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H59" i="13" l="1"/>
  <c r="D59" i="13" s="1"/>
  <c r="H58" i="13"/>
  <c r="D58" i="13" s="1"/>
  <c r="H57" i="13"/>
  <c r="H53" i="13"/>
  <c r="D53" i="13" s="1"/>
  <c r="D54" i="13" s="1"/>
  <c r="H49" i="13"/>
  <c r="D49" i="13" s="1"/>
  <c r="D50" i="13" s="1"/>
  <c r="H46" i="13"/>
  <c r="D46" i="13" s="1"/>
  <c r="H45" i="13"/>
  <c r="C45" i="13" s="1"/>
  <c r="H44" i="13"/>
  <c r="C44" i="13" s="1"/>
  <c r="H41" i="13"/>
  <c r="C41" i="13" s="1"/>
  <c r="H40" i="13"/>
  <c r="H42" i="13" s="1"/>
  <c r="H37" i="13"/>
  <c r="D37" i="13" s="1"/>
  <c r="H36" i="13"/>
  <c r="D36" i="13" s="1"/>
  <c r="H35" i="13"/>
  <c r="D35" i="13" s="1"/>
  <c r="H34" i="13"/>
  <c r="H33" i="13"/>
  <c r="H32" i="13"/>
  <c r="D32" i="13" s="1"/>
  <c r="H31" i="13"/>
  <c r="H30" i="13"/>
  <c r="H29" i="13"/>
  <c r="D29" i="13" s="1"/>
  <c r="H28" i="13"/>
  <c r="H27" i="13"/>
  <c r="C27" i="13" s="1"/>
  <c r="H26" i="13"/>
  <c r="H25" i="13"/>
  <c r="D25" i="13" s="1"/>
  <c r="H22" i="13"/>
  <c r="C22" i="13" s="1"/>
  <c r="H21" i="13"/>
  <c r="D21" i="13" s="1"/>
  <c r="H20" i="13"/>
  <c r="D20" i="13" s="1"/>
  <c r="H19" i="13"/>
  <c r="H18" i="13"/>
  <c r="D18" i="13" s="1"/>
  <c r="H17" i="13"/>
  <c r="H16" i="13"/>
  <c r="H23" i="13" s="1"/>
  <c r="H13" i="13"/>
  <c r="H12" i="13"/>
  <c r="H11" i="13"/>
  <c r="D11" i="13" s="1"/>
  <c r="H10" i="13"/>
  <c r="C10" i="13" s="1"/>
  <c r="H9" i="13"/>
  <c r="H54" i="13"/>
  <c r="D45" i="13"/>
  <c r="D33" i="13"/>
  <c r="D31" i="13"/>
  <c r="D17" i="13"/>
  <c r="D13" i="13"/>
  <c r="C58" i="13"/>
  <c r="C53" i="13"/>
  <c r="C54" i="13" s="1"/>
  <c r="D44" i="13"/>
  <c r="D41" i="13"/>
  <c r="D34" i="13"/>
  <c r="C34" i="13"/>
  <c r="C32" i="13"/>
  <c r="C31" i="13"/>
  <c r="D30" i="13"/>
  <c r="C30" i="13"/>
  <c r="D28" i="13"/>
  <c r="C28" i="13"/>
  <c r="D26" i="13"/>
  <c r="C26" i="13"/>
  <c r="D22" i="13"/>
  <c r="D19" i="13"/>
  <c r="C19" i="13"/>
  <c r="C18" i="13"/>
  <c r="C13" i="13"/>
  <c r="D12" i="13"/>
  <c r="C12" i="13"/>
  <c r="D10" i="13"/>
  <c r="C9" i="13"/>
  <c r="C59" i="13" l="1"/>
  <c r="C60" i="13" s="1"/>
  <c r="H60" i="13"/>
  <c r="C57" i="13"/>
  <c r="D57" i="13"/>
  <c r="C46" i="13"/>
  <c r="C47" i="13" s="1"/>
  <c r="H47" i="13"/>
  <c r="C40" i="13"/>
  <c r="C42" i="13" s="1"/>
  <c r="D40" i="13"/>
  <c r="D42" i="13" s="1"/>
  <c r="C35" i="13"/>
  <c r="C36" i="13"/>
  <c r="D27" i="13"/>
  <c r="D38" i="13" s="1"/>
  <c r="C20" i="13"/>
  <c r="C16" i="13"/>
  <c r="H14" i="13"/>
  <c r="D16" i="13"/>
  <c r="D23" i="13" s="1"/>
  <c r="D47" i="13"/>
  <c r="D60" i="13"/>
  <c r="H38" i="13"/>
  <c r="C11" i="13"/>
  <c r="C14" i="13" s="1"/>
  <c r="C17" i="13"/>
  <c r="C21" i="13"/>
  <c r="C25" i="13"/>
  <c r="C29" i="13"/>
  <c r="C33" i="13"/>
  <c r="C37" i="13"/>
  <c r="C49" i="13"/>
  <c r="C50" i="13" s="1"/>
  <c r="H50" i="13"/>
  <c r="D9" i="13"/>
  <c r="D14" i="13" s="1"/>
  <c r="G12" i="17"/>
  <c r="H62" i="13" l="1"/>
  <c r="C23" i="13"/>
  <c r="D62" i="13"/>
  <c r="C38" i="13"/>
  <c r="H324" i="17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C62" i="13" l="1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<sst xmlns="http://schemas.openxmlformats.org/spreadsheetml/2006/main" count="510" uniqueCount="429">
  <si>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</si>
  <si>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</si>
  <si>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</si>
  <si>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</si>
  <si>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</si>
  <si>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</si>
  <si>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</si>
  <si>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</si>
  <si>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</si>
  <si>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</si>
  <si>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</si>
  <si>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</si>
  <si>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</si>
  <si>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</si>
  <si>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</si>
  <si>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</si>
  <si>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</si>
  <si>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</si>
  <si>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</si>
  <si>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</si>
  <si>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</si>
  <si>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</si>
  <si>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</si>
  <si>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</si>
  <si>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</si>
  <si>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</si>
  <si>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</si>
  <si>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</si>
  <si>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</si>
  <si>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</si>
  <si>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</si>
  <si>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</si>
  <si>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</si>
  <si>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</si>
  <si>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</si>
  <si>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</si>
  <si>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</si>
  <si>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</si>
  <si>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</si>
  <si>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</si>
  <si>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</si>
  <si>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</si>
  <si>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</si>
  <si>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</si>
  <si>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</si>
  <si>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</si>
  <si>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</si>
  <si>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</si>
  <si>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</si>
  <si>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</si>
  <si>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</si>
  <si>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</si>
  <si>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</si>
  <si>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</si>
  <si>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</si>
  <si>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</si>
  <si>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</si>
  <si>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</si>
  <si>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</si>
  <si>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</si>
  <si>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</si>
  <si>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</si>
  <si>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</si>
  <si>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</si>
  <si>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</si>
  <si>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</si>
  <si>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</si>
  <si>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</si>
  <si>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</si>
  <si>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</si>
  <si>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</si>
  <si>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</si>
  <si>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</si>
  <si>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</si>
  <si>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</si>
  <si>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</si>
  <si>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</si>
  <si>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</si>
  <si>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</si>
  <si>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</si>
  <si>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</si>
  <si>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</si>
  <si>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</si>
  <si>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</si>
  <si>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</si>
  <si>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</si>
  <si>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</si>
  <si>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</si>
  <si>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</si>
  <si>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</si>
  <si>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</si>
  <si>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</si>
  <si>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</si>
  <si>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</si>
  <si>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</si>
  <si>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</si>
  <si>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</si>
  <si>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</si>
  <si>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</si>
  <si>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</si>
  <si>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</si>
  <si>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</si>
  <si>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</si>
  <si>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</si>
  <si>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</si>
  <si>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</si>
  <si>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</si>
  <si>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</si>
  <si>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</si>
  <si>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</si>
  <si>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</si>
  <si>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</si>
  <si>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</si>
  <si>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</si>
  <si>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</si>
  <si>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</si>
  <si>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</si>
  <si>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</si>
  <si>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</si>
  <si>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</si>
  <si>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</si>
  <si>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</si>
  <si>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</si>
  <si>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</si>
  <si>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</si>
  <si>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</si>
  <si>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</si>
  <si>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</si>
  <si>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</si>
  <si>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</si>
  <si>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</si>
  <si>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</si>
  <si>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</si>
  <si>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</si>
  <si>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</si>
  <si>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</si>
  <si>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</si>
  <si>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</si>
  <si>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</si>
  <si>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</si>
  <si>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</si>
  <si>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</si>
  <si>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</si>
  <si>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</si>
  <si>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</si>
  <si>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</si>
  <si>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</si>
  <si>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</si>
  <si>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</si>
  <si>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</si>
  <si>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</si>
  <si>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</si>
  <si>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</si>
  <si>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</si>
  <si>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</si>
  <si>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</si>
  <si>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</si>
  <si>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</si>
  <si>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</si>
  <si>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</si>
  <si>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</si>
  <si>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</si>
  <si>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</si>
  <si>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</si>
  <si>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</si>
  <si>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</si>
  <si>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</si>
  <si>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</si>
  <si>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</si>
  <si>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</si>
  <si>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</si>
  <si>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</si>
  <si>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</si>
  <si>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</si>
  <si>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</si>
  <si>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</si>
  <si>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</si>
  <si>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</si>
  <si>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</si>
  <si>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</si>
  <si>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</si>
  <si>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</si>
  <si>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</si>
  <si>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</si>
  <si>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</si>
  <si>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</si>
  <si>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</si>
  <si>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</si>
  <si>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</si>
  <si>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</si>
  <si>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</si>
  <si>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</si>
  <si>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</si>
  <si>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</si>
  <si>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</si>
  <si>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</si>
  <si>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</si>
  <si>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</si>
  <si>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</si>
  <si>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</si>
  <si>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</si>
  <si>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</si>
  <si>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</si>
  <si>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</si>
  <si>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</si>
  <si>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</si>
  <si>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</si>
  <si>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</si>
  <si>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</si>
  <si>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</si>
  <si>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</si>
  <si>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</si>
  <si>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</si>
  <si>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</si>
  <si>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</si>
  <si>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</si>
  <si>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</si>
  <si>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</si>
  <si>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</si>
  <si>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</si>
  <si>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</si>
  <si>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</si>
  <si>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</si>
  <si>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</si>
  <si>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</si>
  <si>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</si>
  <si>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</si>
  <si>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</si>
  <si>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</si>
  <si>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</si>
  <si>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</si>
  <si>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</si>
  <si>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</si>
  <si>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</si>
  <si>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</si>
  <si>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</si>
  <si>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</si>
  <si>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</si>
  <si>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</si>
  <si>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</si>
  <si>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</si>
  <si>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</si>
  <si>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</si>
  <si>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</si>
  <si>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</si>
  <si>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</si>
  <si>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</si>
  <si>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</si>
  <si>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</si>
  <si>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</si>
  <si>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</si>
  <si>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</si>
  <si>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</si>
  <si>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</si>
  <si>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</si>
  <si>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</si>
  <si>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</si>
  <si>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</si>
  <si>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</si>
  <si>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</si>
  <si>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</si>
  <si>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</si>
  <si>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</si>
  <si>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</si>
  <si>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</si>
  <si>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</si>
  <si>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</si>
  <si>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</si>
  <si>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</si>
  <si>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</si>
  <si>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</si>
  <si>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</si>
  <si>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</si>
  <si>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</si>
  <si>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</si>
  <si>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</si>
  <si>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</si>
  <si>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</si>
  <si>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</si>
  <si>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</si>
  <si>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</si>
  <si>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</si>
  <si>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</si>
  <si>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</si>
  <si>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</si>
  <si>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</si>
  <si>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</si>
  <si>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</si>
  <si>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</si>
  <si>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</si>
  <si>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</si>
  <si>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</si>
  <si>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</si>
  <si>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</si>
  <si>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</si>
  <si>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</si>
  <si>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</si>
  <si>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</si>
  <si>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</si>
  <si>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</si>
  <si>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</si>
  <si>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</si>
  <si>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</si>
  <si>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</si>
  <si>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</si>
  <si>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</si>
  <si>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</si>
  <si>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</si>
  <si>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</si>
  <si>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</si>
  <si>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</si>
  <si>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</si>
  <si>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</si>
  <si>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</si>
  <si>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</si>
  <si>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</si>
  <si>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</si>
  <si>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</si>
  <si>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</si>
  <si>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</si>
  <si>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</si>
  <si>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</si>
  <si>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</si>
  <si>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</si>
  <si>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</si>
  <si>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</si>
  <si>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</si>
  <si>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</si>
  <si>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</si>
  <si>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</si>
  <si>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</si>
  <si>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</si>
  <si>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</si>
  <si>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</si>
  <si>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</si>
  <si>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</si>
  <si>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</si>
  <si>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</si>
  <si>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</si>
  <si>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</si>
  <si>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</si>
  <si>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</si>
  <si>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</si>
  <si>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</si>
  <si>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</si>
  <si>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</si>
  <si>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</si>
  <si>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</si>
  <si>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</si>
  <si>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</si>
  <si>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</si>
  <si>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</si>
  <si>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</si>
  <si>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</si>
  <si>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</si>
  <si>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</si>
  <si>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</si>
  <si>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</si>
  <si>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</si>
  <si>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</si>
  <si>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</si>
  <si>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</si>
  <si>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</si>
  <si>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</si>
  <si>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</si>
  <si>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</si>
  <si>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</si>
  <si>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</si>
  <si>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</si>
  <si>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</si>
  <si>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</si>
  <si>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</si>
  <si>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</si>
  <si>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</si>
  <si>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</si>
  <si>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</si>
  <si>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</si>
  <si>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</si>
  <si>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</si>
  <si>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</si>
  <si>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</si>
  <si>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</si>
  <si>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</si>
  <si>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</si>
  <si>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</si>
  <si>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</si>
  <si>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</si>
  <si>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</si>
  <si>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</si>
  <si>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</si>
  <si>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</si>
  <si>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</si>
  <si>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</si>
  <si>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</si>
  <si>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</si>
  <si>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</si>
  <si>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</si>
  <si>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</si>
  <si>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</si>
  <si>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</si>
  <si>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</si>
  <si>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</si>
  <si>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</si>
  <si>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</si>
  <si>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</si>
  <si>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</si>
  <si>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</si>
  <si>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</si>
  <si>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</si>
  <si>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</si>
  <si>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</si>
  <si>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</si>
  <si>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</si>
  <si>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</si>
  <si>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</si>
  <si>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</si>
  <si>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</si>
  <si>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</si>
  <si>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</si>
  <si>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</si>
  <si>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TWELVE MONTHS ENDED DECEMBER 31, 2018</t>
  </si>
  <si>
    <t xml:space="preserve">RATE BASE (AMA For 12 Months Ended December 31, 2018)  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</si>
  <si>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</si>
  <si>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</si>
  <si>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</si>
  <si>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</si>
  <si>
    <t>4 (Note 1)</t>
  </si>
  <si>
    <t>1 (Note 1)</t>
  </si>
  <si>
    <t>5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</si>
</sst>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9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0" fontId="119" fillId="0" borderId="0" xfId="0" quotePrefix="1" applyFont="1" applyFill="1"/>
    <xf numFmtId="10" fontId="5" fillId="0" borderId="16" xfId="0" applyNumberFormat="1" applyFont="1" applyFill="1" applyBorder="1" applyAlignment="1">
      <alignment horizontal="right" wrapText="1"/>
    </xf>
    <xf numFmtId="10" fontId="5" fillId="0" borderId="89" xfId="0" applyNumberFormat="1" applyFont="1" applyFill="1" applyBorder="1" applyAlignment="1">
      <alignment horizontal="right" wrapText="1"/>
    </xf>
    <xf numFmtId="10" fontId="5" fillId="0" borderId="15" xfId="0" applyNumberFormat="1" applyFont="1" applyFill="1" applyBorder="1" applyAlignment="1">
      <alignment horizontal="right" wrapText="1"/>
    </xf>
    <xf numFmtId="10" fontId="5" fillId="0" borderId="91" xfId="0" applyNumberFormat="1" applyFont="1" applyFill="1" applyBorder="1" applyAlignment="1">
      <alignment horizontal="right" wrapText="1"/>
    </xf>
    <xf numFmtId="168" fontId="5" fillId="0" borderId="16" xfId="0" applyNumberFormat="1" applyFont="1" applyFill="1" applyBorder="1"/>
    <xf numFmtId="10" fontId="5" fillId="0" borderId="89" xfId="0" applyNumberFormat="1" applyFont="1" applyFill="1" applyBorder="1"/>
    <xf numFmtId="0" fontId="5" fillId="0" borderId="89" xfId="0" applyFont="1" applyFill="1" applyBorder="1"/>
    <xf numFmtId="10" fontId="5" fillId="0" borderId="7" xfId="0" applyNumberFormat="1" applyFont="1" applyFill="1" applyBorder="1"/>
    <xf numFmtId="10" fontId="5" fillId="0" borderId="93" xfId="0" applyNumberFormat="1" applyFont="1" applyFill="1" applyBorder="1"/>
    <xf numFmtId="10" fontId="5" fillId="0" borderId="91" xfId="0" applyNumberFormat="1" applyFont="1" applyFill="1" applyBorder="1"/>
    <xf numFmtId="168" fontId="8" fillId="0" borderId="96" xfId="0" applyNumberFormat="1" applyFont="1" applyFill="1" applyBorder="1"/>
    <xf numFmtId="10" fontId="8" fillId="0" borderId="95" xfId="0" applyNumberFormat="1" applyFont="1" applyFill="1" applyBorder="1"/>
    <xf numFmtId="42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1" fontId="5" fillId="127" borderId="101" xfId="0" applyNumberFormat="1" applyFont="1" applyFill="1" applyBorder="1"/>
    <xf numFmtId="42" fontId="8" fillId="127" borderId="102" xfId="0" applyNumberFormat="1" applyFont="1" applyFill="1" applyBorder="1"/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16" xfId="0" applyNumberFormat="1" applyFont="1" applyFill="1" applyBorder="1" applyAlignment="1">
      <alignment horizontal="left" indent="6"/>
    </xf>
    <xf numFmtId="0" fontId="5" fillId="0" borderId="16" xfId="0" applyNumberFormat="1" applyFont="1" applyFill="1" applyBorder="1" applyAlignment="1">
      <alignment horizontal="center"/>
    </xf>
    <xf numFmtId="0" fontId="5" fillId="0" borderId="90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154305</xdr:colOff>
      <xdr:row>56</xdr:row>
      <xdr:rowOff>0</xdr:rowOff>
    </xdr:from>
    <xdr:to>
      <xdr:col>3</xdr:col>
      <xdr:colOff>447675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678680" y="10668000"/>
          <a:ext cx="120777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160729</xdr:colOff>
      <xdr:row>60</xdr:row>
      <xdr:rowOff>0</xdr:rowOff>
    </xdr:from>
    <xdr:to>
      <xdr:col>3</xdr:col>
      <xdr:colOff>471731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685104" y="11430000"/>
          <a:ext cx="122540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161327</xdr:colOff>
      <xdr:row>63</xdr:row>
      <xdr:rowOff>1</xdr:rowOff>
    </xdr:from>
    <xdr:to>
      <xdr:col>3</xdr:col>
      <xdr:colOff>463513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685702" y="12001501"/>
          <a:ext cx="1216586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260985</xdr:colOff>
      <xdr:row>262</xdr:row>
      <xdr:rowOff>0</xdr:rowOff>
    </xdr:from>
    <xdr:to>
      <xdr:col>3</xdr:col>
      <xdr:colOff>554355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785360" y="49949100"/>
          <a:ext cx="1207770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268605</xdr:colOff>
      <xdr:row>269</xdr:row>
      <xdr:rowOff>0</xdr:rowOff>
    </xdr:from>
    <xdr:to>
      <xdr:col>3</xdr:col>
      <xdr:colOff>561975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792980" y="51301650"/>
          <a:ext cx="1207770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3" name="TextBox 2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4" name="TextBox 3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5" name="TextBox 4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6" name="TextBox 5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7" name="TextBox 6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8" name="TextBox 7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9" name="TextBox 8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0" name="TextBox 9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8</xdr:col>
      <xdr:colOff>57150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696449" y="2324101"/>
          <a:ext cx="110490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929640</xdr:colOff>
      <xdr:row>16</xdr:row>
      <xdr:rowOff>137160</xdr:rowOff>
    </xdr:from>
    <xdr:to>
      <xdr:col>8</xdr:col>
      <xdr:colOff>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21240" y="3703320"/>
          <a:ext cx="112776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8</xdr:col>
      <xdr:colOff>47625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704070" y="5772150"/>
          <a:ext cx="108775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</xdr:colOff>
      <xdr:row>38</xdr:row>
      <xdr:rowOff>38100</xdr:rowOff>
    </xdr:from>
    <xdr:to>
      <xdr:col>8</xdr:col>
      <xdr:colOff>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36480" y="7962900"/>
          <a:ext cx="111252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15240</xdr:colOff>
      <xdr:row>43</xdr:row>
      <xdr:rowOff>0</xdr:rowOff>
    </xdr:from>
    <xdr:to>
      <xdr:col>8</xdr:col>
      <xdr:colOff>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44100" y="8915400"/>
          <a:ext cx="11049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904774</xdr:colOff>
      <xdr:row>46</xdr:row>
      <xdr:rowOff>99060</xdr:rowOff>
    </xdr:from>
    <xdr:to>
      <xdr:col>8</xdr:col>
      <xdr:colOff>1905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648724" y="9671685"/>
          <a:ext cx="1097381" cy="422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912900</xdr:colOff>
      <xdr:row>50</xdr:row>
      <xdr:rowOff>91440</xdr:rowOff>
    </xdr:from>
    <xdr:to>
      <xdr:col>8</xdr:col>
      <xdr:colOff>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656850" y="10464165"/>
          <a:ext cx="10873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160020</xdr:rowOff>
    </xdr:from>
    <xdr:to>
      <xdr:col>8</xdr:col>
      <xdr:colOff>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9928860" y="11452860"/>
          <a:ext cx="112014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904875</xdr:colOff>
      <xdr:row>59</xdr:row>
      <xdr:rowOff>121920</xdr:rowOff>
    </xdr:from>
    <xdr:to>
      <xdr:col>8</xdr:col>
      <xdr:colOff>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48825" y="12294870"/>
          <a:ext cx="109537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7" t="s">
        <v>420</v>
      </c>
      <c r="B3" s="197"/>
      <c r="C3" s="197"/>
      <c r="D3" s="197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414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 t="s">
        <v>421</v>
      </c>
      <c r="B43" s="139">
        <v>0</v>
      </c>
      <c r="C43" s="140">
        <v>0</v>
      </c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TWELVE MONTHS ENDED DECEMBER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activeCell="C36" activeCellId="1" sqref="A1:I1 C36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8" t="s">
        <v>349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8" t="s">
        <v>358</v>
      </c>
      <c r="B2" s="198"/>
      <c r="C2" s="198"/>
      <c r="D2" s="198"/>
      <c r="E2" s="198"/>
      <c r="F2" s="198"/>
      <c r="G2" s="198"/>
      <c r="H2" s="198"/>
      <c r="I2" s="198"/>
    </row>
    <row r="3" spans="1:9">
      <c r="A3" s="197" t="str">
        <f>'Allocated (R)'!A3</f>
        <v>FOR THE TWELVE MONTHS ENDED DECEMBER 31, 2018</v>
      </c>
      <c r="B3" s="197"/>
      <c r="C3" s="197"/>
      <c r="D3" s="197"/>
      <c r="E3" s="197"/>
      <c r="F3" s="197"/>
      <c r="G3" s="197"/>
      <c r="H3" s="197"/>
      <c r="I3" s="197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415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416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417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6.28515625" style="35" customWidth="1"/>
    <col min="9" max="9" width="4" style="35" customWidth="1"/>
    <col min="10" max="16384" width="8.85546875" style="35"/>
  </cols>
  <sheetData>
    <row r="1" spans="1:8" ht="15.95" customHeight="1">
      <c r="A1" s="36"/>
      <c r="B1" s="198" t="s">
        <v>349</v>
      </c>
      <c r="C1" s="198"/>
      <c r="D1" s="198"/>
      <c r="E1" s="198"/>
      <c r="F1" s="198"/>
      <c r="G1" s="198"/>
      <c r="H1" s="198"/>
    </row>
    <row r="2" spans="1:8" ht="15.95" customHeight="1">
      <c r="A2" s="36"/>
      <c r="B2" s="198" t="s">
        <v>359</v>
      </c>
      <c r="C2" s="198"/>
      <c r="D2" s="198"/>
      <c r="E2" s="198"/>
      <c r="F2" s="198"/>
      <c r="G2" s="198"/>
      <c r="H2" s="198"/>
    </row>
    <row r="3" spans="1:8" ht="15.95" customHeight="1">
      <c r="A3" s="198" t="str">
        <f>'Allocated (R)'!A3</f>
        <v>FOR THE TWELVE MONTHS ENDED DECEMBER 31, 2018</v>
      </c>
      <c r="B3" s="198"/>
      <c r="C3" s="198"/>
      <c r="D3" s="198"/>
      <c r="E3" s="198"/>
      <c r="F3" s="198"/>
      <c r="G3" s="198"/>
      <c r="H3" s="198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4">
        <v>0.58079999999999998</v>
      </c>
      <c r="G9" s="175">
        <v>0.41920000000000002</v>
      </c>
      <c r="H9" s="186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4">
        <v>0.62590000000000001</v>
      </c>
      <c r="G10" s="175">
        <v>0.37409999999999999</v>
      </c>
      <c r="H10" s="187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4">
        <v>0.58079999999999998</v>
      </c>
      <c r="G11" s="175">
        <v>0.41920000000000002</v>
      </c>
      <c r="H11" s="187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4">
        <v>0.65590000000000004</v>
      </c>
      <c r="G12" s="175">
        <v>0.34410000000000002</v>
      </c>
      <c r="H12" s="187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6">
        <v>0.58079999999999998</v>
      </c>
      <c r="G13" s="177">
        <v>0.41920000000000002</v>
      </c>
      <c r="H13" s="188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8"/>
      <c r="G14" s="179"/>
      <c r="H14" s="187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73"/>
      <c r="G15" s="179"/>
      <c r="H15" s="187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4">
        <v>0.58079999999999998</v>
      </c>
      <c r="G16" s="175">
        <v>0.41920000000000002</v>
      </c>
      <c r="H16" s="187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4">
        <v>0.58079999999999998</v>
      </c>
      <c r="G17" s="175">
        <v>0.41920000000000002</v>
      </c>
      <c r="H17" s="187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4">
        <v>0.58079999999999998</v>
      </c>
      <c r="G18" s="175">
        <v>0.41920000000000002</v>
      </c>
      <c r="H18" s="187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4">
        <v>0.58079999999999998</v>
      </c>
      <c r="G19" s="175">
        <v>0.41920000000000002</v>
      </c>
      <c r="H19" s="187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4">
        <v>0.58079999999999998</v>
      </c>
      <c r="G20" s="175">
        <v>0.41920000000000002</v>
      </c>
      <c r="H20" s="187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4">
        <v>0.58079999999999998</v>
      </c>
      <c r="G21" s="175">
        <v>0.41920000000000002</v>
      </c>
      <c r="H21" s="187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6">
        <v>0.58079999999999998</v>
      </c>
      <c r="G22" s="177">
        <v>0.41920000000000002</v>
      </c>
      <c r="H22" s="188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8"/>
      <c r="G23" s="179"/>
      <c r="H23" s="187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73"/>
      <c r="G24" s="179"/>
      <c r="H24" s="187"/>
    </row>
    <row r="25" spans="1:9" ht="15.95" customHeight="1">
      <c r="A25" s="40"/>
      <c r="B25" s="46" t="s">
        <v>376</v>
      </c>
      <c r="C25" s="157">
        <f t="shared" ref="C25:C37" si="4">H25*F25</f>
        <v>0</v>
      </c>
      <c r="D25" s="158">
        <f t="shared" ref="D25:D37" si="5">H25*G25</f>
        <v>0</v>
      </c>
      <c r="E25" s="165">
        <v>4</v>
      </c>
      <c r="F25" s="174">
        <v>0.65590000000000004</v>
      </c>
      <c r="G25" s="175">
        <v>0.34410000000000002</v>
      </c>
      <c r="H25" s="187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4"/>
        <v>0</v>
      </c>
      <c r="D26" s="158">
        <f t="shared" si="5"/>
        <v>0</v>
      </c>
      <c r="E26" s="165">
        <v>4</v>
      </c>
      <c r="F26" s="174">
        <v>0.65590000000000004</v>
      </c>
      <c r="G26" s="175">
        <v>0.34410000000000002</v>
      </c>
      <c r="H26" s="187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4"/>
        <v>0</v>
      </c>
      <c r="D27" s="158">
        <f t="shared" si="5"/>
        <v>0</v>
      </c>
      <c r="E27" s="165">
        <v>4</v>
      </c>
      <c r="F27" s="174">
        <v>0.65590000000000004</v>
      </c>
      <c r="G27" s="175">
        <v>0.34410000000000002</v>
      </c>
      <c r="H27" s="187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4"/>
        <v>0</v>
      </c>
      <c r="D28" s="158">
        <f t="shared" si="5"/>
        <v>0</v>
      </c>
      <c r="E28" s="194" t="s">
        <v>426</v>
      </c>
      <c r="F28" s="174">
        <v>0.65617772172510591</v>
      </c>
      <c r="G28" s="175">
        <v>0.34382227827489414</v>
      </c>
      <c r="H28" s="187">
        <f>'Unallocated Detail (R)'!D229</f>
        <v>0</v>
      </c>
      <c r="I28" s="173"/>
    </row>
    <row r="29" spans="1:9" ht="15.95" customHeight="1">
      <c r="A29" s="40" t="s">
        <v>364</v>
      </c>
      <c r="B29" s="46" t="s">
        <v>380</v>
      </c>
      <c r="C29" s="157">
        <f t="shared" si="4"/>
        <v>0</v>
      </c>
      <c r="D29" s="158">
        <f t="shared" si="5"/>
        <v>0</v>
      </c>
      <c r="E29" s="195">
        <v>3</v>
      </c>
      <c r="F29" s="174">
        <v>0.60599999999999998</v>
      </c>
      <c r="G29" s="175">
        <v>0.39400000000000002</v>
      </c>
      <c r="H29" s="187">
        <f>'Unallocated Detail (R)'!D230</f>
        <v>0</v>
      </c>
      <c r="I29" s="75"/>
    </row>
    <row r="30" spans="1:9" ht="15.95" customHeight="1">
      <c r="A30" s="40" t="s">
        <v>364</v>
      </c>
      <c r="B30" s="46" t="s">
        <v>381</v>
      </c>
      <c r="C30" s="157">
        <f t="shared" si="4"/>
        <v>0</v>
      </c>
      <c r="D30" s="158">
        <f t="shared" si="5"/>
        <v>0</v>
      </c>
      <c r="E30" s="194" t="s">
        <v>427</v>
      </c>
      <c r="F30" s="174">
        <v>0.58086379499416374</v>
      </c>
      <c r="G30" s="175">
        <v>0.41913620500583615</v>
      </c>
      <c r="H30" s="187">
        <f>'Unallocated Detail (R)'!D231</f>
        <v>0</v>
      </c>
      <c r="I30" s="173"/>
    </row>
    <row r="31" spans="1:9" ht="15.95" customHeight="1">
      <c r="A31" s="40" t="s">
        <v>364</v>
      </c>
      <c r="B31" s="46" t="s">
        <v>382</v>
      </c>
      <c r="C31" s="157">
        <f t="shared" si="4"/>
        <v>0</v>
      </c>
      <c r="D31" s="158">
        <f t="shared" si="5"/>
        <v>0</v>
      </c>
      <c r="E31" s="194" t="s">
        <v>428</v>
      </c>
      <c r="F31" s="174">
        <v>0.63748846694483119</v>
      </c>
      <c r="G31" s="175">
        <v>0.36251153305516814</v>
      </c>
      <c r="H31" s="187">
        <f>'Unallocated Detail (R)'!D232</f>
        <v>0</v>
      </c>
      <c r="I31" s="173"/>
    </row>
    <row r="32" spans="1:9" ht="15.95" customHeight="1">
      <c r="A32" s="40"/>
      <c r="B32" s="46" t="s">
        <v>383</v>
      </c>
      <c r="C32" s="157">
        <f t="shared" si="4"/>
        <v>0</v>
      </c>
      <c r="D32" s="158">
        <f t="shared" si="5"/>
        <v>0</v>
      </c>
      <c r="E32" s="165">
        <v>4</v>
      </c>
      <c r="F32" s="174">
        <v>0.65590000000000004</v>
      </c>
      <c r="G32" s="175">
        <v>0.34410000000000002</v>
      </c>
      <c r="H32" s="187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4"/>
        <v>0</v>
      </c>
      <c r="D33" s="158">
        <f t="shared" si="5"/>
        <v>0</v>
      </c>
      <c r="E33" s="165">
        <v>4</v>
      </c>
      <c r="F33" s="174">
        <v>0.65590000000000004</v>
      </c>
      <c r="G33" s="175">
        <v>0.34410000000000002</v>
      </c>
      <c r="H33" s="187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4"/>
        <v>0</v>
      </c>
      <c r="D34" s="158">
        <f t="shared" si="5"/>
        <v>0</v>
      </c>
      <c r="E34" s="165">
        <v>4</v>
      </c>
      <c r="F34" s="174">
        <v>0.65590000000000004</v>
      </c>
      <c r="G34" s="175">
        <v>0.34410000000000002</v>
      </c>
      <c r="H34" s="187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4"/>
        <v>0</v>
      </c>
      <c r="D35" s="158">
        <f t="shared" si="5"/>
        <v>0</v>
      </c>
      <c r="E35" s="165">
        <v>4</v>
      </c>
      <c r="F35" s="174">
        <v>0.65590000000000004</v>
      </c>
      <c r="G35" s="175">
        <v>0.34410000000000002</v>
      </c>
      <c r="H35" s="187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4"/>
        <v>0</v>
      </c>
      <c r="D36" s="158">
        <f t="shared" si="5"/>
        <v>0</v>
      </c>
      <c r="E36" s="165">
        <v>4</v>
      </c>
      <c r="F36" s="174">
        <v>0.65590000000000004</v>
      </c>
      <c r="G36" s="175">
        <v>0.34410000000000002</v>
      </c>
      <c r="H36" s="187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4"/>
        <v>0</v>
      </c>
      <c r="D37" s="160">
        <f t="shared" si="5"/>
        <v>0</v>
      </c>
      <c r="E37" s="166">
        <v>4</v>
      </c>
      <c r="F37" s="176">
        <v>0.65590000000000004</v>
      </c>
      <c r="G37" s="177">
        <v>0.34410000000000002</v>
      </c>
      <c r="H37" s="188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8"/>
      <c r="G38" s="179"/>
      <c r="H38" s="187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73"/>
      <c r="G39" s="179"/>
      <c r="H39" s="187"/>
    </row>
    <row r="40" spans="1:8" ht="15.95" customHeight="1">
      <c r="A40" s="40"/>
      <c r="B40" s="46" t="s">
        <v>390</v>
      </c>
      <c r="C40" s="157">
        <f t="shared" ref="C40:C41" si="6">H40*F40</f>
        <v>0</v>
      </c>
      <c r="D40" s="158">
        <f t="shared" ref="D40:D41" si="7">H40*G40</f>
        <v>0</v>
      </c>
      <c r="E40" s="165">
        <v>4</v>
      </c>
      <c r="F40" s="174">
        <v>0.65590000000000004</v>
      </c>
      <c r="G40" s="175">
        <v>0.34410000000000002</v>
      </c>
      <c r="H40" s="187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6"/>
        <v>0</v>
      </c>
      <c r="D41" s="160">
        <f t="shared" si="7"/>
        <v>0</v>
      </c>
      <c r="E41" s="166">
        <v>4</v>
      </c>
      <c r="F41" s="176">
        <v>0.65590000000000004</v>
      </c>
      <c r="G41" s="177">
        <v>0.34410000000000002</v>
      </c>
      <c r="H41" s="188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73"/>
      <c r="G42" s="179"/>
      <c r="H42" s="187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73"/>
      <c r="G43" s="179"/>
      <c r="H43" s="187"/>
    </row>
    <row r="44" spans="1:8" ht="15.95" customHeight="1">
      <c r="A44" s="40"/>
      <c r="B44" s="46" t="s">
        <v>392</v>
      </c>
      <c r="C44" s="157">
        <f t="shared" ref="C44:C46" si="8">H44*F44</f>
        <v>0</v>
      </c>
      <c r="D44" s="158">
        <f t="shared" ref="D44:D46" si="9">H44*G44</f>
        <v>0</v>
      </c>
      <c r="E44" s="165">
        <v>4</v>
      </c>
      <c r="F44" s="174">
        <v>0.65590000000000004</v>
      </c>
      <c r="G44" s="175">
        <v>0.34410000000000002</v>
      </c>
      <c r="H44" s="187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8"/>
        <v>0</v>
      </c>
      <c r="D45" s="158">
        <f t="shared" si="9"/>
        <v>0</v>
      </c>
      <c r="E45" s="165">
        <v>4</v>
      </c>
      <c r="F45" s="174">
        <v>0.65590000000000004</v>
      </c>
      <c r="G45" s="175">
        <v>0.34410000000000002</v>
      </c>
      <c r="H45" s="187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8"/>
        <v>0</v>
      </c>
      <c r="D46" s="160">
        <f t="shared" si="9"/>
        <v>0</v>
      </c>
      <c r="E46" s="166">
        <v>4</v>
      </c>
      <c r="F46" s="176">
        <v>0.65590000000000004</v>
      </c>
      <c r="G46" s="177">
        <v>0.34410000000000002</v>
      </c>
      <c r="H46" s="187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73"/>
      <c r="G47" s="179"/>
      <c r="H47" s="189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73"/>
      <c r="G48" s="179"/>
      <c r="H48" s="187"/>
    </row>
    <row r="49" spans="1:9" ht="15.95" customHeight="1">
      <c r="A49" s="40"/>
      <c r="B49" s="47" t="s">
        <v>339</v>
      </c>
      <c r="C49" s="159">
        <f t="shared" ref="C49" si="10">H49*F49</f>
        <v>0</v>
      </c>
      <c r="D49" s="160">
        <f t="shared" ref="D49" si="11">H49*G49</f>
        <v>0</v>
      </c>
      <c r="E49" s="196" t="s">
        <v>426</v>
      </c>
      <c r="F49" s="176">
        <v>0.6480176539449396</v>
      </c>
      <c r="G49" s="177">
        <v>0.3519823460550604</v>
      </c>
      <c r="H49" s="187">
        <f>'Unallocated Detail (R)'!D270</f>
        <v>0</v>
      </c>
      <c r="I49" s="173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73"/>
      <c r="G50" s="179"/>
      <c r="H50" s="189">
        <f>SUM(H49)</f>
        <v>0</v>
      </c>
    </row>
    <row r="51" spans="1:9" ht="15.95" customHeight="1">
      <c r="A51" s="40"/>
      <c r="B51" s="48"/>
      <c r="C51" s="157"/>
      <c r="D51" s="158"/>
      <c r="E51" s="165"/>
      <c r="F51" s="73"/>
      <c r="G51" s="179"/>
      <c r="H51" s="187"/>
    </row>
    <row r="52" spans="1:9" ht="15.95" customHeight="1">
      <c r="A52" s="49" t="s">
        <v>396</v>
      </c>
      <c r="B52" s="48"/>
      <c r="C52" s="157"/>
      <c r="D52" s="158"/>
      <c r="E52" s="48"/>
      <c r="F52" s="41"/>
      <c r="G52" s="180"/>
      <c r="H52" s="187"/>
    </row>
    <row r="53" spans="1:9" ht="15.95" customHeight="1">
      <c r="A53" s="49"/>
      <c r="B53" s="47" t="s">
        <v>397</v>
      </c>
      <c r="C53" s="157">
        <f t="shared" ref="C53" si="12">H53*F53</f>
        <v>0</v>
      </c>
      <c r="D53" s="158">
        <f t="shared" ref="D53" si="13">H53*G53</f>
        <v>0</v>
      </c>
      <c r="E53" s="165">
        <v>4</v>
      </c>
      <c r="F53" s="174">
        <v>0.65590000000000004</v>
      </c>
      <c r="G53" s="175">
        <v>0.34410000000000002</v>
      </c>
      <c r="H53" s="187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1"/>
      <c r="G54" s="182"/>
      <c r="H54" s="190">
        <f>SUM(H53)</f>
        <v>0</v>
      </c>
    </row>
    <row r="55" spans="1:9" ht="15.95" customHeight="1">
      <c r="A55" s="49"/>
      <c r="B55" s="48"/>
      <c r="C55" s="157"/>
      <c r="D55" s="158"/>
      <c r="E55" s="165"/>
      <c r="F55" s="73"/>
      <c r="G55" s="179"/>
      <c r="H55" s="187"/>
    </row>
    <row r="56" spans="1:9" ht="15.95" customHeight="1">
      <c r="A56" s="50" t="s">
        <v>398</v>
      </c>
      <c r="B56" s="48"/>
      <c r="C56" s="157"/>
      <c r="D56" s="158"/>
      <c r="E56" s="165"/>
      <c r="F56" s="73"/>
      <c r="G56" s="179"/>
      <c r="H56" s="187"/>
    </row>
    <row r="57" spans="1:9" ht="15.95" customHeight="1">
      <c r="A57" s="50"/>
      <c r="B57" s="47" t="s">
        <v>399</v>
      </c>
      <c r="C57" s="157">
        <f t="shared" ref="C57:C59" si="14">H57*F57</f>
        <v>0</v>
      </c>
      <c r="D57" s="158">
        <f t="shared" ref="D57:D59" si="15">H57*G57</f>
        <v>0</v>
      </c>
      <c r="E57" s="165">
        <v>4</v>
      </c>
      <c r="F57" s="174">
        <v>0.65590000000000004</v>
      </c>
      <c r="G57" s="175">
        <v>0.34410000000000002</v>
      </c>
      <c r="H57" s="187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4"/>
        <v>0</v>
      </c>
      <c r="D58" s="158">
        <f t="shared" si="15"/>
        <v>0</v>
      </c>
      <c r="E58" s="168">
        <v>4</v>
      </c>
      <c r="F58" s="174">
        <v>0.65590000000000004</v>
      </c>
      <c r="G58" s="175">
        <v>0.34410000000000002</v>
      </c>
      <c r="H58" s="187">
        <f>'Unallocated Detail (R)'!D278</f>
        <v>0</v>
      </c>
    </row>
    <row r="59" spans="1:9" s="75" customFormat="1" ht="15.95" customHeight="1">
      <c r="A59" s="50"/>
      <c r="B59" s="47" t="s">
        <v>418</v>
      </c>
      <c r="C59" s="159">
        <f t="shared" si="14"/>
        <v>0</v>
      </c>
      <c r="D59" s="160">
        <f t="shared" si="15"/>
        <v>0</v>
      </c>
      <c r="E59" s="168">
        <v>4</v>
      </c>
      <c r="F59" s="176">
        <v>0.65590000000000004</v>
      </c>
      <c r="G59" s="177">
        <v>0.34410000000000002</v>
      </c>
      <c r="H59" s="188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74"/>
      <c r="G60" s="183"/>
      <c r="H60" s="188">
        <f>SUM(H57:H59)</f>
        <v>0</v>
      </c>
    </row>
    <row r="61" spans="1:9" ht="12" customHeight="1">
      <c r="A61" s="40"/>
      <c r="B61" s="48"/>
      <c r="C61" s="157"/>
      <c r="D61" s="158"/>
      <c r="E61" s="58"/>
      <c r="F61" s="73"/>
      <c r="G61" s="179"/>
      <c r="H61" s="187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4"/>
      <c r="G62" s="185"/>
      <c r="H62" s="191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16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16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16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16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2" t="s">
        <v>422</v>
      </c>
      <c r="C72" s="59"/>
      <c r="D72" s="59"/>
      <c r="E72" s="59"/>
      <c r="F72" s="59"/>
      <c r="G72" s="59"/>
      <c r="H72" s="59"/>
    </row>
    <row r="73" spans="1:8">
      <c r="B73" s="193" t="s">
        <v>423</v>
      </c>
    </row>
    <row r="74" spans="1:8">
      <c r="B74" s="193" t="s">
        <v>424</v>
      </c>
    </row>
    <row r="75" spans="1:8">
      <c r="B75" s="193" t="s">
        <v>425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AE26BF-1B7D-4173-8B52-2565202B23AE}"/>
</file>

<file path=customXml/itemProps2.xml><?xml version="1.0" encoding="utf-8"?>
<ds:datastoreItem xmlns:ds="http://schemas.openxmlformats.org/officeDocument/2006/customXml" ds:itemID="{C28494D2-7150-41BF-8DB1-159BD0F53DBF}"/>
</file>

<file path=customXml/itemProps3.xml><?xml version="1.0" encoding="utf-8"?>
<ds:datastoreItem xmlns:ds="http://schemas.openxmlformats.org/officeDocument/2006/customXml" ds:itemID="{C60319CE-AFF5-4C4C-A530-15E16BA6DBB7}"/>
</file>

<file path=customXml/itemProps4.xml><?xml version="1.0" encoding="utf-8"?>
<ds:datastoreItem xmlns:ds="http://schemas.openxmlformats.org/officeDocument/2006/customXml" ds:itemID="{5CED8FD1-908B-47D8-9FE1-BE78F845C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2019-02-12T21:45:08Z</cp:lastPrinted>
  <dcterms:created xsi:type="dcterms:W3CDTF">2017-10-30T16:51:04Z</dcterms:created>
  <dcterms:modified xsi:type="dcterms:W3CDTF">2019-02-14T22:00:57Z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