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February 2018\Feb 15\PSE Quarterly Reports-Gas and Electric\Gas\"/>
    </mc:Choice>
  </mc:AlternateContent>
  <bookViews>
    <workbookView xWindow="0" yWindow="135" windowWidth="22980" windowHeight="10845"/>
  </bookViews>
  <sheets>
    <sheet name="Gas Customer Counts Pg 10b" sheetId="1" r:id="rId1"/>
  </sheets>
  <definedNames>
    <definedName name="data" localSheetId="0">#REF!</definedName>
    <definedName name="data">#REF!</definedName>
    <definedName name="data12" localSheetId="0">#REF!</definedName>
    <definedName name="data12">#REF!</definedName>
    <definedName name="MONTH" localSheetId="0">#REF!</definedName>
    <definedName name="MONTH">#REF!</definedName>
    <definedName name="_xlnm.Print_Area" localSheetId="0">'Gas Customer Counts Pg 10b'!$A$1:$J$50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</definedNames>
  <calcPr calcId="152511" calcMode="autoNoTable"/>
</workbook>
</file>

<file path=xl/calcChain.xml><?xml version="1.0" encoding="utf-8"?>
<calcChain xmlns="http://schemas.openxmlformats.org/spreadsheetml/2006/main">
  <c r="H50" i="1" l="1"/>
  <c r="E50" i="1"/>
  <c r="F50" i="1" s="1"/>
  <c r="G50" i="1" s="1"/>
  <c r="D50" i="1"/>
  <c r="I49" i="1"/>
  <c r="J49" i="1" s="1"/>
  <c r="F49" i="1"/>
  <c r="G49" i="1" s="1"/>
  <c r="I48" i="1"/>
  <c r="J48" i="1" s="1"/>
  <c r="G48" i="1"/>
  <c r="F48" i="1"/>
  <c r="I47" i="1"/>
  <c r="J47" i="1" s="1"/>
  <c r="F47" i="1"/>
  <c r="G47" i="1" s="1"/>
  <c r="I46" i="1"/>
  <c r="J46" i="1" s="1"/>
  <c r="G46" i="1"/>
  <c r="F46" i="1"/>
  <c r="I45" i="1"/>
  <c r="J45" i="1" s="1"/>
  <c r="F45" i="1"/>
  <c r="G45" i="1" s="1"/>
  <c r="I44" i="1"/>
  <c r="J44" i="1" s="1"/>
  <c r="F44" i="1"/>
  <c r="G44" i="1" s="1"/>
  <c r="H40" i="1"/>
  <c r="E40" i="1"/>
  <c r="D40" i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J36" i="1" s="1"/>
  <c r="F36" i="1"/>
  <c r="G36" i="1" s="1"/>
  <c r="I35" i="1"/>
  <c r="J35" i="1" s="1"/>
  <c r="F35" i="1"/>
  <c r="G35" i="1" s="1"/>
  <c r="I34" i="1"/>
  <c r="J34" i="1" s="1"/>
  <c r="F34" i="1"/>
  <c r="G34" i="1" s="1"/>
  <c r="H30" i="1"/>
  <c r="E30" i="1"/>
  <c r="D30" i="1"/>
  <c r="F30" i="1" s="1"/>
  <c r="G30" i="1" s="1"/>
  <c r="I29" i="1"/>
  <c r="J29" i="1" s="1"/>
  <c r="F29" i="1"/>
  <c r="G29" i="1" s="1"/>
  <c r="J28" i="1"/>
  <c r="I28" i="1"/>
  <c r="F28" i="1"/>
  <c r="G28" i="1" s="1"/>
  <c r="I27" i="1"/>
  <c r="J27" i="1" s="1"/>
  <c r="F27" i="1"/>
  <c r="G27" i="1" s="1"/>
  <c r="J26" i="1"/>
  <c r="I26" i="1"/>
  <c r="F26" i="1"/>
  <c r="G26" i="1" s="1"/>
  <c r="I25" i="1"/>
  <c r="J25" i="1" s="1"/>
  <c r="F25" i="1"/>
  <c r="G25" i="1" s="1"/>
  <c r="I24" i="1"/>
  <c r="J24" i="1" s="1"/>
  <c r="F24" i="1"/>
  <c r="G24" i="1" s="1"/>
  <c r="H20" i="1"/>
  <c r="E20" i="1"/>
  <c r="D20" i="1"/>
  <c r="F20" i="1" s="1"/>
  <c r="G20" i="1" s="1"/>
  <c r="I19" i="1"/>
  <c r="J19" i="1" s="1"/>
  <c r="F19" i="1"/>
  <c r="G19" i="1" s="1"/>
  <c r="I18" i="1"/>
  <c r="J18" i="1" s="1"/>
  <c r="F18" i="1"/>
  <c r="G18" i="1" s="1"/>
  <c r="I17" i="1"/>
  <c r="J17" i="1" s="1"/>
  <c r="F17" i="1"/>
  <c r="G17" i="1" s="1"/>
  <c r="I16" i="1"/>
  <c r="J16" i="1" s="1"/>
  <c r="F16" i="1"/>
  <c r="G16" i="1" s="1"/>
  <c r="I15" i="1"/>
  <c r="J15" i="1" s="1"/>
  <c r="F15" i="1"/>
  <c r="G15" i="1" s="1"/>
  <c r="I14" i="1"/>
  <c r="I20" i="1" s="1"/>
  <c r="J20" i="1" s="1"/>
  <c r="F14" i="1"/>
  <c r="G14" i="1" s="1"/>
  <c r="I30" i="1" l="1"/>
  <c r="J30" i="1" s="1"/>
  <c r="I40" i="1"/>
  <c r="J40" i="1" s="1"/>
  <c r="F40" i="1"/>
  <c r="G40" i="1" s="1"/>
  <c r="I50" i="1"/>
  <c r="J50" i="1" s="1"/>
  <c r="J14" i="1"/>
</calcChain>
</file>

<file path=xl/sharedStrings.xml><?xml version="1.0" encoding="utf-8"?>
<sst xmlns="http://schemas.openxmlformats.org/spreadsheetml/2006/main" count="89" uniqueCount="34">
  <si>
    <t>PUGET SOUND ENERGY, INC.</t>
  </si>
  <si>
    <t>AVERAGE NUMBER OF CUSTOMERS</t>
  </si>
  <si>
    <t>GAS</t>
  </si>
  <si>
    <t>(A)</t>
  </si>
  <si>
    <t>(B)</t>
  </si>
  <si>
    <t>(C)</t>
  </si>
  <si>
    <t>(D)</t>
  </si>
  <si>
    <t>(E)</t>
  </si>
  <si>
    <t>(F)</t>
  </si>
  <si>
    <t>(G)</t>
  </si>
  <si>
    <t>(A) - (B)</t>
  </si>
  <si>
    <t>(C) / (B)</t>
  </si>
  <si>
    <t>(A) - (E)</t>
  </si>
  <si>
    <t>(F) / (E)</t>
  </si>
  <si>
    <t>Month Ended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</si>
  <si>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</si>
  <si>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</si>
  <si>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</si>
  <si>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</si>
  <si>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</si>
  <si>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</si>
  <si>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</si>
  <si>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</si>
  <si>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</si>
  <si>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</si>
  <si>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</si>
  <si>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</si>
  <si>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</si>
  <si>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</si>
  <si>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</si>
  <si>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Quarter-to-Date</t>
  </si>
  <si>
    <t>Year-To-Date</t>
  </si>
  <si>
    <t>Twelve Months Ended</t>
  </si>
  <si>
    <t>12/31/2017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</si>
</sst>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mmmm\ yyyy"/>
    <numFmt numFmtId="165" formatCode="mmmm\ d\,\ yyyy"/>
    <numFmt numFmtId="166" formatCode="0.0%\ ;\(0.0%\);&quot;0.0% &quot;"/>
    <numFmt numFmtId="167" formatCode="0.0%\ ;\(0.0%\);&quot;0.00% &quot;"/>
    <numFmt numFmtId="168" formatCode="mm/dd/yy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3" applyNumberFormat="0" applyAlignment="0" applyProtection="0"/>
    <xf numFmtId="0" fontId="20" fillId="21" borderId="4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3" applyNumberFormat="0" applyAlignment="0" applyProtection="0"/>
    <xf numFmtId="0" fontId="27" fillId="0" borderId="8" applyNumberFormat="0" applyFill="0" applyAlignment="0" applyProtection="0"/>
    <xf numFmtId="0" fontId="28" fillId="22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23" borderId="9" applyNumberFormat="0" applyFont="0" applyAlignment="0" applyProtection="0"/>
    <xf numFmtId="0" fontId="29" fillId="20" borderId="10" applyNumberFormat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15" fontId="4" fillId="0" borderId="0" xfId="0" quotePrefix="1" applyNumberFormat="1" applyFont="1" applyFill="1"/>
    <xf numFmtId="0" fontId="4" fillId="0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165" fontId="6" fillId="0" borderId="0" xfId="0" quotePrefix="1" applyNumberFormat="1" applyFont="1" applyAlignment="1">
      <alignment horizontal="center"/>
    </xf>
    <xf numFmtId="14" fontId="7" fillId="0" borderId="0" xfId="0" quotePrefix="1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/>
    <xf numFmtId="0" fontId="10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0" applyFont="1" applyAlignment="1"/>
    <xf numFmtId="0" fontId="10" fillId="0" borderId="0" xfId="0" applyFont="1" applyFill="1"/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37" fontId="8" fillId="0" borderId="0" xfId="0" applyNumberFormat="1" applyFont="1" applyAlignment="1">
      <alignment horizontal="center"/>
    </xf>
    <xf numFmtId="37" fontId="8" fillId="0" borderId="0" xfId="0" applyNumberFormat="1" applyFont="1" applyFill="1" applyAlignment="1">
      <alignment horizontal="center"/>
    </xf>
    <xf numFmtId="0" fontId="3" fillId="0" borderId="2" xfId="0" applyFont="1" applyBorder="1"/>
    <xf numFmtId="0" fontId="12" fillId="0" borderId="0" xfId="0" applyFont="1"/>
    <xf numFmtId="41" fontId="12" fillId="0" borderId="0" xfId="1" applyNumberFormat="1" applyFont="1" applyFill="1"/>
    <xf numFmtId="41" fontId="12" fillId="0" borderId="0" xfId="1" applyNumberFormat="1" applyFont="1"/>
    <xf numFmtId="166" fontId="13" fillId="0" borderId="0" xfId="0" applyNumberFormat="1" applyFont="1" applyProtection="1">
      <protection locked="0"/>
    </xf>
    <xf numFmtId="167" fontId="13" fillId="0" borderId="0" xfId="0" applyNumberFormat="1" applyFont="1" applyAlignment="1" applyProtection="1">
      <alignment horizontal="right"/>
      <protection locked="0"/>
    </xf>
    <xf numFmtId="41" fontId="12" fillId="0" borderId="1" xfId="1" applyNumberFormat="1" applyFont="1" applyFill="1" applyBorder="1"/>
    <xf numFmtId="41" fontId="12" fillId="0" borderId="1" xfId="1" applyNumberFormat="1" applyFont="1" applyBorder="1"/>
    <xf numFmtId="166" fontId="13" fillId="0" borderId="1" xfId="0" applyNumberFormat="1" applyFont="1" applyBorder="1" applyProtection="1">
      <protection locked="0"/>
    </xf>
    <xf numFmtId="167" fontId="13" fillId="0" borderId="1" xfId="0" applyNumberFormat="1" applyFont="1" applyBorder="1" applyAlignment="1" applyProtection="1">
      <alignment horizontal="right"/>
      <protection locked="0"/>
    </xf>
    <xf numFmtId="167" fontId="13" fillId="0" borderId="0" xfId="0" applyNumberFormat="1" applyFont="1" applyBorder="1" applyAlignment="1" applyProtection="1">
      <alignment horizontal="right"/>
      <protection locked="0"/>
    </xf>
    <xf numFmtId="37" fontId="12" fillId="0" borderId="0" xfId="0" applyNumberFormat="1" applyFont="1"/>
    <xf numFmtId="37" fontId="12" fillId="0" borderId="0" xfId="0" applyNumberFormat="1" applyFont="1" applyFill="1"/>
    <xf numFmtId="167" fontId="12" fillId="0" borderId="0" xfId="0" applyNumberFormat="1" applyFont="1" applyBorder="1"/>
    <xf numFmtId="0" fontId="12" fillId="0" borderId="0" xfId="0" applyFont="1" applyBorder="1"/>
    <xf numFmtId="0" fontId="10" fillId="0" borderId="0" xfId="0" applyFont="1" applyAlignment="1">
      <alignment horizontal="center"/>
    </xf>
    <xf numFmtId="0" fontId="10" fillId="0" borderId="0" xfId="0" applyFont="1" applyFill="1" applyAlignment="1"/>
    <xf numFmtId="0" fontId="5" fillId="0" borderId="0" xfId="0" applyFont="1" applyFill="1"/>
    <xf numFmtId="0" fontId="3" fillId="0" borderId="0" xfId="0" applyFont="1" applyFill="1"/>
    <xf numFmtId="168" fontId="3" fillId="0" borderId="0" xfId="0" applyNumberFormat="1" applyFont="1"/>
    <xf numFmtId="168" fontId="3" fillId="0" borderId="0" xfId="0" applyNumberFormat="1" applyFont="1" applyFill="1"/>
    <xf numFmtId="0" fontId="14" fillId="0" borderId="0" xfId="0" applyFont="1"/>
    <xf numFmtId="0" fontId="15" fillId="0" borderId="0" xfId="0" applyFont="1"/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quotePrefix="1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1" builtinId="3"/>
    <cellStyle name="Comma 2" xfId="29"/>
    <cellStyle name="Comma 3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3" xfId="42"/>
    <cellStyle name="Normal 4" xfId="43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topLeftCell="A31" zoomScale="70" zoomScaleNormal="70" zoomScaleSheetLayoutView="70" workbookViewId="0">
      <selection activeCell="H44" sqref="H44:H49"/>
    </sheetView>
  </sheetViews>
  <sheetFormatPr defaultColWidth="8.85546875" defaultRowHeight="16.5" x14ac:dyDescent="0.3"/>
  <cols>
    <col min="1" max="1" width="5.140625" style="1" bestFit="1" customWidth="1"/>
    <col min="2" max="2" width="36.7109375" style="4" customWidth="1"/>
    <col min="3" max="3" width="1.140625" style="4" customWidth="1"/>
    <col min="4" max="4" width="14.7109375" style="4" bestFit="1" customWidth="1"/>
    <col min="5" max="5" width="14.7109375" style="40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 ht="20.25" x14ac:dyDescent="0.3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5"/>
    </row>
    <row r="3" spans="1:11" ht="20.25" x14ac:dyDescent="0.3">
      <c r="B3" s="49" t="s">
        <v>1</v>
      </c>
      <c r="C3" s="49"/>
      <c r="D3" s="49"/>
      <c r="E3" s="49"/>
      <c r="F3" s="49"/>
      <c r="G3" s="49"/>
      <c r="H3" s="49"/>
      <c r="I3" s="49"/>
      <c r="J3" s="49"/>
      <c r="K3" s="5"/>
    </row>
    <row r="4" spans="1:11" ht="20.25" x14ac:dyDescent="0.3">
      <c r="B4" s="50" t="s">
        <v>33</v>
      </c>
      <c r="C4" s="50"/>
      <c r="D4" s="50"/>
      <c r="E4" s="50"/>
      <c r="F4" s="50"/>
      <c r="G4" s="50"/>
      <c r="H4" s="50"/>
      <c r="I4" s="50"/>
      <c r="J4" s="50"/>
      <c r="K4" s="6"/>
    </row>
    <row r="5" spans="1:11" x14ac:dyDescent="0.3">
      <c r="B5" s="7"/>
      <c r="C5" s="7"/>
      <c r="D5" s="8"/>
      <c r="E5" s="9"/>
      <c r="F5" s="8"/>
      <c r="G5" s="8"/>
      <c r="H5" s="8"/>
      <c r="I5" s="8"/>
      <c r="J5" s="8"/>
      <c r="K5" s="8"/>
    </row>
    <row r="6" spans="1:11" ht="18.75" x14ac:dyDescent="0.3">
      <c r="B6" s="51" t="s">
        <v>2</v>
      </c>
      <c r="C6" s="51"/>
      <c r="D6" s="51"/>
      <c r="E6" s="51"/>
      <c r="F6" s="51"/>
      <c r="G6" s="51"/>
      <c r="H6" s="51"/>
      <c r="I6" s="51"/>
      <c r="J6" s="51"/>
      <c r="K6" s="10"/>
    </row>
    <row r="7" spans="1:11" ht="18.75" x14ac:dyDescent="0.3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s="1" customFormat="1" ht="18" x14ac:dyDescent="0.25">
      <c r="B8" s="10"/>
      <c r="C8" s="10"/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0"/>
    </row>
    <row r="9" spans="1:11" s="1" customFormat="1" ht="18" x14ac:dyDescent="0.25">
      <c r="B9" s="10"/>
      <c r="C9" s="10"/>
      <c r="D9" s="12" t="s">
        <v>3</v>
      </c>
      <c r="E9" s="12" t="s">
        <v>4</v>
      </c>
      <c r="F9" s="12" t="s">
        <v>10</v>
      </c>
      <c r="G9" s="12" t="s">
        <v>11</v>
      </c>
      <c r="H9" s="12"/>
      <c r="I9" s="12" t="s">
        <v>12</v>
      </c>
      <c r="J9" s="12" t="s">
        <v>13</v>
      </c>
      <c r="K9" s="10"/>
    </row>
    <row r="11" spans="1:11" s="15" customFormat="1" ht="18" x14ac:dyDescent="0.25">
      <c r="A11" s="13"/>
      <c r="B11" s="52" t="s">
        <v>14</v>
      </c>
      <c r="C11" s="52"/>
      <c r="D11" s="52"/>
      <c r="E11" s="52"/>
      <c r="F11" s="52"/>
      <c r="G11" s="52"/>
      <c r="H11" s="52"/>
      <c r="I11" s="52"/>
      <c r="J11" s="52"/>
      <c r="K11" s="14"/>
    </row>
    <row r="12" spans="1:11" s="15" customFormat="1" ht="18" x14ac:dyDescent="0.25">
      <c r="A12" s="13"/>
      <c r="B12" s="16"/>
      <c r="C12" s="16"/>
      <c r="D12" s="16"/>
      <c r="E12" s="17"/>
      <c r="F12" s="18" t="s">
        <v>15</v>
      </c>
      <c r="G12" s="19"/>
      <c r="H12" s="47" t="s">
        <v>16</v>
      </c>
      <c r="I12" s="47"/>
      <c r="J12" s="47"/>
      <c r="K12" s="20"/>
    </row>
    <row r="13" spans="1:11" s="15" customFormat="1" ht="18" x14ac:dyDescent="0.25">
      <c r="A13" s="13"/>
      <c r="B13" s="18" t="s">
        <v>17</v>
      </c>
      <c r="C13" s="18"/>
      <c r="D13" s="21" t="s">
        <v>18</v>
      </c>
      <c r="E13" s="22" t="s">
        <v>19</v>
      </c>
      <c r="F13" s="21" t="s">
        <v>20</v>
      </c>
      <c r="G13" s="21" t="s">
        <v>21</v>
      </c>
      <c r="H13" s="22" t="s">
        <v>22</v>
      </c>
      <c r="I13" s="21" t="s">
        <v>20</v>
      </c>
      <c r="J13" s="21" t="s">
        <v>21</v>
      </c>
      <c r="K13" s="21"/>
    </row>
    <row r="14" spans="1:11" ht="18.75" x14ac:dyDescent="0.3">
      <c r="A14" s="23">
        <v>1</v>
      </c>
      <c r="B14" s="24" t="s">
        <v>23</v>
      </c>
      <c r="C14" s="24"/>
      <c r="D14" s="25">
        <v>767045</v>
      </c>
      <c r="E14" s="25">
        <v>763604.00000000012</v>
      </c>
      <c r="F14" s="26">
        <f t="shared" ref="F14:F20" si="0">D14-E14</f>
        <v>3440.9999999998836</v>
      </c>
      <c r="G14" s="27">
        <f t="shared" ref="G14:G20" si="1">F14/E14</f>
        <v>4.5062624082638164E-3</v>
      </c>
      <c r="H14" s="25">
        <v>756330</v>
      </c>
      <c r="I14" s="26">
        <f t="shared" ref="I14:I19" si="2">+D14-H14</f>
        <v>10715</v>
      </c>
      <c r="J14" s="28">
        <f t="shared" ref="J14:J20" si="3">+I14/H14</f>
        <v>1.4167096373276216E-2</v>
      </c>
      <c r="K14" s="28"/>
    </row>
    <row r="15" spans="1:11" ht="18.75" x14ac:dyDescent="0.3">
      <c r="A15" s="23">
        <v>2</v>
      </c>
      <c r="B15" s="24" t="s">
        <v>24</v>
      </c>
      <c r="C15" s="24"/>
      <c r="D15" s="25">
        <v>55610</v>
      </c>
      <c r="E15" s="25">
        <v>55958</v>
      </c>
      <c r="F15" s="26">
        <f t="shared" si="0"/>
        <v>-348</v>
      </c>
      <c r="G15" s="27">
        <f t="shared" si="1"/>
        <v>-6.2189499267307621E-3</v>
      </c>
      <c r="H15" s="25">
        <v>55281</v>
      </c>
      <c r="I15" s="26">
        <f t="shared" si="2"/>
        <v>329</v>
      </c>
      <c r="J15" s="28">
        <f t="shared" si="3"/>
        <v>5.9514118774985983E-3</v>
      </c>
      <c r="K15" s="28"/>
    </row>
    <row r="16" spans="1:11" ht="18.75" x14ac:dyDescent="0.3">
      <c r="A16" s="23">
        <v>3</v>
      </c>
      <c r="B16" s="24" t="s">
        <v>25</v>
      </c>
      <c r="C16" s="24"/>
      <c r="D16" s="25">
        <v>386</v>
      </c>
      <c r="E16" s="25">
        <v>264.50708842088017</v>
      </c>
      <c r="F16" s="26">
        <f t="shared" si="0"/>
        <v>121.49291157911983</v>
      </c>
      <c r="G16" s="27">
        <f t="shared" si="1"/>
        <v>0.45931816914411733</v>
      </c>
      <c r="H16" s="25">
        <v>390</v>
      </c>
      <c r="I16" s="26">
        <f t="shared" si="2"/>
        <v>-4</v>
      </c>
      <c r="J16" s="28">
        <f t="shared" si="3"/>
        <v>-1.0256410256410256E-2</v>
      </c>
      <c r="K16" s="28"/>
    </row>
    <row r="17" spans="1:11" ht="18.75" x14ac:dyDescent="0.3">
      <c r="A17" s="23">
        <v>4</v>
      </c>
      <c r="B17" s="24" t="s">
        <v>26</v>
      </c>
      <c r="C17" s="24"/>
      <c r="D17" s="25">
        <v>2322</v>
      </c>
      <c r="E17" s="25">
        <v>2329</v>
      </c>
      <c r="F17" s="26">
        <f t="shared" si="0"/>
        <v>-7</v>
      </c>
      <c r="G17" s="27">
        <f t="shared" si="1"/>
        <v>-3.0055817947617003E-3</v>
      </c>
      <c r="H17" s="25">
        <v>2354</v>
      </c>
      <c r="I17" s="26">
        <f t="shared" si="2"/>
        <v>-32</v>
      </c>
      <c r="J17" s="28">
        <f t="shared" si="3"/>
        <v>-1.3593882752761258E-2</v>
      </c>
      <c r="K17" s="28"/>
    </row>
    <row r="18" spans="1:11" ht="18.75" x14ac:dyDescent="0.3">
      <c r="A18" s="23">
        <v>5</v>
      </c>
      <c r="B18" s="24" t="s">
        <v>27</v>
      </c>
      <c r="C18" s="24"/>
      <c r="D18" s="25">
        <v>10</v>
      </c>
      <c r="E18" s="25">
        <v>16.204116932268285</v>
      </c>
      <c r="F18" s="26">
        <f t="shared" si="0"/>
        <v>-6.2041169322682848</v>
      </c>
      <c r="G18" s="27">
        <f t="shared" si="1"/>
        <v>-0.38287288089816446</v>
      </c>
      <c r="H18" s="25">
        <v>11</v>
      </c>
      <c r="I18" s="26">
        <f t="shared" si="2"/>
        <v>-1</v>
      </c>
      <c r="J18" s="28">
        <f t="shared" si="3"/>
        <v>-9.0909090909090912E-2</v>
      </c>
      <c r="K18" s="28"/>
    </row>
    <row r="19" spans="1:11" ht="18.75" x14ac:dyDescent="0.3">
      <c r="A19" s="23">
        <v>6</v>
      </c>
      <c r="B19" s="24" t="s">
        <v>28</v>
      </c>
      <c r="C19" s="24"/>
      <c r="D19" s="29">
        <v>226</v>
      </c>
      <c r="E19" s="29">
        <v>214.28879464685161</v>
      </c>
      <c r="F19" s="30">
        <f t="shared" si="0"/>
        <v>11.711205353148387</v>
      </c>
      <c r="G19" s="31">
        <f t="shared" si="1"/>
        <v>5.4651506031607851E-2</v>
      </c>
      <c r="H19" s="30">
        <v>227</v>
      </c>
      <c r="I19" s="30">
        <f t="shared" si="2"/>
        <v>-1</v>
      </c>
      <c r="J19" s="32">
        <f t="shared" si="3"/>
        <v>-4.4052863436123352E-3</v>
      </c>
      <c r="K19" s="33"/>
    </row>
    <row r="20" spans="1:11" ht="18.75" x14ac:dyDescent="0.3">
      <c r="A20" s="23">
        <v>7</v>
      </c>
      <c r="B20" s="24" t="s">
        <v>29</v>
      </c>
      <c r="C20" s="24"/>
      <c r="D20" s="34">
        <f>SUM(D14:D19)</f>
        <v>825599</v>
      </c>
      <c r="E20" s="35">
        <f>SUM(E14:E19)</f>
        <v>822386.00000000012</v>
      </c>
      <c r="F20" s="34">
        <f t="shared" si="0"/>
        <v>3212.9999999998836</v>
      </c>
      <c r="G20" s="27">
        <f t="shared" si="1"/>
        <v>3.9069244855820537E-3</v>
      </c>
      <c r="H20" s="35">
        <f>SUM(H14:H19)</f>
        <v>814593</v>
      </c>
      <c r="I20" s="34">
        <f>SUM(I14:I19)</f>
        <v>11006</v>
      </c>
      <c r="J20" s="28">
        <f t="shared" si="3"/>
        <v>1.3511041710400164E-2</v>
      </c>
      <c r="K20" s="28"/>
    </row>
    <row r="21" spans="1:11" ht="18.75" x14ac:dyDescent="0.3">
      <c r="A21" s="23">
        <v>8</v>
      </c>
      <c r="B21" s="46" t="s">
        <v>30</v>
      </c>
      <c r="C21" s="46"/>
      <c r="D21" s="46"/>
      <c r="E21" s="46"/>
      <c r="F21" s="46"/>
      <c r="G21" s="46"/>
      <c r="H21" s="46"/>
      <c r="I21" s="46"/>
      <c r="J21" s="46"/>
      <c r="K21" s="36"/>
    </row>
    <row r="22" spans="1:11" ht="18.75" x14ac:dyDescent="0.3">
      <c r="A22" s="23">
        <v>9</v>
      </c>
      <c r="B22" s="16"/>
      <c r="C22" s="16"/>
      <c r="D22" s="16"/>
      <c r="E22" s="17"/>
      <c r="F22" s="18" t="s">
        <v>15</v>
      </c>
      <c r="G22" s="19"/>
      <c r="H22" s="47" t="s">
        <v>16</v>
      </c>
      <c r="I22" s="47"/>
      <c r="J22" s="47"/>
      <c r="K22" s="36"/>
    </row>
    <row r="23" spans="1:11" ht="18.75" x14ac:dyDescent="0.3">
      <c r="A23" s="23">
        <v>10</v>
      </c>
      <c r="B23" s="18" t="s">
        <v>17</v>
      </c>
      <c r="C23" s="18"/>
      <c r="D23" s="21" t="s">
        <v>18</v>
      </c>
      <c r="E23" s="22" t="s">
        <v>19</v>
      </c>
      <c r="F23" s="21" t="s">
        <v>20</v>
      </c>
      <c r="G23" s="21" t="s">
        <v>21</v>
      </c>
      <c r="H23" s="22" t="s">
        <v>22</v>
      </c>
      <c r="I23" s="21" t="s">
        <v>20</v>
      </c>
      <c r="J23" s="21" t="s">
        <v>21</v>
      </c>
      <c r="K23" s="36"/>
    </row>
    <row r="24" spans="1:11" ht="18.75" x14ac:dyDescent="0.3">
      <c r="A24" s="23">
        <v>11</v>
      </c>
      <c r="B24" s="24" t="s">
        <v>23</v>
      </c>
      <c r="C24" s="37"/>
      <c r="D24" s="26">
        <v>765401</v>
      </c>
      <c r="E24" s="26">
        <v>761825</v>
      </c>
      <c r="F24" s="26">
        <f t="shared" ref="F24:F30" si="4">D24-E24</f>
        <v>3576</v>
      </c>
      <c r="G24" s="27">
        <f t="shared" ref="G24:G30" si="5">F24/E24</f>
        <v>4.6939914022249207E-3</v>
      </c>
      <c r="H24" s="25">
        <v>754706</v>
      </c>
      <c r="I24" s="26">
        <f t="shared" ref="I24:I29" si="6">+D24-H24</f>
        <v>10695</v>
      </c>
      <c r="J24" s="28">
        <f t="shared" ref="J24:J30" si="7">+I24/H24</f>
        <v>1.4171081189231303E-2</v>
      </c>
      <c r="K24" s="36"/>
    </row>
    <row r="25" spans="1:11" ht="18.75" x14ac:dyDescent="0.3">
      <c r="A25" s="23">
        <v>12</v>
      </c>
      <c r="B25" s="24" t="s">
        <v>24</v>
      </c>
      <c r="C25" s="37"/>
      <c r="D25" s="26">
        <v>55456</v>
      </c>
      <c r="E25" s="26">
        <v>55804</v>
      </c>
      <c r="F25" s="26">
        <f t="shared" si="4"/>
        <v>-348</v>
      </c>
      <c r="G25" s="27">
        <f t="shared" si="5"/>
        <v>-6.2361121066590213E-3</v>
      </c>
      <c r="H25" s="25">
        <v>55098</v>
      </c>
      <c r="I25" s="26">
        <f t="shared" si="6"/>
        <v>358</v>
      </c>
      <c r="J25" s="28">
        <f t="shared" si="7"/>
        <v>6.497513521361937E-3</v>
      </c>
      <c r="K25" s="36"/>
    </row>
    <row r="26" spans="1:11" ht="18.75" x14ac:dyDescent="0.3">
      <c r="A26" s="23">
        <v>13</v>
      </c>
      <c r="B26" s="24" t="s">
        <v>25</v>
      </c>
      <c r="C26" s="37"/>
      <c r="D26" s="26">
        <v>386</v>
      </c>
      <c r="E26" s="26">
        <v>266</v>
      </c>
      <c r="F26" s="26">
        <f t="shared" si="4"/>
        <v>120</v>
      </c>
      <c r="G26" s="27">
        <f t="shared" si="5"/>
        <v>0.45112781954887216</v>
      </c>
      <c r="H26" s="25">
        <v>392</v>
      </c>
      <c r="I26" s="26">
        <f t="shared" si="6"/>
        <v>-6</v>
      </c>
      <c r="J26" s="28">
        <f t="shared" si="7"/>
        <v>-1.5306122448979591E-2</v>
      </c>
      <c r="K26" s="36"/>
    </row>
    <row r="27" spans="1:11" ht="18.75" x14ac:dyDescent="0.3">
      <c r="A27" s="23">
        <v>14</v>
      </c>
      <c r="B27" s="24" t="s">
        <v>26</v>
      </c>
      <c r="C27" s="37"/>
      <c r="D27" s="26">
        <v>2318</v>
      </c>
      <c r="E27" s="26">
        <v>2327</v>
      </c>
      <c r="F27" s="26">
        <f t="shared" si="4"/>
        <v>-9</v>
      </c>
      <c r="G27" s="27">
        <f t="shared" si="5"/>
        <v>-3.867640739149119E-3</v>
      </c>
      <c r="H27" s="25">
        <v>2348</v>
      </c>
      <c r="I27" s="26">
        <f t="shared" si="6"/>
        <v>-30</v>
      </c>
      <c r="J27" s="28">
        <f t="shared" si="7"/>
        <v>-1.2776831345826235E-2</v>
      </c>
      <c r="K27" s="36"/>
    </row>
    <row r="28" spans="1:11" ht="18.75" x14ac:dyDescent="0.3">
      <c r="A28" s="23">
        <v>15</v>
      </c>
      <c r="B28" s="24" t="s">
        <v>27</v>
      </c>
      <c r="C28" s="37"/>
      <c r="D28" s="26">
        <v>10</v>
      </c>
      <c r="E28" s="26">
        <v>16</v>
      </c>
      <c r="F28" s="26">
        <f t="shared" si="4"/>
        <v>-6</v>
      </c>
      <c r="G28" s="27">
        <f t="shared" si="5"/>
        <v>-0.375</v>
      </c>
      <c r="H28" s="25">
        <v>11</v>
      </c>
      <c r="I28" s="26">
        <f t="shared" si="6"/>
        <v>-1</v>
      </c>
      <c r="J28" s="28">
        <f t="shared" si="7"/>
        <v>-9.0909090909090912E-2</v>
      </c>
      <c r="K28" s="36"/>
    </row>
    <row r="29" spans="1:11" ht="18.75" x14ac:dyDescent="0.3">
      <c r="A29" s="23">
        <v>16</v>
      </c>
      <c r="B29" s="24" t="s">
        <v>28</v>
      </c>
      <c r="C29" s="37"/>
      <c r="D29" s="30">
        <v>227</v>
      </c>
      <c r="E29" s="30">
        <v>214</v>
      </c>
      <c r="F29" s="30">
        <f t="shared" si="4"/>
        <v>13</v>
      </c>
      <c r="G29" s="31">
        <f t="shared" si="5"/>
        <v>6.0747663551401869E-2</v>
      </c>
      <c r="H29" s="30">
        <v>227</v>
      </c>
      <c r="I29" s="30">
        <f t="shared" si="6"/>
        <v>0</v>
      </c>
      <c r="J29" s="32">
        <f t="shared" si="7"/>
        <v>0</v>
      </c>
      <c r="K29" s="36"/>
    </row>
    <row r="30" spans="1:11" ht="18.75" x14ac:dyDescent="0.3">
      <c r="A30" s="23">
        <v>17</v>
      </c>
      <c r="B30" s="24" t="s">
        <v>29</v>
      </c>
      <c r="C30" s="37"/>
      <c r="D30" s="34">
        <f>SUM(D24:D29)</f>
        <v>823798</v>
      </c>
      <c r="E30" s="35">
        <f>SUM(E24:E29)</f>
        <v>820452</v>
      </c>
      <c r="F30" s="34">
        <f t="shared" si="4"/>
        <v>3346</v>
      </c>
      <c r="G30" s="27">
        <f t="shared" si="5"/>
        <v>4.0782397995251397E-3</v>
      </c>
      <c r="H30" s="35">
        <f>SUM(H24:H29)</f>
        <v>812782</v>
      </c>
      <c r="I30" s="34">
        <f>SUM(I24:I29)</f>
        <v>11016</v>
      </c>
      <c r="J30" s="28">
        <f t="shared" si="7"/>
        <v>1.3553449756515278E-2</v>
      </c>
      <c r="K30" s="36"/>
    </row>
    <row r="31" spans="1:11" ht="18.75" x14ac:dyDescent="0.3">
      <c r="A31" s="23">
        <v>18</v>
      </c>
      <c r="B31" s="48" t="s">
        <v>31</v>
      </c>
      <c r="C31" s="48"/>
      <c r="D31" s="48"/>
      <c r="E31" s="48"/>
      <c r="F31" s="48"/>
      <c r="G31" s="48"/>
      <c r="H31" s="48"/>
      <c r="I31" s="48"/>
      <c r="J31" s="48"/>
      <c r="K31" s="36"/>
    </row>
    <row r="32" spans="1:11" ht="18.75" x14ac:dyDescent="0.3">
      <c r="A32" s="23">
        <v>19</v>
      </c>
      <c r="B32" s="16"/>
      <c r="C32" s="16"/>
      <c r="D32" s="16"/>
      <c r="E32" s="17"/>
      <c r="F32" s="18" t="s">
        <v>15</v>
      </c>
      <c r="G32" s="19"/>
      <c r="H32" s="47" t="s">
        <v>16</v>
      </c>
      <c r="I32" s="47"/>
      <c r="J32" s="47"/>
      <c r="K32" s="36"/>
    </row>
    <row r="33" spans="1:11" ht="18.75" x14ac:dyDescent="0.3">
      <c r="A33" s="23">
        <v>20</v>
      </c>
      <c r="B33" s="18" t="s">
        <v>17</v>
      </c>
      <c r="C33" s="18"/>
      <c r="D33" s="21" t="s">
        <v>18</v>
      </c>
      <c r="E33" s="22" t="s">
        <v>19</v>
      </c>
      <c r="F33" s="21" t="s">
        <v>20</v>
      </c>
      <c r="G33" s="21" t="s">
        <v>21</v>
      </c>
      <c r="H33" s="22" t="s">
        <v>22</v>
      </c>
      <c r="I33" s="21" t="s">
        <v>20</v>
      </c>
      <c r="J33" s="21" t="s">
        <v>21</v>
      </c>
      <c r="K33" s="36"/>
    </row>
    <row r="34" spans="1:11" ht="18.75" x14ac:dyDescent="0.3">
      <c r="A34" s="23">
        <v>21</v>
      </c>
      <c r="B34" s="24" t="s">
        <v>23</v>
      </c>
      <c r="C34" s="37"/>
      <c r="D34" s="26">
        <v>761010</v>
      </c>
      <c r="E34" s="26">
        <v>758251</v>
      </c>
      <c r="F34" s="26">
        <f t="shared" ref="F34:F40" si="8">D34-E34</f>
        <v>2759</v>
      </c>
      <c r="G34" s="27">
        <f t="shared" ref="G34:G40" si="9">F34/E34</f>
        <v>3.6386368102382985E-3</v>
      </c>
      <c r="H34" s="25">
        <v>749586</v>
      </c>
      <c r="I34" s="26">
        <f t="shared" ref="I34:I39" si="10">+D34-H34</f>
        <v>11424</v>
      </c>
      <c r="J34" s="28">
        <f t="shared" ref="J34:J40" si="11">+I34/H34</f>
        <v>1.5240412707814713E-2</v>
      </c>
      <c r="K34" s="36"/>
    </row>
    <row r="35" spans="1:11" ht="18.75" x14ac:dyDescent="0.3">
      <c r="A35" s="23">
        <v>22</v>
      </c>
      <c r="B35" s="24" t="s">
        <v>24</v>
      </c>
      <c r="C35" s="37"/>
      <c r="D35" s="26">
        <v>55372</v>
      </c>
      <c r="E35" s="26">
        <v>55577</v>
      </c>
      <c r="F35" s="26">
        <f t="shared" si="8"/>
        <v>-205</v>
      </c>
      <c r="G35" s="27">
        <f t="shared" si="9"/>
        <v>-3.6885762095831007E-3</v>
      </c>
      <c r="H35" s="25">
        <v>54992</v>
      </c>
      <c r="I35" s="26">
        <f t="shared" si="10"/>
        <v>380</v>
      </c>
      <c r="J35" s="28">
        <f t="shared" si="11"/>
        <v>6.9100960139656682E-3</v>
      </c>
      <c r="K35" s="36"/>
    </row>
    <row r="36" spans="1:11" ht="18.75" x14ac:dyDescent="0.3">
      <c r="A36" s="23">
        <v>23</v>
      </c>
      <c r="B36" s="24" t="s">
        <v>25</v>
      </c>
      <c r="C36" s="37"/>
      <c r="D36" s="26">
        <v>388</v>
      </c>
      <c r="E36" s="26">
        <v>269</v>
      </c>
      <c r="F36" s="26">
        <f t="shared" si="8"/>
        <v>119</v>
      </c>
      <c r="G36" s="27">
        <f t="shared" si="9"/>
        <v>0.44237918215613381</v>
      </c>
      <c r="H36" s="25">
        <v>399</v>
      </c>
      <c r="I36" s="26">
        <f t="shared" si="10"/>
        <v>-11</v>
      </c>
      <c r="J36" s="28">
        <f t="shared" si="11"/>
        <v>-2.7568922305764409E-2</v>
      </c>
      <c r="K36" s="36"/>
    </row>
    <row r="37" spans="1:11" ht="18.75" x14ac:dyDescent="0.3">
      <c r="A37" s="23">
        <v>24</v>
      </c>
      <c r="B37" s="24" t="s">
        <v>26</v>
      </c>
      <c r="C37" s="37"/>
      <c r="D37" s="26">
        <v>2330</v>
      </c>
      <c r="E37" s="26">
        <v>2341</v>
      </c>
      <c r="F37" s="26">
        <f t="shared" si="8"/>
        <v>-11</v>
      </c>
      <c r="G37" s="27">
        <f t="shared" si="9"/>
        <v>-4.6988466467321657E-3</v>
      </c>
      <c r="H37" s="25">
        <v>2371</v>
      </c>
      <c r="I37" s="26">
        <f t="shared" si="10"/>
        <v>-41</v>
      </c>
      <c r="J37" s="28">
        <f t="shared" si="11"/>
        <v>-1.7292281737663433E-2</v>
      </c>
      <c r="K37" s="36"/>
    </row>
    <row r="38" spans="1:11" ht="18.75" x14ac:dyDescent="0.3">
      <c r="A38" s="23">
        <v>25</v>
      </c>
      <c r="B38" s="24" t="s">
        <v>27</v>
      </c>
      <c r="C38" s="37"/>
      <c r="D38" s="26">
        <v>10</v>
      </c>
      <c r="E38" s="26">
        <v>16</v>
      </c>
      <c r="F38" s="26">
        <f t="shared" si="8"/>
        <v>-6</v>
      </c>
      <c r="G38" s="27">
        <f t="shared" si="9"/>
        <v>-0.375</v>
      </c>
      <c r="H38" s="25">
        <v>11</v>
      </c>
      <c r="I38" s="26">
        <f t="shared" si="10"/>
        <v>-1</v>
      </c>
      <c r="J38" s="28">
        <f t="shared" si="11"/>
        <v>-9.0909090909090912E-2</v>
      </c>
      <c r="K38" s="36"/>
    </row>
    <row r="39" spans="1:11" ht="18.75" x14ac:dyDescent="0.3">
      <c r="A39" s="23">
        <v>26</v>
      </c>
      <c r="B39" s="24" t="s">
        <v>28</v>
      </c>
      <c r="C39" s="37"/>
      <c r="D39" s="30">
        <v>226</v>
      </c>
      <c r="E39" s="30">
        <v>214</v>
      </c>
      <c r="F39" s="30">
        <f t="shared" si="8"/>
        <v>12</v>
      </c>
      <c r="G39" s="31">
        <f t="shared" si="9"/>
        <v>5.6074766355140186E-2</v>
      </c>
      <c r="H39" s="30">
        <v>227</v>
      </c>
      <c r="I39" s="30">
        <f t="shared" si="10"/>
        <v>-1</v>
      </c>
      <c r="J39" s="32">
        <f t="shared" si="11"/>
        <v>-4.4052863436123352E-3</v>
      </c>
      <c r="K39" s="36"/>
    </row>
    <row r="40" spans="1:11" ht="18.75" x14ac:dyDescent="0.3">
      <c r="A40" s="23">
        <v>27</v>
      </c>
      <c r="B40" s="24" t="s">
        <v>29</v>
      </c>
      <c r="C40" s="37"/>
      <c r="D40" s="34">
        <f>SUM(D34:D39)</f>
        <v>819336</v>
      </c>
      <c r="E40" s="35">
        <f>SUM(E34:E39)</f>
        <v>816668</v>
      </c>
      <c r="F40" s="34">
        <f t="shared" si="8"/>
        <v>2668</v>
      </c>
      <c r="G40" s="27">
        <f t="shared" si="9"/>
        <v>3.2669334417413198E-3</v>
      </c>
      <c r="H40" s="35">
        <f>SUM(H34:H39)</f>
        <v>807586</v>
      </c>
      <c r="I40" s="34">
        <f>SUM(I34:I39)</f>
        <v>11750</v>
      </c>
      <c r="J40" s="28">
        <f t="shared" si="11"/>
        <v>1.4549534043433145E-2</v>
      </c>
      <c r="K40" s="36"/>
    </row>
    <row r="41" spans="1:11" ht="18.75" x14ac:dyDescent="0.3">
      <c r="A41" s="23">
        <v>28</v>
      </c>
      <c r="B41" s="48" t="s">
        <v>32</v>
      </c>
      <c r="C41" s="48"/>
      <c r="D41" s="48"/>
      <c r="E41" s="48"/>
      <c r="F41" s="48"/>
      <c r="G41" s="48"/>
      <c r="H41" s="48"/>
      <c r="I41" s="48"/>
      <c r="J41" s="48"/>
      <c r="K41" s="38"/>
    </row>
    <row r="42" spans="1:11" s="15" customFormat="1" ht="18" x14ac:dyDescent="0.25">
      <c r="A42" s="23">
        <v>29</v>
      </c>
      <c r="B42" s="19"/>
      <c r="C42" s="19"/>
      <c r="D42" s="19"/>
      <c r="E42" s="17"/>
      <c r="F42" s="18" t="s">
        <v>15</v>
      </c>
      <c r="G42" s="19"/>
      <c r="H42" s="39"/>
      <c r="I42" s="47" t="s">
        <v>16</v>
      </c>
      <c r="J42" s="47"/>
      <c r="K42" s="20"/>
    </row>
    <row r="43" spans="1:11" s="15" customFormat="1" ht="18" x14ac:dyDescent="0.25">
      <c r="A43" s="23">
        <v>30</v>
      </c>
      <c r="B43" s="18" t="s">
        <v>17</v>
      </c>
      <c r="C43" s="18"/>
      <c r="D43" s="21" t="s">
        <v>18</v>
      </c>
      <c r="E43" s="22" t="s">
        <v>19</v>
      </c>
      <c r="F43" s="21" t="s">
        <v>20</v>
      </c>
      <c r="G43" s="21" t="s">
        <v>21</v>
      </c>
      <c r="H43" s="22" t="s">
        <v>22</v>
      </c>
      <c r="I43" s="21" t="s">
        <v>20</v>
      </c>
      <c r="J43" s="21" t="s">
        <v>21</v>
      </c>
      <c r="K43" s="21"/>
    </row>
    <row r="44" spans="1:11" ht="18.75" x14ac:dyDescent="0.3">
      <c r="A44" s="23">
        <v>31</v>
      </c>
      <c r="B44" s="24" t="s">
        <v>23</v>
      </c>
      <c r="C44" s="24"/>
      <c r="D44" s="26">
        <v>761010</v>
      </c>
      <c r="E44" s="26">
        <v>758251</v>
      </c>
      <c r="F44" s="26">
        <f t="shared" ref="F44:F50" si="12">D44-E44</f>
        <v>2759</v>
      </c>
      <c r="G44" s="27">
        <f t="shared" ref="G44:G50" si="13">F44/E44</f>
        <v>3.6386368102382985E-3</v>
      </c>
      <c r="H44" s="25">
        <v>749586</v>
      </c>
      <c r="I44" s="26">
        <f t="shared" ref="I44:I49" si="14">+D44-H44</f>
        <v>11424</v>
      </c>
      <c r="J44" s="28">
        <f t="shared" ref="J44:J50" si="15">+I44/H44</f>
        <v>1.5240412707814713E-2</v>
      </c>
      <c r="K44" s="28"/>
    </row>
    <row r="45" spans="1:11" ht="18.75" x14ac:dyDescent="0.3">
      <c r="A45" s="23">
        <v>32</v>
      </c>
      <c r="B45" s="24" t="s">
        <v>24</v>
      </c>
      <c r="C45" s="24"/>
      <c r="D45" s="26">
        <v>55372</v>
      </c>
      <c r="E45" s="26">
        <v>55577</v>
      </c>
      <c r="F45" s="26">
        <f t="shared" si="12"/>
        <v>-205</v>
      </c>
      <c r="G45" s="27">
        <f t="shared" si="13"/>
        <v>-3.6885762095831007E-3</v>
      </c>
      <c r="H45" s="25">
        <v>54992</v>
      </c>
      <c r="I45" s="26">
        <f t="shared" si="14"/>
        <v>380</v>
      </c>
      <c r="J45" s="28">
        <f t="shared" si="15"/>
        <v>6.9100960139656682E-3</v>
      </c>
      <c r="K45" s="28"/>
    </row>
    <row r="46" spans="1:11" ht="18.75" x14ac:dyDescent="0.3">
      <c r="A46" s="23">
        <v>33</v>
      </c>
      <c r="B46" s="24" t="s">
        <v>25</v>
      </c>
      <c r="C46" s="24"/>
      <c r="D46" s="26">
        <v>388</v>
      </c>
      <c r="E46" s="26">
        <v>269</v>
      </c>
      <c r="F46" s="26">
        <f t="shared" si="12"/>
        <v>119</v>
      </c>
      <c r="G46" s="27">
        <f t="shared" si="13"/>
        <v>0.44237918215613381</v>
      </c>
      <c r="H46" s="25">
        <v>399</v>
      </c>
      <c r="I46" s="26">
        <f t="shared" si="14"/>
        <v>-11</v>
      </c>
      <c r="J46" s="28">
        <f t="shared" si="15"/>
        <v>-2.7568922305764409E-2</v>
      </c>
      <c r="K46" s="28"/>
    </row>
    <row r="47" spans="1:11" ht="18.75" x14ac:dyDescent="0.3">
      <c r="A47" s="23">
        <v>34</v>
      </c>
      <c r="B47" s="24" t="s">
        <v>26</v>
      </c>
      <c r="C47" s="24"/>
      <c r="D47" s="26">
        <v>2330</v>
      </c>
      <c r="E47" s="26">
        <v>2341</v>
      </c>
      <c r="F47" s="26">
        <f t="shared" si="12"/>
        <v>-11</v>
      </c>
      <c r="G47" s="27">
        <f t="shared" si="13"/>
        <v>-4.6988466467321657E-3</v>
      </c>
      <c r="H47" s="25">
        <v>2371</v>
      </c>
      <c r="I47" s="26">
        <f t="shared" si="14"/>
        <v>-41</v>
      </c>
      <c r="J47" s="28">
        <f t="shared" si="15"/>
        <v>-1.7292281737663433E-2</v>
      </c>
      <c r="K47" s="28"/>
    </row>
    <row r="48" spans="1:11" ht="18.75" x14ac:dyDescent="0.3">
      <c r="A48" s="23">
        <v>35</v>
      </c>
      <c r="B48" s="24" t="s">
        <v>27</v>
      </c>
      <c r="C48" s="24"/>
      <c r="D48" s="26">
        <v>10</v>
      </c>
      <c r="E48" s="26">
        <v>16</v>
      </c>
      <c r="F48" s="26">
        <f t="shared" si="12"/>
        <v>-6</v>
      </c>
      <c r="G48" s="27">
        <f t="shared" si="13"/>
        <v>-0.375</v>
      </c>
      <c r="H48" s="25">
        <v>11</v>
      </c>
      <c r="I48" s="26">
        <f t="shared" si="14"/>
        <v>-1</v>
      </c>
      <c r="J48" s="28">
        <f t="shared" si="15"/>
        <v>-9.0909090909090912E-2</v>
      </c>
      <c r="K48" s="28"/>
    </row>
    <row r="49" spans="1:11" ht="18.75" x14ac:dyDescent="0.3">
      <c r="A49" s="23">
        <v>36</v>
      </c>
      <c r="B49" s="24" t="s">
        <v>28</v>
      </c>
      <c r="C49" s="24"/>
      <c r="D49" s="30">
        <v>226</v>
      </c>
      <c r="E49" s="30">
        <v>214</v>
      </c>
      <c r="F49" s="30">
        <f t="shared" si="12"/>
        <v>12</v>
      </c>
      <c r="G49" s="31">
        <f t="shared" si="13"/>
        <v>5.6074766355140186E-2</v>
      </c>
      <c r="H49" s="30">
        <v>227</v>
      </c>
      <c r="I49" s="30">
        <f t="shared" si="14"/>
        <v>-1</v>
      </c>
      <c r="J49" s="32">
        <f t="shared" si="15"/>
        <v>-4.4052863436123352E-3</v>
      </c>
      <c r="K49" s="33"/>
    </row>
    <row r="50" spans="1:11" ht="18.75" x14ac:dyDescent="0.3">
      <c r="A50" s="23">
        <v>37</v>
      </c>
      <c r="B50" s="24" t="s">
        <v>29</v>
      </c>
      <c r="C50" s="24"/>
      <c r="D50" s="34">
        <f>SUM(D44:D49)</f>
        <v>819336</v>
      </c>
      <c r="E50" s="35">
        <f>SUM(E44:E49)</f>
        <v>816668</v>
      </c>
      <c r="F50" s="34">
        <f t="shared" si="12"/>
        <v>2668</v>
      </c>
      <c r="G50" s="27">
        <f t="shared" si="13"/>
        <v>3.2669334417413198E-3</v>
      </c>
      <c r="H50" s="35">
        <f>SUM(H44:H49)</f>
        <v>807586</v>
      </c>
      <c r="I50" s="34">
        <f>SUM(I44:I49)</f>
        <v>11750</v>
      </c>
      <c r="J50" s="28">
        <f t="shared" si="15"/>
        <v>1.4549534043433145E-2</v>
      </c>
      <c r="K50" s="28"/>
    </row>
    <row r="51" spans="1:11" x14ac:dyDescent="0.3">
      <c r="H51" s="40"/>
    </row>
    <row r="52" spans="1:11" x14ac:dyDescent="0.3">
      <c r="H52" s="40"/>
    </row>
    <row r="53" spans="1:11" x14ac:dyDescent="0.3">
      <c r="H53" s="40"/>
    </row>
    <row r="54" spans="1:11" x14ac:dyDescent="0.3">
      <c r="H54" s="40"/>
    </row>
    <row r="55" spans="1:11" x14ac:dyDescent="0.3">
      <c r="H55" s="40"/>
    </row>
    <row r="56" spans="1:11" x14ac:dyDescent="0.3">
      <c r="H56" s="40"/>
    </row>
    <row r="59" spans="1:11" x14ac:dyDescent="0.3">
      <c r="B59" s="13"/>
      <c r="D59" s="1"/>
      <c r="E59" s="41"/>
      <c r="F59" s="1"/>
      <c r="G59" s="1"/>
    </row>
    <row r="60" spans="1:11" x14ac:dyDescent="0.3">
      <c r="B60" s="13"/>
      <c r="D60" s="42"/>
      <c r="E60" s="43"/>
      <c r="F60" s="42"/>
      <c r="G60" s="42"/>
    </row>
    <row r="61" spans="1:11" x14ac:dyDescent="0.3">
      <c r="C61" s="44"/>
    </row>
    <row r="64" spans="1:11" x14ac:dyDescent="0.3">
      <c r="B64" s="45"/>
    </row>
  </sheetData>
  <mergeCells count="12">
    <mergeCell ref="I42:J42"/>
    <mergeCell ref="B2:J2"/>
    <mergeCell ref="B3:J3"/>
    <mergeCell ref="B4:J4"/>
    <mergeCell ref="B6:J6"/>
    <mergeCell ref="B11:J11"/>
    <mergeCell ref="H12:J12"/>
    <mergeCell ref="B21:J21"/>
    <mergeCell ref="H22:J22"/>
    <mergeCell ref="B31:J31"/>
    <mergeCell ref="H32:J32"/>
    <mergeCell ref="B41:J4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CEB66318A9D04C9C9F6C2D2D19C35E" ma:contentTypeVersion="76" ma:contentTypeDescription="" ma:contentTypeScope="" ma:versionID="a92b4ca54be473f979db6117651c12b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F8F3048-4A42-4CA0-A4B4-C5349880309A}"/>
</file>

<file path=customXml/itemProps2.xml><?xml version="1.0" encoding="utf-8"?>
<ds:datastoreItem xmlns:ds="http://schemas.openxmlformats.org/officeDocument/2006/customXml" ds:itemID="{10000225-D790-48A3-942C-78C38D95D66D}"/>
</file>

<file path=customXml/itemProps3.xml><?xml version="1.0" encoding="utf-8"?>
<ds:datastoreItem xmlns:ds="http://schemas.openxmlformats.org/officeDocument/2006/customXml" ds:itemID="{31230C2A-2281-4989-BDCE-1C669EE16A8A}"/>
</file>

<file path=customXml/itemProps4.xml><?xml version="1.0" encoding="utf-8"?>
<ds:datastoreItem xmlns:ds="http://schemas.openxmlformats.org/officeDocument/2006/customXml" ds:itemID="{C02712F5-A9EF-4723-9B67-D77BF2A7C9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Gas Customer Counts Pg 10b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dcterms:created xsi:type="dcterms:W3CDTF">2018-02-14T14:19:56Z</dcterms:created>
  <dcterms:modified xsi:type="dcterms:W3CDTF">2018-02-15T17:27:01Z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0x0101006E56B4D1795A2E4DB2F0B01679ED314A007BCEB66318A9D04C9C9F6C2D2D19C35E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