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ulli\AppData\Local\Box\Box Edit\Documents\5dGyOs4VEU6B+vunkHTWmQ==\"/>
    </mc:Choice>
  </mc:AlternateContent>
  <xr:revisionPtr revIDLastSave="0" documentId="13_ncr:1_{36821A64-0371-4DD2-9E2F-891C570C2C3C}" xr6:coauthVersionLast="47" xr6:coauthVersionMax="47" xr10:uidLastSave="{00000000-0000-0000-0000-000000000000}"/>
  <bookViews>
    <workbookView xWindow="465" yWindow="525" windowWidth="22950" windowHeight="13650" xr2:uid="{00000000-000D-0000-FFFF-FFFF00000000}"/>
  </bookViews>
  <sheets>
    <sheet name="Exh. JDT-14 " sheetId="1" r:id="rId1"/>
  </sheets>
  <definedNames>
    <definedName name="_xlnm.Print_Area" localSheetId="0">'Exh. JDT-14 '!$A$1:$F$34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7" i="1"/>
  <c r="A8" i="1" s="1"/>
  <c r="A9" i="1" s="1"/>
  <c r="A10" i="1" s="1"/>
  <c r="A11" i="1" s="1"/>
  <c r="A12" i="1" s="1"/>
  <c r="E18" i="1" l="1"/>
  <c r="E20" i="1" s="1"/>
  <c r="D18" i="1"/>
  <c r="D20" i="1" s="1"/>
  <c r="C18" i="1"/>
  <c r="C20" i="1" s="1"/>
  <c r="E22" i="1" l="1"/>
  <c r="E24" i="1" s="1"/>
  <c r="E28" i="1" s="1"/>
</calcChain>
</file>

<file path=xl/sharedStrings.xml><?xml version="1.0" encoding="utf-8"?>
<sst xmlns="http://schemas.openxmlformats.org/spreadsheetml/2006/main" count="30" uniqueCount="30">
  <si>
    <t>Calculation of Distribution Main Replacement Costs serving 87/87T</t>
  </si>
  <si>
    <t>Customer #</t>
  </si>
  <si>
    <t>4"</t>
  </si>
  <si>
    <t>6"</t>
  </si>
  <si>
    <t>8"</t>
  </si>
  <si>
    <t>10-14</t>
  </si>
  <si>
    <t>Total Feet</t>
  </si>
  <si>
    <t>Cost per Foot</t>
  </si>
  <si>
    <t>4" - 8" Replacement Cost</t>
  </si>
  <si>
    <t>Total 4" - 8" Replacement Cost</t>
  </si>
  <si>
    <t>12" - 20" Replacement Cost</t>
  </si>
  <si>
    <t>Total Replacement Cost</t>
  </si>
  <si>
    <t>AWEC Calculated Replacement Cost</t>
  </si>
  <si>
    <t>Difference</t>
  </si>
  <si>
    <t>Puget Sound Energy</t>
  </si>
  <si>
    <t>Line</t>
  </si>
  <si>
    <t>No.</t>
  </si>
  <si>
    <t>(a)</t>
  </si>
  <si>
    <t>(b)</t>
  </si>
  <si>
    <t>(c)</t>
  </si>
  <si>
    <t>(d)</t>
  </si>
  <si>
    <t>2024 Gas General Rate Case (Dockets UE-240004 &amp; 240005)</t>
  </si>
  <si>
    <t>Distribution Mains in Feet (1)</t>
  </si>
  <si>
    <t xml:space="preserve">(1) - Review of Line Diagrams </t>
  </si>
  <si>
    <t>(3) - NUCOR DR 007 - 240004-05 PSE Resp NUCOR DR 007_Attach E</t>
  </si>
  <si>
    <t>(4) - AWEC  Kaufman, Exh. LDK-1T at 28: Table 5 (sum of 12", 16", and 20")</t>
  </si>
  <si>
    <t>(5) - AWEC  Kaufman, Exh. LDK-1T at 28: Table 5</t>
  </si>
  <si>
    <t>Notes</t>
  </si>
  <si>
    <t>(e)</t>
  </si>
  <si>
    <t>(2) - Customer served by 12" and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</si>
</sst>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" fontId="0" fillId="0" borderId="0" xfId="0" quotePrefix="1" applyNumberFormat="1" applyAlignment="1">
      <alignment horizontal="right"/>
    </xf>
    <xf numFmtId="164" fontId="0" fillId="0" borderId="2" xfId="1" applyNumberFormat="1" applyFont="1" applyBorder="1"/>
    <xf numFmtId="165" fontId="0" fillId="0" borderId="0" xfId="2" applyNumberFormat="1" applyFont="1"/>
    <xf numFmtId="165" fontId="0" fillId="0" borderId="2" xfId="2" applyNumberFormat="1" applyFont="1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164" fontId="0" fillId="0" borderId="3" xfId="1" applyNumberFormat="1" applyFont="1" applyBorder="1"/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showGridLines="0" tabSelected="1" zoomScaleNormal="100" workbookViewId="0">
      <selection activeCell="I19" sqref="I19"/>
    </sheetView>
  </sheetViews>
  <sheetFormatPr defaultRowHeight="15" x14ac:dyDescent="0.25"/>
  <cols>
    <col min="1" max="1" width="4.28515625" bestFit="1" customWidth="1"/>
    <col min="2" max="2" width="32.7109375" style="2" bestFit="1" customWidth="1"/>
    <col min="3" max="4" width="14.28515625" bestFit="1" customWidth="1"/>
    <col min="5" max="5" width="15.28515625" bestFit="1" customWidth="1"/>
    <col min="6" max="6" width="8.28515625" customWidth="1"/>
  </cols>
  <sheetData>
    <row r="1" spans="1:6" x14ac:dyDescent="0.25">
      <c r="B1" s="19" t="s">
        <v>14</v>
      </c>
      <c r="C1" s="19"/>
      <c r="D1" s="19"/>
      <c r="E1" s="19"/>
      <c r="F1" s="12"/>
    </row>
    <row r="2" spans="1:6" x14ac:dyDescent="0.25">
      <c r="B2" s="19" t="s">
        <v>21</v>
      </c>
      <c r="C2" s="19"/>
      <c r="D2" s="19"/>
      <c r="E2" s="19"/>
      <c r="F2" s="1"/>
    </row>
    <row r="3" spans="1:6" x14ac:dyDescent="0.25">
      <c r="B3" s="19" t="s">
        <v>0</v>
      </c>
      <c r="C3" s="19"/>
      <c r="D3" s="19"/>
      <c r="E3" s="19"/>
      <c r="F3" s="12"/>
    </row>
    <row r="4" spans="1:6" x14ac:dyDescent="0.25">
      <c r="A4" s="11" t="s">
        <v>15</v>
      </c>
      <c r="B4" s="1"/>
      <c r="C4" s="1"/>
      <c r="D4" s="1"/>
      <c r="E4" s="1"/>
      <c r="F4" s="1"/>
    </row>
    <row r="5" spans="1:6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28</v>
      </c>
    </row>
    <row r="6" spans="1:6" x14ac:dyDescent="0.25">
      <c r="A6" s="11">
        <v>1</v>
      </c>
      <c r="C6" s="18" t="s">
        <v>22</v>
      </c>
      <c r="D6" s="18"/>
      <c r="E6" s="18"/>
      <c r="F6" s="14" t="s">
        <v>27</v>
      </c>
    </row>
    <row r="7" spans="1:6" x14ac:dyDescent="0.25">
      <c r="A7" s="11">
        <f>A6+1</f>
        <v>2</v>
      </c>
      <c r="B7" s="4" t="s">
        <v>1</v>
      </c>
      <c r="C7" s="5" t="s">
        <v>2</v>
      </c>
      <c r="D7" s="5" t="s">
        <v>3</v>
      </c>
      <c r="E7" s="5" t="s">
        <v>4</v>
      </c>
      <c r="F7" s="15">
        <v>-1</v>
      </c>
    </row>
    <row r="8" spans="1:6" x14ac:dyDescent="0.25">
      <c r="A8" s="11">
        <f t="shared" ref="A8:A28" si="0">A7+1</f>
        <v>3</v>
      </c>
      <c r="B8" s="2">
        <v>1</v>
      </c>
      <c r="C8" s="6">
        <v>12278.75</v>
      </c>
      <c r="D8" s="6">
        <v>0</v>
      </c>
      <c r="E8" s="6">
        <v>2378.75</v>
      </c>
      <c r="F8" s="16"/>
    </row>
    <row r="9" spans="1:6" x14ac:dyDescent="0.25">
      <c r="A9" s="11">
        <f t="shared" si="0"/>
        <v>4</v>
      </c>
      <c r="B9" s="2">
        <v>2</v>
      </c>
      <c r="C9" s="6">
        <v>3485.5745721271396</v>
      </c>
      <c r="D9" s="6">
        <v>0</v>
      </c>
      <c r="E9" s="6">
        <v>32222.200488997558</v>
      </c>
      <c r="F9" s="16"/>
    </row>
    <row r="10" spans="1:6" x14ac:dyDescent="0.25">
      <c r="A10" s="11">
        <f t="shared" si="0"/>
        <v>5</v>
      </c>
      <c r="B10" s="2">
        <v>3</v>
      </c>
      <c r="C10" s="6">
        <v>0</v>
      </c>
      <c r="D10" s="6">
        <v>0</v>
      </c>
      <c r="E10" s="6">
        <v>0</v>
      </c>
      <c r="F10" s="15">
        <v>-2</v>
      </c>
    </row>
    <row r="11" spans="1:6" x14ac:dyDescent="0.25">
      <c r="A11" s="11">
        <f t="shared" si="0"/>
        <v>6</v>
      </c>
      <c r="B11" s="2">
        <v>4</v>
      </c>
      <c r="C11" s="6">
        <v>0</v>
      </c>
      <c r="D11" s="6">
        <v>0</v>
      </c>
      <c r="E11" s="6">
        <v>55302.658959537577</v>
      </c>
      <c r="F11" s="16"/>
    </row>
    <row r="12" spans="1:6" x14ac:dyDescent="0.25">
      <c r="A12" s="11">
        <f t="shared" si="0"/>
        <v>7</v>
      </c>
      <c r="B12" s="2">
        <v>5</v>
      </c>
      <c r="C12" s="6">
        <v>0</v>
      </c>
      <c r="D12" s="6">
        <v>0</v>
      </c>
      <c r="E12" s="6">
        <v>8643.7065637065643</v>
      </c>
      <c r="F12" s="16"/>
    </row>
    <row r="13" spans="1:6" x14ac:dyDescent="0.25">
      <c r="A13" s="11">
        <f t="shared" si="0"/>
        <v>8</v>
      </c>
      <c r="B13" s="2">
        <v>6</v>
      </c>
      <c r="C13" s="6">
        <v>0</v>
      </c>
      <c r="D13" s="6">
        <v>0</v>
      </c>
      <c r="E13" s="6">
        <v>8737.69911504425</v>
      </c>
      <c r="F13" s="16"/>
    </row>
    <row r="14" spans="1:6" x14ac:dyDescent="0.25">
      <c r="A14" s="11">
        <f t="shared" si="0"/>
        <v>9</v>
      </c>
      <c r="B14" s="2">
        <v>7</v>
      </c>
      <c r="C14" s="6">
        <v>1495.2212389380534</v>
      </c>
      <c r="D14" s="6">
        <v>1261.5929203539824</v>
      </c>
      <c r="E14" s="6">
        <v>513.98230088495586</v>
      </c>
      <c r="F14" s="16"/>
    </row>
    <row r="15" spans="1:6" x14ac:dyDescent="0.25">
      <c r="A15" s="11">
        <f t="shared" si="0"/>
        <v>10</v>
      </c>
      <c r="B15" s="2">
        <v>8</v>
      </c>
      <c r="C15" s="6">
        <v>18057.280966767372</v>
      </c>
      <c r="D15" s="6">
        <v>0</v>
      </c>
      <c r="E15" s="6">
        <v>0</v>
      </c>
      <c r="F15" s="16"/>
    </row>
    <row r="16" spans="1:6" x14ac:dyDescent="0.25">
      <c r="A16" s="11">
        <f t="shared" si="0"/>
        <v>11</v>
      </c>
      <c r="B16" s="2">
        <v>9</v>
      </c>
      <c r="C16" s="6">
        <v>0</v>
      </c>
      <c r="D16" s="6">
        <v>31185</v>
      </c>
      <c r="E16" s="6">
        <v>5011.875</v>
      </c>
      <c r="F16" s="16"/>
    </row>
    <row r="17" spans="1:6" x14ac:dyDescent="0.25">
      <c r="A17" s="11">
        <f t="shared" si="0"/>
        <v>12</v>
      </c>
      <c r="B17" s="7" t="s">
        <v>5</v>
      </c>
      <c r="C17" s="6">
        <v>0</v>
      </c>
      <c r="D17" s="6">
        <v>20974.845360824744</v>
      </c>
      <c r="E17" s="6">
        <v>6096.494845360824</v>
      </c>
      <c r="F17" s="16"/>
    </row>
    <row r="18" spans="1:6" ht="15.75" thickBot="1" x14ac:dyDescent="0.3">
      <c r="A18" s="11">
        <f t="shared" si="0"/>
        <v>13</v>
      </c>
      <c r="B18" s="2" t="s">
        <v>6</v>
      </c>
      <c r="C18" s="8">
        <f>SUM(C8:C17)</f>
        <v>35316.826777832568</v>
      </c>
      <c r="D18" s="8">
        <f>SUM(D8:D17)</f>
        <v>53421.438281178722</v>
      </c>
      <c r="E18" s="8">
        <f>SUM(E8:E17)</f>
        <v>118907.36727353172</v>
      </c>
      <c r="F18" s="16"/>
    </row>
    <row r="19" spans="1:6" ht="15.75" thickTop="1" x14ac:dyDescent="0.25">
      <c r="A19" s="11">
        <f t="shared" si="0"/>
        <v>14</v>
      </c>
      <c r="B19" s="2" t="s">
        <v>7</v>
      </c>
      <c r="C19" s="9">
        <v>106</v>
      </c>
      <c r="D19" s="9">
        <v>178</v>
      </c>
      <c r="E19" s="9">
        <v>364</v>
      </c>
      <c r="F19" s="15">
        <v>-3</v>
      </c>
    </row>
    <row r="20" spans="1:6" ht="15.75" thickBot="1" x14ac:dyDescent="0.3">
      <c r="A20" s="11">
        <f t="shared" si="0"/>
        <v>15</v>
      </c>
      <c r="B20" s="2" t="s">
        <v>8</v>
      </c>
      <c r="C20" s="10">
        <f>C18*C19</f>
        <v>3743583.6384502524</v>
      </c>
      <c r="D20" s="10">
        <f t="shared" ref="D20:E20" si="1">D18*D19</f>
        <v>9509016.0140498132</v>
      </c>
      <c r="E20" s="10">
        <f t="shared" si="1"/>
        <v>43282281.68756555</v>
      </c>
      <c r="F20" s="16"/>
    </row>
    <row r="21" spans="1:6" ht="15.75" thickTop="1" x14ac:dyDescent="0.25">
      <c r="A21" s="11">
        <f t="shared" si="0"/>
        <v>16</v>
      </c>
      <c r="C21" s="6"/>
      <c r="D21" s="6"/>
      <c r="E21" s="6"/>
      <c r="F21" s="16"/>
    </row>
    <row r="22" spans="1:6" x14ac:dyDescent="0.25">
      <c r="A22" s="11">
        <f t="shared" si="0"/>
        <v>17</v>
      </c>
      <c r="B22" s="2" t="s">
        <v>9</v>
      </c>
      <c r="C22" s="6"/>
      <c r="D22" s="6"/>
      <c r="E22" s="9">
        <f>SUM(C20:E20)</f>
        <v>56534881.340065613</v>
      </c>
      <c r="F22" s="16"/>
    </row>
    <row r="23" spans="1:6" x14ac:dyDescent="0.25">
      <c r="A23" s="11">
        <f t="shared" si="0"/>
        <v>18</v>
      </c>
      <c r="B23" s="2" t="s">
        <v>10</v>
      </c>
      <c r="C23" s="6"/>
      <c r="D23" s="6"/>
      <c r="E23" s="9">
        <v>27441911</v>
      </c>
      <c r="F23" s="15">
        <v>-4</v>
      </c>
    </row>
    <row r="24" spans="1:6" ht="15.75" thickBot="1" x14ac:dyDescent="0.3">
      <c r="A24" s="11">
        <f t="shared" si="0"/>
        <v>19</v>
      </c>
      <c r="B24" s="2" t="s">
        <v>11</v>
      </c>
      <c r="C24" s="6"/>
      <c r="D24" s="6"/>
      <c r="E24" s="10">
        <f>SUM(E22:E23)</f>
        <v>83976792.340065613</v>
      </c>
      <c r="F24" s="16"/>
    </row>
    <row r="25" spans="1:6" ht="15.75" thickTop="1" x14ac:dyDescent="0.25">
      <c r="A25" s="11">
        <f t="shared" si="0"/>
        <v>20</v>
      </c>
      <c r="C25" s="6"/>
      <c r="D25" s="6"/>
      <c r="E25" s="9"/>
      <c r="F25" s="16"/>
    </row>
    <row r="26" spans="1:6" x14ac:dyDescent="0.25">
      <c r="A26" s="11">
        <f t="shared" si="0"/>
        <v>21</v>
      </c>
      <c r="B26" s="2" t="s">
        <v>12</v>
      </c>
      <c r="C26" s="6"/>
      <c r="D26" s="6"/>
      <c r="E26" s="9">
        <v>43107733</v>
      </c>
      <c r="F26" s="15">
        <v>-5</v>
      </c>
    </row>
    <row r="27" spans="1:6" x14ac:dyDescent="0.25">
      <c r="A27" s="11">
        <f t="shared" si="0"/>
        <v>22</v>
      </c>
      <c r="E27" s="9"/>
    </row>
    <row r="28" spans="1:6" ht="15.75" thickBot="1" x14ac:dyDescent="0.3">
      <c r="A28" s="11">
        <f t="shared" si="0"/>
        <v>23</v>
      </c>
      <c r="B28" s="2" t="s">
        <v>13</v>
      </c>
      <c r="E28" s="10">
        <f>E24-E26</f>
        <v>40869059.340065613</v>
      </c>
    </row>
    <row r="29" spans="1:6" ht="15.75" thickTop="1" x14ac:dyDescent="0.25"/>
    <row r="30" spans="1:6" x14ac:dyDescent="0.25">
      <c r="B30" s="13" t="s">
        <v>23</v>
      </c>
    </row>
    <row r="31" spans="1:6" x14ac:dyDescent="0.25">
      <c r="B31" s="17" t="s">
        <v>29</v>
      </c>
    </row>
    <row r="32" spans="1:6" x14ac:dyDescent="0.25">
      <c r="B32" s="13" t="s">
        <v>24</v>
      </c>
    </row>
    <row r="33" spans="2:2" x14ac:dyDescent="0.25">
      <c r="B33" s="13" t="s">
        <v>25</v>
      </c>
    </row>
    <row r="34" spans="2:2" x14ac:dyDescent="0.25">
      <c r="B34" s="13" t="s">
        <v>26</v>
      </c>
    </row>
  </sheetData>
  <mergeCells count="4">
    <mergeCell ref="C6:E6"/>
    <mergeCell ref="B1:E1"/>
    <mergeCell ref="B3:E3"/>
    <mergeCell ref="B2:E2"/>
  </mergeCells>
  <pageMargins left="0.7" right="0.7" top="0.75" bottom="0.75" header="0.3" footer="0.3"/>
  <pageSetup scale="93" orientation="portrait" r:id="rId1"/>
  <headerFooter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E570E5B-C9F4-4B28-8B52-F3E96D802A77}"/>
</file>

<file path=customXml/itemProps2.xml><?xml version="1.0" encoding="utf-8"?>
<ds:datastoreItem xmlns:ds="http://schemas.openxmlformats.org/officeDocument/2006/customXml" ds:itemID="{E392B575-865F-4AB9-AD5F-B17379C6FD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FB4D01-BC86-4907-9CA6-9058C088AF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F5613C9-7076-4741-9E73-D16EBAEDF7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JDT-14 </vt:lpstr>
      <vt:lpstr>'Exh. JDT-14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Kleckley</dc:creator>
  <cp:lastModifiedBy>Mullins, Kimball (SEA)</cp:lastModifiedBy>
  <cp:lastPrinted>2024-09-13T18:58:18Z</cp:lastPrinted>
  <dcterms:created xsi:type="dcterms:W3CDTF">2024-09-12T12:31:06Z</dcterms:created>
  <dcterms:modified xsi:type="dcterms:W3CDTF">2024-09-13T23:52:25Z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