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72" windowWidth="15576" windowHeight="6372"/>
  </bookViews>
  <sheets>
    <sheet name="Residential" sheetId="3" r:id="rId1"/>
    <sheet name="Commercial" sheetId="2" r:id="rId2"/>
    <sheet name="Industrial" sheetId="1" r:id="rId3"/>
    <sheet name="LU" sheetId="4" r:id="rId4"/>
  </sheets>
  <definedNames>
    <definedName name="_xlnm.Print_Area" localSheetId="1">Commercial!$B$1:$L$42</definedName>
    <definedName name="_xlnm.Print_Area" localSheetId="2">Industrial!$B$1:$L$38</definedName>
    <definedName name="_xlnm.Print_Area" localSheetId="0">Residential!$B$1:$L$41</definedName>
    <definedName name="SL">LU!$B$4:$C$10</definedName>
  </definedNames>
  <calcPr calcId="125725" iterateDelta="9.9999999999994451E-4"/>
</workbook>
</file>

<file path=xl/calcChain.xml><?xml version="1.0" encoding="utf-8"?>
<calcChain xmlns="http://schemas.openxmlformats.org/spreadsheetml/2006/main">
  <c r="C29" i="1"/>
  <c r="C25"/>
  <c r="C23"/>
  <c r="C20"/>
  <c r="C17"/>
  <c r="C14"/>
  <c r="B13"/>
  <c r="B14"/>
  <c r="B17"/>
  <c r="B20"/>
  <c r="B23"/>
  <c r="B25"/>
  <c r="B29"/>
  <c r="B12"/>
  <c r="C11"/>
  <c r="C29" i="2"/>
  <c r="C33"/>
  <c r="C27"/>
  <c r="C23"/>
  <c r="C20"/>
  <c r="C16"/>
  <c r="C12"/>
  <c r="B14"/>
  <c r="B16"/>
  <c r="B20"/>
  <c r="B23"/>
  <c r="B27"/>
  <c r="B29"/>
  <c r="B33"/>
  <c r="B13"/>
  <c r="B15" i="1" l="1"/>
  <c r="B15" i="2"/>
  <c r="B16" i="1" l="1"/>
  <c r="B18"/>
  <c r="B17" i="2"/>
  <c r="B19" i="1" l="1"/>
  <c r="B18" i="2"/>
  <c r="B22" i="1" l="1"/>
  <c r="B21"/>
  <c r="B19" i="2"/>
  <c r="B21"/>
  <c r="B24" i="1" l="1"/>
  <c r="B22" i="2"/>
  <c r="B26" i="1" l="1"/>
  <c r="B25" i="2"/>
  <c r="B26" s="1"/>
  <c r="B24"/>
  <c r="B32" i="1" l="1"/>
  <c r="B33" s="1"/>
  <c r="B27"/>
  <c r="B28" s="1"/>
  <c r="B30" s="1"/>
  <c r="B31" s="1"/>
  <c r="B28" i="2"/>
  <c r="B30" s="1"/>
  <c r="B31"/>
  <c r="B32" s="1"/>
  <c r="B34" s="1"/>
  <c r="B35" s="1"/>
  <c r="B36" s="1"/>
  <c r="B37" s="1"/>
  <c r="C32" i="3" l="1"/>
  <c r="C28"/>
  <c r="C26"/>
  <c r="C22"/>
  <c r="C19"/>
  <c r="C15"/>
  <c r="C11"/>
</calcChain>
</file>

<file path=xl/sharedStrings.xml><?xml version="1.0" encoding="utf-8"?>
<sst xmlns="http://schemas.openxmlformats.org/spreadsheetml/2006/main" count="152" uniqueCount="39">
  <si>
    <t>ID</t>
  </si>
  <si>
    <t>Avista Corp.</t>
  </si>
  <si>
    <t>Idaho Power Company</t>
  </si>
  <si>
    <t>PacifiCorp</t>
  </si>
  <si>
    <t>MT</t>
  </si>
  <si>
    <t>Montana-Dakota Utilites Company</t>
  </si>
  <si>
    <t>NorthWestern Energy (formerly Montana Power)</t>
  </si>
  <si>
    <t>NV</t>
  </si>
  <si>
    <t>OR</t>
  </si>
  <si>
    <t>Portland General Electric Company</t>
  </si>
  <si>
    <t>UT</t>
  </si>
  <si>
    <t>WA</t>
  </si>
  <si>
    <t>Puget Sound Energy</t>
  </si>
  <si>
    <t>WY</t>
  </si>
  <si>
    <t>Montana-Dakota Utilities Company</t>
  </si>
  <si>
    <t>Nevada Power Company - NV Energy</t>
  </si>
  <si>
    <t>Sierra Pacific Power Company - NV Energy</t>
  </si>
  <si>
    <t>N/A</t>
  </si>
  <si>
    <t>Black Hills Power, Inc. d/b/a Black Hills Energy</t>
  </si>
  <si>
    <t>Cheyenne Light, Fuel &amp; Power d/b/a Black Hills Energy</t>
  </si>
  <si>
    <t>Montana</t>
  </si>
  <si>
    <t>Nevada</t>
  </si>
  <si>
    <t>Oregon</t>
  </si>
  <si>
    <t>Utah</t>
  </si>
  <si>
    <t>Washington</t>
  </si>
  <si>
    <t>Wyoming</t>
  </si>
  <si>
    <t>Idaho</t>
  </si>
  <si>
    <t>Line</t>
  </si>
  <si>
    <t>State</t>
  </si>
  <si>
    <t>Utility</t>
  </si>
  <si>
    <t>Residential Electric Rates for Investor Owned Utilities</t>
  </si>
  <si>
    <t>(1,000 kWh per Month)</t>
  </si>
  <si>
    <t>This report was prepared by Brubaker &amp; Associates, Inc. using Edison Electric Institute Typical Bills and Average Rates Reports</t>
  </si>
  <si>
    <t>Weighting = 4 months summer rate and 8 months winter rate</t>
  </si>
  <si>
    <t>Industrial Electric Rates for Investor Owned Utilities</t>
  </si>
  <si>
    <t>(50 MW Demand and 68% Load Factor)</t>
  </si>
  <si>
    <t>Commercial Electric Rates for Investor Owned Utilities</t>
  </si>
  <si>
    <t>(500 kW Demand and 41% Load Factor)</t>
  </si>
  <si>
    <t>Pacific Power &amp; Light Company</t>
  </si>
</sst>
</file>

<file path=xl/styles.xml><?xml version="1.0" encoding="utf-8"?>
<styleSheet xmlns="http://schemas.openxmlformats.org/spreadsheetml/2006/main">
  <numFmts count="1">
    <numFmt numFmtId="164" formatCode="0_);\(0\)"/>
  </numFmts>
  <fonts count="1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b/>
      <sz val="22"/>
      <color theme="1"/>
      <name val="Arial"/>
      <family val="2"/>
    </font>
    <font>
      <b/>
      <sz val="2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3" fillId="0" borderId="0" xfId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/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2" fontId="8" fillId="0" borderId="0" xfId="0" applyNumberFormat="1" applyFont="1" applyAlignment="1">
      <alignment horizontal="center"/>
    </xf>
    <xf numFmtId="0" fontId="0" fillId="0" borderId="0" xfId="0" applyNumberForma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tabSelected="1" topLeftCell="B1" zoomScale="80" zoomScaleNormal="80" workbookViewId="0">
      <selection activeCell="B1" sqref="B1:L1"/>
    </sheetView>
  </sheetViews>
  <sheetFormatPr defaultRowHeight="13.8"/>
  <cols>
    <col min="1" max="1" width="4.3984375" hidden="1" customWidth="1"/>
    <col min="2" max="2" width="4.69921875" bestFit="1" customWidth="1"/>
    <col min="3" max="3" width="6.296875" customWidth="1"/>
    <col min="4" max="4" width="45.59765625" bestFit="1" customWidth="1"/>
  </cols>
  <sheetData>
    <row r="1" spans="1:12" ht="28.2">
      <c r="B1" s="20" t="s">
        <v>38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4" spans="1:12" ht="21">
      <c r="B4" s="18" t="s">
        <v>30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17.399999999999999">
      <c r="B5" s="19" t="s">
        <v>31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7.399999999999999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9" spans="1:12">
      <c r="B9" s="10" t="s">
        <v>27</v>
      </c>
      <c r="C9" s="11" t="s">
        <v>28</v>
      </c>
      <c r="D9" s="11" t="s">
        <v>29</v>
      </c>
      <c r="E9" s="9">
        <v>2009</v>
      </c>
      <c r="F9" s="10">
        <v>2010</v>
      </c>
      <c r="G9" s="10">
        <v>2011</v>
      </c>
      <c r="H9" s="10">
        <v>2012</v>
      </c>
      <c r="I9" s="10">
        <v>2013</v>
      </c>
      <c r="J9" s="10">
        <v>2014</v>
      </c>
      <c r="K9" s="10">
        <v>2015</v>
      </c>
      <c r="L9" s="10">
        <v>2016</v>
      </c>
    </row>
    <row r="10" spans="1:12">
      <c r="B10" s="12"/>
      <c r="C10" s="6"/>
      <c r="D10" s="6"/>
      <c r="E10" s="7">
        <v>-1</v>
      </c>
      <c r="F10" s="8">
        <v>-2</v>
      </c>
      <c r="G10" s="8">
        <v>-3</v>
      </c>
      <c r="H10" s="8">
        <v>-4</v>
      </c>
      <c r="I10" s="7">
        <v>-5</v>
      </c>
      <c r="J10" s="8">
        <v>-6</v>
      </c>
      <c r="K10" s="8">
        <v>-7</v>
      </c>
      <c r="L10" s="8">
        <v>-8</v>
      </c>
    </row>
    <row r="11" spans="1:12">
      <c r="B11" s="3"/>
      <c r="C11" s="6" t="str">
        <f>VLOOKUP(A12,SL,2,FALSE)</f>
        <v>Idaho</v>
      </c>
      <c r="E11" s="5"/>
      <c r="F11" s="4"/>
      <c r="G11" s="4"/>
      <c r="H11" s="4"/>
      <c r="I11" s="4"/>
      <c r="J11" s="4"/>
      <c r="K11" s="4"/>
      <c r="L11" s="4"/>
    </row>
    <row r="12" spans="1:12" ht="14.4">
      <c r="A12" s="1" t="s">
        <v>0</v>
      </c>
      <c r="B12" s="13">
        <v>1</v>
      </c>
      <c r="C12" s="1"/>
      <c r="D12" t="s">
        <v>1</v>
      </c>
      <c r="E12" s="2">
        <v>7.9920000000000009</v>
      </c>
      <c r="F12" s="2">
        <v>8.09</v>
      </c>
      <c r="G12" s="2">
        <v>8.7690000000000001</v>
      </c>
      <c r="H12" s="2">
        <v>8.58</v>
      </c>
      <c r="I12" s="2">
        <v>8.4629999999999992</v>
      </c>
      <c r="J12" s="2">
        <v>8.8079999999999998</v>
      </c>
      <c r="K12" s="2" t="s">
        <v>17</v>
      </c>
      <c r="L12" s="2">
        <v>9.1120000000000001</v>
      </c>
    </row>
    <row r="13" spans="1:12" ht="14.4">
      <c r="A13" s="1" t="s">
        <v>0</v>
      </c>
      <c r="B13" s="13">
        <v>2</v>
      </c>
      <c r="C13" s="1"/>
      <c r="D13" t="s">
        <v>2</v>
      </c>
      <c r="E13" s="2">
        <v>7.5626666666666678</v>
      </c>
      <c r="F13" s="2">
        <v>8.1466666666666683</v>
      </c>
      <c r="G13" s="2">
        <v>8.0243333333333329</v>
      </c>
      <c r="H13" s="2">
        <v>8.6383333333333336</v>
      </c>
      <c r="I13" s="2">
        <v>9.0926666666666662</v>
      </c>
      <c r="J13" s="2">
        <v>9.8460000000000001</v>
      </c>
      <c r="K13" s="2">
        <v>9.9706666666666681</v>
      </c>
      <c r="L13" s="2">
        <v>9.9421933333333339</v>
      </c>
    </row>
    <row r="14" spans="1:12" ht="14.4">
      <c r="A14" s="1" t="s">
        <v>0</v>
      </c>
      <c r="B14" s="13">
        <v>3</v>
      </c>
      <c r="C14" s="1"/>
      <c r="D14" t="s">
        <v>3</v>
      </c>
      <c r="E14" s="2">
        <v>7.8986666666666681</v>
      </c>
      <c r="F14" s="2">
        <v>8.1379999999999999</v>
      </c>
      <c r="G14" s="2">
        <v>8.8497033333333359</v>
      </c>
      <c r="H14" s="2">
        <v>9.1932166666666664</v>
      </c>
      <c r="I14" s="2">
        <v>9.9276333333333326</v>
      </c>
      <c r="J14" s="2">
        <v>10.076026666666666</v>
      </c>
      <c r="K14" s="2">
        <v>9.681283333333333</v>
      </c>
      <c r="L14" s="2">
        <v>9.6259566666666672</v>
      </c>
    </row>
    <row r="15" spans="1:12" ht="14.4">
      <c r="A15" s="1"/>
      <c r="B15" s="13"/>
      <c r="C15" s="6" t="str">
        <f>VLOOKUP(A16,SL,2,FALSE)</f>
        <v>Montana</v>
      </c>
      <c r="E15" s="2"/>
      <c r="F15" s="2"/>
      <c r="G15" s="2"/>
      <c r="H15" s="2"/>
      <c r="I15" s="2"/>
      <c r="J15" s="2"/>
      <c r="K15" s="2"/>
      <c r="L15" s="2"/>
    </row>
    <row r="16" spans="1:12" ht="14.4">
      <c r="A16" s="1" t="s">
        <v>4</v>
      </c>
      <c r="B16" s="13">
        <v>4</v>
      </c>
      <c r="C16" s="1"/>
      <c r="D16" t="s">
        <v>18</v>
      </c>
      <c r="E16" s="2">
        <v>7.9766666666666666</v>
      </c>
      <c r="F16" s="2">
        <v>7.8436666666666675</v>
      </c>
      <c r="G16" s="2">
        <v>7.5963333333333338</v>
      </c>
      <c r="H16" s="2">
        <v>7.5</v>
      </c>
      <c r="I16" s="2">
        <v>7.5936666666666666</v>
      </c>
      <c r="J16" s="2">
        <v>7.9029999999999987</v>
      </c>
      <c r="K16" s="2">
        <v>7.8210000000000006</v>
      </c>
      <c r="L16" s="2">
        <v>7.5120000000000005</v>
      </c>
    </row>
    <row r="17" spans="1:12" ht="14.4">
      <c r="A17" s="1" t="s">
        <v>4</v>
      </c>
      <c r="B17" s="13">
        <v>5</v>
      </c>
      <c r="C17" s="1"/>
      <c r="D17" t="s">
        <v>5</v>
      </c>
      <c r="E17" s="2">
        <v>7.9163333333333341</v>
      </c>
      <c r="F17" s="2">
        <v>7.8426666666666662</v>
      </c>
      <c r="G17" s="2">
        <v>8.1963333333333335</v>
      </c>
      <c r="H17" s="2">
        <v>8.3273333333333337</v>
      </c>
      <c r="I17" s="2">
        <v>7.819</v>
      </c>
      <c r="J17" s="2">
        <v>8.7973333333333343</v>
      </c>
      <c r="K17" s="2">
        <v>8.7259999999999991</v>
      </c>
      <c r="L17" s="2">
        <v>8.6373333333333342</v>
      </c>
    </row>
    <row r="18" spans="1:12" ht="14.4">
      <c r="A18" s="1" t="s">
        <v>4</v>
      </c>
      <c r="B18" s="13">
        <v>6</v>
      </c>
      <c r="C18" s="1"/>
      <c r="D18" t="s">
        <v>6</v>
      </c>
      <c r="E18" s="2">
        <v>9.6663333333333323</v>
      </c>
      <c r="F18" s="2">
        <v>9.527333333333333</v>
      </c>
      <c r="G18" s="2">
        <v>10.529333333333334</v>
      </c>
      <c r="H18" s="2">
        <v>10.63</v>
      </c>
      <c r="I18" s="2">
        <v>11.092333333333334</v>
      </c>
      <c r="J18" s="2">
        <v>10.885333333333334</v>
      </c>
      <c r="K18" s="2">
        <v>11.381666666666666</v>
      </c>
      <c r="L18" s="2">
        <v>11.409000000000001</v>
      </c>
    </row>
    <row r="19" spans="1:12" ht="14.4">
      <c r="A19" s="1"/>
      <c r="B19" s="13"/>
      <c r="C19" s="6" t="str">
        <f>VLOOKUP(A20,SL,2,FALSE)</f>
        <v>Nevada</v>
      </c>
      <c r="E19" s="2"/>
      <c r="F19" s="2"/>
      <c r="G19" s="2"/>
      <c r="H19" s="2"/>
      <c r="I19" s="2"/>
      <c r="J19" s="2"/>
      <c r="K19" s="2"/>
      <c r="L19" s="2"/>
    </row>
    <row r="20" spans="1:12" ht="14.4">
      <c r="A20" s="1" t="s">
        <v>7</v>
      </c>
      <c r="B20" s="13">
        <v>7</v>
      </c>
      <c r="C20" s="1"/>
      <c r="D20" t="s">
        <v>15</v>
      </c>
      <c r="E20" s="2">
        <v>11.829000000000001</v>
      </c>
      <c r="F20" s="2">
        <v>12.859000000000002</v>
      </c>
      <c r="G20" s="2">
        <v>12.859000000000002</v>
      </c>
      <c r="H20" s="2">
        <v>12.606000000000002</v>
      </c>
      <c r="I20" s="2">
        <v>12.242333333333335</v>
      </c>
      <c r="J20" s="2">
        <v>13.422999999999996</v>
      </c>
      <c r="K20" s="2">
        <v>13.513</v>
      </c>
      <c r="L20" s="2">
        <v>12.296333333333331</v>
      </c>
    </row>
    <row r="21" spans="1:12" ht="14.4">
      <c r="A21" s="1" t="s">
        <v>7</v>
      </c>
      <c r="B21" s="13">
        <v>8</v>
      </c>
      <c r="C21" s="1"/>
      <c r="D21" t="s">
        <v>16</v>
      </c>
      <c r="E21" s="2">
        <v>13.952333333333334</v>
      </c>
      <c r="F21" s="2">
        <v>12.764666666666665</v>
      </c>
      <c r="G21" s="2">
        <v>11.337666666666665</v>
      </c>
      <c r="H21" s="2">
        <v>10.879</v>
      </c>
      <c r="I21" s="2">
        <v>10.771333333333333</v>
      </c>
      <c r="J21" s="2">
        <v>11.756333333333332</v>
      </c>
      <c r="K21" s="2">
        <v>11.677999999999999</v>
      </c>
      <c r="L21" s="2">
        <v>10.15</v>
      </c>
    </row>
    <row r="22" spans="1:12" ht="14.4">
      <c r="A22" s="1"/>
      <c r="B22" s="13"/>
      <c r="C22" s="6" t="str">
        <f>VLOOKUP(A23,SL,2,FALSE)</f>
        <v>Oregon</v>
      </c>
      <c r="E22" s="2"/>
      <c r="F22" s="2"/>
      <c r="G22" s="2"/>
      <c r="H22" s="2"/>
      <c r="I22" s="2"/>
      <c r="J22" s="2"/>
      <c r="K22" s="2"/>
      <c r="L22" s="2"/>
    </row>
    <row r="23" spans="1:12" ht="14.4">
      <c r="A23" s="1" t="s">
        <v>8</v>
      </c>
      <c r="B23" s="13">
        <v>9</v>
      </c>
      <c r="C23" s="1"/>
      <c r="D23" t="s">
        <v>2</v>
      </c>
      <c r="E23" s="2">
        <v>6.3040000000000012</v>
      </c>
      <c r="F23" s="2">
        <v>7.2546666666666679</v>
      </c>
      <c r="G23" s="2">
        <v>8.6589999999999989</v>
      </c>
      <c r="H23" s="2">
        <v>9.000333333333332</v>
      </c>
      <c r="I23" s="2">
        <v>10.694666666666665</v>
      </c>
      <c r="J23" s="2">
        <v>11.035333333333334</v>
      </c>
      <c r="K23" s="2">
        <v>11.041666666666666</v>
      </c>
      <c r="L23" s="2">
        <v>10.844646666666668</v>
      </c>
    </row>
    <row r="24" spans="1:12" ht="14.4">
      <c r="A24" s="1" t="s">
        <v>8</v>
      </c>
      <c r="B24" s="13">
        <v>10</v>
      </c>
      <c r="C24" s="1"/>
      <c r="D24" t="s">
        <v>3</v>
      </c>
      <c r="E24" s="2">
        <v>8.6556666666666668</v>
      </c>
      <c r="F24" s="2">
        <v>8.7563333333333322</v>
      </c>
      <c r="G24" s="2">
        <v>9.8113333333333337</v>
      </c>
      <c r="H24" s="2">
        <v>10.308666666666667</v>
      </c>
      <c r="I24" s="2">
        <v>10.481333333333334</v>
      </c>
      <c r="J24" s="2">
        <v>10.773666666666665</v>
      </c>
      <c r="K24" s="2">
        <v>11.068</v>
      </c>
      <c r="L24" s="2">
        <v>10.724666666666669</v>
      </c>
    </row>
    <row r="25" spans="1:12" ht="14.4">
      <c r="A25" s="1" t="s">
        <v>8</v>
      </c>
      <c r="B25" s="13">
        <v>11</v>
      </c>
      <c r="C25" s="1"/>
      <c r="D25" t="s">
        <v>9</v>
      </c>
      <c r="E25" s="2">
        <v>10.29838</v>
      </c>
      <c r="F25" s="2">
        <v>10.436333333333332</v>
      </c>
      <c r="G25" s="2">
        <v>10.781843333333333</v>
      </c>
      <c r="H25" s="2">
        <v>10.83405</v>
      </c>
      <c r="I25" s="2">
        <v>10.602216666666669</v>
      </c>
      <c r="J25" s="2">
        <v>11.547743333333331</v>
      </c>
      <c r="K25" s="2">
        <v>11.639986666666667</v>
      </c>
      <c r="L25" s="2">
        <v>11.272620000000002</v>
      </c>
    </row>
    <row r="26" spans="1:12" ht="14.4">
      <c r="A26" s="1"/>
      <c r="B26" s="13"/>
      <c r="C26" s="6" t="str">
        <f>VLOOKUP(A27,SL,2,FALSE)</f>
        <v>Utah</v>
      </c>
      <c r="E26" s="2"/>
      <c r="F26" s="2"/>
      <c r="G26" s="2"/>
      <c r="H26" s="2"/>
      <c r="I26" s="2"/>
      <c r="J26" s="2"/>
      <c r="K26" s="2"/>
      <c r="L26" s="2"/>
    </row>
    <row r="27" spans="1:12" ht="14.4">
      <c r="A27" s="1" t="s">
        <v>10</v>
      </c>
      <c r="B27" s="13">
        <v>12</v>
      </c>
      <c r="C27" s="1"/>
      <c r="D27" t="s">
        <v>3</v>
      </c>
      <c r="E27" s="2">
        <v>8.3896666666666651</v>
      </c>
      <c r="F27" s="2">
        <v>8.7959999999999994</v>
      </c>
      <c r="G27" s="2">
        <v>9.0464633333333335</v>
      </c>
      <c r="H27" s="2">
        <v>9.6134266666666672</v>
      </c>
      <c r="I27" s="2">
        <v>10.43229</v>
      </c>
      <c r="J27" s="2">
        <v>10.875806666666668</v>
      </c>
      <c r="K27" s="2">
        <v>11.68192</v>
      </c>
      <c r="L27" s="2">
        <v>11.433943333333332</v>
      </c>
    </row>
    <row r="28" spans="1:12" ht="14.4">
      <c r="A28" s="1"/>
      <c r="B28" s="3"/>
      <c r="C28" s="6" t="str">
        <f>VLOOKUP(A29,SL,2,FALSE)</f>
        <v>Washington</v>
      </c>
      <c r="E28" s="2"/>
      <c r="F28" s="2"/>
      <c r="G28" s="2"/>
      <c r="H28" s="2"/>
      <c r="I28" s="2"/>
      <c r="J28" s="2"/>
      <c r="K28" s="2"/>
      <c r="L28" s="2"/>
    </row>
    <row r="29" spans="1:12" ht="14.4">
      <c r="A29" s="1" t="s">
        <v>11</v>
      </c>
      <c r="B29" s="13">
        <v>13</v>
      </c>
      <c r="C29" s="1"/>
      <c r="D29" t="s">
        <v>1</v>
      </c>
      <c r="E29" s="2">
        <v>7.637666666666667</v>
      </c>
      <c r="F29" s="2">
        <v>7.5356666666666667</v>
      </c>
      <c r="G29" s="2">
        <v>7.883</v>
      </c>
      <c r="H29" s="2">
        <v>7.7783333333333333</v>
      </c>
      <c r="I29" s="2">
        <v>7.9579999999999993</v>
      </c>
      <c r="J29" s="2">
        <v>8.3060000000000009</v>
      </c>
      <c r="K29" s="2" t="s">
        <v>17</v>
      </c>
      <c r="L29" s="2">
        <v>8.5366666666666671</v>
      </c>
    </row>
    <row r="30" spans="1:12" ht="14.4">
      <c r="A30" s="1" t="s">
        <v>11</v>
      </c>
      <c r="B30" s="13">
        <v>14</v>
      </c>
      <c r="C30" s="1"/>
      <c r="D30" t="s">
        <v>3</v>
      </c>
      <c r="E30" s="2">
        <v>6.6150000000000011</v>
      </c>
      <c r="F30" s="2">
        <v>6.8959999999999981</v>
      </c>
      <c r="G30" s="2">
        <v>7.1334666666666662</v>
      </c>
      <c r="H30" s="2">
        <v>7.6642000000000001</v>
      </c>
      <c r="I30" s="2">
        <v>7.8134666666666668</v>
      </c>
      <c r="J30" s="2">
        <v>8.3561999999999994</v>
      </c>
      <c r="K30" s="2">
        <v>8.4665999999999997</v>
      </c>
      <c r="L30" s="2">
        <v>8.3807333333333336</v>
      </c>
    </row>
    <row r="31" spans="1:12" ht="14.4">
      <c r="A31" s="1" t="s">
        <v>11</v>
      </c>
      <c r="B31" s="13">
        <v>15</v>
      </c>
      <c r="C31" s="1"/>
      <c r="D31" t="s">
        <v>12</v>
      </c>
      <c r="E31" s="2">
        <v>9.1516666666666655</v>
      </c>
      <c r="F31" s="2">
        <v>9.51</v>
      </c>
      <c r="G31" s="2">
        <v>9.6079999999999988</v>
      </c>
      <c r="H31" s="2">
        <v>9.8166666666666682</v>
      </c>
      <c r="I31" s="2">
        <v>10.036999999999999</v>
      </c>
      <c r="J31" s="2">
        <v>9.5986666666666665</v>
      </c>
      <c r="K31" s="2">
        <v>9.6063333333333336</v>
      </c>
      <c r="L31" s="2">
        <v>10.523666666666667</v>
      </c>
    </row>
    <row r="32" spans="1:12" ht="14.4">
      <c r="A32" s="1"/>
      <c r="B32" s="3"/>
      <c r="C32" s="6" t="str">
        <f>VLOOKUP(A33,SL,2,FALSE)</f>
        <v>Wyoming</v>
      </c>
      <c r="E32" s="2"/>
      <c r="F32" s="2"/>
      <c r="G32" s="2"/>
      <c r="H32" s="2"/>
      <c r="I32" s="2"/>
      <c r="J32" s="2"/>
      <c r="K32" s="2"/>
      <c r="L32" s="2"/>
    </row>
    <row r="33" spans="1:12" ht="14.4">
      <c r="A33" s="1" t="s">
        <v>13</v>
      </c>
      <c r="B33" s="13">
        <v>16</v>
      </c>
      <c r="C33" s="1"/>
      <c r="D33" t="s">
        <v>18</v>
      </c>
      <c r="E33" s="2">
        <v>7.78</v>
      </c>
      <c r="F33" s="2">
        <v>8.42</v>
      </c>
      <c r="G33" s="2">
        <v>9.7000000000000011</v>
      </c>
      <c r="H33" s="2">
        <v>9.83</v>
      </c>
      <c r="I33" s="2">
        <v>10.127000000000001</v>
      </c>
      <c r="J33" s="2">
        <v>10.311</v>
      </c>
      <c r="K33" s="2">
        <v>12.984000000000002</v>
      </c>
      <c r="L33" s="2">
        <v>12.504</v>
      </c>
    </row>
    <row r="34" spans="1:12" ht="14.4">
      <c r="A34" s="1" t="s">
        <v>13</v>
      </c>
      <c r="B34" s="13">
        <v>17</v>
      </c>
      <c r="C34" s="1"/>
      <c r="D34" t="s">
        <v>19</v>
      </c>
      <c r="E34" s="2">
        <v>9.9159999999999986</v>
      </c>
      <c r="F34" s="2">
        <v>10.64</v>
      </c>
      <c r="G34" s="2">
        <v>10.636333333333333</v>
      </c>
      <c r="H34" s="2">
        <v>11.128666666666666</v>
      </c>
      <c r="I34" s="2">
        <v>12.370666666666667</v>
      </c>
      <c r="J34" s="2">
        <v>13.331333333333333</v>
      </c>
      <c r="K34" s="2">
        <v>14.847666666666663</v>
      </c>
      <c r="L34" s="2">
        <v>14.899999999999999</v>
      </c>
    </row>
    <row r="35" spans="1:12" ht="14.4">
      <c r="A35" s="1" t="s">
        <v>13</v>
      </c>
      <c r="B35" s="13">
        <v>18</v>
      </c>
      <c r="C35" s="1"/>
      <c r="D35" t="s">
        <v>14</v>
      </c>
      <c r="E35" s="2">
        <v>8.3783333333333321</v>
      </c>
      <c r="F35" s="2">
        <v>8.3250000000000011</v>
      </c>
      <c r="G35" s="2">
        <v>8.7330000000000005</v>
      </c>
      <c r="H35" s="2">
        <v>9.2900000000000009</v>
      </c>
      <c r="I35" s="2">
        <v>9.2900000000000009</v>
      </c>
      <c r="J35" s="2">
        <v>9.6269999999999989</v>
      </c>
      <c r="K35" s="2">
        <v>9.4620000000000015</v>
      </c>
      <c r="L35" s="2">
        <v>9.5269999999999992</v>
      </c>
    </row>
    <row r="36" spans="1:12" ht="14.4">
      <c r="A36" s="1" t="s">
        <v>13</v>
      </c>
      <c r="B36" s="13">
        <v>19</v>
      </c>
      <c r="C36" s="1"/>
      <c r="D36" t="s">
        <v>3</v>
      </c>
      <c r="E36" s="2">
        <v>8.1310000000000002</v>
      </c>
      <c r="F36" s="2">
        <v>8.15</v>
      </c>
      <c r="G36" s="2">
        <v>8.317166666666667</v>
      </c>
      <c r="H36" s="2">
        <v>9.2878600000000002</v>
      </c>
      <c r="I36" s="2">
        <v>9.9186366666666679</v>
      </c>
      <c r="J36" s="2">
        <v>10.480780000000001</v>
      </c>
      <c r="K36" s="2">
        <v>10.980370000000001</v>
      </c>
      <c r="L36" s="2">
        <v>11.042253333333335</v>
      </c>
    </row>
    <row r="39" spans="1:12">
      <c r="D39" t="s">
        <v>33</v>
      </c>
    </row>
    <row r="41" spans="1:12" ht="30" customHeight="1">
      <c r="D41" s="21" t="s">
        <v>32</v>
      </c>
      <c r="E41" s="21"/>
    </row>
  </sheetData>
  <sortState ref="A4:L22">
    <sortCondition ref="A4:A22"/>
    <sortCondition ref="D4:D22"/>
  </sortState>
  <mergeCells count="4">
    <mergeCell ref="B4:L4"/>
    <mergeCell ref="B5:L5"/>
    <mergeCell ref="B1:L1"/>
    <mergeCell ref="D41:E41"/>
  </mergeCells>
  <printOptions horizontalCentered="1"/>
  <pageMargins left="0.7" right="0.7" top="1.25" bottom="0.75" header="0.55000000000000004" footer="0.51"/>
  <pageSetup scale="75" orientation="landscape" r:id="rId1"/>
  <headerFooter>
    <oddHeader>&amp;R&amp;13Exhibit No. MPG-4
Docket UE-161204
Witness:  Michael P. Gorman
Page 1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opLeftCell="B1" zoomScale="80" zoomScaleNormal="80" workbookViewId="0">
      <selection activeCell="B1" sqref="B1:L1"/>
    </sheetView>
  </sheetViews>
  <sheetFormatPr defaultRowHeight="13.8"/>
  <cols>
    <col min="1" max="1" width="0" hidden="1" customWidth="1"/>
    <col min="2" max="2" width="4.69921875" bestFit="1" customWidth="1"/>
    <col min="3" max="3" width="6.296875" customWidth="1"/>
    <col min="4" max="4" width="46.19921875" bestFit="1" customWidth="1"/>
  </cols>
  <sheetData>
    <row r="1" spans="1:12" ht="28.2">
      <c r="B1" s="22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4" spans="1:12" ht="21">
      <c r="B4" s="18" t="s">
        <v>36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17.399999999999999">
      <c r="B5" s="19" t="s">
        <v>37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7.399999999999999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9" spans="1:12">
      <c r="B9" s="10" t="s">
        <v>27</v>
      </c>
      <c r="C9" s="11" t="s">
        <v>28</v>
      </c>
      <c r="D9" s="11" t="s">
        <v>29</v>
      </c>
      <c r="E9" s="9">
        <v>2009</v>
      </c>
      <c r="F9" s="10">
        <v>2010</v>
      </c>
      <c r="G9" s="10">
        <v>2011</v>
      </c>
      <c r="H9" s="10">
        <v>2012</v>
      </c>
      <c r="I9" s="10">
        <v>2013</v>
      </c>
      <c r="J9" s="10">
        <v>2014</v>
      </c>
      <c r="K9" s="10">
        <v>2015</v>
      </c>
      <c r="L9" s="10">
        <v>2016</v>
      </c>
    </row>
    <row r="10" spans="1:12">
      <c r="E10" s="7">
        <v>-1</v>
      </c>
      <c r="F10" s="8">
        <v>-2</v>
      </c>
      <c r="G10" s="8">
        <v>-3</v>
      </c>
      <c r="H10" s="8">
        <v>-4</v>
      </c>
      <c r="I10" s="7">
        <v>-5</v>
      </c>
      <c r="J10" s="8">
        <v>-6</v>
      </c>
      <c r="K10" s="8">
        <v>-7</v>
      </c>
      <c r="L10" s="8">
        <v>-8</v>
      </c>
    </row>
    <row r="11" spans="1:12">
      <c r="E11" s="7"/>
      <c r="F11" s="8"/>
      <c r="G11" s="8"/>
      <c r="H11" s="8"/>
      <c r="I11" s="7"/>
      <c r="J11" s="8"/>
      <c r="K11" s="8"/>
      <c r="L11" s="8"/>
    </row>
    <row r="12" spans="1:12">
      <c r="C12" s="6" t="str">
        <f>VLOOKUP(A13,SL,2,FALSE)</f>
        <v>Idaho</v>
      </c>
      <c r="E12" s="7"/>
      <c r="F12" s="8"/>
      <c r="G12" s="8"/>
      <c r="H12" s="8"/>
      <c r="I12" s="7"/>
      <c r="J12" s="8"/>
      <c r="K12" s="8"/>
      <c r="L12" s="8"/>
    </row>
    <row r="13" spans="1:12">
      <c r="A13" s="17" t="s">
        <v>0</v>
      </c>
      <c r="B13" s="3">
        <f>IF(LEN(A13)&gt;0,MAX($B$12:B12)+1,"")</f>
        <v>1</v>
      </c>
      <c r="D13" t="s">
        <v>1</v>
      </c>
      <c r="E13" s="2">
        <v>7.3006666666666673</v>
      </c>
      <c r="F13" s="2">
        <v>7.5746666666666682</v>
      </c>
      <c r="G13" s="2">
        <v>7.9939999999999998</v>
      </c>
      <c r="H13" s="2">
        <v>7.8926666666666669</v>
      </c>
      <c r="I13" s="2">
        <v>7.7326666666666668</v>
      </c>
      <c r="J13" s="2">
        <v>7.9213333333333331</v>
      </c>
      <c r="K13" s="2" t="s">
        <v>17</v>
      </c>
      <c r="L13" s="2">
        <v>7.971111111111111</v>
      </c>
    </row>
    <row r="14" spans="1:12">
      <c r="A14" s="17" t="s">
        <v>0</v>
      </c>
      <c r="B14" s="3">
        <f>IF(LEN(A14)&gt;0,MAX($B$12:B13)+1,"")</f>
        <v>2</v>
      </c>
      <c r="D14" t="s">
        <v>2</v>
      </c>
      <c r="E14" s="2">
        <v>5.4942755555555562</v>
      </c>
      <c r="F14" s="2">
        <v>5.980666666666667</v>
      </c>
      <c r="G14" s="2">
        <v>5.6077933333333334</v>
      </c>
      <c r="H14" s="2">
        <v>5.8657955555555548</v>
      </c>
      <c r="I14" s="2">
        <v>6.4018777777777771</v>
      </c>
      <c r="J14" s="2">
        <v>7.1745377777777781</v>
      </c>
      <c r="K14" s="2">
        <v>7.1999244444444459</v>
      </c>
      <c r="L14" s="2">
        <v>7.2347236666666674</v>
      </c>
    </row>
    <row r="15" spans="1:12">
      <c r="A15" s="17" t="s">
        <v>0</v>
      </c>
      <c r="B15" s="3">
        <f>IF(LEN(A15)&gt;0,MAX($B$12:B14)+1,"")</f>
        <v>3</v>
      </c>
      <c r="D15" t="s">
        <v>3</v>
      </c>
      <c r="E15" s="2">
        <v>6.4826200000000007</v>
      </c>
      <c r="F15" s="2">
        <v>6.791517777777778</v>
      </c>
      <c r="G15" s="2">
        <v>7.4824481111111112</v>
      </c>
      <c r="H15" s="2">
        <v>7.9936816666666672</v>
      </c>
      <c r="I15" s="2">
        <v>8.6614152666666655</v>
      </c>
      <c r="J15" s="2">
        <v>8.6389873333333327</v>
      </c>
      <c r="K15" s="2">
        <v>8.5321226666666661</v>
      </c>
      <c r="L15" s="2">
        <v>8.9425347333333338</v>
      </c>
    </row>
    <row r="16" spans="1:12">
      <c r="A16" s="17"/>
      <c r="B16" s="3" t="str">
        <f>IF(LEN(A16)&gt;0,MAX($B$12:B15)+1,"")</f>
        <v/>
      </c>
      <c r="C16" s="6" t="str">
        <f>VLOOKUP(A17,SL,2,FALSE)</f>
        <v>Montana</v>
      </c>
      <c r="E16" s="2"/>
      <c r="F16" s="2"/>
      <c r="G16" s="2"/>
      <c r="H16" s="2"/>
      <c r="I16" s="2"/>
      <c r="J16" s="2"/>
      <c r="K16" s="2"/>
      <c r="L16" s="2"/>
    </row>
    <row r="17" spans="1:12">
      <c r="A17" s="17" t="s">
        <v>4</v>
      </c>
      <c r="B17" s="3">
        <f>IF(LEN(A17)&gt;0,MAX($B$12:B16)+1,"")</f>
        <v>4</v>
      </c>
      <c r="D17" t="s">
        <v>18</v>
      </c>
      <c r="E17" s="2">
        <v>6.937555555555555</v>
      </c>
      <c r="F17" s="2">
        <v>6.8044444444444432</v>
      </c>
      <c r="G17" s="2">
        <v>6.5573111111111118</v>
      </c>
      <c r="H17" s="2">
        <v>6.4609333333333323</v>
      </c>
      <c r="I17" s="2">
        <v>6.6134000000000013</v>
      </c>
      <c r="J17" s="2">
        <v>6.9227333333333334</v>
      </c>
      <c r="K17" s="2">
        <v>6.8407333333333327</v>
      </c>
      <c r="L17" s="2">
        <v>6.5261777777777779</v>
      </c>
    </row>
    <row r="18" spans="1:12">
      <c r="A18" s="17" t="s">
        <v>4</v>
      </c>
      <c r="B18" s="3">
        <f>IF(LEN(A18)&gt;0,MAX($B$12:B17)+1,"")</f>
        <v>5</v>
      </c>
      <c r="D18" t="s">
        <v>5</v>
      </c>
      <c r="E18" s="2">
        <v>6.2233333333333327</v>
      </c>
      <c r="F18" s="2">
        <v>6.1495555555555557</v>
      </c>
      <c r="G18" s="2">
        <v>6.4726666666666661</v>
      </c>
      <c r="H18" s="2">
        <v>6.9615555555555559</v>
      </c>
      <c r="I18" s="2">
        <v>7.0046666666666662</v>
      </c>
      <c r="J18" s="2">
        <v>7.4317777777777776</v>
      </c>
      <c r="K18" s="2">
        <v>7.3604444444444441</v>
      </c>
      <c r="L18" s="2">
        <v>7.3948888888888886</v>
      </c>
    </row>
    <row r="19" spans="1:12">
      <c r="A19" s="17" t="s">
        <v>4</v>
      </c>
      <c r="B19" s="3">
        <f>IF(LEN(A19)&gt;0,MAX($B$12:B18)+1,"")</f>
        <v>6</v>
      </c>
      <c r="D19" t="s">
        <v>6</v>
      </c>
      <c r="E19" s="2">
        <v>8.4748888888888896</v>
      </c>
      <c r="F19" s="2">
        <v>8.4500000000000011</v>
      </c>
      <c r="G19" s="2">
        <v>9.3464444444444439</v>
      </c>
      <c r="H19" s="2">
        <v>9.2173333333333343</v>
      </c>
      <c r="I19" s="2">
        <v>9.6693333333333324</v>
      </c>
      <c r="J19" s="2">
        <v>9.7424444444444447</v>
      </c>
      <c r="K19" s="2">
        <v>10.515333333333333</v>
      </c>
      <c r="L19" s="2">
        <v>10.289555555555557</v>
      </c>
    </row>
    <row r="20" spans="1:12">
      <c r="A20" s="17"/>
      <c r="B20" s="3" t="str">
        <f>IF(LEN(A20)&gt;0,MAX($B$12:B19)+1,"")</f>
        <v/>
      </c>
      <c r="C20" s="6" t="str">
        <f>VLOOKUP(A21,SL,2,FALSE)</f>
        <v>Nevada</v>
      </c>
      <c r="E20" s="2"/>
      <c r="F20" s="2"/>
      <c r="G20" s="2"/>
      <c r="H20" s="2"/>
      <c r="I20" s="2"/>
      <c r="J20" s="2"/>
      <c r="K20" s="2"/>
      <c r="L20" s="2"/>
    </row>
    <row r="21" spans="1:12">
      <c r="A21" s="17" t="s">
        <v>7</v>
      </c>
      <c r="B21" s="3">
        <f>IF(LEN(A21)&gt;0,MAX($B$12:B20)+1,"")</f>
        <v>7</v>
      </c>
      <c r="D21" t="s">
        <v>15</v>
      </c>
      <c r="E21" s="2">
        <v>8.9513333333333325</v>
      </c>
      <c r="F21" s="2">
        <v>7.6995555555555555</v>
      </c>
      <c r="G21" s="2">
        <v>7.2766666666666664</v>
      </c>
      <c r="H21" s="2">
        <v>6.7202222222222217</v>
      </c>
      <c r="I21" s="2">
        <v>7.6426666666666661</v>
      </c>
      <c r="J21" s="2">
        <v>6.8437777777777784</v>
      </c>
      <c r="K21" s="2">
        <v>9.5166666666666675</v>
      </c>
      <c r="L21" s="2">
        <v>8.2357777777777788</v>
      </c>
    </row>
    <row r="22" spans="1:12">
      <c r="A22" s="17" t="s">
        <v>7</v>
      </c>
      <c r="B22" s="3">
        <f>IF(LEN(A22)&gt;0,MAX($B$12:B21)+1,"")</f>
        <v>8</v>
      </c>
      <c r="D22" t="s">
        <v>16</v>
      </c>
      <c r="E22" s="2">
        <v>12.073777777777778</v>
      </c>
      <c r="F22" s="2">
        <v>9.5975555555555552</v>
      </c>
      <c r="G22" s="2">
        <v>7.89</v>
      </c>
      <c r="H22" s="2">
        <v>7.1691111111111114</v>
      </c>
      <c r="I22" s="2">
        <v>7.0826666666666656</v>
      </c>
      <c r="J22" s="2">
        <v>6.7528888888888892</v>
      </c>
      <c r="K22" s="2">
        <v>8.8866666666666649</v>
      </c>
      <c r="L22" s="2">
        <v>8.6893333333333338</v>
      </c>
    </row>
    <row r="23" spans="1:12">
      <c r="A23" s="17"/>
      <c r="B23" s="3" t="str">
        <f>IF(LEN(A23)&gt;0,MAX($B$12:B22)+1,"")</f>
        <v/>
      </c>
      <c r="C23" s="6" t="str">
        <f>VLOOKUP(A24,SL,2,FALSE)</f>
        <v>Oregon</v>
      </c>
      <c r="E23" s="2"/>
      <c r="F23" s="2"/>
      <c r="G23" s="2"/>
      <c r="H23" s="2"/>
      <c r="I23" s="2"/>
      <c r="J23" s="2"/>
      <c r="K23" s="2"/>
      <c r="L23" s="2"/>
    </row>
    <row r="24" spans="1:12">
      <c r="A24" s="17" t="s">
        <v>8</v>
      </c>
      <c r="B24" s="3">
        <f>IF(LEN(A24)&gt;0,MAX($B$12:B23)+1,"")</f>
        <v>9</v>
      </c>
      <c r="D24" t="s">
        <v>2</v>
      </c>
      <c r="E24" s="2">
        <v>5.9282000000000004</v>
      </c>
      <c r="F24" s="2">
        <v>6.4606666666666657</v>
      </c>
      <c r="G24" s="2">
        <v>6.8713466666666667</v>
      </c>
      <c r="H24" s="2">
        <v>6.9903555555555554</v>
      </c>
      <c r="I24" s="2">
        <v>7.9150133333333335</v>
      </c>
      <c r="J24" s="2">
        <v>8.2503688888888895</v>
      </c>
      <c r="K24" s="2">
        <v>8.2538955555555571</v>
      </c>
      <c r="L24" s="2">
        <v>8.195480244444445</v>
      </c>
    </row>
    <row r="25" spans="1:12">
      <c r="A25" s="17" t="s">
        <v>8</v>
      </c>
      <c r="B25" s="3">
        <f>IF(LEN(A25)&gt;0,MAX($B$12:B24)+1,"")</f>
        <v>10</v>
      </c>
      <c r="D25" t="s">
        <v>3</v>
      </c>
      <c r="E25" s="2">
        <v>6.6093666666666664</v>
      </c>
      <c r="F25" s="2">
        <v>6.700333333333333</v>
      </c>
      <c r="G25" s="2">
        <v>8.109726666666667</v>
      </c>
      <c r="H25" s="2">
        <v>8.4858866666666675</v>
      </c>
      <c r="I25" s="2">
        <v>8.4883644444444446</v>
      </c>
      <c r="J25" s="2">
        <v>8.8620044444444446</v>
      </c>
      <c r="K25" s="2">
        <v>9.1045666666666651</v>
      </c>
      <c r="L25" s="2">
        <v>9.2134088888888908</v>
      </c>
    </row>
    <row r="26" spans="1:12">
      <c r="A26" s="17" t="s">
        <v>8</v>
      </c>
      <c r="B26" s="3">
        <f>IF(LEN(A26)&gt;0,MAX($B$12:B25)+1,"")</f>
        <v>11</v>
      </c>
      <c r="D26" t="s">
        <v>9</v>
      </c>
      <c r="E26" s="2">
        <v>8.197513333333335</v>
      </c>
      <c r="F26" s="2">
        <v>7.998444444444444</v>
      </c>
      <c r="G26" s="2">
        <v>7.9777979777777785</v>
      </c>
      <c r="H26" s="2">
        <v>8.4345839333333341</v>
      </c>
      <c r="I26" s="2">
        <v>8.3155605999999995</v>
      </c>
      <c r="J26" s="2">
        <v>8.6694866666666677</v>
      </c>
      <c r="K26" s="2">
        <v>8.6426577777777762</v>
      </c>
      <c r="L26" s="2">
        <v>8.3678766666666675</v>
      </c>
    </row>
    <row r="27" spans="1:12">
      <c r="A27" s="17"/>
      <c r="B27" s="3" t="str">
        <f>IF(LEN(A27)&gt;0,MAX($B$12:B26)+1,"")</f>
        <v/>
      </c>
      <c r="C27" s="6" t="str">
        <f>VLOOKUP(A28,SL,2,FALSE)</f>
        <v>Utah</v>
      </c>
      <c r="E27" s="2"/>
      <c r="F27" s="2"/>
      <c r="G27" s="2"/>
      <c r="H27" s="2"/>
      <c r="I27" s="2"/>
      <c r="J27" s="2"/>
      <c r="K27" s="2"/>
      <c r="L27" s="2"/>
    </row>
    <row r="28" spans="1:12">
      <c r="A28" s="17" t="s">
        <v>10</v>
      </c>
      <c r="B28" s="3">
        <f>IF(LEN(A28)&gt;0,MAX($B$12:B27)+1,"")</f>
        <v>12</v>
      </c>
      <c r="D28" t="s">
        <v>3</v>
      </c>
      <c r="E28" s="2">
        <v>7.2880466666666663</v>
      </c>
      <c r="F28" s="2">
        <v>7.7149977777777776</v>
      </c>
      <c r="G28" s="2">
        <v>8.0251763777777771</v>
      </c>
      <c r="H28" s="2">
        <v>8.4311828888888893</v>
      </c>
      <c r="I28" s="2">
        <v>9.0366384222222234</v>
      </c>
      <c r="J28" s="2">
        <v>9.3621087111111105</v>
      </c>
      <c r="K28" s="2">
        <v>10.497714266666668</v>
      </c>
      <c r="L28" s="2">
        <v>9.6225367777777766</v>
      </c>
    </row>
    <row r="29" spans="1:12">
      <c r="A29" s="17"/>
      <c r="B29" s="3" t="str">
        <f>IF(LEN(A29)&gt;0,MAX($B$12:B28)+1,"")</f>
        <v/>
      </c>
      <c r="C29" s="6" t="str">
        <f>VLOOKUP(A30,SL,2,FALSE)</f>
        <v>Washington</v>
      </c>
      <c r="E29" s="2"/>
      <c r="F29" s="2"/>
      <c r="G29" s="2"/>
      <c r="H29" s="2"/>
      <c r="I29" s="2"/>
      <c r="J29" s="2"/>
      <c r="K29" s="2"/>
      <c r="L29" s="2"/>
    </row>
    <row r="30" spans="1:12">
      <c r="A30" s="17" t="s">
        <v>11</v>
      </c>
      <c r="B30" s="3">
        <f>IF(LEN(A30)&gt;0,MAX($B$12:B29)+1,"")</f>
        <v>13</v>
      </c>
      <c r="C30" s="6"/>
      <c r="D30" t="s">
        <v>1</v>
      </c>
      <c r="E30" s="2">
        <v>8.3051111111111116</v>
      </c>
      <c r="F30" s="2">
        <v>8.4779999999999998</v>
      </c>
      <c r="G30" s="2">
        <v>8.6253333333333337</v>
      </c>
      <c r="H30" s="2">
        <v>8.770888888888889</v>
      </c>
      <c r="I30" s="2">
        <v>9.0679999999999996</v>
      </c>
      <c r="J30" s="2">
        <v>9.3020000000000014</v>
      </c>
      <c r="K30" s="2" t="s">
        <v>17</v>
      </c>
      <c r="L30" s="2">
        <v>9.3886666666666674</v>
      </c>
    </row>
    <row r="31" spans="1:12">
      <c r="A31" s="17" t="s">
        <v>11</v>
      </c>
      <c r="B31" s="3">
        <f>IF(LEN(A31)&gt;0,MAX($B$12:B30)+1,"")</f>
        <v>14</v>
      </c>
      <c r="D31" t="s">
        <v>3</v>
      </c>
      <c r="E31" s="2">
        <v>6.0130066666666666</v>
      </c>
      <c r="F31" s="2">
        <v>6.4273666666666669</v>
      </c>
      <c r="G31" s="2">
        <v>6.6477466666666656</v>
      </c>
      <c r="H31" s="2">
        <v>7.1084644444444445</v>
      </c>
      <c r="I31" s="2">
        <v>7.2423377777777782</v>
      </c>
      <c r="J31" s="2">
        <v>7.7127933333333338</v>
      </c>
      <c r="K31" s="2">
        <v>7.8225266666666675</v>
      </c>
      <c r="L31" s="2">
        <v>8.0536599999999989</v>
      </c>
    </row>
    <row r="32" spans="1:12">
      <c r="A32" s="17" t="s">
        <v>11</v>
      </c>
      <c r="B32" s="3">
        <f>IF(LEN(A32)&gt;0,MAX($B$12:B31)+1,"")</f>
        <v>15</v>
      </c>
      <c r="D32" t="s">
        <v>12</v>
      </c>
      <c r="E32" s="2">
        <v>8.7586777777777787</v>
      </c>
      <c r="F32" s="2">
        <v>8.8607444444444443</v>
      </c>
      <c r="G32" s="2">
        <v>9.175588888888889</v>
      </c>
      <c r="H32" s="2">
        <v>9.2627911111111114</v>
      </c>
      <c r="I32" s="2">
        <v>9.385317777777777</v>
      </c>
      <c r="J32" s="2">
        <v>9.5796733333333339</v>
      </c>
      <c r="K32" s="2">
        <v>9.778051111111111</v>
      </c>
      <c r="L32" s="2">
        <v>9.9777177777777784</v>
      </c>
    </row>
    <row r="33" spans="1:12">
      <c r="A33" s="17"/>
      <c r="B33" s="3" t="str">
        <f>IF(LEN(A33)&gt;0,MAX($B$12:B32)+1,"")</f>
        <v/>
      </c>
      <c r="C33" s="6" t="str">
        <f>VLOOKUP(A34,SL,2,FALSE)</f>
        <v>Wyoming</v>
      </c>
      <c r="E33" s="2"/>
      <c r="F33" s="2"/>
      <c r="G33" s="2"/>
      <c r="H33" s="2"/>
      <c r="I33" s="2"/>
      <c r="J33" s="2"/>
      <c r="K33" s="2"/>
      <c r="L33" s="2"/>
    </row>
    <row r="34" spans="1:12">
      <c r="A34" s="17" t="s">
        <v>13</v>
      </c>
      <c r="B34" s="3">
        <f>IF(LEN(A34)&gt;0,MAX($B$12:B33)+1,"")</f>
        <v>16</v>
      </c>
      <c r="D34" t="s">
        <v>18</v>
      </c>
      <c r="E34" s="2">
        <v>6.9313333333333338</v>
      </c>
      <c r="F34" s="2">
        <v>7.1971111111111119</v>
      </c>
      <c r="G34" s="2">
        <v>7.7286777777777793</v>
      </c>
      <c r="H34" s="2">
        <v>8.4382999999999981</v>
      </c>
      <c r="I34" s="2">
        <v>9.8741666666666674</v>
      </c>
      <c r="J34" s="2">
        <v>10.046833333333334</v>
      </c>
      <c r="K34" s="2">
        <v>12.353333333333333</v>
      </c>
      <c r="L34" s="2">
        <v>11.873333333333333</v>
      </c>
    </row>
    <row r="35" spans="1:12">
      <c r="A35" s="17" t="s">
        <v>13</v>
      </c>
      <c r="B35" s="3">
        <f>IF(LEN(A35)&gt;0,MAX($B$12:B34)+1,"")</f>
        <v>17</v>
      </c>
      <c r="D35" t="s">
        <v>19</v>
      </c>
      <c r="E35" s="2">
        <v>9.4244444444444451</v>
      </c>
      <c r="F35" s="2">
        <v>10.151333333333334</v>
      </c>
      <c r="G35" s="2">
        <v>10.118222222222222</v>
      </c>
      <c r="H35" s="2">
        <v>10.563777777777778</v>
      </c>
      <c r="I35" s="2">
        <v>11.516333333333334</v>
      </c>
      <c r="J35" s="2">
        <v>12.219666666666667</v>
      </c>
      <c r="K35" s="2">
        <v>12.878</v>
      </c>
      <c r="L35" s="2">
        <v>12.783333333333333</v>
      </c>
    </row>
    <row r="36" spans="1:12">
      <c r="A36" s="17" t="s">
        <v>13</v>
      </c>
      <c r="B36" s="3">
        <f>IF(LEN(A36)&gt;0,MAX($B$12:B35)+1,"")</f>
        <v>18</v>
      </c>
      <c r="D36" t="s">
        <v>14</v>
      </c>
      <c r="E36" s="2">
        <v>6.1277777777777773</v>
      </c>
      <c r="F36" s="2">
        <v>5.7773333333333339</v>
      </c>
      <c r="G36" s="2">
        <v>6.6619999999999999</v>
      </c>
      <c r="H36" s="2">
        <v>7.219333333333334</v>
      </c>
      <c r="I36" s="2">
        <v>7.219333333333334</v>
      </c>
      <c r="J36" s="2">
        <v>7.556</v>
      </c>
      <c r="K36" s="2">
        <v>7.3913333333333329</v>
      </c>
      <c r="L36" s="2">
        <v>7.4559999999999995</v>
      </c>
    </row>
    <row r="37" spans="1:12">
      <c r="A37" s="17" t="s">
        <v>13</v>
      </c>
      <c r="B37" s="3">
        <f>IF(LEN(A37)&gt;0,MAX($B$12:B36)+1,"")</f>
        <v>19</v>
      </c>
      <c r="D37" t="s">
        <v>3</v>
      </c>
      <c r="E37" s="2">
        <v>7.7306562222222226</v>
      </c>
      <c r="F37" s="2">
        <v>7.8559266666666661</v>
      </c>
      <c r="G37" s="2">
        <v>7.9673777777777772</v>
      </c>
      <c r="H37" s="2">
        <v>8.3670241111111121</v>
      </c>
      <c r="I37" s="2">
        <v>8.8257362222222238</v>
      </c>
      <c r="J37" s="2">
        <v>9.2929324444444443</v>
      </c>
      <c r="K37" s="2">
        <v>9.5638331111111103</v>
      </c>
      <c r="L37" s="2">
        <v>9.5887171999999996</v>
      </c>
    </row>
    <row r="38" spans="1:12" ht="14.4">
      <c r="C38" s="1"/>
      <c r="D38" s="15"/>
      <c r="E38" s="2"/>
      <c r="F38" s="2"/>
      <c r="G38" s="2"/>
    </row>
    <row r="39" spans="1:12" ht="14.4">
      <c r="C39" s="1"/>
      <c r="D39" s="15"/>
      <c r="E39" s="16"/>
    </row>
    <row r="40" spans="1:12" ht="14.4">
      <c r="C40" s="1"/>
      <c r="D40" t="s">
        <v>33</v>
      </c>
    </row>
    <row r="41" spans="1:12" ht="14.4">
      <c r="C41" s="1"/>
    </row>
    <row r="42" spans="1:12" ht="28.2" customHeight="1">
      <c r="D42" s="21" t="s">
        <v>32</v>
      </c>
      <c r="E42" s="21"/>
    </row>
  </sheetData>
  <sortState ref="A11:C29">
    <sortCondition ref="A12:A30"/>
    <sortCondition ref="B12:B30"/>
  </sortState>
  <mergeCells count="4">
    <mergeCell ref="B1:L1"/>
    <mergeCell ref="B4:L4"/>
    <mergeCell ref="B5:L5"/>
    <mergeCell ref="D42:E42"/>
  </mergeCells>
  <printOptions horizontalCentered="1"/>
  <pageMargins left="0.7" right="0.7" top="1.25" bottom="0.75" header="0.55000000000000004" footer="0.51"/>
  <pageSetup scale="75" orientation="landscape" r:id="rId1"/>
  <headerFooter>
    <oddHeader>&amp;R&amp;13Exhibit No. MPG-4
Docket UE-161204
Witness:  Michael P. Gorman
Page 2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topLeftCell="B1" zoomScale="80" zoomScaleNormal="80" workbookViewId="0">
      <selection activeCell="B1" sqref="B1:L1"/>
    </sheetView>
  </sheetViews>
  <sheetFormatPr defaultRowHeight="13.8"/>
  <cols>
    <col min="1" max="1" width="0" hidden="1" customWidth="1"/>
    <col min="2" max="2" width="4.69921875" bestFit="1" customWidth="1"/>
    <col min="3" max="3" width="6.296875" customWidth="1"/>
    <col min="4" max="4" width="45.59765625" bestFit="1" customWidth="1"/>
  </cols>
  <sheetData>
    <row r="1" spans="1:12" ht="28.2">
      <c r="B1" s="22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4" spans="1:12" ht="21">
      <c r="B4" s="18" t="s">
        <v>34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17.399999999999999">
      <c r="B5" s="19" t="s">
        <v>35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7.399999999999999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9" spans="1:12">
      <c r="A9" s="17"/>
      <c r="B9" s="10" t="s">
        <v>27</v>
      </c>
      <c r="C9" s="11" t="s">
        <v>28</v>
      </c>
      <c r="D9" s="11" t="s">
        <v>29</v>
      </c>
      <c r="E9" s="9">
        <v>2009</v>
      </c>
      <c r="F9" s="10">
        <v>2010</v>
      </c>
      <c r="G9" s="10">
        <v>2011</v>
      </c>
      <c r="H9" s="10">
        <v>2012</v>
      </c>
      <c r="I9" s="10">
        <v>2013</v>
      </c>
      <c r="J9" s="10">
        <v>2014</v>
      </c>
      <c r="K9" s="10">
        <v>2015</v>
      </c>
      <c r="L9" s="10">
        <v>2016</v>
      </c>
    </row>
    <row r="10" spans="1:12">
      <c r="A10" s="17"/>
    </row>
    <row r="11" spans="1:12">
      <c r="A11" s="17"/>
      <c r="C11" s="6" t="str">
        <f>VLOOKUP(A12,SL,2,FALSE)</f>
        <v>Idaho</v>
      </c>
    </row>
    <row r="12" spans="1:12">
      <c r="A12" s="17" t="s">
        <v>0</v>
      </c>
      <c r="B12" s="3">
        <f>IF(LEN(A12)&gt;0,MAX($B$11:B11)+1,"")</f>
        <v>1</v>
      </c>
      <c r="D12" t="s">
        <v>1</v>
      </c>
      <c r="E12" s="2">
        <v>5.1301040000000002</v>
      </c>
      <c r="F12" s="2">
        <v>5.2310239999999997</v>
      </c>
      <c r="G12" s="2">
        <v>5.6465640000000006</v>
      </c>
      <c r="H12" s="2">
        <v>5.4621439999999994</v>
      </c>
      <c r="I12" s="2">
        <v>5.427477333333333</v>
      </c>
      <c r="J12" s="2">
        <v>5.336663999999999</v>
      </c>
      <c r="K12" s="2" t="s">
        <v>17</v>
      </c>
      <c r="L12" s="2">
        <v>5.6518439999999996</v>
      </c>
    </row>
    <row r="13" spans="1:12">
      <c r="A13" s="17" t="s">
        <v>0</v>
      </c>
      <c r="B13" s="3">
        <f>IF(LEN(A13)&gt;0,MAX($B$11:B12)+1,"")</f>
        <v>2</v>
      </c>
      <c r="D13" t="s">
        <v>3</v>
      </c>
      <c r="E13" s="2">
        <v>4.5579987426666664</v>
      </c>
      <c r="F13" s="2">
        <v>4.7910859600000002</v>
      </c>
      <c r="G13" s="2">
        <v>5.3267819679999997</v>
      </c>
      <c r="H13" s="2">
        <v>5.7701267066666659</v>
      </c>
      <c r="I13" s="2">
        <v>6.2648355799999997</v>
      </c>
      <c r="J13" s="2">
        <v>6.2319593800000002</v>
      </c>
      <c r="K13" s="2">
        <v>6.1312207133333336</v>
      </c>
      <c r="L13" s="2">
        <v>6.5312223733333346</v>
      </c>
    </row>
    <row r="14" spans="1:12">
      <c r="A14" s="17"/>
      <c r="B14" s="3" t="str">
        <f>IF(LEN(A14)&gt;0,MAX($B$11:B13)+1,"")</f>
        <v/>
      </c>
      <c r="C14" s="6" t="str">
        <f>VLOOKUP(A15,SL,2,FALSE)</f>
        <v>Montana</v>
      </c>
      <c r="E14" s="2"/>
      <c r="F14" s="2"/>
      <c r="G14" s="2"/>
      <c r="H14" s="2"/>
      <c r="I14" s="2"/>
      <c r="J14" s="2"/>
      <c r="K14" s="2"/>
      <c r="L14" s="2"/>
    </row>
    <row r="15" spans="1:12">
      <c r="A15" s="17" t="s">
        <v>4</v>
      </c>
      <c r="B15" s="3">
        <f>IF(LEN(A15)&gt;0,MAX($B$11:B14)+1,"")</f>
        <v>3</v>
      </c>
      <c r="D15" t="s">
        <v>5</v>
      </c>
      <c r="E15" s="2">
        <v>5.4090999999999996</v>
      </c>
      <c r="F15" s="2">
        <v>5.3354333333333344</v>
      </c>
      <c r="G15" s="2">
        <v>5.6408320000000005</v>
      </c>
      <c r="H15" s="2">
        <v>5.6616133333333325</v>
      </c>
      <c r="I15" s="2">
        <v>5.7502800000000001</v>
      </c>
      <c r="J15" s="2">
        <v>6.1316133333333331</v>
      </c>
      <c r="K15" s="2">
        <v>6.0602799999999997</v>
      </c>
      <c r="L15" s="2">
        <v>6.0296266666666662</v>
      </c>
    </row>
    <row r="16" spans="1:12">
      <c r="A16" s="17" t="s">
        <v>4</v>
      </c>
      <c r="B16" s="3">
        <f>IF(LEN(A16)&gt;0,MAX($B$11:B15)+1,"")</f>
        <v>4</v>
      </c>
      <c r="D16" t="s">
        <v>6</v>
      </c>
      <c r="E16" s="2">
        <v>6.2686333333333337</v>
      </c>
      <c r="F16" s="2">
        <v>6.2170333333333332</v>
      </c>
      <c r="G16" s="2">
        <v>6.952248</v>
      </c>
      <c r="H16" s="2">
        <v>6.8300480000000006</v>
      </c>
      <c r="I16" s="2">
        <v>7.1950933333333333</v>
      </c>
      <c r="J16" s="2">
        <v>7.2660866666666664</v>
      </c>
      <c r="K16" s="2">
        <v>7.8793760000000006</v>
      </c>
      <c r="L16" s="2">
        <v>7.9452693333333331</v>
      </c>
    </row>
    <row r="17" spans="1:12">
      <c r="A17" s="17"/>
      <c r="B17" s="3" t="str">
        <f>IF(LEN(A17)&gt;0,MAX($B$11:B16)+1,"")</f>
        <v/>
      </c>
      <c r="C17" s="6" t="str">
        <f>VLOOKUP(A18,SL,2,FALSE)</f>
        <v>Nevada</v>
      </c>
      <c r="E17" s="2"/>
      <c r="F17" s="2"/>
      <c r="G17" s="2"/>
      <c r="H17" s="2"/>
      <c r="I17" s="2"/>
      <c r="J17" s="2"/>
      <c r="K17" s="2"/>
      <c r="L17" s="2"/>
    </row>
    <row r="18" spans="1:12">
      <c r="A18" s="17" t="s">
        <v>7</v>
      </c>
      <c r="B18" s="3">
        <f>IF(LEN(A18)&gt;0,MAX($B$11:B17)+1,"")</f>
        <v>5</v>
      </c>
      <c r="D18" t="s">
        <v>15</v>
      </c>
      <c r="E18" s="2">
        <v>8.0495533333333338</v>
      </c>
      <c r="F18" s="2">
        <v>6.972526666666667</v>
      </c>
      <c r="G18" s="2">
        <v>6.4128599999999993</v>
      </c>
      <c r="H18" s="2">
        <v>5.9551453333333333</v>
      </c>
      <c r="I18" s="2">
        <v>6.5604013333333322</v>
      </c>
      <c r="J18" s="2">
        <v>6.7624786666666665</v>
      </c>
      <c r="K18" s="2">
        <v>7.9441453333333341</v>
      </c>
      <c r="L18" s="2">
        <v>7.0291453333333322</v>
      </c>
    </row>
    <row r="19" spans="1:12">
      <c r="A19" s="17" t="s">
        <v>7</v>
      </c>
      <c r="B19" s="3">
        <f>IF(LEN(A19)&gt;0,MAX($B$11:B18)+1,"")</f>
        <v>6</v>
      </c>
      <c r="D19" t="s">
        <v>16</v>
      </c>
      <c r="E19" s="2">
        <v>11.184323999999998</v>
      </c>
      <c r="F19" s="2">
        <v>10.016558666666667</v>
      </c>
      <c r="G19" s="2">
        <v>8.4783453333333352</v>
      </c>
      <c r="H19" s="2">
        <v>7.7522519999999995</v>
      </c>
      <c r="I19" s="2">
        <v>7.6345853333333329</v>
      </c>
      <c r="J19" s="2">
        <v>7.4841266666666657</v>
      </c>
      <c r="K19" s="2">
        <v>8.6542506666666679</v>
      </c>
      <c r="L19" s="2">
        <v>7.0827133333333334</v>
      </c>
    </row>
    <row r="20" spans="1:12">
      <c r="A20" s="17"/>
      <c r="B20" s="3" t="str">
        <f>IF(LEN(A20)&gt;0,MAX($B$11:B19)+1,"")</f>
        <v/>
      </c>
      <c r="C20" s="6" t="str">
        <f>VLOOKUP(A21,SL,2,FALSE)</f>
        <v>Oregon</v>
      </c>
      <c r="E20" s="2"/>
      <c r="F20" s="2"/>
      <c r="G20" s="2"/>
      <c r="H20" s="2"/>
      <c r="I20" s="2"/>
      <c r="J20" s="2"/>
      <c r="K20" s="2"/>
      <c r="L20" s="2"/>
    </row>
    <row r="21" spans="1:12">
      <c r="A21" s="17" t="s">
        <v>8</v>
      </c>
      <c r="B21" s="3">
        <f>IF(LEN(A21)&gt;0,MAX($B$11:B20)+1,"")</f>
        <v>7</v>
      </c>
      <c r="D21" t="s">
        <v>3</v>
      </c>
      <c r="E21" s="2">
        <v>4.7152314666666664</v>
      </c>
      <c r="F21" s="2">
        <v>4.792122</v>
      </c>
      <c r="G21" s="2">
        <v>5.9833262666666664</v>
      </c>
      <c r="H21" s="2">
        <v>6.209887133333333</v>
      </c>
      <c r="I21" s="2">
        <v>6.0726709066666666</v>
      </c>
      <c r="J21" s="2">
        <v>6.3852752133333333</v>
      </c>
      <c r="K21" s="2">
        <v>6.5603446533333338</v>
      </c>
      <c r="L21" s="2">
        <v>6.663845573333333</v>
      </c>
    </row>
    <row r="22" spans="1:12">
      <c r="A22" s="17" t="s">
        <v>8</v>
      </c>
      <c r="B22" s="3">
        <f>IF(LEN(A22)&gt;0,MAX($B$11:B21)+1,"")</f>
        <v>8</v>
      </c>
      <c r="D22" t="s">
        <v>9</v>
      </c>
      <c r="E22" s="2">
        <v>6.7586490666666661</v>
      </c>
      <c r="F22" s="2">
        <v>6.574965333333334</v>
      </c>
      <c r="G22" s="2">
        <v>6.3988386666666663</v>
      </c>
      <c r="H22" s="2">
        <v>6.2630953333333332</v>
      </c>
      <c r="I22" s="2">
        <v>6.1134019999999998</v>
      </c>
      <c r="J22" s="2">
        <v>6.5347818666666662</v>
      </c>
      <c r="K22" s="2">
        <v>6.3387934666666652</v>
      </c>
      <c r="L22" s="2">
        <v>6.3107088000000005</v>
      </c>
    </row>
    <row r="23" spans="1:12">
      <c r="A23" s="17"/>
      <c r="B23" s="3" t="str">
        <f>IF(LEN(A23)&gt;0,MAX($B$11:B22)+1,"")</f>
        <v/>
      </c>
      <c r="C23" s="6" t="str">
        <f>VLOOKUP(A24,SL,2,FALSE)</f>
        <v>Utah</v>
      </c>
      <c r="E23" s="2"/>
      <c r="F23" s="2"/>
      <c r="G23" s="2"/>
      <c r="H23" s="2"/>
      <c r="I23" s="2"/>
      <c r="J23" s="2"/>
      <c r="K23" s="2"/>
      <c r="L23" s="2"/>
    </row>
    <row r="24" spans="1:12">
      <c r="A24" s="17" t="s">
        <v>10</v>
      </c>
      <c r="B24" s="3">
        <f>IF(LEN(A24)&gt;0,MAX($B$11:B23)+1,"")</f>
        <v>9</v>
      </c>
      <c r="D24" t="s">
        <v>3</v>
      </c>
      <c r="E24" s="2">
        <v>4.3897578666666668</v>
      </c>
      <c r="F24" s="2">
        <v>4.6772601866666674</v>
      </c>
      <c r="G24" s="2">
        <v>4.9488747496000007</v>
      </c>
      <c r="H24" s="2">
        <v>5.2524296830666666</v>
      </c>
      <c r="I24" s="2">
        <v>5.7173654800000007</v>
      </c>
      <c r="J24" s="2">
        <v>5.9734244570666668</v>
      </c>
      <c r="K24" s="2">
        <v>7.004289980666667</v>
      </c>
      <c r="L24" s="2">
        <v>6.3290487799999999</v>
      </c>
    </row>
    <row r="25" spans="1:12">
      <c r="A25" s="17"/>
      <c r="B25" s="3" t="str">
        <f>IF(LEN(A25)&gt;0,MAX($B$11:B24)+1,"")</f>
        <v/>
      </c>
      <c r="C25" s="6" t="str">
        <f>VLOOKUP(A26,SL,2,FALSE)</f>
        <v>Washington</v>
      </c>
      <c r="E25" s="2"/>
      <c r="F25" s="2"/>
      <c r="G25" s="2"/>
      <c r="H25" s="2"/>
      <c r="I25" s="2"/>
      <c r="J25" s="2"/>
      <c r="K25" s="2"/>
      <c r="L25" s="2"/>
    </row>
    <row r="26" spans="1:12">
      <c r="A26" s="17" t="s">
        <v>11</v>
      </c>
      <c r="B26" s="3">
        <f>IF(LEN(A26)&gt;0,MAX($B$11:B25)+1,"")</f>
        <v>10</v>
      </c>
      <c r="D26" t="s">
        <v>1</v>
      </c>
      <c r="E26" s="2">
        <v>5.4849240000000004</v>
      </c>
      <c r="F26" s="2">
        <v>5.5248039999999996</v>
      </c>
      <c r="G26" s="2">
        <v>5.5808439999999999</v>
      </c>
      <c r="H26" s="2">
        <v>5.6295573333333335</v>
      </c>
      <c r="I26" s="2">
        <v>5.7530573333333335</v>
      </c>
      <c r="J26" s="2">
        <v>5.8081840000000007</v>
      </c>
      <c r="K26" s="2" t="s">
        <v>17</v>
      </c>
      <c r="L26" s="2">
        <v>5.8356239999999993</v>
      </c>
    </row>
    <row r="27" spans="1:12">
      <c r="A27" s="17" t="s">
        <v>11</v>
      </c>
      <c r="B27" s="3">
        <f>IF(LEN(A27)&gt;0,MAX($B$11:B26)+1,"")</f>
        <v>11</v>
      </c>
      <c r="D27" t="s">
        <v>3</v>
      </c>
      <c r="E27" s="2">
        <v>4.7998600000000007</v>
      </c>
      <c r="F27" s="2">
        <v>5.1310200000000004</v>
      </c>
      <c r="G27" s="2">
        <v>5.3046149466666668</v>
      </c>
      <c r="H27" s="2">
        <v>5.666193906666666</v>
      </c>
      <c r="I27" s="2">
        <v>5.7733318266666664</v>
      </c>
      <c r="J27" s="2">
        <v>6.1511420000000001</v>
      </c>
      <c r="K27" s="2">
        <v>6.2338740000000001</v>
      </c>
      <c r="L27" s="2">
        <v>6.4113380000000006</v>
      </c>
    </row>
    <row r="28" spans="1:12">
      <c r="A28" s="17" t="s">
        <v>11</v>
      </c>
      <c r="B28" s="3">
        <f>IF(LEN(A28)&gt;0,MAX($B$11:B27)+1,"")</f>
        <v>12</v>
      </c>
      <c r="D28" t="s">
        <v>12</v>
      </c>
      <c r="E28" s="2">
        <v>6.0868811733333326</v>
      </c>
      <c r="F28" s="2">
        <v>6.1848184533333326</v>
      </c>
      <c r="G28" s="2">
        <v>6.3741930133333327</v>
      </c>
      <c r="H28" s="2">
        <v>6.6580048533333338</v>
      </c>
      <c r="I28" s="2">
        <v>6.7216952000000001</v>
      </c>
      <c r="J28" s="2">
        <v>6.6241285333333337</v>
      </c>
      <c r="K28" s="2">
        <v>6.7924618666666667</v>
      </c>
      <c r="L28" s="2">
        <v>6.9561952000000007</v>
      </c>
    </row>
    <row r="29" spans="1:12">
      <c r="A29" s="17"/>
      <c r="B29" s="3" t="str">
        <f>IF(LEN(A29)&gt;0,MAX($B$11:B28)+1,"")</f>
        <v/>
      </c>
      <c r="C29" s="6" t="str">
        <f>VLOOKUP(A30,SL,2,FALSE)</f>
        <v>Wyoming</v>
      </c>
      <c r="E29" s="2"/>
      <c r="F29" s="2"/>
      <c r="G29" s="2"/>
      <c r="H29" s="2"/>
      <c r="I29" s="2"/>
      <c r="J29" s="2"/>
      <c r="K29" s="2"/>
      <c r="L29" s="2"/>
    </row>
    <row r="30" spans="1:12">
      <c r="A30" s="17" t="s">
        <v>13</v>
      </c>
      <c r="B30" s="3">
        <f>IF(LEN(A30)&gt;0,MAX($B$11:B29)+1,"")</f>
        <v>13</v>
      </c>
      <c r="D30" t="s">
        <v>18</v>
      </c>
      <c r="E30" s="2">
        <v>4.3769960000000001</v>
      </c>
      <c r="F30" s="2">
        <v>4.8034653333333335</v>
      </c>
      <c r="G30" s="2">
        <v>5.7269878000000007</v>
      </c>
      <c r="H30" s="2">
        <v>6.1381874000000005</v>
      </c>
      <c r="I30" s="2">
        <v>6.9779207333333346</v>
      </c>
      <c r="J30" s="2">
        <v>7.1632540666666671</v>
      </c>
      <c r="K30" s="2">
        <v>8.6276459200000009</v>
      </c>
      <c r="L30" s="2">
        <v>8.1476459200000004</v>
      </c>
    </row>
    <row r="31" spans="1:12">
      <c r="A31" s="17" t="s">
        <v>13</v>
      </c>
      <c r="B31" s="3">
        <f>IF(LEN(A31)&gt;0,MAX($B$11:B30)+1,"")</f>
        <v>14</v>
      </c>
      <c r="D31" t="s">
        <v>19</v>
      </c>
      <c r="E31" s="2">
        <v>6.2909519999999999</v>
      </c>
      <c r="F31" s="2">
        <v>7.0079999999999991</v>
      </c>
      <c r="G31" s="2">
        <v>6.9749999999999988</v>
      </c>
      <c r="H31" s="2">
        <v>7.3129333333333335</v>
      </c>
      <c r="I31" s="2">
        <v>7.9218000000000002</v>
      </c>
      <c r="J31" s="2">
        <v>8.6141333333333332</v>
      </c>
      <c r="K31" s="2">
        <v>9.0162666666666667</v>
      </c>
      <c r="L31" s="2">
        <v>8.9356000000000009</v>
      </c>
    </row>
    <row r="32" spans="1:12">
      <c r="A32" s="17" t="s">
        <v>13</v>
      </c>
      <c r="B32" s="3">
        <f>IF(LEN(A32)&gt;0,MAX($B$11:B31)+1,"")</f>
        <v>15</v>
      </c>
      <c r="D32" t="s">
        <v>14</v>
      </c>
      <c r="E32" s="2">
        <v>5.1258799999999995</v>
      </c>
      <c r="F32" s="2">
        <v>4.4962200000000001</v>
      </c>
      <c r="G32" s="2">
        <v>5.1522600000000001</v>
      </c>
      <c r="H32" s="2">
        <v>5.7092600000000004</v>
      </c>
      <c r="I32" s="2">
        <v>5.7092600000000004</v>
      </c>
      <c r="J32" s="2">
        <v>6.0462600000000002</v>
      </c>
      <c r="K32" s="2">
        <v>5.8812600000000002</v>
      </c>
      <c r="L32" s="2">
        <v>5.9462599999999997</v>
      </c>
    </row>
    <row r="33" spans="1:12">
      <c r="A33" s="17" t="s">
        <v>13</v>
      </c>
      <c r="B33" s="3">
        <f>IF(LEN(A33)&gt;0,MAX($B$11:B32)+1,"")</f>
        <v>16</v>
      </c>
      <c r="D33" t="s">
        <v>3</v>
      </c>
      <c r="E33" s="2">
        <v>4.6701268879999995</v>
      </c>
      <c r="F33" s="2">
        <v>4.8438174266666669</v>
      </c>
      <c r="G33" s="2">
        <v>4.9770596533333338</v>
      </c>
      <c r="H33" s="2">
        <v>5.6082651093333338</v>
      </c>
      <c r="I33" s="2">
        <v>6.1245686719999997</v>
      </c>
      <c r="J33" s="2">
        <v>6.6108232746666671</v>
      </c>
      <c r="K33" s="2">
        <v>6.8323351253333344</v>
      </c>
      <c r="L33" s="2">
        <v>6.7492775519999997</v>
      </c>
    </row>
    <row r="36" spans="1:12">
      <c r="D36" t="s">
        <v>33</v>
      </c>
    </row>
    <row r="38" spans="1:12" ht="27.6" customHeight="1">
      <c r="D38" s="21" t="s">
        <v>32</v>
      </c>
      <c r="E38" s="21"/>
    </row>
  </sheetData>
  <mergeCells count="4">
    <mergeCell ref="B1:L1"/>
    <mergeCell ref="B4:L4"/>
    <mergeCell ref="B5:L5"/>
    <mergeCell ref="D38:E38"/>
  </mergeCells>
  <printOptions horizontalCentered="1"/>
  <pageMargins left="0.7" right="0.7" top="1.25" bottom="0.75" header="0.55000000000000004" footer="0.51"/>
  <pageSetup scale="82" orientation="landscape" r:id="rId1"/>
  <headerFooter>
    <oddHeader>&amp;R&amp;12Exhibit No. MPG-4
Docket UE-161204
Witness:  Michael P. Gorman
Page 3 of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4:C10"/>
  <sheetViews>
    <sheetView workbookViewId="0">
      <selection activeCell="F19" sqref="F19"/>
    </sheetView>
  </sheetViews>
  <sheetFormatPr defaultRowHeight="13.8"/>
  <sheetData>
    <row r="4" spans="2:3">
      <c r="B4" t="s">
        <v>0</v>
      </c>
      <c r="C4" t="s">
        <v>26</v>
      </c>
    </row>
    <row r="5" spans="2:3">
      <c r="B5" t="s">
        <v>4</v>
      </c>
      <c r="C5" t="s">
        <v>20</v>
      </c>
    </row>
    <row r="6" spans="2:3">
      <c r="B6" t="s">
        <v>7</v>
      </c>
      <c r="C6" t="s">
        <v>21</v>
      </c>
    </row>
    <row r="7" spans="2:3">
      <c r="B7" t="s">
        <v>8</v>
      </c>
      <c r="C7" t="s">
        <v>22</v>
      </c>
    </row>
    <row r="8" spans="2:3">
      <c r="B8" t="s">
        <v>10</v>
      </c>
      <c r="C8" t="s">
        <v>23</v>
      </c>
    </row>
    <row r="9" spans="2:3">
      <c r="B9" t="s">
        <v>11</v>
      </c>
      <c r="C9" t="s">
        <v>24</v>
      </c>
    </row>
    <row r="10" spans="2:3">
      <c r="B10" t="s">
        <v>13</v>
      </c>
      <c r="C10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BE3214F6FBE444A686B76141802F0A" ma:contentTypeVersion="104" ma:contentTypeDescription="" ma:contentTypeScope="" ma:versionID="1ae30f2a07364e967f7d15ffcca46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2016-11-14T08:00:00+00:00</OpenedDate>
    <Date1 xmlns="dc463f71-b30c-4ab2-9473-d307f9d35888">2017-04-21T07:00:00+00:00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161204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53A632D-160F-49F0-99AD-053A98E5DE76}"/>
</file>

<file path=customXml/itemProps2.xml><?xml version="1.0" encoding="utf-8"?>
<ds:datastoreItem xmlns:ds="http://schemas.openxmlformats.org/officeDocument/2006/customXml" ds:itemID="{B81542A4-9A10-4665-BC88-8A7C48A49C43}"/>
</file>

<file path=customXml/itemProps3.xml><?xml version="1.0" encoding="utf-8"?>
<ds:datastoreItem xmlns:ds="http://schemas.openxmlformats.org/officeDocument/2006/customXml" ds:itemID="{DB053F0B-3A46-44AD-B598-8C47E582F67A}"/>
</file>

<file path=customXml/itemProps4.xml><?xml version="1.0" encoding="utf-8"?>
<ds:datastoreItem xmlns:ds="http://schemas.openxmlformats.org/officeDocument/2006/customXml" ds:itemID="{3051984E-9E9F-4C5C-BF35-EEB6F4C9B6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Residential</vt:lpstr>
      <vt:lpstr>Commercial</vt:lpstr>
      <vt:lpstr>Industrial</vt:lpstr>
      <vt:lpstr>LU</vt:lpstr>
      <vt:lpstr>Commercial!Print_Area</vt:lpstr>
      <vt:lpstr>Industrial!Print_Area</vt:lpstr>
      <vt:lpstr>Residential!Print_Area</vt:lpstr>
      <vt:lpstr>SL</vt:lpstr>
    </vt:vector>
  </TitlesOfParts>
  <Company>Brubaker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Berron</dc:creator>
  <cp:lastModifiedBy>Mike Gorman</cp:lastModifiedBy>
  <cp:lastPrinted>2017-04-20T22:33:36Z</cp:lastPrinted>
  <dcterms:created xsi:type="dcterms:W3CDTF">2017-04-11T22:06:40Z</dcterms:created>
  <dcterms:modified xsi:type="dcterms:W3CDTF">2017-04-21T14:01:44Z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{FF6ACFC6-7317-4C32-AE52-7ED80E0BBC09}</vt:lpwstr>
  </property>
  <property fmtid="{D5CDD505-2E9C-101B-9397-08002B2CF9AE}" pid="3" name="ContentTypeId">
    <vt:lpwstr>0x0101006E56B4D1795A2E4DB2F0B01679ED314A0082BE3214F6FBE444A686B76141802F0A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