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arss\AppData\Local\Temp\Workshare\9c703312-83a5-49b9-8074-bb1ec34b9156\SEF Excel Exh\"/>
    </mc:Choice>
  </mc:AlternateContent>
  <xr:revisionPtr revIDLastSave="0" documentId="13_ncr:1_{F2468182-AAEF-4050-B6B3-19497A70B800}" xr6:coauthVersionLast="47" xr6:coauthVersionMax="47" xr10:uidLastSave="{00000000-0000-0000-0000-000000000000}"/>
  <bookViews>
    <workbookView xWindow="760" yWindow="760" windowWidth="14400" windowHeight="7360" xr2:uid="{00000000-000D-0000-FFFF-FFFF00000000}"/>
  </bookViews>
  <sheets>
    <sheet name="Stlmt - Reg A-L Amor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IntlFixup" hidden="1">TRUE</definedName>
    <definedName name="__Jun09">" BS!$AI$7:$AI$1643"</definedName>
    <definedName name="__www1" hidden="1">{#N/A,#N/A,FALSE,"schA"}</definedName>
    <definedName name="_1__123Graph_ABUDG6_D_ESCRPR" hidden="1">[1]Quant!$D$71:$O$71</definedName>
    <definedName name="_2__123Graph_ABUDG6_Dtons_inv" hidden="1">[5]Quant!#REF!</definedName>
    <definedName name="_3__123Graph_ABUDG6_Dtons_inv" hidden="1">[6]Quant!#REF!</definedName>
    <definedName name="_3__123Graph_BBUDG6_D_ESCRPR" hidden="1">[1]Quant!$D$72:$O$72</definedName>
    <definedName name="_4__123Graph_ABUDG6_Dtons_inv" hidden="1">'[7]Area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'[8]2012 Area AB BudgetSummary'!#REF!</definedName>
    <definedName name="_6__123Graph_DBUDG6_D_ESCRPR" hidden="1">[1]Quant!$D$88:$O$88</definedName>
    <definedName name="_7__123Graph_CBUDG6_D_ESCRPR" hidden="1">'[7]Area D 2011'!#REF!</definedName>
    <definedName name="_7__123Graph_DBUDG6_D_ESCRPR" hidden="1">'[8]2012 Area AB BudgetSummary'!#REF!</definedName>
    <definedName name="_7__123Graph_XBUDG6_D_ESCRPR" hidden="1">[1]Quant!$D$5:$O$5</definedName>
    <definedName name="_8__123Graph_DBUDG6_D_ESCRPR" hidden="1">'[7]Area D 2011'!#REF!</definedName>
    <definedName name="_8__123Graph_XBUDG6_Dtons_inv" hidden="1">[1]Quant!$D$5:$O$5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_Button1" hidden="1">"Headcount_Workbook_Schedules_List"</definedName>
    <definedName name="AccessCode" hidden="1">""""</definedName>
    <definedName name="AccessDatabase" hidden="1">"I:\COMTREL\FINICLE\TradeSummary.mdb"</definedName>
    <definedName name="ACwvu.allocations." hidden="1">#REF!</definedName>
    <definedName name="ACwvu.annual._.hotel." hidden="1">[9]development!$C$5</definedName>
    <definedName name="ACwvu.bottom._.line." hidden="1">[9]development!#REF!</definedName>
    <definedName name="ACwvu.cash._.flow." hidden="1">#REF!</definedName>
    <definedName name="ACwvu.combo." hidden="1">[9]development!$B$89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urora_Prices">"Monthly Price Summary'!$C$4:$H$63"</definedName>
    <definedName name="b" hidden="1">{#N/A,#N/A,FALSE,"Coversheet";#N/A,#N/A,FALSE,"QA"}</definedName>
    <definedName name="bi" hidden="1">{#N/A,#N/A,FALSE,"BidCo Assumptions";#N/A,#N/A,FALSE,"Credit Stats";#N/A,#N/A,FALSE,"Bidco Summary";#N/A,#N/A,FALSE,"BIDCO Consolidated"}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NE_MESSAGES_HIDDEN" hidden="1">#REF!</definedName>
    <definedName name="Button_1">"TradeSummary_Ken_Finicle_List"</definedName>
    <definedName name="CASE">'[10]Named Ranges'!$C$4</definedName>
    <definedName name="CASE_E">'[11]Named Ranges E'!$C$4</definedName>
    <definedName name="CASE_GAS">'[12]Named Ranges G'!$C$4</definedName>
    <definedName name="CBWorkbookPriority" hidden="1">-2060790043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>"533dd5ee-2992-4878-a6fe-10c93711618f"</definedName>
    <definedName name="combined1" hidden="1">{"YTD-Total",#N/A,TRUE,"Provision";"YTD-Utility",#N/A,TRUE,"Prov Utility";"YTD-NonUtility",#N/A,TRUE,"Prov NonUtility"}</definedName>
    <definedName name="Comp">'[10]Named Ranges'!$C$8</definedName>
    <definedName name="Comp_E">'[11]Named Ranges E'!$C$8</definedName>
    <definedName name="Comp_GAS">'[12]Named Ranges G'!$C$8</definedName>
    <definedName name="Company">[13]Title!$A$2</definedName>
    <definedName name="Cwvu.annual." hidden="1">#REF!,#REF!,#REF!,#REF!,#REF!,#REF!,#REF!,#REF!,#REF!,#REF!,#REF!,#REF!,#REF!,#REF!,#REF!,#REF!,#REF!,#REF!,#REF!,#REF!,#REF!,#REF!,#REF!,#REF!</definedName>
    <definedName name="Cwvu.annual._.hotel." hidden="1">[9]development!$A$16:$IV$16,[9]development!$A$21:$IV$21,[9]development!#REF!,[9]development!#REF!,[9]development!$A$36:$IV$36,[9]development!$A$46:$IV$46,[9]development!#REF!,[9]development!#REF!,[9]development!#REF!,[9]development!#REF!,[9]development!#REF!,[9]development!#REF!,[9]development!#REF!,[9]development!#REF!,[9]development!#REF!,[9]development!$A$89:$IV$89,[9]development!#REF!,[9]development!#REF!,[9]development!#REF!</definedName>
    <definedName name="Cwvu.bottom._.line." hidden="1">[9]development!$A$16:$IV$16,[9]development!$A$21:$IV$21,[9]development!#REF!,[9]development!#REF!,[9]development!$A$36:$IV$36,[9]development!$A$46:$IV$46,[9]development!#REF!,[9]development!#REF!,[9]development!#REF!,[9]development!#REF!,[9]development!#REF!,[9]development!#REF!,[9]development!#REF!,[9]development!#REF!,[9]development!#REF!,[9]development!$A$89:$IV$89,[9]development!#REF!,[9]development!#REF!,[9]development!#REF!,[9]development!#REF!,[9]development!#REF!,[9]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[9]development!$A$16:$IV$16,[9]development!$A$21:$IV$21,[9]development!#REF!,[9]development!#REF!,[9]development!$A$36:$IV$36,[9]development!$A$46:$IV$46,[9]development!#REF!,[9]development!#REF!,[9]development!#REF!,[9]development!#REF!,[9]development!#REF!,[9]development!#REF!,[9]development!#REF!,[9]development!#REF!,[9]development!#REF!,[9]development!$A$85:$IV$85,[9]development!$A$89:$IV$89,[9]development!$A$91:$IV$91,[9]development!#REF!,[9]development!#REF!,[9]development!#REF!,[9]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'[10]Named Ranges'!$C$6</definedName>
    <definedName name="DOCKETNUMBER_E">'[11]Named Ranges E'!$C$6</definedName>
    <definedName name="DOCKETNUMBER_GAS">'[12]Named Ranges G'!$C$6</definedName>
    <definedName name="DUDE" hidden="1">#REF!</definedName>
    <definedName name="ee" hidden="1">{#N/A,#N/A,FALSE,"Month ";#N/A,#N/A,FALSE,"YTD";#N/A,#N/A,FALSE,"12 mo ended"}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timate" hidden="1">{#N/A,#N/A,FALSE,"Summ";#N/A,#N/A,FALSE,"General"}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f" hidden="1">{"ALL",#N/A,FALSE,"A"}</definedName>
    <definedName name="first_day">'[14]Historic Data'!$K$3</definedName>
    <definedName name="FIT">'[10]Named Ranges'!$C$3</definedName>
    <definedName name="FIT_E">'[11]Named Ranges E'!$C$3</definedName>
    <definedName name="FIT_GAS">'[12]Named Ranges G'!$C$3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ary" hidden="1">{#N/A,#N/A,FALSE,"Cover Sheet";"Use of Equipment",#N/A,FALSE,"Area C";"Equipment Hours",#N/A,FALSE,"All";"Summary",#N/A,FALSE,"All"}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D_Gas">'[15]DEBT CALC'!#REF!</definedName>
    <definedName name="inctaxrate">0.4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 hidden="1">1000</definedName>
    <definedName name="IQ_LATESTQ" hidden="1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>800000</definedName>
    <definedName name="IQ_NAMES_REVISION_DATE_">41626.981087963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 hidden="1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3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[16]Inputs!#REF!</definedName>
    <definedName name="Print_for_Checking">'[15]ADJ SUMMARY'!#REF!:'[15]ADJ SUMMARY'!#REF!</definedName>
    <definedName name="qqq" hidden="1">{#N/A,#N/A,FALSE,"schA"}</definedName>
    <definedName name="RateCase">'[17]Named Ranges E'!$B$7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[9]development!#REF!</definedName>
    <definedName name="Rwvu.bottom._.line." hidden="1">[9]development!#REF!</definedName>
    <definedName name="Rwvu.cash._.flow." hidden="1">#REF!</definedName>
    <definedName name="Rwvu.combo." hidden="1">[9]development!#REF!</definedName>
    <definedName name="Rwvu.offsite." hidden="1">#REF!</definedName>
    <definedName name="Rwvu.onsite." hidden="1">#REF!</definedName>
    <definedName name="SAPBEXdnldView">"46HLPWIQ6J3TDMPT5WG7XVEBI"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pippw" hidden="1">{#N/A,#N/A,FALSE,"Actual";#N/A,#N/A,FALSE,"Normalized";#N/A,#N/A,FALSE,"Electric Actual";#N/A,#N/A,FALSE,"Electric Normalized"}</definedName>
    <definedName name="SpreadsheetBuilder_2" hidden="1">[18]Sheet2!#REF!</definedName>
    <definedName name="SpreadsheetBuilder_3" hidden="1">[19]Sheet2!#REF!</definedName>
    <definedName name="standard1" hidden="1">{"YTD-Total",#N/A,FALSE,"Provision"}</definedName>
    <definedName name="sue" hidden="1">{#N/A,#N/A,FALSE,"Cover Sheet";"Use of Equipment",#N/A,FALSE,"Area C";"Equipment Hours",#N/A,FALSE,"All";"Summary",#N/A,FALSE,"All"}</definedName>
    <definedName name="Summary">#REF!</definedName>
    <definedName name="susan" hidden="1">{#N/A,#N/A,FALSE,"Cover Sheet";"Use of Equipment",#N/A,FALSE,"Area C";"Equipment Hours",#N/A,FALSE,"All";"Summary",#N/A,FALSE,"All"}</definedName>
    <definedName name="Swvu.allocations." hidden="1">#REF!</definedName>
    <definedName name="Swvu.annual._.hotel." hidden="1">[9]development!$C$5</definedName>
    <definedName name="Swvu.bottom._.line." hidden="1">[9]development!#REF!</definedName>
    <definedName name="Swvu.cash._.flow." hidden="1">#REF!</definedName>
    <definedName name="Swvu.combo." hidden="1">[9]development!$B$89</definedName>
    <definedName name="Swvu.full." hidden="1">#REF!</definedName>
    <definedName name="Swvu.offsite." hidden="1">#REF!</definedName>
    <definedName name="Swvu.onsite." hidden="1">#REF!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">2000</definedName>
    <definedName name="TESTYEAR">'[10]Named Ranges'!$C$5</definedName>
    <definedName name="TESTYEAR_E">'[11]Named Ranges E'!$C$5</definedName>
    <definedName name="TESTYEAR_GAS">'[12]Named Ranges G'!$C$5</definedName>
    <definedName name="Title1">[13]Title!$A$3</definedName>
    <definedName name="Title2">[13]Title!$A$4</definedName>
    <definedName name="Title3">[13]Title!$A$5</definedName>
    <definedName name="Title8">[13]Title!$A$10</definedName>
    <definedName name="TP_Footer_User" hidden="1">"Dylan Moser"</definedName>
    <definedName name="TP_Footer_Version" hidden="1">"v4.00"</definedName>
    <definedName name="trth" hidden="1">{"ALL",#N/A,FALSE,"A"}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cdv" hidden="1">#REF!</definedName>
    <definedName name="w" hidden="1">{#N/A,#N/A,FALSE,"Schedule F";#N/A,#N/A,FALSE,"Schedule G"}</definedName>
    <definedName name="WA_Gas">'[15]DEBT CALC'!#REF!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" hidden="1">{"Output-3Column",#N/A,FALSE,"Output"}</definedName>
    <definedName name="wrn" hidden="1">{"Inflation-BaseYear",#N/A,FALSE,"Inputs"}</definedName>
    <definedName name="wrn.1._.Bi._.Monthly._.CR." hidden="1">{#N/A,#N/A,FALSE,"Drill Sites";"WP 212",#N/A,FALSE,"MWAG EOR";"WP 213",#N/A,FALSE,"MWAG EOR";#N/A,#N/A,FALSE,"Misc. Facility";#N/A,#N/A,FALSE,"WWTP"}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ost._.Adjustment." hidden="1">{#N/A,#N/A,FALSE,"Cost Adjustment 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CF._.Valuation." hidden="1">{"value box",#N/A,TRUE,"DPL Inc. Fin Statements";"unlevered free cash flows",#N/A,TRUE,"DPL Inc. Fin Statements"}</definedName>
    <definedName name="wrn.Depreciation." hidden="1">{#N/A,#N/A,TRUE,"Depreciation Summary";#N/A,#N/A,TRUE,"18, 21 &amp; 22 Depreciation";#N/A,#N/A,TRUE,"11 &amp; 12 Depreciation"}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ECR." hidden="1">{#N/A,#N/A,FALSE,"schA"}</definedName>
    <definedName name="wrn.ESTIMATE." hidden="1">{#N/A,#N/A,FALSE,"CESTSUM";#N/A,#N/A,FALSE,"est sum A";#N/A,#N/A,FALSE,"est detail A"}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EO." hidden="1">{#N/A,#N/A,FALSE,"SUMMARY";#N/A,#N/A,FALSE,"AE7616";#N/A,#N/A,FALSE,"AE7617";#N/A,#N/A,FALSE,"AE7618";#N/A,#N/A,FALSE,"AE7619"}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centive._.Overhead." hidden="1">{#N/A,#N/A,FALSE,"Coversheet";#N/A,#N/A,FALSE,"QA"}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{#N/A,#N/A,FALSE,"Summ";#N/A,#N/A,FALSE,"General"}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www" hidden="1">{#N/A,#N/A,FALSE,"schA"}</definedName>
    <definedName name="x" hidden="1">{#N/A,#N/A,FALSE,"Coversheet";#N/A,#N/A,FALSE,"QA"}</definedName>
    <definedName name="xxx" hidden="1">#REF!</definedName>
    <definedName name="y" hidden="1">#REF!</definedName>
    <definedName name="z" hidden="1">{#N/A,#N/A,FALSE,"Coversheet";#N/A,#N/A,FALSE,"QA"}</definedName>
    <definedName name="Z_01844156_6462_4A28_9785_1A86F4D0C834_.wvu.PrintTitles" hidden="1">#REF!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I38" i="1"/>
  <c r="J38" i="1"/>
  <c r="H38" i="1"/>
  <c r="K37" i="1"/>
  <c r="I37" i="1"/>
  <c r="H37" i="1"/>
  <c r="K36" i="1"/>
  <c r="I36" i="1"/>
  <c r="J36" i="1"/>
  <c r="K35" i="1"/>
  <c r="I35" i="1"/>
  <c r="J35" i="1"/>
  <c r="H35" i="1"/>
  <c r="K34" i="1"/>
  <c r="I34" i="1"/>
  <c r="J34" i="1"/>
  <c r="H34" i="1"/>
  <c r="K33" i="1"/>
  <c r="I33" i="1"/>
  <c r="H33" i="1"/>
  <c r="I32" i="1"/>
  <c r="K32" i="1"/>
  <c r="K31" i="1"/>
  <c r="I31" i="1"/>
  <c r="K30" i="1"/>
  <c r="I30" i="1"/>
  <c r="J30" i="1"/>
  <c r="H30" i="1"/>
  <c r="K29" i="1"/>
  <c r="I29" i="1"/>
  <c r="H29" i="1"/>
  <c r="K28" i="1"/>
  <c r="I28" i="1"/>
  <c r="J28" i="1"/>
  <c r="K27" i="1"/>
  <c r="I27" i="1"/>
  <c r="J27" i="1"/>
  <c r="H27" i="1"/>
  <c r="K26" i="1"/>
  <c r="I26" i="1"/>
  <c r="K25" i="1"/>
  <c r="I25" i="1"/>
  <c r="H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J18" i="1"/>
  <c r="I18" i="1"/>
  <c r="K17" i="1"/>
  <c r="J17" i="1"/>
  <c r="I17" i="1"/>
  <c r="G16" i="1"/>
  <c r="K16" i="1" s="1"/>
  <c r="I16" i="1"/>
  <c r="F16" i="1"/>
  <c r="J16" i="1" s="1"/>
  <c r="G15" i="1"/>
  <c r="K15" i="1" s="1"/>
  <c r="I15" i="1"/>
  <c r="F15" i="1"/>
  <c r="J15" i="1" s="1"/>
  <c r="G14" i="1"/>
  <c r="K14" i="1" s="1"/>
  <c r="I14" i="1"/>
  <c r="F14" i="1"/>
  <c r="J14" i="1" s="1"/>
  <c r="K13" i="1"/>
  <c r="J13" i="1"/>
  <c r="I13" i="1"/>
  <c r="I12" i="1"/>
  <c r="K12" i="1"/>
  <c r="K11" i="1"/>
  <c r="I11" i="1"/>
  <c r="H11" i="1"/>
  <c r="K10" i="1"/>
  <c r="I10" i="1"/>
  <c r="J26" i="1"/>
  <c r="H12" i="1" l="1"/>
  <c r="H14" i="1"/>
  <c r="H17" i="1"/>
  <c r="H20" i="1"/>
  <c r="H22" i="1"/>
  <c r="J25" i="1"/>
  <c r="J33" i="1"/>
  <c r="J12" i="1"/>
  <c r="J19" i="1"/>
  <c r="J20" i="1"/>
  <c r="J21" i="1"/>
  <c r="J22" i="1"/>
  <c r="J23" i="1"/>
  <c r="J24" i="1"/>
  <c r="H31" i="1"/>
  <c r="J32" i="1"/>
  <c r="H13" i="1"/>
  <c r="H16" i="1"/>
  <c r="H18" i="1"/>
  <c r="H21" i="1"/>
  <c r="H24" i="1"/>
  <c r="H28" i="1"/>
  <c r="J29" i="1"/>
  <c r="H32" i="1"/>
  <c r="H36" i="1"/>
  <c r="J37" i="1"/>
  <c r="H15" i="1"/>
  <c r="H19" i="1"/>
  <c r="H23" i="1"/>
  <c r="H10" i="1"/>
  <c r="J11" i="1"/>
  <c r="H26" i="1"/>
  <c r="J31" i="1"/>
  <c r="J10" i="1"/>
</calcChain>
</file>

<file path=xl/sharedStrings.xml><?xml version="1.0" encoding="utf-8"?>
<sst xmlns="http://schemas.openxmlformats.org/spreadsheetml/2006/main" count="92" uniqueCount="48">
  <si>
    <t>Electric Conversion Factor</t>
  </si>
  <si>
    <t>Regulatory Assets and Liabilities</t>
  </si>
  <si>
    <t>Gas Conversion Factor</t>
  </si>
  <si>
    <t>Debt Return Ratio</t>
  </si>
  <si>
    <t>Amortization Expense</t>
  </si>
  <si>
    <t>Revenue Requirement</t>
  </si>
  <si>
    <t>SEF-6 &amp; 11</t>
  </si>
  <si>
    <t>Adj No.</t>
  </si>
  <si>
    <t>Description</t>
  </si>
  <si>
    <t>Rate Base?</t>
  </si>
  <si>
    <t>Electric</t>
  </si>
  <si>
    <t>Gas</t>
  </si>
  <si>
    <t>6.15 / 11.15</t>
  </si>
  <si>
    <t>Deferred Gains on Property Sales</t>
  </si>
  <si>
    <t>W/C</t>
  </si>
  <si>
    <t>Deferred Losses on Property Sales</t>
  </si>
  <si>
    <t>Deferred Loss on Water Heater Sale</t>
  </si>
  <si>
    <t>6.23 / 11.23</t>
  </si>
  <si>
    <t>AMR Regulatory Asset</t>
  </si>
  <si>
    <t>Yes</t>
  </si>
  <si>
    <t>6.24 / 11.24</t>
  </si>
  <si>
    <r>
      <t xml:space="preserve">AMI Return Deferral </t>
    </r>
    <r>
      <rPr>
        <sz val="11"/>
        <color rgb="FF0000FF"/>
        <rFont val="Calibri"/>
        <family val="2"/>
        <scheme val="minor"/>
      </rPr>
      <t xml:space="preserve"> (</t>
    </r>
    <r>
      <rPr>
        <i/>
        <sz val="11"/>
        <color rgb="FF0000FF"/>
        <rFont val="Calibri"/>
        <family val="2"/>
      </rPr>
      <t>Debt Return Only</t>
    </r>
    <r>
      <rPr>
        <sz val="11"/>
        <color rgb="FF0000FF"/>
        <rFont val="Calibri"/>
        <family val="2"/>
        <scheme val="minor"/>
      </rPr>
      <t>)</t>
    </r>
  </si>
  <si>
    <t>No</t>
  </si>
  <si>
    <t>AMI Carrying Charges on T1 Depreciation Deferral</t>
  </si>
  <si>
    <t>AMI T2 Depreciation Deferral</t>
  </si>
  <si>
    <t>6.49 / 11.49</t>
  </si>
  <si>
    <t xml:space="preserve">AMI T1 Depreciation Deferral </t>
  </si>
  <si>
    <t>6.25 / 11.25</t>
  </si>
  <si>
    <t xml:space="preserve">GTZ T1 Depreciation Deferral </t>
  </si>
  <si>
    <t xml:space="preserve">GTZ T1 Carrying Charges Deferral </t>
  </si>
  <si>
    <t xml:space="preserve">GTZ T2 Depreciation Deferral </t>
  </si>
  <si>
    <t xml:space="preserve">GTZ T2 Carrying Charges Deferral </t>
  </si>
  <si>
    <t>6.26 / 11.26</t>
  </si>
  <si>
    <t>Environmental Remediation</t>
  </si>
  <si>
    <t>Mint Farm</t>
  </si>
  <si>
    <t>SPI Biomass</t>
  </si>
  <si>
    <t>Chelan PUD</t>
  </si>
  <si>
    <t>LSR PP Trnsm Principal</t>
  </si>
  <si>
    <t>Carrying Charges on LSR PP Trnsm Principal</t>
  </si>
  <si>
    <t xml:space="preserve">LNG Upgrade Return Deferral </t>
  </si>
  <si>
    <t xml:space="preserve">LNG Upgrade Depreciation Deferral </t>
  </si>
  <si>
    <t>Major Maintenance</t>
  </si>
  <si>
    <t>Deferred Storms - 5 Year Amortization</t>
  </si>
  <si>
    <t>Deferred Storms - 4 Year Amortization</t>
  </si>
  <si>
    <t xml:space="preserve">EV Program Cost  Deferral </t>
  </si>
  <si>
    <t xml:space="preserve">EV Return Deferral </t>
  </si>
  <si>
    <t xml:space="preserve">EV Carrying Charges Deferral </t>
  </si>
  <si>
    <t>220066-67-PSE-Settlement-Exh-N-List of Regulatory Assets &amp; Liab to be Amortized over MYRP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</si>
</sst>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0" fontId="0" fillId="0" borderId="0" xfId="0" applyNumberForma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4" xfId="2" applyNumberFormat="1" applyFont="1" applyBorder="1"/>
    <xf numFmtId="164" fontId="0" fillId="0" borderId="9" xfId="2" applyNumberFormat="1" applyFont="1" applyBorder="1"/>
    <xf numFmtId="164" fontId="0" fillId="0" borderId="10" xfId="2" applyNumberFormat="1" applyFont="1" applyBorder="1"/>
    <xf numFmtId="164" fontId="0" fillId="0" borderId="5" xfId="2" applyNumberFormat="1" applyFont="1" applyBorder="1"/>
    <xf numFmtId="165" fontId="0" fillId="0" borderId="4" xfId="1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5" xfId="1" applyNumberFormat="1" applyFont="1" applyBorder="1"/>
    <xf numFmtId="165" fontId="0" fillId="0" borderId="0" xfId="1" applyNumberFormat="1" applyFont="1"/>
    <xf numFmtId="165" fontId="0" fillId="0" borderId="10" xfId="1" quotePrefix="1" applyNumberFormat="1" applyFont="1" applyBorder="1"/>
    <xf numFmtId="165" fontId="0" fillId="0" borderId="9" xfId="0" applyNumberFormat="1" applyBorder="1"/>
    <xf numFmtId="2" fontId="0" fillId="0" borderId="0" xfId="0" applyNumberFormat="1" applyAlignment="1">
      <alignment horizontal="left"/>
    </xf>
    <xf numFmtId="165" fontId="0" fillId="0" borderId="4" xfId="0" applyNumberFormat="1" applyBorder="1"/>
    <xf numFmtId="43" fontId="0" fillId="0" borderId="9" xfId="1" applyFont="1" applyBorder="1"/>
    <xf numFmtId="43" fontId="0" fillId="0" borderId="5" xfId="1" applyFont="1" applyBorder="1"/>
    <xf numFmtId="165" fontId="0" fillId="0" borderId="7" xfId="0" applyNumberForma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8" xfId="1" applyNumberFormat="1" applyFont="1" applyBorder="1"/>
    <xf numFmtId="43" fontId="0" fillId="0" borderId="11" xfId="1" applyFont="1" applyBorder="1"/>
    <xf numFmtId="43" fontId="0" fillId="0" borderId="8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2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2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2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7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Wecoa\Data\shared\2000%20CAPITAL%20BUDGET\COAL%20HAULERS\2000%20coal%20price%20reduction%20analysis%20LEASE%20OPTION.xls" TargetMode="External" />
</Relationships>
</file>

<file path=xl/externalLinks/_rels/externalLink1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M:\GrpRevnu\PUBLIC\%23%202019%20GRC\Original%20Filing\Dirty%20Workpapers%202019%20GRC\%23NEW-PSE-WP-SEF-4.00G-GAS-MODEL-19GRC-06-2019%20-%20Copy.xlsx" TargetMode="External" />
</Relationships>
</file>

<file path=xl/externalLinks/_rels/externalLink1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M:\GrpRevnu\PUBLIC\%23%202019%20GRC\Attrition%20Change\190529-30-PSE-WP-SEF-4.00E-ELECTRIC-MODEL-19GRC-09-2019.xlsx" TargetMode="External" />
</Relationships>
</file>

<file path=xl/externalLinks/_rels/externalLink1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wrk\22_pse\3022-64%20UE-190529\3022-64%20UE-190529\br\Mullins%20Exh%20BGM-10%20-%20Natural%20Gas%20Rev%20Req.xlsx" TargetMode="External" />
</Relationships>
</file>

<file path=xl/externalLinks/_rels/externalLink1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wrk\15_cng\CA08%20-%20UG210755\dir\_exh\210755-Exh%20BGM-3-4-25-2022.xlsb" TargetMode="External" />
</Relationships>
</file>

<file path=xl/externalLinks/_rels/externalLink1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ept/Rates/WEATHER%20DATA/Weather%20Normalization/2016/WA%2065%20HDD%20NOAA/2016-12%20WA%20Weather%20Normalization%2065%20HDD%20-%20Copy.xlsm" TargetMode="External" />
</Relationships>
</file>

<file path=xl/externalLinks/_rels/externalLink1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Users/Brad/Desktop/avista/3046-9%20-%202018%20GRC/dir/_wps/_fnl/UE-170485%20-%20UG-170486_Exh%20BGM-3.xlsx" TargetMode="External" />
</Relationships>
</file>

<file path=xl/externalLinks/_rels/externalLink1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EGULATN/PA&amp;D/CASES/Wy0902/EAST%20Blocking%20902.xls" TargetMode="External" />
</Relationships>
</file>

<file path=xl/externalLinks/_rels/externalLink1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wrk\22_pse\_PSE02-%20UE-220026%202022GRC\init\NEW-PSE-WP-REVREQ-COS-22GRC-01-2022(C)\NEW-PSE-WP-SEF-4E-ELECTRIC-REV-REQ-MODEL-22GRC-01-2022.xlsx" TargetMode="External" />
</Relationships>
</file>

<file path=xl/externalLinks/_rels/externalLink1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P:\Utility\Energy%20Rates%20Finance%20and%20Audit\Moya's%20files\Pacificorp%20LT%20debt\PAC%20LT%20Debt%20-%20working.xlsx" TargetMode="External" />
</Relationships>
</file>

<file path=xl/externalLinks/_rels/externalLink1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EGULATN/PA&amp;D/DSMRecov/2001/RECOV01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p70596/Local%20Settings/Temporary%20Internet%20Files/OLK3B/ORA%20Workpapers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Wecoa\Data\shared\2000%20CAPITAL%20BUDGET\COAL%20HAULERS\2000%20coal%20price%20reduction%20analysis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Budget\2011%20Bgt\Units\11%20AOP_A_mod.xlsx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 />
</Relationships>
</file>

<file path=xl/externalLinks/_rels/externalLink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Power%20Costs\Resources\Coal\WEC%20Pricing%20Analysis\2012\Colstrip%201&amp;2%202012%20AOP%20Final%20Version.xlsx" TargetMode="External" />
</Relationships>
</file>

<file path=xl/externalLinks/_rels/externalLink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Admin\Data-Departmental\1active\PROJECTS\STOWE\stowhotel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  <row r="8">
          <cell r="C8" t="str">
            <v>PUGET SOUND ENERGY - NATURAL GAS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0 (1)"/>
      <sheetName val="Exh. No. BGM-10 (1A)"/>
      <sheetName val="BGM-10 (2)  Detailed Summary"/>
      <sheetName val="BGM-10 (3) Common Adj"/>
      <sheetName val="Impacts"/>
      <sheetName val="Rllfwd"/>
      <sheetName val="COC, Def, ConvF"/>
      <sheetName val="COC-Restating"/>
      <sheetName val="Summary"/>
      <sheetName val="Gas Adj"/>
      <sheetName val="Named Ranges G"/>
    </sheetNames>
    <sheetDataSet>
      <sheetData sheetId="0"/>
      <sheetData sheetId="1"/>
      <sheetData sheetId="2">
        <row r="10">
          <cell r="A10" t="str">
            <v>LINE</v>
          </cell>
        </row>
      </sheetData>
      <sheetData sheetId="3"/>
      <sheetData sheetId="4"/>
      <sheetData sheetId="5"/>
      <sheetData sheetId="6">
        <row r="20">
          <cell r="C20">
            <v>0.75409700000000002</v>
          </cell>
        </row>
      </sheetData>
      <sheetData sheetId="7"/>
      <sheetData sheetId="8"/>
      <sheetData sheetId="9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UG-190530</v>
          </cell>
        </row>
        <row r="8">
          <cell r="C8" t="str">
            <v>PUGET SOUND ENERGY - NATURAL GAS - AWEC REPLY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Settlement"/>
      <sheetName val="Cover"/>
      <sheetName val="Title"/>
      <sheetName val="Summary of Request"/>
      <sheetName val="Summary Bill Impacts"/>
      <sheetName val="Proof ---&gt;"/>
      <sheetName val="Exh IDM-2, Proof of Revenue"/>
      <sheetName val="Exh IDM-3, Revenue Distribution"/>
      <sheetName val="Exh IDM-5, Decoupling Baseline"/>
      <sheetName val="Proof WPs ---&gt;"/>
      <sheetName val="Index"/>
      <sheetName val="1501 Summary"/>
      <sheetName val="Rev Recon Summary"/>
      <sheetName val="EOP Calculations"/>
      <sheetName val="663 - 511 Transfer"/>
      <sheetName val="Allocation Report 2020"/>
      <sheetName val="Weather Normalization"/>
      <sheetName val="WACAP 2020"/>
      <sheetName val="Rev Req ---&gt;"/>
      <sheetName val="Exh BGM-3, Summary of Adj"/>
      <sheetName val="Exh BGM-3 ROO Summary"/>
      <sheetName val="Exh BGM-3, Rev Req Calc"/>
      <sheetName val="Exh BGM-3, Conversion Factor"/>
      <sheetName val="Plant Additions"/>
      <sheetName val=" MYRP Summary"/>
      <sheetName val="RR WPs ---&gt;"/>
      <sheetName val="Operating Report"/>
      <sheetName val="MCG WP Index"/>
      <sheetName val="Rate Base"/>
      <sheetName val="Suppl Sch Adj"/>
      <sheetName val="CAC-Def Tax"/>
      <sheetName val="D&amp;O Adjustment"/>
      <sheetName val="LPC"/>
      <sheetName val="State Allocators"/>
      <sheetName val="Annualize CRM"/>
      <sheetName val="Advertising Adj"/>
      <sheetName val="Annualize Rev Adj"/>
      <sheetName val="EOP Rev Adj"/>
      <sheetName val="Wage Adjustments"/>
      <sheetName val="Incentives Adj"/>
      <sheetName val="Interest Sync Adj"/>
      <sheetName val="MAOP Deferral"/>
      <sheetName val=" Working Capital (AMA)"/>
      <sheetName val="FP-319072 &amp; FP-319209"/>
      <sheetName val="WACC Calculation"/>
      <sheetName val="EOP Depn Exp Adj"/>
      <sheetName val="Pro Forma Plant Additions"/>
      <sheetName val="R&amp;R Adjustment"/>
      <sheetName val="Plt-Accum Depn"/>
      <sheetName val="Rate Design ---&gt;"/>
      <sheetName val="Class Revenue"/>
      <sheetName val="Exh IDM-4, Class Rates"/>
      <sheetName val="Exh PJA-3, RES Monthly Impact"/>
      <sheetName val="Exh PJA-4, Bill Impacts"/>
    </sheetNames>
    <sheetDataSet>
      <sheetData sheetId="0" refreshError="1"/>
      <sheetData sheetId="1" refreshError="1"/>
      <sheetData sheetId="2">
        <row r="20">
          <cell r="I20">
            <v>-2906553.9099999731</v>
          </cell>
        </row>
      </sheetData>
      <sheetData sheetId="3" refreshError="1"/>
      <sheetData sheetId="4" refreshError="1"/>
      <sheetData sheetId="5" refreshError="1"/>
      <sheetData sheetId="6">
        <row r="2">
          <cell r="A2" t="str">
            <v>Cascade Natural Gas Corp. -  AWEC Recommendation</v>
          </cell>
        </row>
        <row r="3">
          <cell r="A3" t="str">
            <v>Washington Jurisdiction</v>
          </cell>
        </row>
        <row r="4">
          <cell r="A4" t="str">
            <v>Twelve-Months ended December 31, 2020</v>
          </cell>
        </row>
        <row r="5">
          <cell r="A5" t="str">
            <v>Limited Issues Rate Case</v>
          </cell>
        </row>
        <row r="10">
          <cell r="A10" t="str">
            <v>UG-210755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5">
          <cell r="A5" t="str">
            <v>Line No</v>
          </cell>
        </row>
      </sheetData>
      <sheetData sheetId="24">
        <row r="9">
          <cell r="H9">
            <v>87443</v>
          </cell>
        </row>
      </sheetData>
      <sheetData sheetId="25" refreshError="1"/>
      <sheetData sheetId="26">
        <row r="10">
          <cell r="C10">
            <v>3.7063772642062019E-3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0">
          <cell r="D10">
            <v>4.5409999999999999E-2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D Sum "/>
      <sheetName val="Mo Backcast "/>
      <sheetName val="FOR 2012 PGA"/>
      <sheetName val="Historic Data"/>
      <sheetName val="Bell-03"/>
      <sheetName val="Brem-03"/>
      <sheetName val="Walla-03"/>
      <sheetName val="Yak-03"/>
      <sheetName val="Bell-04"/>
      <sheetName val="Brem-04"/>
      <sheetName val="Walla-04"/>
      <sheetName val="Yak-04"/>
      <sheetName val="Bend-01"/>
      <sheetName val="Baker Ont-01"/>
      <sheetName val="Pend-01"/>
      <sheetName val="Bend-04 11 cl2"/>
      <sheetName val="Baker Ont-04 11 cl2"/>
      <sheetName val="Pend-04 11 cl2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K3">
            <v>42736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3 2"/>
      <sheetName val="Exh. No. BGM-3 3"/>
      <sheetName val="Exh. No. BGM-3 4"/>
      <sheetName val="Acerno_Cache_XXXXX"/>
      <sheetName val="Workpapers-&gt;"/>
      <sheetName val="ADJ SUMMARY"/>
      <sheetName val="LEAD SHEETS-DO NOT ENTER"/>
      <sheetName val="ROO INPUT"/>
      <sheetName val="DEBT CALC"/>
      <sheetName val="COMPARISON"/>
      <sheetName val="PROPOSED RATES-2018-NOT USED"/>
      <sheetName val="RETAIL REVENUE CREDIT-not used"/>
      <sheetName val="PROPOSED RATES-2019-not used"/>
    </sheetNames>
    <sheetDataSet>
      <sheetData sheetId="0">
        <row r="24">
          <cell r="E24">
            <v>196.52699999999999</v>
          </cell>
        </row>
      </sheetData>
      <sheetData sheetId="1">
        <row r="24">
          <cell r="E24">
            <v>0.61941299999999999</v>
          </cell>
        </row>
      </sheetData>
      <sheetData sheetId="2">
        <row r="7">
          <cell r="F7" t="str">
            <v xml:space="preserve">Deferred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, COC, ConvF"/>
      <sheetName val="Subject to Refund"/>
      <sheetName val="Summary"/>
      <sheetName val="Detailed Summary"/>
      <sheetName val="Common Adj"/>
      <sheetName val="Electric Adj"/>
      <sheetName val="DEC13"/>
      <sheetName val="BDJ Exh Summary"/>
      <sheetName val="SEF-13 p 1 Elect wp"/>
      <sheetName val="SEF-13 p 2 Elect wp"/>
      <sheetName val="Adj List"/>
      <sheetName val="Final Rate Years"/>
      <sheetName val="Named Ranges E"/>
      <sheetName val="Proofs=&gt;"/>
      <sheetName val="TBPI, ETR, Rev"/>
      <sheetName val="557 &amp; 555"/>
      <sheetName val="Prod O&amp;M"/>
    </sheetNames>
    <sheetDataSet>
      <sheetData sheetId="0">
        <row r="13">
          <cell r="C13">
            <v>7.3899999999999993E-2</v>
          </cell>
        </row>
      </sheetData>
      <sheetData sheetId="1" refreshError="1"/>
      <sheetData sheetId="2">
        <row r="30">
          <cell r="K30">
            <v>95361604.0746582</v>
          </cell>
        </row>
      </sheetData>
      <sheetData sheetId="3">
        <row r="28">
          <cell r="EJ28">
            <v>79002821.884108439</v>
          </cell>
        </row>
      </sheetData>
      <sheetData sheetId="4">
        <row r="16">
          <cell r="BC16">
            <v>0</v>
          </cell>
        </row>
      </sheetData>
      <sheetData sheetId="5">
        <row r="17">
          <cell r="BA17">
            <v>1133055.3483333332</v>
          </cell>
        </row>
      </sheetData>
      <sheetData sheetId="6" refreshError="1"/>
      <sheetData sheetId="7" refreshError="1"/>
      <sheetData sheetId="8">
        <row r="2">
          <cell r="Q2" t="str">
            <v>GAS NOI</v>
          </cell>
        </row>
      </sheetData>
      <sheetData sheetId="9">
        <row r="2">
          <cell r="J2" t="str">
            <v>NATURAL GAS</v>
          </cell>
        </row>
      </sheetData>
      <sheetData sheetId="10">
        <row r="6">
          <cell r="A6" t="str">
            <v>REVENUES AND EXPENSES</v>
          </cell>
        </row>
      </sheetData>
      <sheetData sheetId="11" refreshError="1"/>
      <sheetData sheetId="12">
        <row r="2">
          <cell r="B2" t="str">
            <v>PUGET SOUND ENERGY - ELECTRIC</v>
          </cell>
        </row>
        <row r="7">
          <cell r="B7" t="str">
            <v>2022 GENERAL RATE CASE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tabSelected="1"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B32" sqref="B32"/>
    </sheetView>
  </sheetViews>
  <sheetFormatPr defaultRowHeight="14.5" x14ac:dyDescent="0.35"/>
  <cols>
    <col min="1" max="1" width="12.453125" customWidth="1"/>
    <col min="2" max="2" width="51.81640625" customWidth="1"/>
    <col min="3" max="3" width="10.54296875" bestFit="1" customWidth="1"/>
    <col min="4" max="11" width="13.81640625" customWidth="1"/>
    <col min="13" max="20" width="13.26953125" bestFit="1" customWidth="1"/>
  </cols>
  <sheetData>
    <row r="1" spans="1:20" x14ac:dyDescent="0.35">
      <c r="A1" s="1" t="s">
        <v>47</v>
      </c>
      <c r="I1" t="s">
        <v>0</v>
      </c>
      <c r="K1">
        <v>0.95234799999999997</v>
      </c>
    </row>
    <row r="2" spans="1:20" x14ac:dyDescent="0.35">
      <c r="A2" s="1" t="s">
        <v>1</v>
      </c>
      <c r="I2" t="s">
        <v>2</v>
      </c>
      <c r="K2">
        <v>0.95544399999999996</v>
      </c>
    </row>
    <row r="3" spans="1:20" x14ac:dyDescent="0.35">
      <c r="A3" s="1"/>
      <c r="I3" t="s">
        <v>3</v>
      </c>
      <c r="K3" s="2">
        <v>0.38294993234100139</v>
      </c>
    </row>
    <row r="4" spans="1:20" x14ac:dyDescent="0.35">
      <c r="D4" s="3"/>
      <c r="E4" s="3"/>
      <c r="F4" s="3"/>
      <c r="G4" s="3"/>
      <c r="H4" s="3"/>
      <c r="I4" s="3"/>
      <c r="J4" s="3"/>
      <c r="K4" s="3"/>
    </row>
    <row r="5" spans="1:20" x14ac:dyDescent="0.35">
      <c r="D5" s="4"/>
      <c r="E5" s="5"/>
      <c r="F5" s="5"/>
      <c r="G5" s="6"/>
      <c r="H5" s="4"/>
      <c r="I5" s="5"/>
      <c r="J5" s="5"/>
      <c r="K5" s="6"/>
    </row>
    <row r="6" spans="1:20" x14ac:dyDescent="0.35">
      <c r="D6" s="7" t="s">
        <v>4</v>
      </c>
      <c r="E6" s="8"/>
      <c r="F6" s="8"/>
      <c r="G6" s="9"/>
      <c r="H6" s="7" t="s">
        <v>5</v>
      </c>
      <c r="I6" s="8"/>
      <c r="J6" s="8"/>
      <c r="K6" s="9"/>
    </row>
    <row r="7" spans="1:20" x14ac:dyDescent="0.35">
      <c r="A7" s="10" t="s">
        <v>6</v>
      </c>
      <c r="D7" s="7">
        <v>2023</v>
      </c>
      <c r="E7" s="8"/>
      <c r="F7" s="8">
        <v>2024</v>
      </c>
      <c r="G7" s="9"/>
      <c r="H7" s="7">
        <v>2023</v>
      </c>
      <c r="I7" s="8"/>
      <c r="J7" s="8">
        <v>2024</v>
      </c>
      <c r="K7" s="9"/>
    </row>
    <row r="8" spans="1:20" x14ac:dyDescent="0.35">
      <c r="A8" s="11" t="s">
        <v>7</v>
      </c>
      <c r="B8" s="11" t="s">
        <v>8</v>
      </c>
      <c r="C8" s="11" t="s">
        <v>9</v>
      </c>
      <c r="D8" s="12" t="s">
        <v>10</v>
      </c>
      <c r="E8" s="11" t="s">
        <v>11</v>
      </c>
      <c r="F8" s="11" t="s">
        <v>10</v>
      </c>
      <c r="G8" s="13" t="s">
        <v>11</v>
      </c>
      <c r="H8" s="12" t="s">
        <v>10</v>
      </c>
      <c r="I8" s="11" t="s">
        <v>11</v>
      </c>
      <c r="J8" s="11" t="s">
        <v>10</v>
      </c>
      <c r="K8" s="13" t="s">
        <v>11</v>
      </c>
    </row>
    <row r="9" spans="1:20" x14ac:dyDescent="0.35">
      <c r="D9" s="14"/>
      <c r="E9" s="15"/>
      <c r="F9" s="16"/>
      <c r="G9" s="17"/>
      <c r="H9" s="14"/>
      <c r="I9" s="15"/>
      <c r="J9" s="16"/>
      <c r="K9" s="17"/>
    </row>
    <row r="10" spans="1:20" x14ac:dyDescent="0.35">
      <c r="A10" s="18" t="s">
        <v>12</v>
      </c>
      <c r="B10" t="s">
        <v>13</v>
      </c>
      <c r="C10" s="19" t="s">
        <v>14</v>
      </c>
      <c r="D10" s="20">
        <v>-628594.40333333332</v>
      </c>
      <c r="E10" s="21"/>
      <c r="F10" s="22">
        <v>-628594.40333333332</v>
      </c>
      <c r="G10" s="23"/>
      <c r="H10" s="20">
        <f>D10/$K$1</f>
        <v>-660046.96112485498</v>
      </c>
      <c r="I10" s="21">
        <f>E10/$K$2</f>
        <v>0</v>
      </c>
      <c r="J10" s="22">
        <f>F10/$K$1</f>
        <v>-660046.96112485498</v>
      </c>
      <c r="K10" s="23">
        <f>G10/$K$2</f>
        <v>0</v>
      </c>
    </row>
    <row r="11" spans="1:20" x14ac:dyDescent="0.35">
      <c r="A11" s="18" t="s">
        <v>12</v>
      </c>
      <c r="B11" t="s">
        <v>15</v>
      </c>
      <c r="C11" s="19" t="s">
        <v>14</v>
      </c>
      <c r="D11" s="24">
        <v>5671.0133333332187</v>
      </c>
      <c r="E11" s="25">
        <v>0</v>
      </c>
      <c r="F11" s="26">
        <v>5671.0133333332187</v>
      </c>
      <c r="G11" s="27">
        <v>0</v>
      </c>
      <c r="H11" s="24">
        <f>D11/$K$1</f>
        <v>5954.7700350430923</v>
      </c>
      <c r="I11" s="25">
        <f>E11/$K$2</f>
        <v>0</v>
      </c>
      <c r="J11" s="26">
        <f>F11/$K$1</f>
        <v>5954.7700350430923</v>
      </c>
      <c r="K11" s="27">
        <f>G11/$K$2</f>
        <v>0</v>
      </c>
    </row>
    <row r="12" spans="1:20" x14ac:dyDescent="0.35">
      <c r="A12" s="18" t="s">
        <v>12</v>
      </c>
      <c r="B12" t="s">
        <v>16</v>
      </c>
      <c r="C12" s="19" t="s">
        <v>14</v>
      </c>
      <c r="D12" s="24"/>
      <c r="E12" s="25">
        <v>1908181.236666667</v>
      </c>
      <c r="F12" s="26"/>
      <c r="G12" s="27">
        <v>1908181.236666667</v>
      </c>
      <c r="H12" s="24">
        <f>D12/$K$1</f>
        <v>0</v>
      </c>
      <c r="I12" s="25">
        <f>E12/$K$2</f>
        <v>1997167.009962559</v>
      </c>
      <c r="J12" s="26">
        <f>F12/$K$1</f>
        <v>0</v>
      </c>
      <c r="K12" s="27">
        <f>G12/$K$2</f>
        <v>1997167.009962559</v>
      </c>
    </row>
    <row r="13" spans="1:20" x14ac:dyDescent="0.35">
      <c r="A13" s="18" t="s">
        <v>17</v>
      </c>
      <c r="B13" t="s">
        <v>18</v>
      </c>
      <c r="C13" s="19" t="s">
        <v>19</v>
      </c>
      <c r="D13" s="24">
        <v>310766.00840534508</v>
      </c>
      <c r="E13" s="25">
        <v>154804.66349126305</v>
      </c>
      <c r="F13" s="26">
        <v>3418426.0924587958</v>
      </c>
      <c r="G13" s="27">
        <v>1857655.9618951567</v>
      </c>
      <c r="H13" s="24">
        <f>D13/$K$1</f>
        <v>326315.59934534971</v>
      </c>
      <c r="I13" s="25">
        <f>E13/$K$2</f>
        <v>162023.79573398657</v>
      </c>
      <c r="J13" s="26">
        <f>F13/$K$1</f>
        <v>3589471.5927988463</v>
      </c>
      <c r="K13" s="27">
        <f>G13/$K$2</f>
        <v>1944285.5488078387</v>
      </c>
    </row>
    <row r="14" spans="1:20" x14ac:dyDescent="0.35">
      <c r="A14" s="18" t="s">
        <v>20</v>
      </c>
      <c r="B14" t="s">
        <v>21</v>
      </c>
      <c r="C14" s="19" t="s">
        <v>22</v>
      </c>
      <c r="D14" s="24">
        <v>1918902.0152133226</v>
      </c>
      <c r="E14" s="25">
        <v>808867.57754622295</v>
      </c>
      <c r="F14" s="26">
        <f>D14</f>
        <v>1918902.0152133226</v>
      </c>
      <c r="G14" s="27">
        <f t="shared" ref="G14:G16" si="0">E14</f>
        <v>808867.57754622295</v>
      </c>
      <c r="H14" s="24">
        <f>D14/$K$1</f>
        <v>2014916.8320963793</v>
      </c>
      <c r="I14" s="25">
        <f>E14/$K$2</f>
        <v>846588.15958467789</v>
      </c>
      <c r="J14" s="26">
        <f>F14/$K$1</f>
        <v>2014916.8320963793</v>
      </c>
      <c r="K14" s="27">
        <f>G14/$K$2</f>
        <v>846588.15958467789</v>
      </c>
      <c r="M14" s="28"/>
      <c r="N14" s="28"/>
      <c r="O14" s="28"/>
      <c r="P14" s="28"/>
      <c r="Q14" s="28"/>
      <c r="R14" s="28"/>
      <c r="S14" s="28"/>
      <c r="T14" s="28"/>
    </row>
    <row r="15" spans="1:20" x14ac:dyDescent="0.35">
      <c r="A15" s="18" t="s">
        <v>20</v>
      </c>
      <c r="B15" t="s">
        <v>23</v>
      </c>
      <c r="C15" s="19" t="s">
        <v>22</v>
      </c>
      <c r="D15" s="24">
        <v>687800.97448952182</v>
      </c>
      <c r="E15" s="25">
        <v>301615.17987525277</v>
      </c>
      <c r="F15" s="26">
        <f t="shared" ref="F15:F16" si="1">D15</f>
        <v>687800.97448952182</v>
      </c>
      <c r="G15" s="27">
        <f t="shared" si="0"/>
        <v>301615.17987525277</v>
      </c>
      <c r="H15" s="24">
        <f t="shared" ref="H15:H16" si="2">D15/$K$1</f>
        <v>722216.01188800926</v>
      </c>
      <c r="I15" s="25">
        <f t="shared" ref="I15:I16" si="3">E15/$K$2</f>
        <v>315680.64677286451</v>
      </c>
      <c r="J15" s="26">
        <f t="shared" ref="J15:J16" si="4">F15/$K$1</f>
        <v>722216.01188800926</v>
      </c>
      <c r="K15" s="27">
        <f t="shared" ref="K15:K16" si="5">G15/$K$2</f>
        <v>315680.64677286451</v>
      </c>
    </row>
    <row r="16" spans="1:20" x14ac:dyDescent="0.35">
      <c r="A16" s="18" t="s">
        <v>20</v>
      </c>
      <c r="B16" t="s">
        <v>24</v>
      </c>
      <c r="C16" s="19" t="s">
        <v>22</v>
      </c>
      <c r="D16" s="24">
        <v>1830246.6633333333</v>
      </c>
      <c r="E16" s="25">
        <v>741782.0166666666</v>
      </c>
      <c r="F16" s="26">
        <f t="shared" si="1"/>
        <v>1830246.6633333333</v>
      </c>
      <c r="G16" s="27">
        <f t="shared" si="0"/>
        <v>741782.0166666666</v>
      </c>
      <c r="H16" s="24">
        <f t="shared" si="2"/>
        <v>1921825.4916620115</v>
      </c>
      <c r="I16" s="25">
        <f t="shared" si="3"/>
        <v>776374.14298134332</v>
      </c>
      <c r="J16" s="26">
        <f t="shared" si="4"/>
        <v>1921825.4916620115</v>
      </c>
      <c r="K16" s="27">
        <f t="shared" si="5"/>
        <v>776374.14298134332</v>
      </c>
    </row>
    <row r="17" spans="1:11" x14ac:dyDescent="0.35">
      <c r="A17" s="18" t="s">
        <v>25</v>
      </c>
      <c r="B17" t="s">
        <v>26</v>
      </c>
      <c r="C17" s="19" t="s">
        <v>19</v>
      </c>
      <c r="D17" s="24">
        <v>3364858.9065141212</v>
      </c>
      <c r="E17" s="25">
        <v>1430921.2275000003</v>
      </c>
      <c r="F17" s="26">
        <v>0</v>
      </c>
      <c r="G17" s="27">
        <v>0</v>
      </c>
      <c r="H17" s="24">
        <f>D17/$K$1</f>
        <v>3533224.1013937355</v>
      </c>
      <c r="I17" s="25">
        <f>E17/$K$2</f>
        <v>1497650.5451915553</v>
      </c>
      <c r="J17" s="26">
        <f>F17/$K$1</f>
        <v>0</v>
      </c>
      <c r="K17" s="27">
        <f>G17/$K$2</f>
        <v>0</v>
      </c>
    </row>
    <row r="18" spans="1:11" x14ac:dyDescent="0.35">
      <c r="A18" s="18" t="s">
        <v>27</v>
      </c>
      <c r="B18" t="s">
        <v>28</v>
      </c>
      <c r="C18" s="19" t="s">
        <v>19</v>
      </c>
      <c r="D18" s="24">
        <v>3914117.645152315</v>
      </c>
      <c r="E18" s="25">
        <v>1835691.2882025428</v>
      </c>
      <c r="F18" s="29">
        <v>3914117.645152315</v>
      </c>
      <c r="G18" s="27">
        <v>1835691.2882025428</v>
      </c>
      <c r="H18" s="24">
        <f>D18/$K$1</f>
        <v>4109965.732224266</v>
      </c>
      <c r="I18" s="25">
        <f>E18/$K$2</f>
        <v>1921296.578556716</v>
      </c>
      <c r="J18" s="29">
        <f>F18/$K$1</f>
        <v>4109965.732224266</v>
      </c>
      <c r="K18" s="27">
        <f>G18/$K$2</f>
        <v>1921296.578556716</v>
      </c>
    </row>
    <row r="19" spans="1:11" x14ac:dyDescent="0.35">
      <c r="A19" s="18" t="s">
        <v>27</v>
      </c>
      <c r="B19" t="s">
        <v>29</v>
      </c>
      <c r="C19" s="19" t="s">
        <v>22</v>
      </c>
      <c r="D19" s="24">
        <v>173621.93722130067</v>
      </c>
      <c r="E19" s="25">
        <v>96302.483213976549</v>
      </c>
      <c r="F19" s="26">
        <v>173621.93722130067</v>
      </c>
      <c r="G19" s="27">
        <v>96302.483213976549</v>
      </c>
      <c r="H19" s="24">
        <f>D19/$K$1</f>
        <v>182309.34198559841</v>
      </c>
      <c r="I19" s="25">
        <f>E19/$K$2</f>
        <v>100793.43552733237</v>
      </c>
      <c r="J19" s="26">
        <f>F19/$K$1</f>
        <v>182309.34198559841</v>
      </c>
      <c r="K19" s="27">
        <f>G19/$K$2</f>
        <v>100793.43552733237</v>
      </c>
    </row>
    <row r="20" spans="1:11" x14ac:dyDescent="0.35">
      <c r="A20" s="18" t="s">
        <v>27</v>
      </c>
      <c r="B20" t="s">
        <v>30</v>
      </c>
      <c r="C20" s="19" t="s">
        <v>19</v>
      </c>
      <c r="D20" s="24">
        <v>2787548.3850655165</v>
      </c>
      <c r="E20" s="25">
        <v>2629339.7782025742</v>
      </c>
      <c r="F20" s="26">
        <v>2787548.3850655165</v>
      </c>
      <c r="G20" s="27">
        <v>2629339.7782025742</v>
      </c>
      <c r="H20" s="24">
        <f>D20/$K$1</f>
        <v>2927027.0794557417</v>
      </c>
      <c r="I20" s="25">
        <f>E20/$K$2</f>
        <v>2751955.9264620161</v>
      </c>
      <c r="J20" s="26">
        <f>F20/$K$1</f>
        <v>2927027.0794557417</v>
      </c>
      <c r="K20" s="27">
        <f>G20/$K$2</f>
        <v>2751955.9264620161</v>
      </c>
    </row>
    <row r="21" spans="1:11" x14ac:dyDescent="0.35">
      <c r="A21" s="18" t="s">
        <v>27</v>
      </c>
      <c r="B21" t="s">
        <v>31</v>
      </c>
      <c r="C21" s="19" t="s">
        <v>22</v>
      </c>
      <c r="D21" s="24">
        <v>94832.304487856571</v>
      </c>
      <c r="E21" s="25">
        <v>106069.231128963</v>
      </c>
      <c r="F21" s="26">
        <v>94832.304487856571</v>
      </c>
      <c r="G21" s="27">
        <v>106069.231128963</v>
      </c>
      <c r="H21" s="24">
        <f>D21/$K$1</f>
        <v>99577.36508908149</v>
      </c>
      <c r="I21" s="25">
        <f>E21/$K$2</f>
        <v>111015.64417062957</v>
      </c>
      <c r="J21" s="26">
        <f>F21/$K$1</f>
        <v>99577.36508908149</v>
      </c>
      <c r="K21" s="27">
        <f>G21/$K$2</f>
        <v>111015.64417062957</v>
      </c>
    </row>
    <row r="22" spans="1:11" x14ac:dyDescent="0.35">
      <c r="A22" s="18" t="s">
        <v>25</v>
      </c>
      <c r="B22" t="s">
        <v>28</v>
      </c>
      <c r="C22" s="19" t="s">
        <v>19</v>
      </c>
      <c r="D22" s="24">
        <v>5991641.3146817004</v>
      </c>
      <c r="E22" s="25">
        <v>2914306.243638759</v>
      </c>
      <c r="F22" s="26">
        <v>0</v>
      </c>
      <c r="G22" s="27">
        <v>0</v>
      </c>
      <c r="H22" s="24">
        <f t="shared" ref="H22:H25" si="6">D22/$K$1</f>
        <v>6291441.0642766096</v>
      </c>
      <c r="I22" s="25">
        <f t="shared" ref="I22:I25" si="7">E22/$K$2</f>
        <v>3050211.4657046976</v>
      </c>
      <c r="J22" s="26">
        <f t="shared" ref="J22:J25" si="8">F22/$K$1</f>
        <v>0</v>
      </c>
      <c r="K22" s="27">
        <f t="shared" ref="K22:K25" si="9">G22/$K$2</f>
        <v>0</v>
      </c>
    </row>
    <row r="23" spans="1:11" x14ac:dyDescent="0.35">
      <c r="A23" s="18" t="s">
        <v>25</v>
      </c>
      <c r="B23" t="s">
        <v>29</v>
      </c>
      <c r="C23" s="19" t="s">
        <v>22</v>
      </c>
      <c r="D23" s="24">
        <v>105999.78933483805</v>
      </c>
      <c r="E23" s="25">
        <v>33229.575841966871</v>
      </c>
      <c r="F23" s="26">
        <v>0</v>
      </c>
      <c r="G23" s="27">
        <v>0</v>
      </c>
      <c r="H23" s="24">
        <f t="shared" si="6"/>
        <v>111303.62990717473</v>
      </c>
      <c r="I23" s="25">
        <f t="shared" si="7"/>
        <v>34779.197778171059</v>
      </c>
      <c r="J23" s="26">
        <f t="shared" si="8"/>
        <v>0</v>
      </c>
      <c r="K23" s="27">
        <f t="shared" si="9"/>
        <v>0</v>
      </c>
    </row>
    <row r="24" spans="1:11" x14ac:dyDescent="0.35">
      <c r="A24" s="18" t="s">
        <v>32</v>
      </c>
      <c r="B24" t="s">
        <v>33</v>
      </c>
      <c r="C24" s="19" t="s">
        <v>14</v>
      </c>
      <c r="D24" s="24">
        <v>900054.17981712474</v>
      </c>
      <c r="E24" s="25">
        <v>5726389.3945737025</v>
      </c>
      <c r="F24" s="26">
        <v>900054.17981712474</v>
      </c>
      <c r="G24" s="27">
        <v>5726389.3945737025</v>
      </c>
      <c r="H24" s="24">
        <f t="shared" si="6"/>
        <v>945089.58890775719</v>
      </c>
      <c r="I24" s="25">
        <f t="shared" si="7"/>
        <v>5993432.7857767725</v>
      </c>
      <c r="J24" s="26">
        <f t="shared" si="8"/>
        <v>945089.58890775719</v>
      </c>
      <c r="K24" s="27">
        <f t="shared" si="9"/>
        <v>5993432.7857767725</v>
      </c>
    </row>
    <row r="25" spans="1:11" x14ac:dyDescent="0.35">
      <c r="A25" s="18">
        <v>6.49</v>
      </c>
      <c r="B25" t="s">
        <v>34</v>
      </c>
      <c r="C25" s="19" t="s">
        <v>19</v>
      </c>
      <c r="D25" s="24">
        <v>2885052</v>
      </c>
      <c r="E25" s="25">
        <v>0</v>
      </c>
      <c r="F25" s="26">
        <v>2885052</v>
      </c>
      <c r="G25" s="27">
        <v>0</v>
      </c>
      <c r="H25" s="24">
        <f t="shared" si="6"/>
        <v>3029409.4175658477</v>
      </c>
      <c r="I25" s="25">
        <f t="shared" si="7"/>
        <v>0</v>
      </c>
      <c r="J25" s="26">
        <f t="shared" si="8"/>
        <v>3029409.4175658477</v>
      </c>
      <c r="K25" s="27">
        <f t="shared" si="9"/>
        <v>0</v>
      </c>
    </row>
    <row r="26" spans="1:11" x14ac:dyDescent="0.35">
      <c r="A26" s="18">
        <v>6.49</v>
      </c>
      <c r="B26" t="s">
        <v>35</v>
      </c>
      <c r="C26" s="19" t="s">
        <v>19</v>
      </c>
      <c r="D26" s="24">
        <v>306357.35740875098</v>
      </c>
      <c r="E26" s="25">
        <v>0</v>
      </c>
      <c r="F26" s="26">
        <v>0</v>
      </c>
      <c r="G26" s="27">
        <v>0</v>
      </c>
      <c r="H26" s="24">
        <f t="shared" ref="H26:H32" si="10">D26/$K$1</f>
        <v>321686.35562709323</v>
      </c>
      <c r="I26" s="25">
        <f t="shared" ref="I26:I32" si="11">E26/$K$2</f>
        <v>0</v>
      </c>
      <c r="J26" s="26">
        <f t="shared" ref="J26:J32" si="12">F26/$K$1</f>
        <v>0</v>
      </c>
      <c r="K26" s="27">
        <f t="shared" ref="K26:K32" si="13">G26/$K$2</f>
        <v>0</v>
      </c>
    </row>
    <row r="27" spans="1:11" x14ac:dyDescent="0.35">
      <c r="A27" s="18">
        <v>6.49</v>
      </c>
      <c r="B27" t="s">
        <v>34</v>
      </c>
      <c r="C27" s="19" t="s">
        <v>19</v>
      </c>
      <c r="D27" s="24">
        <v>2885052</v>
      </c>
      <c r="E27" s="25">
        <v>0</v>
      </c>
      <c r="F27" s="26">
        <v>2885052</v>
      </c>
      <c r="G27" s="27">
        <v>0</v>
      </c>
      <c r="H27" s="24">
        <f t="shared" si="10"/>
        <v>3029409.4175658477</v>
      </c>
      <c r="I27" s="25">
        <f t="shared" si="11"/>
        <v>0</v>
      </c>
      <c r="J27" s="26">
        <f t="shared" si="12"/>
        <v>3029409.4175658477</v>
      </c>
      <c r="K27" s="27">
        <f t="shared" si="13"/>
        <v>0</v>
      </c>
    </row>
    <row r="28" spans="1:11" x14ac:dyDescent="0.35">
      <c r="A28" s="18">
        <v>6.49</v>
      </c>
      <c r="B28" t="s">
        <v>36</v>
      </c>
      <c r="C28" s="19" t="s">
        <v>19</v>
      </c>
      <c r="D28" s="24">
        <v>7088065.5894999942</v>
      </c>
      <c r="E28" s="25">
        <v>0</v>
      </c>
      <c r="F28" s="26">
        <v>7088065.5894999942</v>
      </c>
      <c r="G28" s="27">
        <v>0</v>
      </c>
      <c r="H28" s="24">
        <f t="shared" si="10"/>
        <v>7442726.387307995</v>
      </c>
      <c r="I28" s="25">
        <f t="shared" si="11"/>
        <v>0</v>
      </c>
      <c r="J28" s="26">
        <f t="shared" si="12"/>
        <v>7442726.387307995</v>
      </c>
      <c r="K28" s="27">
        <f t="shared" si="13"/>
        <v>0</v>
      </c>
    </row>
    <row r="29" spans="1:11" x14ac:dyDescent="0.35">
      <c r="A29" s="18">
        <v>6.49</v>
      </c>
      <c r="B29" t="s">
        <v>37</v>
      </c>
      <c r="C29" s="19" t="s">
        <v>19</v>
      </c>
      <c r="D29" s="24">
        <v>5067665.7672576224</v>
      </c>
      <c r="E29" s="25">
        <v>0</v>
      </c>
      <c r="F29" s="26">
        <v>5495433.5832659444</v>
      </c>
      <c r="G29" s="27">
        <v>0</v>
      </c>
      <c r="H29" s="24">
        <f t="shared" si="10"/>
        <v>5321233.1702881958</v>
      </c>
      <c r="I29" s="25">
        <f t="shared" si="11"/>
        <v>0</v>
      </c>
      <c r="J29" s="26">
        <f t="shared" si="12"/>
        <v>5770404.9184394199</v>
      </c>
      <c r="K29" s="27">
        <f t="shared" si="13"/>
        <v>0</v>
      </c>
    </row>
    <row r="30" spans="1:11" x14ac:dyDescent="0.35">
      <c r="A30" s="18">
        <v>6.49</v>
      </c>
      <c r="B30" t="s">
        <v>38</v>
      </c>
      <c r="C30" s="19" t="s">
        <v>19</v>
      </c>
      <c r="D30" s="24">
        <v>687420</v>
      </c>
      <c r="E30" s="25">
        <v>0</v>
      </c>
      <c r="F30" s="26">
        <v>687420</v>
      </c>
      <c r="G30" s="27">
        <v>0</v>
      </c>
      <c r="H30" s="24">
        <f t="shared" si="10"/>
        <v>721815.9748327292</v>
      </c>
      <c r="I30" s="25">
        <f t="shared" si="11"/>
        <v>0</v>
      </c>
      <c r="J30" s="26">
        <f t="shared" si="12"/>
        <v>721815.9748327292</v>
      </c>
      <c r="K30" s="27">
        <f t="shared" si="13"/>
        <v>0</v>
      </c>
    </row>
    <row r="31" spans="1:11" x14ac:dyDescent="0.35">
      <c r="A31" s="18">
        <v>11.48</v>
      </c>
      <c r="B31" t="s">
        <v>39</v>
      </c>
      <c r="C31" s="19" t="s">
        <v>22</v>
      </c>
      <c r="D31" s="24">
        <v>0</v>
      </c>
      <c r="E31" s="25">
        <v>1563101.9793985982</v>
      </c>
      <c r="F31" s="26">
        <v>0</v>
      </c>
      <c r="G31" s="27">
        <v>1563101.9793985982</v>
      </c>
      <c r="H31" s="24">
        <f t="shared" si="10"/>
        <v>0</v>
      </c>
      <c r="I31" s="30">
        <f t="shared" si="11"/>
        <v>1635995.3899952255</v>
      </c>
      <c r="J31" s="26">
        <f t="shared" si="12"/>
        <v>0</v>
      </c>
      <c r="K31" s="27">
        <f t="shared" si="13"/>
        <v>1635995.3899952255</v>
      </c>
    </row>
    <row r="32" spans="1:11" x14ac:dyDescent="0.35">
      <c r="A32" s="18">
        <v>11.48</v>
      </c>
      <c r="B32" t="s">
        <v>40</v>
      </c>
      <c r="C32" s="19" t="s">
        <v>19</v>
      </c>
      <c r="D32" s="24">
        <v>0</v>
      </c>
      <c r="E32" s="25">
        <v>536569.3999112501</v>
      </c>
      <c r="F32" s="26">
        <v>0</v>
      </c>
      <c r="G32" s="27">
        <v>536569.3999112501</v>
      </c>
      <c r="H32" s="24">
        <f t="shared" si="10"/>
        <v>0</v>
      </c>
      <c r="I32" s="25">
        <f t="shared" si="11"/>
        <v>561591.67874961812</v>
      </c>
      <c r="J32" s="26">
        <f t="shared" si="12"/>
        <v>0</v>
      </c>
      <c r="K32" s="27">
        <f t="shared" si="13"/>
        <v>561591.67874961812</v>
      </c>
    </row>
    <row r="33" spans="1:11" x14ac:dyDescent="0.35">
      <c r="A33" s="31">
        <v>6.45</v>
      </c>
      <c r="B33" t="s">
        <v>41</v>
      </c>
      <c r="C33" s="19" t="s">
        <v>14</v>
      </c>
      <c r="D33" s="24">
        <v>9085146.7928758599</v>
      </c>
      <c r="E33" s="25">
        <v>0</v>
      </c>
      <c r="F33" s="26">
        <v>8992679.1828758586</v>
      </c>
      <c r="G33" s="27">
        <v>0</v>
      </c>
      <c r="H33" s="24">
        <f t="shared" ref="H33:H35" si="14">D33/$K$1</f>
        <v>9539734.2073232271</v>
      </c>
      <c r="I33" s="25">
        <f t="shared" ref="I33:I35" si="15">E33/$K$2</f>
        <v>0</v>
      </c>
      <c r="J33" s="26">
        <f t="shared" ref="J33:J35" si="16">F33/$K$1</f>
        <v>9442639.8573587164</v>
      </c>
      <c r="K33" s="27">
        <f t="shared" ref="K33:K35" si="17">G33/$K$2</f>
        <v>0</v>
      </c>
    </row>
    <row r="34" spans="1:11" x14ac:dyDescent="0.35">
      <c r="A34" s="18">
        <v>6.48</v>
      </c>
      <c r="B34" t="s">
        <v>42</v>
      </c>
      <c r="C34" s="19" t="s">
        <v>14</v>
      </c>
      <c r="D34" s="24">
        <v>21846430.778000005</v>
      </c>
      <c r="E34" s="25">
        <v>0</v>
      </c>
      <c r="F34" s="26">
        <v>21846430.778000005</v>
      </c>
      <c r="G34" s="27">
        <v>0</v>
      </c>
      <c r="H34" s="24">
        <f t="shared" si="14"/>
        <v>22939546.025192477</v>
      </c>
      <c r="I34" s="25">
        <f t="shared" si="15"/>
        <v>0</v>
      </c>
      <c r="J34" s="26">
        <f t="shared" si="16"/>
        <v>22939546.025192477</v>
      </c>
      <c r="K34" s="27">
        <f t="shared" si="17"/>
        <v>0</v>
      </c>
    </row>
    <row r="35" spans="1:11" x14ac:dyDescent="0.35">
      <c r="A35" s="18">
        <v>6.48</v>
      </c>
      <c r="B35" t="s">
        <v>43</v>
      </c>
      <c r="C35" s="19" t="s">
        <v>14</v>
      </c>
      <c r="D35" s="24">
        <v>12398658.252499999</v>
      </c>
      <c r="E35" s="25">
        <v>0</v>
      </c>
      <c r="F35" s="26">
        <v>12398658.252499999</v>
      </c>
      <c r="G35" s="27">
        <v>0</v>
      </c>
      <c r="H35" s="24">
        <f t="shared" si="14"/>
        <v>13019041.623965189</v>
      </c>
      <c r="I35" s="25">
        <f t="shared" si="15"/>
        <v>0</v>
      </c>
      <c r="J35" s="26">
        <f t="shared" si="16"/>
        <v>13019041.623965189</v>
      </c>
      <c r="K35" s="27">
        <f t="shared" si="17"/>
        <v>0</v>
      </c>
    </row>
    <row r="36" spans="1:11" x14ac:dyDescent="0.35">
      <c r="A36" s="18">
        <v>6.52</v>
      </c>
      <c r="B36" t="s">
        <v>44</v>
      </c>
      <c r="C36" s="19" t="s">
        <v>19</v>
      </c>
      <c r="D36" s="32">
        <v>1953892.4059906744</v>
      </c>
      <c r="E36" s="25">
        <v>0</v>
      </c>
      <c r="F36" s="26">
        <v>1953892.4059906744</v>
      </c>
      <c r="G36" s="27">
        <v>0</v>
      </c>
      <c r="H36" s="32">
        <f>D36/$K$1</f>
        <v>2051658.0136574807</v>
      </c>
      <c r="I36" s="33">
        <f>E36/$K$2</f>
        <v>0</v>
      </c>
      <c r="J36" s="26">
        <f>F36/$K$1</f>
        <v>2051658.0136574807</v>
      </c>
      <c r="K36" s="34">
        <f>G36/$K$2</f>
        <v>0</v>
      </c>
    </row>
    <row r="37" spans="1:11" x14ac:dyDescent="0.35">
      <c r="A37" s="18">
        <v>6.52</v>
      </c>
      <c r="B37" t="s">
        <v>45</v>
      </c>
      <c r="C37" s="19" t="s">
        <v>22</v>
      </c>
      <c r="D37" s="32">
        <v>38743.117094653593</v>
      </c>
      <c r="E37" s="25">
        <v>0</v>
      </c>
      <c r="F37" s="26">
        <v>38743.117094653593</v>
      </c>
      <c r="G37" s="27">
        <v>0</v>
      </c>
      <c r="H37" s="32">
        <f>D37/$K$1</f>
        <v>40681.680535532803</v>
      </c>
      <c r="I37" s="33">
        <f>E37/$K$2</f>
        <v>0</v>
      </c>
      <c r="J37" s="26">
        <f>F37/$K$1</f>
        <v>40681.680535532803</v>
      </c>
      <c r="K37" s="34">
        <f>G37/$K$2</f>
        <v>0</v>
      </c>
    </row>
    <row r="38" spans="1:11" x14ac:dyDescent="0.35">
      <c r="A38" s="18">
        <v>6.52</v>
      </c>
      <c r="B38" t="s">
        <v>46</v>
      </c>
      <c r="C38" s="19" t="s">
        <v>22</v>
      </c>
      <c r="D38" s="35">
        <v>119425.69663519075</v>
      </c>
      <c r="E38" s="36">
        <v>0</v>
      </c>
      <c r="F38" s="37">
        <v>119425.69663519075</v>
      </c>
      <c r="G38" s="38">
        <v>0</v>
      </c>
      <c r="H38" s="35">
        <f>D38/$K$1</f>
        <v>125401.32035263449</v>
      </c>
      <c r="I38" s="39">
        <f>E38/$K$2</f>
        <v>0</v>
      </c>
      <c r="J38" s="37">
        <f>F38/$K$1</f>
        <v>125401.32035263449</v>
      </c>
      <c r="K38" s="40">
        <f>G38/$K$2</f>
        <v>0</v>
      </c>
    </row>
    <row r="39" spans="1:11" x14ac:dyDescent="0.35">
      <c r="A39" s="19"/>
    </row>
    <row r="40" spans="1:11" x14ac:dyDescent="0.35">
      <c r="A40" s="19"/>
    </row>
  </sheetData>
  <pageMargins left="0.2" right="0.2" top="0.75" bottom="0.75" header="0.3" footer="0.3"/>
  <pageSetup scale="73" orientation="landscape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FA3285-A63C-4373-9D99-2C9C9C14922E}"/>
</file>

<file path=customXml/itemProps2.xml><?xml version="1.0" encoding="utf-8"?>
<ds:datastoreItem xmlns:ds="http://schemas.openxmlformats.org/officeDocument/2006/customXml" ds:itemID="{83539652-D8DC-444A-8017-8C7D75B117FB}"/>
</file>

<file path=customXml/itemProps3.xml><?xml version="1.0" encoding="utf-8"?>
<ds:datastoreItem xmlns:ds="http://schemas.openxmlformats.org/officeDocument/2006/customXml" ds:itemID="{BE01E545-E67D-4DEC-B1DE-ADE9689B4C1A}"/>
</file>

<file path=customXml/itemProps4.xml><?xml version="1.0" encoding="utf-8"?>
<ds:datastoreItem xmlns:ds="http://schemas.openxmlformats.org/officeDocument/2006/customXml" ds:itemID="{76507411-0384-41E9-939B-2B4A833277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Stlmt - Reg A-L Amorts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