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s\AppData\Local\Temp\Workshare\81a7a464-9b40-4e50-ad3e-768670a8ecbf\SEF Excel Exh\"/>
    </mc:Choice>
  </mc:AlternateContent>
  <xr:revisionPtr revIDLastSave="0" documentId="13_ncr:1_{E8A0B1B7-93BF-4826-B300-438B0BE54EB5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Exh. K pg 1" sheetId="1" r:id="rId1"/>
    <sheet name="Exh. K pg 2" sheetId="2" r:id="rId2"/>
  </sheets>
  <definedNames>
    <definedName name="_xlnm.Print_Area" localSheetId="0">'Exh. K pg 1'!$A$1:$L$41</definedName>
    <definedName name="_xlnm.Print_Titles" localSheetId="0">'Exh. K pg 1'!$A:$B,'Exh. K pg 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H27" i="2"/>
  <c r="G27" i="2"/>
  <c r="I27" i="2"/>
  <c r="F27" i="2"/>
  <c r="E27" i="2"/>
  <c r="D27" i="2"/>
  <c r="C27" i="2"/>
  <c r="J21" i="2"/>
  <c r="I21" i="2"/>
  <c r="H21" i="2"/>
  <c r="G21" i="2"/>
  <c r="F21" i="2"/>
  <c r="E21" i="2"/>
  <c r="D21" i="2"/>
  <c r="C21" i="2"/>
  <c r="J16" i="2"/>
  <c r="H16" i="2"/>
  <c r="G16" i="2"/>
  <c r="I16" i="2"/>
  <c r="D16" i="2"/>
  <c r="C16" i="2"/>
  <c r="F16" i="2"/>
  <c r="F28" i="2" s="1"/>
  <c r="E16" i="2"/>
  <c r="J40" i="1"/>
  <c r="I40" i="1"/>
  <c r="H40" i="1"/>
  <c r="G40" i="1"/>
  <c r="F40" i="1"/>
  <c r="E40" i="1"/>
  <c r="D40" i="1"/>
  <c r="C40" i="1"/>
  <c r="C26" i="1"/>
  <c r="J26" i="1"/>
  <c r="I26" i="1"/>
  <c r="H26" i="1"/>
  <c r="G26" i="1"/>
  <c r="F26" i="1"/>
  <c r="E26" i="1"/>
  <c r="D26" i="1"/>
  <c r="E21" i="1"/>
  <c r="J21" i="1"/>
  <c r="I21" i="1"/>
  <c r="H21" i="1"/>
  <c r="G21" i="1"/>
  <c r="F21" i="1"/>
  <c r="D21" i="1"/>
  <c r="C21" i="1"/>
  <c r="I28" i="2" l="1"/>
  <c r="I1" i="2"/>
  <c r="D41" i="1"/>
  <c r="E41" i="1"/>
  <c r="E1" i="1"/>
  <c r="G41" i="1"/>
  <c r="G1" i="1"/>
  <c r="G28" i="2"/>
  <c r="G1" i="2"/>
  <c r="I41" i="1"/>
  <c r="I1" i="1"/>
  <c r="H28" i="2"/>
  <c r="E28" i="2"/>
  <c r="E1" i="2"/>
  <c r="C1" i="1"/>
  <c r="C41" i="1"/>
  <c r="F41" i="1"/>
  <c r="H41" i="1"/>
  <c r="C28" i="2"/>
  <c r="C1" i="2"/>
  <c r="D28" i="2"/>
  <c r="J41" i="1"/>
  <c r="J28" i="2"/>
</calcChain>
</file>

<file path=xl/sharedStrings.xml><?xml version="1.0" encoding="utf-8"?>
<sst xmlns="http://schemas.openxmlformats.org/spreadsheetml/2006/main" count="137" uniqueCount="74">
  <si>
    <t>Program Detail of Provisional Pro Forma Rate Base and Depreciation Expense - Electric</t>
  </si>
  <si>
    <t>Note: Amounts in bold and italics are different from the June 27, 2022 revised filing.</t>
  </si>
  <si>
    <t>Column Reference</t>
  </si>
  <si>
    <t>Name</t>
  </si>
  <si>
    <t>Witness</t>
  </si>
  <si>
    <t>Programmatic (Adjustments 6.31)</t>
  </si>
  <si>
    <t>Rate Base (EOP)</t>
  </si>
  <si>
    <t>Dep Exp</t>
  </si>
  <si>
    <t>Rate Base (AMA)</t>
  </si>
  <si>
    <t>AMI Meters and Modules Deployment - Electric</t>
  </si>
  <si>
    <t>AMI Meters and Modules Deployment - Common</t>
  </si>
  <si>
    <t>Capacity Electric</t>
  </si>
  <si>
    <t>C Koch</t>
  </si>
  <si>
    <t>Colstrip 3&amp;4</t>
  </si>
  <si>
    <t>Roberts</t>
  </si>
  <si>
    <t>Customer Sited Energy Storage</t>
  </si>
  <si>
    <t>Einstein</t>
  </si>
  <si>
    <t>Data Center Hardware Refresh</t>
  </si>
  <si>
    <t>Tamayo</t>
  </si>
  <si>
    <t>Emergent Electric</t>
  </si>
  <si>
    <t>EV Circuit</t>
  </si>
  <si>
    <t>Grid Modernization</t>
  </si>
  <si>
    <t>GTZ</t>
  </si>
  <si>
    <t>IT Operational Program - Electric</t>
  </si>
  <si>
    <t>IT Operational Program - Common</t>
  </si>
  <si>
    <t>Major Projects Electric</t>
  </si>
  <si>
    <t>Bamba</t>
  </si>
  <si>
    <t>Resilience Enhancement</t>
  </si>
  <si>
    <t>UG Feeders</t>
  </si>
  <si>
    <t>Subtotal Programmatic</t>
  </si>
  <si>
    <t>Programmatic - Customer Driven (Adjustments 6.32)</t>
  </si>
  <si>
    <t>CIAC - Electric</t>
  </si>
  <si>
    <t>Customer Construction Electric</t>
  </si>
  <si>
    <t>PI Electric</t>
  </si>
  <si>
    <t>Subtotal Programmatic - Customer Driven</t>
  </si>
  <si>
    <t>Specific (Adjustments 6.33)</t>
  </si>
  <si>
    <t>Bainbridge Tlines Trans</t>
  </si>
  <si>
    <t>Control Center</t>
  </si>
  <si>
    <t>Reyes</t>
  </si>
  <si>
    <t>Energize Eastside</t>
  </si>
  <si>
    <t>D Koch</t>
  </si>
  <si>
    <t>Fredonia Hot Gas Path</t>
  </si>
  <si>
    <t>Carlson</t>
  </si>
  <si>
    <t>Goldendale MM</t>
  </si>
  <si>
    <t>Lower Baker Dam Grouting Program</t>
  </si>
  <si>
    <t>Blood</t>
  </si>
  <si>
    <t>Mint Farm MM</t>
  </si>
  <si>
    <t>Rooftop Solar</t>
  </si>
  <si>
    <t>Sammamish Juanita 115Kv Tline</t>
  </si>
  <si>
    <t>SAP S/4 Hana</t>
  </si>
  <si>
    <t>Thurston Transmission Capacity</t>
  </si>
  <si>
    <t>Transport Network Modernization</t>
  </si>
  <si>
    <t>Subtotal Specific</t>
  </si>
  <si>
    <t>Total Project Detail</t>
  </si>
  <si>
    <t>Check Programmatic</t>
  </si>
  <si>
    <t>Check Programmatic Customer</t>
  </si>
  <si>
    <t>Check Specific</t>
  </si>
  <si>
    <t>Program Detail of Provisional Pro Forma Rate Base and Depreciation Expense - Natural Gas</t>
  </si>
  <si>
    <t>Programmatic (Adjustments 11.31)</t>
  </si>
  <si>
    <t>AMI Meters and Modules Deployment - Gas</t>
  </si>
  <si>
    <t>Capacity Gas</t>
  </si>
  <si>
    <t>Emergent Gas</t>
  </si>
  <si>
    <t>Gas Modernization</t>
  </si>
  <si>
    <t>IT Operational Program - Gas</t>
  </si>
  <si>
    <t>Major Projects Gas</t>
  </si>
  <si>
    <t>Pipe Replacement</t>
  </si>
  <si>
    <t>Programmatic - Customer Driven (Adjustments 11.32)</t>
  </si>
  <si>
    <t>CIAC - Gas</t>
  </si>
  <si>
    <t>Customer Construction Gas</t>
  </si>
  <si>
    <t>PI Gas</t>
  </si>
  <si>
    <t>Specific (Adjustments 11.33)</t>
  </si>
  <si>
    <t>Marine Crossing</t>
  </si>
  <si>
    <t>Exhibit K page 1 of 2</t>
  </si>
  <si>
    <t>Exhibit K 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</si>
</sst>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37" fontId="0" fillId="2" borderId="0" xfId="0" applyNumberFormat="1" applyFill="1"/>
    <xf numFmtId="0" fontId="0" fillId="2" borderId="0" xfId="0" applyFill="1"/>
    <xf numFmtId="0" fontId="3" fillId="0" borderId="0" xfId="0" applyFo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left" indent="1"/>
    </xf>
    <xf numFmtId="164" fontId="0" fillId="3" borderId="0" xfId="1" applyNumberFormat="1" applyFont="1" applyFill="1"/>
    <xf numFmtId="164" fontId="0" fillId="2" borderId="0" xfId="1" applyNumberFormat="1" applyFont="1" applyFill="1"/>
    <xf numFmtId="164" fontId="4" fillId="3" borderId="0" xfId="1" applyNumberFormat="1" applyFont="1" applyFill="1"/>
    <xf numFmtId="164" fontId="4" fillId="2" borderId="0" xfId="1" applyNumberFormat="1" applyFont="1" applyFill="1"/>
    <xf numFmtId="0" fontId="2" fillId="2" borderId="0" xfId="0" applyFont="1" applyFill="1" applyAlignment="1">
      <alignment horizontal="left"/>
    </xf>
    <xf numFmtId="164" fontId="4" fillId="3" borderId="2" xfId="0" applyNumberFormat="1" applyFont="1" applyFill="1" applyBorder="1"/>
    <xf numFmtId="164" fontId="4" fillId="2" borderId="2" xfId="0" applyNumberFormat="1" applyFont="1" applyFill="1" applyBorder="1"/>
    <xf numFmtId="0" fontId="0" fillId="3" borderId="0" xfId="0" applyFill="1"/>
    <xf numFmtId="164" fontId="0" fillId="3" borderId="2" xfId="0" applyNumberFormat="1" applyFont="1" applyFill="1" applyBorder="1"/>
    <xf numFmtId="164" fontId="0" fillId="2" borderId="2" xfId="0" applyNumberFormat="1" applyFont="1" applyFill="1" applyBorder="1"/>
    <xf numFmtId="164" fontId="0" fillId="3" borderId="3" xfId="0" applyNumberFormat="1" applyFont="1" applyFill="1" applyBorder="1"/>
    <xf numFmtId="164" fontId="0" fillId="2" borderId="3" xfId="0" applyNumberFormat="1" applyFont="1" applyFill="1" applyBorder="1"/>
    <xf numFmtId="165" fontId="4" fillId="3" borderId="4" xfId="0" applyNumberFormat="1" applyFont="1" applyFill="1" applyBorder="1"/>
    <xf numFmtId="165" fontId="4" fillId="2" borderId="4" xfId="0" applyNumberFormat="1" applyFont="1" applyFill="1" applyBorder="1"/>
    <xf numFmtId="0" fontId="0" fillId="0" borderId="0" xfId="0" applyFill="1"/>
    <xf numFmtId="0" fontId="5" fillId="2" borderId="0" xfId="0" applyFont="1" applyFill="1" applyAlignment="1">
      <alignment horizontal="right"/>
    </xf>
    <xf numFmtId="37" fontId="5" fillId="2" borderId="0" xfId="0" applyNumberFormat="1" applyFont="1" applyFill="1" applyBorder="1"/>
    <xf numFmtId="165" fontId="0" fillId="3" borderId="0" xfId="0" applyNumberFormat="1" applyFont="1" applyFill="1"/>
    <xf numFmtId="165" fontId="0" fillId="2" borderId="0" xfId="0" applyNumberFormat="1" applyFont="1" applyFill="1"/>
  </cellXfs>
  <cellStyles count="2">
    <cellStyle name="Comma" xfId="1" builtinId="3"/>
    <cellStyle name="Normal" xfId="0" builtinId="0"/>
  </cellStyles>
  <dxfs count="6"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Normal="100" workbookViewId="0">
      <pane xSplit="1" ySplit="6" topLeftCell="B7" activePane="bottomRight" state="frozen"/>
      <selection activeCell="B50" sqref="B50"/>
      <selection pane="topRight" activeCell="B50" sqref="B50"/>
      <selection pane="bottomLeft" activeCell="B50" sqref="B50"/>
      <selection pane="bottomRight"/>
    </sheetView>
  </sheetViews>
  <sheetFormatPr defaultColWidth="9.1796875" defaultRowHeight="14.5" outlineLevelRow="1" outlineLevelCol="1" x14ac:dyDescent="0.35"/>
  <cols>
    <col min="1" max="1" width="45.81640625" style="3" customWidth="1"/>
    <col min="2" max="2" width="9.453125" style="3" bestFit="1" customWidth="1"/>
    <col min="3" max="3" width="15.1796875" style="3" bestFit="1" customWidth="1"/>
    <col min="4" max="4" width="11.81640625" style="3" bestFit="1" customWidth="1"/>
    <col min="5" max="5" width="16.453125" style="3" bestFit="1" customWidth="1"/>
    <col min="6" max="6" width="12.81640625" style="3" bestFit="1" customWidth="1"/>
    <col min="7" max="7" width="16.453125" style="3" bestFit="1" customWidth="1"/>
    <col min="8" max="8" width="13.81640625" style="3" bestFit="1" customWidth="1"/>
    <col min="9" max="9" width="16.453125" style="3" bestFit="1" customWidth="1"/>
    <col min="10" max="10" width="13.81640625" style="3" bestFit="1" customWidth="1"/>
    <col min="11" max="11" width="16.453125" bestFit="1" customWidth="1"/>
    <col min="12" max="12" width="13.81640625" bestFit="1" customWidth="1"/>
    <col min="13" max="13" width="9.1796875" style="3" hidden="1" customWidth="1" outlineLevel="1"/>
    <col min="14" max="14" width="9.1796875" style="3" collapsed="1"/>
    <col min="15" max="16384" width="9.1796875" style="3"/>
  </cols>
  <sheetData>
    <row r="1" spans="1:13" x14ac:dyDescent="0.35">
      <c r="A1" s="1" t="s">
        <v>72</v>
      </c>
      <c r="B1" s="1"/>
      <c r="C1" s="2">
        <f>SUM(C44:C46)</f>
        <v>0</v>
      </c>
      <c r="D1" s="2"/>
      <c r="E1" s="2">
        <f t="shared" ref="E1:I1" si="0">SUM(E44:E46)</f>
        <v>0</v>
      </c>
      <c r="F1" s="2"/>
      <c r="G1" s="2">
        <f t="shared" si="0"/>
        <v>0</v>
      </c>
      <c r="H1" s="2"/>
      <c r="I1" s="2">
        <f t="shared" si="0"/>
        <v>0</v>
      </c>
      <c r="J1" s="2"/>
    </row>
    <row r="2" spans="1:13" x14ac:dyDescent="0.35">
      <c r="A2" s="1" t="s">
        <v>0</v>
      </c>
      <c r="B2" s="1"/>
    </row>
    <row r="3" spans="1:13" x14ac:dyDescent="0.35">
      <c r="A3" s="4" t="s">
        <v>1</v>
      </c>
    </row>
    <row r="4" spans="1:13" hidden="1" outlineLevel="1" x14ac:dyDescent="0.35">
      <c r="A4" s="5" t="s">
        <v>2</v>
      </c>
      <c r="B4" s="5"/>
      <c r="C4" s="6">
        <v>4</v>
      </c>
      <c r="D4" s="6"/>
      <c r="E4" s="6">
        <v>5</v>
      </c>
      <c r="F4" s="6"/>
      <c r="G4" s="6">
        <v>6</v>
      </c>
      <c r="H4" s="6"/>
      <c r="I4" s="6">
        <v>7</v>
      </c>
      <c r="J4" s="6"/>
    </row>
    <row r="5" spans="1:13" outlineLevel="1" x14ac:dyDescent="0.35">
      <c r="A5" s="5"/>
      <c r="B5" s="5"/>
      <c r="C5" s="7"/>
      <c r="D5" s="7"/>
      <c r="E5" s="7"/>
      <c r="F5" s="7"/>
      <c r="G5" s="7"/>
      <c r="H5" s="7"/>
      <c r="I5" s="7"/>
      <c r="J5" s="7"/>
    </row>
    <row r="6" spans="1:13" x14ac:dyDescent="0.35">
      <c r="A6" s="8" t="s">
        <v>3</v>
      </c>
      <c r="B6" s="8" t="s">
        <v>4</v>
      </c>
      <c r="C6" s="9">
        <v>2021</v>
      </c>
      <c r="D6" s="9"/>
      <c r="E6" s="10">
        <v>2022</v>
      </c>
      <c r="F6" s="10"/>
      <c r="G6" s="9">
        <v>2023</v>
      </c>
      <c r="H6" s="9"/>
      <c r="I6" s="10">
        <v>2024</v>
      </c>
      <c r="J6" s="10"/>
    </row>
    <row r="7" spans="1:13" x14ac:dyDescent="0.35">
      <c r="A7" s="11" t="s">
        <v>5</v>
      </c>
      <c r="B7" s="11"/>
      <c r="C7" s="12" t="s">
        <v>6</v>
      </c>
      <c r="D7" s="12" t="s">
        <v>7</v>
      </c>
      <c r="E7" s="7" t="s">
        <v>6</v>
      </c>
      <c r="F7" s="7" t="s">
        <v>7</v>
      </c>
      <c r="G7" s="12" t="s">
        <v>8</v>
      </c>
      <c r="H7" s="12" t="s">
        <v>7</v>
      </c>
      <c r="I7" s="7" t="s">
        <v>8</v>
      </c>
      <c r="J7" s="7" t="s">
        <v>7</v>
      </c>
    </row>
    <row r="8" spans="1:13" x14ac:dyDescent="0.35">
      <c r="A8" s="13" t="s">
        <v>9</v>
      </c>
      <c r="B8" s="13" t="s">
        <v>12</v>
      </c>
      <c r="C8" s="14">
        <v>-734205.86516600009</v>
      </c>
      <c r="D8" s="14">
        <v>-16282.407376000003</v>
      </c>
      <c r="E8" s="15">
        <v>26366906.675026</v>
      </c>
      <c r="F8" s="15">
        <v>1477395.389926</v>
      </c>
      <c r="G8" s="14">
        <v>27732116.066587999</v>
      </c>
      <c r="H8" s="14">
        <v>2087357.720584</v>
      </c>
      <c r="I8" s="15">
        <v>118669988.001388</v>
      </c>
      <c r="J8" s="15">
        <v>6846403.4205839997</v>
      </c>
      <c r="M8" s="13" t="s">
        <v>10</v>
      </c>
    </row>
    <row r="9" spans="1:13" x14ac:dyDescent="0.35">
      <c r="A9" s="13" t="s">
        <v>11</v>
      </c>
      <c r="B9" s="13" t="s">
        <v>12</v>
      </c>
      <c r="C9" s="14">
        <v>2278787.23</v>
      </c>
      <c r="D9" s="14">
        <v>20285.21</v>
      </c>
      <c r="E9" s="15">
        <v>5192500.45</v>
      </c>
      <c r="F9" s="15">
        <v>120960.25</v>
      </c>
      <c r="G9" s="16">
        <v>21100879.559999995</v>
      </c>
      <c r="H9" s="16">
        <v>652423.22999999986</v>
      </c>
      <c r="I9" s="17">
        <v>69426723.010000005</v>
      </c>
      <c r="J9" s="17">
        <v>2144369.9699999997</v>
      </c>
    </row>
    <row r="10" spans="1:13" x14ac:dyDescent="0.35">
      <c r="A10" s="13" t="s">
        <v>13</v>
      </c>
      <c r="B10" s="13" t="s">
        <v>14</v>
      </c>
      <c r="C10" s="16">
        <v>3299310.74</v>
      </c>
      <c r="D10" s="16">
        <v>83820.070000000007</v>
      </c>
      <c r="E10" s="17">
        <v>3901696.1600000015</v>
      </c>
      <c r="F10" s="17">
        <v>304842.77999999991</v>
      </c>
      <c r="G10" s="16">
        <v>5774073.7700000014</v>
      </c>
      <c r="H10" s="16">
        <v>454736.82000000007</v>
      </c>
      <c r="I10" s="17">
        <v>16627922.539999992</v>
      </c>
      <c r="J10" s="17">
        <v>1286098.1399999999</v>
      </c>
    </row>
    <row r="11" spans="1:13" x14ac:dyDescent="0.35">
      <c r="A11" s="13" t="s">
        <v>15</v>
      </c>
      <c r="B11" s="13" t="s">
        <v>16</v>
      </c>
      <c r="C11" s="14">
        <v>17294</v>
      </c>
      <c r="D11" s="14">
        <v>351.64</v>
      </c>
      <c r="E11" s="15">
        <v>1090015.8199999998</v>
      </c>
      <c r="F11" s="15">
        <v>26771.33</v>
      </c>
      <c r="G11" s="16">
        <v>1538195.77</v>
      </c>
      <c r="H11" s="16">
        <v>83339.460000000006</v>
      </c>
      <c r="I11" s="17">
        <v>4104283.2300000004</v>
      </c>
      <c r="J11" s="17">
        <v>225116.75999999998</v>
      </c>
    </row>
    <row r="12" spans="1:13" x14ac:dyDescent="0.35">
      <c r="A12" s="13" t="s">
        <v>17</v>
      </c>
      <c r="B12" s="13" t="s">
        <v>18</v>
      </c>
      <c r="C12" s="14">
        <v>0</v>
      </c>
      <c r="D12" s="14">
        <v>0</v>
      </c>
      <c r="E12" s="15">
        <v>0</v>
      </c>
      <c r="F12" s="15">
        <v>0</v>
      </c>
      <c r="G12" s="14">
        <v>289311.71703000006</v>
      </c>
      <c r="H12" s="14">
        <v>109343.62026000001</v>
      </c>
      <c r="I12" s="15">
        <v>11023765.640831999</v>
      </c>
      <c r="J12" s="15">
        <v>2624246.807112</v>
      </c>
    </row>
    <row r="13" spans="1:13" x14ac:dyDescent="0.35">
      <c r="A13" s="13" t="s">
        <v>19</v>
      </c>
      <c r="B13" s="13" t="s">
        <v>12</v>
      </c>
      <c r="C13" s="14">
        <v>31344038.489999995</v>
      </c>
      <c r="D13" s="14">
        <v>249644.88999999996</v>
      </c>
      <c r="E13" s="15">
        <v>86886665.429999992</v>
      </c>
      <c r="F13" s="15">
        <v>1917213.2800000003</v>
      </c>
      <c r="G13" s="14">
        <v>114087416.60999998</v>
      </c>
      <c r="H13" s="14">
        <v>3861878.2199999988</v>
      </c>
      <c r="I13" s="15">
        <v>166137314.18999997</v>
      </c>
      <c r="J13" s="15">
        <v>5743225.2600000007</v>
      </c>
    </row>
    <row r="14" spans="1:13" x14ac:dyDescent="0.35">
      <c r="A14" s="13" t="s">
        <v>20</v>
      </c>
      <c r="B14" s="13" t="s">
        <v>12</v>
      </c>
      <c r="C14" s="14">
        <v>0</v>
      </c>
      <c r="D14" s="14">
        <v>0</v>
      </c>
      <c r="E14" s="15">
        <v>2847735.78</v>
      </c>
      <c r="F14" s="15">
        <v>225688.98</v>
      </c>
      <c r="G14" s="14">
        <v>5870340.1900000004</v>
      </c>
      <c r="H14" s="14">
        <v>968107.02</v>
      </c>
      <c r="I14" s="15">
        <v>13073417.880000001</v>
      </c>
      <c r="J14" s="15">
        <v>2295023.04</v>
      </c>
    </row>
    <row r="15" spans="1:13" x14ac:dyDescent="0.35">
      <c r="A15" s="13" t="s">
        <v>21</v>
      </c>
      <c r="B15" s="13" t="s">
        <v>12</v>
      </c>
      <c r="C15" s="14">
        <v>46434013.82</v>
      </c>
      <c r="D15" s="14">
        <v>371179.81999999995</v>
      </c>
      <c r="E15" s="15">
        <v>182987620.35999992</v>
      </c>
      <c r="F15" s="15">
        <v>3835509.23</v>
      </c>
      <c r="G15" s="16">
        <v>260010656.82999998</v>
      </c>
      <c r="H15" s="16">
        <v>10275777.239999998</v>
      </c>
      <c r="I15" s="17">
        <v>463126048.67000008</v>
      </c>
      <c r="J15" s="17">
        <v>19790793.899999991</v>
      </c>
    </row>
    <row r="16" spans="1:13" x14ac:dyDescent="0.35">
      <c r="A16" s="13" t="s">
        <v>22</v>
      </c>
      <c r="B16" s="13" t="s">
        <v>18</v>
      </c>
      <c r="C16" s="14">
        <v>25893977.230000004</v>
      </c>
      <c r="D16" s="14">
        <v>688173.61</v>
      </c>
      <c r="E16" s="15">
        <v>21882995.110000003</v>
      </c>
      <c r="F16" s="15">
        <v>2691935.52</v>
      </c>
      <c r="G16" s="14">
        <v>19925987</v>
      </c>
      <c r="H16" s="14">
        <v>2691935.52</v>
      </c>
      <c r="I16" s="15">
        <v>16139024.310000002</v>
      </c>
      <c r="J16" s="15">
        <v>2691935.52</v>
      </c>
    </row>
    <row r="17" spans="1:13" x14ac:dyDescent="0.35">
      <c r="A17" s="13" t="s">
        <v>23</v>
      </c>
      <c r="B17" s="13" t="s">
        <v>18</v>
      </c>
      <c r="C17" s="14">
        <v>10329594.906455999</v>
      </c>
      <c r="D17" s="14">
        <v>202904.91016999999</v>
      </c>
      <c r="E17" s="15">
        <v>24756480.001224004</v>
      </c>
      <c r="F17" s="15">
        <v>3994438.8490079995</v>
      </c>
      <c r="G17" s="14">
        <v>30838822.255282</v>
      </c>
      <c r="H17" s="14">
        <v>7899944.6710399985</v>
      </c>
      <c r="I17" s="15">
        <v>41115336.849988006</v>
      </c>
      <c r="J17" s="15">
        <v>12192291.447594</v>
      </c>
      <c r="M17" s="13" t="s">
        <v>24</v>
      </c>
    </row>
    <row r="18" spans="1:13" x14ac:dyDescent="0.35">
      <c r="A18" s="13" t="s">
        <v>25</v>
      </c>
      <c r="B18" s="13" t="s">
        <v>26</v>
      </c>
      <c r="C18" s="14">
        <v>11624514.800000003</v>
      </c>
      <c r="D18" s="14">
        <v>30265.1</v>
      </c>
      <c r="E18" s="15">
        <v>29214657.819999997</v>
      </c>
      <c r="F18" s="15">
        <v>609911.18000000017</v>
      </c>
      <c r="G18" s="16">
        <v>31137409.619999997</v>
      </c>
      <c r="H18" s="16">
        <v>967306.56</v>
      </c>
      <c r="I18" s="17">
        <v>47198577.779999994</v>
      </c>
      <c r="J18" s="17">
        <v>1282879.4600000009</v>
      </c>
    </row>
    <row r="19" spans="1:13" x14ac:dyDescent="0.35">
      <c r="A19" s="13" t="s">
        <v>27</v>
      </c>
      <c r="B19" s="13" t="s">
        <v>12</v>
      </c>
      <c r="C19" s="14">
        <v>0</v>
      </c>
      <c r="D19" s="14">
        <v>0</v>
      </c>
      <c r="E19" s="15">
        <v>938475.72</v>
      </c>
      <c r="F19" s="15">
        <v>16663.02</v>
      </c>
      <c r="G19" s="14">
        <v>2995583.5900000003</v>
      </c>
      <c r="H19" s="14">
        <v>109206.72</v>
      </c>
      <c r="I19" s="15">
        <v>9277677.8499999996</v>
      </c>
      <c r="J19" s="15">
        <v>342571.02</v>
      </c>
    </row>
    <row r="20" spans="1:13" x14ac:dyDescent="0.35">
      <c r="A20" s="13" t="s">
        <v>28</v>
      </c>
      <c r="B20" s="13" t="s">
        <v>12</v>
      </c>
      <c r="C20" s="14">
        <v>0</v>
      </c>
      <c r="D20" s="14">
        <v>0</v>
      </c>
      <c r="E20" s="15">
        <v>0</v>
      </c>
      <c r="F20" s="15">
        <v>0</v>
      </c>
      <c r="G20" s="16">
        <v>3272587.2100000004</v>
      </c>
      <c r="H20" s="16">
        <v>91470.12</v>
      </c>
      <c r="I20" s="17">
        <v>21705193.120000001</v>
      </c>
      <c r="J20" s="17">
        <v>610760.16</v>
      </c>
    </row>
    <row r="21" spans="1:13" x14ac:dyDescent="0.35">
      <c r="A21" s="18" t="s">
        <v>29</v>
      </c>
      <c r="B21" s="18"/>
      <c r="C21" s="19">
        <f>SUM(C8:C20)</f>
        <v>130487325.35128999</v>
      </c>
      <c r="D21" s="19">
        <f t="shared" ref="D21:J21" si="1">SUM(D8:D20)</f>
        <v>1630342.8427940002</v>
      </c>
      <c r="E21" s="20">
        <f t="shared" si="1"/>
        <v>386065749.32624996</v>
      </c>
      <c r="F21" s="20">
        <f t="shared" si="1"/>
        <v>15221329.808933999</v>
      </c>
      <c r="G21" s="19">
        <f t="shared" si="1"/>
        <v>524573380.18889993</v>
      </c>
      <c r="H21" s="19">
        <f t="shared" si="1"/>
        <v>30252826.921883997</v>
      </c>
      <c r="I21" s="20">
        <f t="shared" si="1"/>
        <v>997625273.07220793</v>
      </c>
      <c r="J21" s="20">
        <f t="shared" si="1"/>
        <v>58075714.90529</v>
      </c>
    </row>
    <row r="22" spans="1:13" x14ac:dyDescent="0.35">
      <c r="A22" s="1" t="s">
        <v>30</v>
      </c>
      <c r="B22" s="1"/>
      <c r="C22" s="21"/>
      <c r="D22" s="21"/>
      <c r="G22" s="21"/>
      <c r="H22" s="21"/>
    </row>
    <row r="23" spans="1:13" x14ac:dyDescent="0.35">
      <c r="A23" s="13" t="s">
        <v>31</v>
      </c>
      <c r="B23" s="13" t="s">
        <v>12</v>
      </c>
      <c r="C23" s="14">
        <v>-6772186.6300000018</v>
      </c>
      <c r="D23" s="14">
        <v>-47501.520000000004</v>
      </c>
      <c r="E23" s="15">
        <v>-23524187.470000003</v>
      </c>
      <c r="F23" s="15">
        <v>-497571.18</v>
      </c>
      <c r="G23" s="14">
        <v>-26167355.210000001</v>
      </c>
      <c r="H23" s="14">
        <v>-919635.23999999987</v>
      </c>
      <c r="I23" s="15">
        <v>-31291616.980000008</v>
      </c>
      <c r="J23" s="15">
        <v>-1133506.92</v>
      </c>
    </row>
    <row r="24" spans="1:13" x14ac:dyDescent="0.35">
      <c r="A24" s="13" t="s">
        <v>32</v>
      </c>
      <c r="B24" s="13" t="s">
        <v>12</v>
      </c>
      <c r="C24" s="14">
        <v>24325428.030000001</v>
      </c>
      <c r="D24" s="14">
        <v>166296.64000000001</v>
      </c>
      <c r="E24" s="15">
        <v>30990512.199999996</v>
      </c>
      <c r="F24" s="15">
        <v>975182.48</v>
      </c>
      <c r="G24" s="14">
        <v>32417580.09999999</v>
      </c>
      <c r="H24" s="14">
        <v>1170824.6599999999</v>
      </c>
      <c r="I24" s="15">
        <v>36048567.780000001</v>
      </c>
      <c r="J24" s="15">
        <v>1343168.4100000001</v>
      </c>
    </row>
    <row r="25" spans="1:13" x14ac:dyDescent="0.35">
      <c r="A25" s="13" t="s">
        <v>33</v>
      </c>
      <c r="B25" s="13" t="s">
        <v>12</v>
      </c>
      <c r="C25" s="14">
        <v>17565739.400000002</v>
      </c>
      <c r="D25" s="14">
        <v>148767.26999999999</v>
      </c>
      <c r="E25" s="15">
        <v>29974273.220000003</v>
      </c>
      <c r="F25" s="15">
        <v>792675.58</v>
      </c>
      <c r="G25" s="14">
        <v>34337034.140000001</v>
      </c>
      <c r="H25" s="14">
        <v>1177431.98</v>
      </c>
      <c r="I25" s="15">
        <v>42628722.510000005</v>
      </c>
      <c r="J25" s="15">
        <v>1532469.5100000005</v>
      </c>
    </row>
    <row r="26" spans="1:13" x14ac:dyDescent="0.35">
      <c r="A26" s="1" t="s">
        <v>34</v>
      </c>
      <c r="B26" s="1"/>
      <c r="C26" s="22">
        <f>SUM(C23:C25)</f>
        <v>35118980.799999997</v>
      </c>
      <c r="D26" s="22">
        <f>SUM(D23:D25)</f>
        <v>267562.39</v>
      </c>
      <c r="E26" s="23">
        <f t="shared" ref="E26:I26" si="2">SUM(E23:E25)</f>
        <v>37440597.949999996</v>
      </c>
      <c r="F26" s="23">
        <f>SUM(F23:F25)</f>
        <v>1270286.8799999999</v>
      </c>
      <c r="G26" s="22">
        <f t="shared" si="2"/>
        <v>40587259.029999986</v>
      </c>
      <c r="H26" s="22">
        <f>SUM(H23:H25)</f>
        <v>1428621.4</v>
      </c>
      <c r="I26" s="23">
        <f t="shared" si="2"/>
        <v>47385673.310000002</v>
      </c>
      <c r="J26" s="23">
        <f>SUM(J23:J25)</f>
        <v>1742131.0000000007</v>
      </c>
    </row>
    <row r="27" spans="1:13" x14ac:dyDescent="0.35">
      <c r="A27" s="1" t="s">
        <v>35</v>
      </c>
      <c r="B27" s="1"/>
      <c r="C27" s="24"/>
      <c r="D27" s="24"/>
      <c r="E27" s="25"/>
      <c r="F27" s="25"/>
      <c r="G27" s="24"/>
      <c r="H27" s="24"/>
      <c r="I27" s="25"/>
      <c r="J27" s="25"/>
    </row>
    <row r="28" spans="1:13" x14ac:dyDescent="0.35">
      <c r="A28" s="13" t="s">
        <v>36</v>
      </c>
      <c r="B28" s="13" t="s">
        <v>26</v>
      </c>
      <c r="C28" s="14">
        <v>0</v>
      </c>
      <c r="D28" s="14">
        <v>0</v>
      </c>
      <c r="E28" s="15">
        <v>7877398.2299999986</v>
      </c>
      <c r="F28" s="15">
        <v>8308.9</v>
      </c>
      <c r="G28" s="14">
        <v>14821641.9</v>
      </c>
      <c r="H28" s="14">
        <v>549581.3600000001</v>
      </c>
      <c r="I28" s="15">
        <v>26301990.299999997</v>
      </c>
      <c r="J28" s="15">
        <v>978189.3</v>
      </c>
    </row>
    <row r="29" spans="1:13" x14ac:dyDescent="0.35">
      <c r="A29" s="13" t="s">
        <v>37</v>
      </c>
      <c r="B29" s="13" t="s">
        <v>38</v>
      </c>
      <c r="C29" s="14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15">
        <v>427686.58942799998</v>
      </c>
      <c r="J29" s="15">
        <v>0</v>
      </c>
    </row>
    <row r="30" spans="1:13" x14ac:dyDescent="0.35">
      <c r="A30" s="13" t="s">
        <v>39</v>
      </c>
      <c r="B30" s="13" t="s">
        <v>40</v>
      </c>
      <c r="C30" s="14">
        <v>0</v>
      </c>
      <c r="D30" s="14">
        <v>0</v>
      </c>
      <c r="E30" s="17">
        <v>0</v>
      </c>
      <c r="F30" s="17">
        <v>0</v>
      </c>
      <c r="G30" s="16">
        <v>8210504.4699999997</v>
      </c>
      <c r="H30" s="16">
        <v>162971.99</v>
      </c>
      <c r="I30" s="17">
        <v>91226077.730000004</v>
      </c>
      <c r="J30" s="17">
        <v>2008612.7999999996</v>
      </c>
    </row>
    <row r="31" spans="1:13" x14ac:dyDescent="0.35">
      <c r="A31" s="13" t="s">
        <v>41</v>
      </c>
      <c r="B31" s="13" t="s">
        <v>42</v>
      </c>
      <c r="C31" s="14">
        <v>-38433.24</v>
      </c>
      <c r="D31" s="14">
        <v>-44.87</v>
      </c>
      <c r="E31" s="15">
        <v>-35375.889999999992</v>
      </c>
      <c r="F31" s="15">
        <v>-1075.21</v>
      </c>
      <c r="G31" s="14">
        <v>-34159.659999999996</v>
      </c>
      <c r="H31" s="14">
        <v>-2115.0700000000002</v>
      </c>
      <c r="I31" s="15">
        <v>220836.8</v>
      </c>
      <c r="J31" s="15">
        <v>14108.15</v>
      </c>
    </row>
    <row r="32" spans="1:13" x14ac:dyDescent="0.35">
      <c r="A32" s="13" t="s">
        <v>43</v>
      </c>
      <c r="B32" s="13" t="s">
        <v>42</v>
      </c>
      <c r="C32" s="14">
        <v>23141751.57</v>
      </c>
      <c r="D32" s="14">
        <v>83652.98</v>
      </c>
      <c r="E32" s="15">
        <v>11922186.569999998</v>
      </c>
      <c r="F32" s="15">
        <v>1597195.08</v>
      </c>
      <c r="G32" s="14">
        <v>11446137.6</v>
      </c>
      <c r="H32" s="14">
        <v>917765.76</v>
      </c>
      <c r="I32" s="15">
        <v>10501861.159999998</v>
      </c>
      <c r="J32" s="15">
        <v>917765.76</v>
      </c>
    </row>
    <row r="33" spans="1:10" x14ac:dyDescent="0.35">
      <c r="A33" s="13" t="s">
        <v>44</v>
      </c>
      <c r="B33" s="13" t="s">
        <v>45</v>
      </c>
      <c r="C33" s="14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15">
        <v>0</v>
      </c>
      <c r="J33" s="15">
        <v>0</v>
      </c>
    </row>
    <row r="34" spans="1:10" x14ac:dyDescent="0.35">
      <c r="A34" s="13" t="s">
        <v>46</v>
      </c>
      <c r="B34" s="13" t="s">
        <v>42</v>
      </c>
      <c r="C34" s="14">
        <v>0</v>
      </c>
      <c r="D34" s="14">
        <v>0</v>
      </c>
      <c r="E34" s="15">
        <v>14147916.66</v>
      </c>
      <c r="F34" s="15">
        <v>664313.1</v>
      </c>
      <c r="G34" s="14">
        <v>11301620.039999999</v>
      </c>
      <c r="H34" s="14">
        <v>1492167.54</v>
      </c>
      <c r="I34" s="15">
        <v>7937435.7499999991</v>
      </c>
      <c r="J34" s="15">
        <v>1246443.8400000001</v>
      </c>
    </row>
    <row r="35" spans="1:10" x14ac:dyDescent="0.35">
      <c r="A35" s="13" t="s">
        <v>47</v>
      </c>
      <c r="B35" s="13" t="s">
        <v>16</v>
      </c>
      <c r="C35" s="14">
        <v>0</v>
      </c>
      <c r="D35" s="14">
        <v>0</v>
      </c>
      <c r="E35" s="15">
        <v>0</v>
      </c>
      <c r="F35" s="15">
        <v>0</v>
      </c>
      <c r="G35" s="16">
        <v>1600009.21</v>
      </c>
      <c r="H35" s="16">
        <v>89063.22</v>
      </c>
      <c r="I35" s="17">
        <v>4923290.1300000008</v>
      </c>
      <c r="J35" s="17">
        <v>285680.94</v>
      </c>
    </row>
    <row r="36" spans="1:10" x14ac:dyDescent="0.35">
      <c r="A36" s="13" t="s">
        <v>48</v>
      </c>
      <c r="B36" s="13" t="s">
        <v>26</v>
      </c>
      <c r="C36" s="14">
        <v>0</v>
      </c>
      <c r="D36" s="14">
        <v>0</v>
      </c>
      <c r="E36" s="15">
        <v>22726955.199999999</v>
      </c>
      <c r="F36" s="15">
        <v>27300.53</v>
      </c>
      <c r="G36" s="14">
        <v>26718767.880000003</v>
      </c>
      <c r="H36" s="14">
        <v>722230.56</v>
      </c>
      <c r="I36" s="15">
        <v>30036920.299999997</v>
      </c>
      <c r="J36" s="15">
        <v>840975.84000000008</v>
      </c>
    </row>
    <row r="37" spans="1:10" x14ac:dyDescent="0.35">
      <c r="A37" s="13" t="s">
        <v>49</v>
      </c>
      <c r="B37" s="13" t="s">
        <v>18</v>
      </c>
      <c r="C37" s="14">
        <v>0</v>
      </c>
      <c r="D37" s="14">
        <v>0</v>
      </c>
      <c r="E37" s="15">
        <v>0</v>
      </c>
      <c r="F37" s="15">
        <v>0</v>
      </c>
      <c r="G37" s="14">
        <v>0</v>
      </c>
      <c r="H37" s="14">
        <v>0</v>
      </c>
      <c r="I37" s="15">
        <v>3110126.0465940004</v>
      </c>
      <c r="J37" s="15">
        <v>330715.27818000002</v>
      </c>
    </row>
    <row r="38" spans="1:10" x14ac:dyDescent="0.35">
      <c r="A38" s="13" t="s">
        <v>50</v>
      </c>
      <c r="B38" s="13" t="s">
        <v>26</v>
      </c>
      <c r="C38" s="14">
        <v>0</v>
      </c>
      <c r="D38" s="14">
        <v>0</v>
      </c>
      <c r="E38" s="15">
        <v>15772595.33</v>
      </c>
      <c r="F38" s="15">
        <v>16285.32</v>
      </c>
      <c r="G38" s="14">
        <v>20466224.73</v>
      </c>
      <c r="H38" s="14">
        <v>528091.31999999995</v>
      </c>
      <c r="I38" s="15">
        <v>24612961.690000001</v>
      </c>
      <c r="J38" s="15">
        <v>655763.16</v>
      </c>
    </row>
    <row r="39" spans="1:10" x14ac:dyDescent="0.35">
      <c r="A39" s="13" t="s">
        <v>51</v>
      </c>
      <c r="B39" s="13" t="s">
        <v>18</v>
      </c>
      <c r="C39" s="14">
        <v>70.964628000000005</v>
      </c>
      <c r="D39" s="14">
        <v>6.600594000000001</v>
      </c>
      <c r="E39" s="15">
        <v>50.233091999999992</v>
      </c>
      <c r="F39" s="15">
        <v>19.782</v>
      </c>
      <c r="G39" s="14">
        <v>40.111301999999995</v>
      </c>
      <c r="H39" s="14">
        <v>19.782</v>
      </c>
      <c r="I39" s="15">
        <v>207328.74582000001</v>
      </c>
      <c r="J39" s="15">
        <v>62495.294399999992</v>
      </c>
    </row>
    <row r="40" spans="1:10" x14ac:dyDescent="0.35">
      <c r="A40" s="1" t="s">
        <v>52</v>
      </c>
      <c r="B40" s="1"/>
      <c r="C40" s="22">
        <f t="shared" ref="C40:J40" si="3">SUM(C28:C39)</f>
        <v>23103389.294628002</v>
      </c>
      <c r="D40" s="22">
        <f t="shared" si="3"/>
        <v>83614.710594000004</v>
      </c>
      <c r="E40" s="23">
        <f t="shared" si="3"/>
        <v>72411726.333091989</v>
      </c>
      <c r="F40" s="23">
        <f t="shared" si="3"/>
        <v>2312347.5019999999</v>
      </c>
      <c r="G40" s="19">
        <f t="shared" si="3"/>
        <v>94530786.281302005</v>
      </c>
      <c r="H40" s="19">
        <f t="shared" si="3"/>
        <v>4459776.4620000003</v>
      </c>
      <c r="I40" s="20">
        <f t="shared" si="3"/>
        <v>199506515.24184194</v>
      </c>
      <c r="J40" s="20">
        <f t="shared" si="3"/>
        <v>7340750.3625800004</v>
      </c>
    </row>
    <row r="41" spans="1:10" ht="15" thickBot="1" x14ac:dyDescent="0.4">
      <c r="A41" s="18" t="s">
        <v>53</v>
      </c>
      <c r="B41" s="18"/>
      <c r="C41" s="26">
        <f t="shared" ref="C41:J41" si="4">C21+C26+C40</f>
        <v>188709695.44591799</v>
      </c>
      <c r="D41" s="26">
        <f t="shared" si="4"/>
        <v>1981519.9433880004</v>
      </c>
      <c r="E41" s="27">
        <f t="shared" si="4"/>
        <v>495918073.60934192</v>
      </c>
      <c r="F41" s="27">
        <f t="shared" si="4"/>
        <v>18803964.190933999</v>
      </c>
      <c r="G41" s="26">
        <f t="shared" si="4"/>
        <v>659691425.50020194</v>
      </c>
      <c r="H41" s="26">
        <f t="shared" si="4"/>
        <v>36141224.783883996</v>
      </c>
      <c r="I41" s="27">
        <f t="shared" si="4"/>
        <v>1244517461.6240499</v>
      </c>
      <c r="J41" s="27">
        <f t="shared" si="4"/>
        <v>67158596.267869994</v>
      </c>
    </row>
    <row r="42" spans="1:10" ht="15" thickTop="1" x14ac:dyDescent="0.35">
      <c r="C42" s="28"/>
      <c r="D42" s="28"/>
    </row>
    <row r="44" spans="1:10" hidden="1" outlineLevel="1" x14ac:dyDescent="0.35">
      <c r="B44" s="29" t="s">
        <v>54</v>
      </c>
      <c r="C44" s="30">
        <v>0</v>
      </c>
      <c r="D44" s="30"/>
      <c r="E44" s="30">
        <v>0</v>
      </c>
      <c r="F44" s="30"/>
      <c r="G44" s="30">
        <v>0</v>
      </c>
      <c r="H44" s="30"/>
      <c r="I44" s="30">
        <v>0</v>
      </c>
      <c r="J44" s="30"/>
    </row>
    <row r="45" spans="1:10" hidden="1" outlineLevel="1" x14ac:dyDescent="0.35">
      <c r="B45" s="29" t="s">
        <v>55</v>
      </c>
      <c r="C45" s="30">
        <v>0</v>
      </c>
      <c r="D45" s="30"/>
      <c r="E45" s="30">
        <v>0</v>
      </c>
      <c r="F45" s="30"/>
      <c r="G45" s="30">
        <v>0</v>
      </c>
      <c r="H45" s="30"/>
      <c r="I45" s="30">
        <v>0</v>
      </c>
      <c r="J45" s="30"/>
    </row>
    <row r="46" spans="1:10" hidden="1" outlineLevel="1" x14ac:dyDescent="0.35">
      <c r="B46" s="29" t="s">
        <v>56</v>
      </c>
      <c r="C46" s="30">
        <v>0</v>
      </c>
      <c r="D46" s="30"/>
      <c r="E46" s="30">
        <v>0</v>
      </c>
      <c r="F46" s="30"/>
      <c r="G46" s="30">
        <v>0</v>
      </c>
      <c r="H46" s="30"/>
      <c r="I46" s="30">
        <v>0</v>
      </c>
      <c r="J46" s="30"/>
    </row>
    <row r="47" spans="1:10" collapsed="1" x14ac:dyDescent="0.35"/>
  </sheetData>
  <conditionalFormatting sqref="I1:J1">
    <cfRule type="cellIs" dxfId="5" priority="3" operator="notEqual">
      <formula>0</formula>
    </cfRule>
    <cfRule type="cellIs" dxfId="4" priority="4" operator="equal">
      <formula>0</formula>
    </cfRule>
  </conditionalFormatting>
  <conditionalFormatting sqref="C1:H1">
    <cfRule type="cellIs" dxfId="3" priority="1" operator="notEqual">
      <formula>0</formula>
    </cfRule>
    <cfRule type="cellIs" dxfId="2" priority="2" operator="equal">
      <formula>0</formula>
    </cfRule>
  </conditionalFormatting>
  <printOptions horizontalCentered="1"/>
  <pageMargins left="0.2" right="0.2" top="0.75" bottom="0.25" header="0.3" footer="0.3"/>
  <pageSetup scale="65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5"/>
  <sheetViews>
    <sheetView workbookViewId="0">
      <pane xSplit="1" ySplit="6" topLeftCell="B7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defaultColWidth="9.1796875" defaultRowHeight="14.5" outlineLevelRow="1" outlineLevelCol="1" x14ac:dyDescent="0.35"/>
  <cols>
    <col min="1" max="1" width="41.54296875" style="3" customWidth="1"/>
    <col min="2" max="2" width="9.1796875" style="3" bestFit="1" customWidth="1"/>
    <col min="3" max="3" width="15.1796875" style="3" bestFit="1" customWidth="1"/>
    <col min="4" max="4" width="15.1796875" style="3" customWidth="1"/>
    <col min="5" max="5" width="15.1796875" style="3" bestFit="1" customWidth="1"/>
    <col min="6" max="6" width="15.1796875" style="3" customWidth="1"/>
    <col min="7" max="7" width="15.1796875" style="3" bestFit="1" customWidth="1"/>
    <col min="8" max="8" width="15.1796875" style="3" customWidth="1"/>
    <col min="9" max="9" width="15.1796875" style="3" bestFit="1" customWidth="1"/>
    <col min="10" max="10" width="15.1796875" style="3" customWidth="1"/>
    <col min="11" max="11" width="15.1796875" bestFit="1" customWidth="1"/>
    <col min="12" max="12" width="15.1796875" customWidth="1"/>
    <col min="13" max="13" width="9.1796875" style="3" hidden="1" customWidth="1" outlineLevel="1"/>
    <col min="14" max="14" width="9.1796875" style="3" collapsed="1"/>
    <col min="15" max="16384" width="9.1796875" style="3"/>
  </cols>
  <sheetData>
    <row r="1" spans="1:13" x14ac:dyDescent="0.35">
      <c r="A1" s="1" t="s">
        <v>73</v>
      </c>
      <c r="B1" s="1"/>
      <c r="C1" s="2">
        <f>SUM(C32:C34)</f>
        <v>0</v>
      </c>
      <c r="D1" s="2"/>
      <c r="E1" s="2">
        <f t="shared" ref="E1:I1" si="0">SUM(E32:E34)</f>
        <v>0</v>
      </c>
      <c r="F1" s="2"/>
      <c r="G1" s="2">
        <f t="shared" si="0"/>
        <v>0</v>
      </c>
      <c r="H1" s="2"/>
      <c r="I1" s="2">
        <f t="shared" si="0"/>
        <v>0</v>
      </c>
      <c r="J1" s="2"/>
    </row>
    <row r="2" spans="1:13" x14ac:dyDescent="0.35">
      <c r="A2" s="1" t="s">
        <v>57</v>
      </c>
      <c r="B2" s="1"/>
    </row>
    <row r="3" spans="1:13" x14ac:dyDescent="0.35">
      <c r="A3" s="4" t="s">
        <v>1</v>
      </c>
    </row>
    <row r="4" spans="1:13" hidden="1" outlineLevel="1" x14ac:dyDescent="0.35">
      <c r="C4" s="6">
        <v>4</v>
      </c>
      <c r="D4" s="6"/>
      <c r="E4" s="6">
        <v>5</v>
      </c>
      <c r="F4" s="6"/>
      <c r="G4" s="6">
        <v>6</v>
      </c>
      <c r="H4" s="6"/>
      <c r="I4" s="6">
        <v>7</v>
      </c>
      <c r="J4" s="6"/>
    </row>
    <row r="5" spans="1:13" outlineLevel="1" x14ac:dyDescent="0.35">
      <c r="C5" s="7"/>
      <c r="D5" s="7"/>
      <c r="E5" s="7"/>
      <c r="F5" s="7"/>
      <c r="G5" s="7"/>
      <c r="H5" s="7"/>
      <c r="I5" s="7"/>
      <c r="J5" s="7"/>
    </row>
    <row r="6" spans="1:13" x14ac:dyDescent="0.35">
      <c r="A6" s="8" t="s">
        <v>3</v>
      </c>
      <c r="B6" s="8" t="s">
        <v>4</v>
      </c>
      <c r="C6" s="9">
        <v>2021</v>
      </c>
      <c r="D6" s="9"/>
      <c r="E6" s="10">
        <v>2022</v>
      </c>
      <c r="F6" s="10"/>
      <c r="G6" s="9">
        <v>2023</v>
      </c>
      <c r="H6" s="9"/>
      <c r="I6" s="10">
        <v>2024</v>
      </c>
      <c r="J6" s="10"/>
    </row>
    <row r="7" spans="1:13" x14ac:dyDescent="0.35">
      <c r="A7" s="11" t="s">
        <v>58</v>
      </c>
      <c r="B7" s="11"/>
      <c r="C7" s="12" t="s">
        <v>6</v>
      </c>
      <c r="D7" s="12" t="s">
        <v>7</v>
      </c>
      <c r="E7" s="7" t="s">
        <v>6</v>
      </c>
      <c r="F7" s="7" t="s">
        <v>7</v>
      </c>
      <c r="G7" s="12" t="s">
        <v>8</v>
      </c>
      <c r="H7" s="12" t="s">
        <v>7</v>
      </c>
      <c r="I7" s="7" t="s">
        <v>8</v>
      </c>
      <c r="J7" s="7" t="s">
        <v>7</v>
      </c>
    </row>
    <row r="8" spans="1:13" x14ac:dyDescent="0.35">
      <c r="A8" s="13" t="s">
        <v>59</v>
      </c>
      <c r="B8" s="13" t="s">
        <v>12</v>
      </c>
      <c r="C8" s="31">
        <v>-51654.834834000008</v>
      </c>
      <c r="D8" s="31">
        <v>1452.8473759999997</v>
      </c>
      <c r="E8" s="32">
        <v>13272346.044973997</v>
      </c>
      <c r="F8" s="32">
        <v>763280.92007400002</v>
      </c>
      <c r="G8" s="31">
        <v>13882024.963412002</v>
      </c>
      <c r="H8" s="31">
        <v>1110999.279416</v>
      </c>
      <c r="I8" s="32">
        <v>67737655.59861201</v>
      </c>
      <c r="J8" s="32">
        <v>4490793.7394159995</v>
      </c>
      <c r="M8" s="13" t="s">
        <v>10</v>
      </c>
    </row>
    <row r="9" spans="1:13" x14ac:dyDescent="0.35">
      <c r="A9" s="13" t="s">
        <v>60</v>
      </c>
      <c r="B9" s="13" t="s">
        <v>12</v>
      </c>
      <c r="C9" s="14">
        <v>3540667.6599999997</v>
      </c>
      <c r="D9" s="14">
        <v>17244.180000000004</v>
      </c>
      <c r="E9" s="15">
        <v>8244614.9600000028</v>
      </c>
      <c r="F9" s="15">
        <v>178698.82</v>
      </c>
      <c r="G9" s="14">
        <v>10839540.310000001</v>
      </c>
      <c r="H9" s="14">
        <v>333932.13</v>
      </c>
      <c r="I9" s="15">
        <v>36706369.299999997</v>
      </c>
      <c r="J9" s="15">
        <v>1156872.22</v>
      </c>
    </row>
    <row r="10" spans="1:13" x14ac:dyDescent="0.35">
      <c r="A10" s="13" t="s">
        <v>17</v>
      </c>
      <c r="B10" s="13" t="s">
        <v>38</v>
      </c>
      <c r="C10" s="14">
        <v>0</v>
      </c>
      <c r="D10" s="14">
        <v>0</v>
      </c>
      <c r="E10" s="15">
        <v>0</v>
      </c>
      <c r="F10" s="15">
        <v>0</v>
      </c>
      <c r="G10" s="14">
        <v>149438.23297000001</v>
      </c>
      <c r="H10" s="14">
        <v>56479.279740000013</v>
      </c>
      <c r="I10" s="15">
        <v>5694107.6391679998</v>
      </c>
      <c r="J10" s="15">
        <v>1355502.672888</v>
      </c>
    </row>
    <row r="11" spans="1:13" x14ac:dyDescent="0.35">
      <c r="A11" s="13" t="s">
        <v>61</v>
      </c>
      <c r="B11" s="13" t="s">
        <v>12</v>
      </c>
      <c r="C11" s="14">
        <v>6748447.5099999988</v>
      </c>
      <c r="D11" s="14">
        <v>57838.420000000006</v>
      </c>
      <c r="E11" s="15">
        <v>24128353.23</v>
      </c>
      <c r="F11" s="15">
        <v>501038.17</v>
      </c>
      <c r="G11" s="14">
        <v>33890732.999999985</v>
      </c>
      <c r="H11" s="14">
        <v>1326853.5200000003</v>
      </c>
      <c r="I11" s="15">
        <v>53961999.419999994</v>
      </c>
      <c r="J11" s="15">
        <v>2155406.4299999997</v>
      </c>
    </row>
    <row r="12" spans="1:13" x14ac:dyDescent="0.35">
      <c r="A12" s="13" t="s">
        <v>62</v>
      </c>
      <c r="B12" s="13" t="s">
        <v>12</v>
      </c>
      <c r="C12" s="14">
        <v>6223440.2300000004</v>
      </c>
      <c r="D12" s="14">
        <v>31473.179999999997</v>
      </c>
      <c r="E12" s="15">
        <v>25491841.890000008</v>
      </c>
      <c r="F12" s="15">
        <v>558131.43999999994</v>
      </c>
      <c r="G12" s="14">
        <v>36759919.290000014</v>
      </c>
      <c r="H12" s="14">
        <v>1389650.52</v>
      </c>
      <c r="I12" s="15">
        <v>59773349.070000015</v>
      </c>
      <c r="J12" s="15">
        <v>2312707.1300000004</v>
      </c>
    </row>
    <row r="13" spans="1:13" x14ac:dyDescent="0.35">
      <c r="A13" s="13" t="s">
        <v>63</v>
      </c>
      <c r="B13" s="13" t="s">
        <v>18</v>
      </c>
      <c r="C13" s="14">
        <v>5222978.003544</v>
      </c>
      <c r="D13" s="14">
        <v>101026.76983</v>
      </c>
      <c r="E13" s="15">
        <v>12683544.538776005</v>
      </c>
      <c r="F13" s="15">
        <v>2061855.0409919999</v>
      </c>
      <c r="G13" s="14">
        <v>15830174.994717998</v>
      </c>
      <c r="H13" s="14">
        <v>4079167.8489599996</v>
      </c>
      <c r="I13" s="15">
        <v>21149063.600012001</v>
      </c>
      <c r="J13" s="15">
        <v>6296294.4924060004</v>
      </c>
      <c r="M13" s="13" t="s">
        <v>24</v>
      </c>
    </row>
    <row r="14" spans="1:13" x14ac:dyDescent="0.35">
      <c r="A14" s="13" t="s">
        <v>64</v>
      </c>
      <c r="B14" s="13" t="s">
        <v>26</v>
      </c>
      <c r="C14" s="14">
        <v>722863.34000000008</v>
      </c>
      <c r="D14" s="14">
        <v>1255.52</v>
      </c>
      <c r="E14" s="15">
        <v>4003845.59</v>
      </c>
      <c r="F14" s="15">
        <v>46251.83</v>
      </c>
      <c r="G14" s="14">
        <v>4206937.4000000004</v>
      </c>
      <c r="H14" s="14">
        <v>123181.14</v>
      </c>
      <c r="I14" s="15">
        <v>4597879.6499999994</v>
      </c>
      <c r="J14" s="15">
        <v>142996.97999999998</v>
      </c>
    </row>
    <row r="15" spans="1:13" x14ac:dyDescent="0.35">
      <c r="A15" s="13" t="s">
        <v>65</v>
      </c>
      <c r="B15" s="13" t="s">
        <v>12</v>
      </c>
      <c r="C15" s="14">
        <v>22268822.210000005</v>
      </c>
      <c r="D15" s="14">
        <v>163868.29999999999</v>
      </c>
      <c r="E15" s="15">
        <v>73596717.839999989</v>
      </c>
      <c r="F15" s="15">
        <v>1366035.04</v>
      </c>
      <c r="G15" s="16">
        <v>96326537</v>
      </c>
      <c r="H15" s="16">
        <v>3449532.72</v>
      </c>
      <c r="I15" s="17">
        <v>151369347.82999998</v>
      </c>
      <c r="J15" s="17">
        <v>5527820.5700000003</v>
      </c>
    </row>
    <row r="16" spans="1:13" x14ac:dyDescent="0.35">
      <c r="A16" s="18" t="s">
        <v>29</v>
      </c>
      <c r="B16" s="18"/>
      <c r="C16" s="22">
        <f t="shared" ref="C16:J16" si="1">SUM(C8:C15)</f>
        <v>44675564.118710004</v>
      </c>
      <c r="D16" s="22">
        <f t="shared" si="1"/>
        <v>374159.217206</v>
      </c>
      <c r="E16" s="23">
        <f t="shared" si="1"/>
        <v>161421264.09375</v>
      </c>
      <c r="F16" s="23">
        <f t="shared" si="1"/>
        <v>5475291.261066</v>
      </c>
      <c r="G16" s="19">
        <f t="shared" si="1"/>
        <v>211885305.1911</v>
      </c>
      <c r="H16" s="19">
        <f t="shared" si="1"/>
        <v>11869796.438116001</v>
      </c>
      <c r="I16" s="20">
        <f t="shared" si="1"/>
        <v>400989772.10779202</v>
      </c>
      <c r="J16" s="20">
        <f t="shared" si="1"/>
        <v>23438394.23471</v>
      </c>
    </row>
    <row r="17" spans="1:10" x14ac:dyDescent="0.35">
      <c r="A17" s="1" t="s">
        <v>66</v>
      </c>
      <c r="B17" s="1"/>
      <c r="C17" s="24"/>
      <c r="D17" s="24"/>
      <c r="E17" s="25"/>
      <c r="F17" s="25"/>
      <c r="G17" s="24"/>
      <c r="H17" s="24"/>
      <c r="I17" s="25"/>
      <c r="J17" s="25"/>
    </row>
    <row r="18" spans="1:10" x14ac:dyDescent="0.35">
      <c r="A18" s="13" t="s">
        <v>67</v>
      </c>
      <c r="B18" s="13" t="s">
        <v>12</v>
      </c>
      <c r="C18" s="14">
        <v>-1059301.9300000002</v>
      </c>
      <c r="D18" s="14">
        <v>-7609.4100000000008</v>
      </c>
      <c r="E18" s="15">
        <v>-2543223.9100000006</v>
      </c>
      <c r="F18" s="15">
        <v>-45577.200000000004</v>
      </c>
      <c r="G18" s="14">
        <v>-3976736.47</v>
      </c>
      <c r="H18" s="14">
        <v>-113278.44000000002</v>
      </c>
      <c r="I18" s="15">
        <v>-6777218.5299999993</v>
      </c>
      <c r="J18" s="15">
        <v>-195807.72</v>
      </c>
    </row>
    <row r="19" spans="1:10" x14ac:dyDescent="0.35">
      <c r="A19" s="13" t="s">
        <v>68</v>
      </c>
      <c r="B19" s="13" t="s">
        <v>12</v>
      </c>
      <c r="C19" s="14">
        <v>49359947.11999999</v>
      </c>
      <c r="D19" s="14">
        <v>351936.75</v>
      </c>
      <c r="E19" s="15">
        <v>157539780.68000001</v>
      </c>
      <c r="F19" s="15">
        <v>2797823.9799999991</v>
      </c>
      <c r="G19" s="16">
        <v>162508303.71000007</v>
      </c>
      <c r="H19" s="16">
        <v>5089612.4099999992</v>
      </c>
      <c r="I19" s="17">
        <v>243287841.15000001</v>
      </c>
      <c r="J19" s="17">
        <v>7497793.0700000105</v>
      </c>
    </row>
    <row r="20" spans="1:10" x14ac:dyDescent="0.35">
      <c r="A20" s="13" t="s">
        <v>69</v>
      </c>
      <c r="B20" s="13" t="s">
        <v>12</v>
      </c>
      <c r="C20" s="14">
        <v>6978140.3799999999</v>
      </c>
      <c r="D20" s="14">
        <v>45662.869999999995</v>
      </c>
      <c r="E20" s="15">
        <v>16316050.369999999</v>
      </c>
      <c r="F20" s="15">
        <v>233198.38</v>
      </c>
      <c r="G20" s="14">
        <v>16131371.609999998</v>
      </c>
      <c r="H20" s="14">
        <v>424120.83999999991</v>
      </c>
      <c r="I20" s="15">
        <v>15611060.450000001</v>
      </c>
      <c r="J20" s="15">
        <v>425551.44</v>
      </c>
    </row>
    <row r="21" spans="1:10" x14ac:dyDescent="0.35">
      <c r="A21" s="1" t="s">
        <v>34</v>
      </c>
      <c r="B21" s="1"/>
      <c r="C21" s="22">
        <f>SUM(C18:C20)</f>
        <v>55278785.569999993</v>
      </c>
      <c r="D21" s="22">
        <f>SUM(D18:D20)</f>
        <v>389990.21</v>
      </c>
      <c r="E21" s="23">
        <f t="shared" ref="E21:J21" si="2">SUM(E18:E20)</f>
        <v>171312607.14000002</v>
      </c>
      <c r="F21" s="23">
        <f t="shared" si="2"/>
        <v>2985445.1599999988</v>
      </c>
      <c r="G21" s="19">
        <f t="shared" si="2"/>
        <v>174662938.85000005</v>
      </c>
      <c r="H21" s="19">
        <f t="shared" si="2"/>
        <v>5400454.8099999987</v>
      </c>
      <c r="I21" s="20">
        <f t="shared" si="2"/>
        <v>252121683.06999999</v>
      </c>
      <c r="J21" s="20">
        <f t="shared" si="2"/>
        <v>7727536.7900000112</v>
      </c>
    </row>
    <row r="22" spans="1:10" x14ac:dyDescent="0.35">
      <c r="A22" s="1" t="s">
        <v>70</v>
      </c>
      <c r="B22" s="1"/>
      <c r="C22" s="24"/>
      <c r="D22" s="24"/>
      <c r="E22" s="25"/>
      <c r="F22" s="25"/>
      <c r="G22" s="24"/>
      <c r="H22" s="24"/>
      <c r="I22" s="25"/>
      <c r="J22" s="25"/>
    </row>
    <row r="23" spans="1:10" x14ac:dyDescent="0.35">
      <c r="A23" s="13" t="s">
        <v>37</v>
      </c>
      <c r="B23" s="13" t="s">
        <v>38</v>
      </c>
      <c r="C23" s="14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15">
        <v>220913.03057200002</v>
      </c>
      <c r="J23" s="15">
        <v>0</v>
      </c>
    </row>
    <row r="24" spans="1:10" x14ac:dyDescent="0.35">
      <c r="A24" s="13" t="s">
        <v>71</v>
      </c>
      <c r="B24" s="13" t="s">
        <v>26</v>
      </c>
      <c r="C24" s="14">
        <v>2560.8399999999997</v>
      </c>
      <c r="D24" s="14">
        <v>23.13</v>
      </c>
      <c r="E24" s="15">
        <v>1236198.1300000001</v>
      </c>
      <c r="F24" s="15">
        <v>16197.079999999998</v>
      </c>
      <c r="G24" s="14">
        <v>1214140.42</v>
      </c>
      <c r="H24" s="14">
        <v>32821.32</v>
      </c>
      <c r="I24" s="15">
        <v>1169803.6100000001</v>
      </c>
      <c r="J24" s="15">
        <v>32821.32</v>
      </c>
    </row>
    <row r="25" spans="1:10" x14ac:dyDescent="0.35">
      <c r="A25" s="13" t="s">
        <v>49</v>
      </c>
      <c r="B25" s="13" t="s">
        <v>18</v>
      </c>
      <c r="C25" s="14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15">
        <v>1606473.9634060001</v>
      </c>
      <c r="J25" s="15">
        <v>170824.42182000002</v>
      </c>
    </row>
    <row r="26" spans="1:10" x14ac:dyDescent="0.35">
      <c r="A26" s="13" t="s">
        <v>51</v>
      </c>
      <c r="B26" s="13" t="s">
        <v>18</v>
      </c>
      <c r="C26" s="14">
        <v>36.655372000000007</v>
      </c>
      <c r="D26" s="14">
        <v>3.4094060000000006</v>
      </c>
      <c r="E26" s="15">
        <v>25.946908000000001</v>
      </c>
      <c r="F26" s="15">
        <v>10.218</v>
      </c>
      <c r="G26" s="14">
        <v>20.718697999999996</v>
      </c>
      <c r="H26" s="14">
        <v>10.218</v>
      </c>
      <c r="I26" s="15">
        <v>107091.55418000001</v>
      </c>
      <c r="J26" s="15">
        <v>32280.705599999998</v>
      </c>
    </row>
    <row r="27" spans="1:10" x14ac:dyDescent="0.35">
      <c r="A27" s="1" t="s">
        <v>52</v>
      </c>
      <c r="B27" s="1"/>
      <c r="C27" s="19">
        <f t="shared" ref="C27:J27" si="3">SUM(C23:C26)</f>
        <v>2597.4953719999999</v>
      </c>
      <c r="D27" s="19">
        <f t="shared" si="3"/>
        <v>26.539406</v>
      </c>
      <c r="E27" s="20">
        <f t="shared" si="3"/>
        <v>1236224.076908</v>
      </c>
      <c r="F27" s="20">
        <f t="shared" si="3"/>
        <v>16207.297999999999</v>
      </c>
      <c r="G27" s="19">
        <f t="shared" si="3"/>
        <v>1214161.138698</v>
      </c>
      <c r="H27" s="19">
        <f t="shared" si="3"/>
        <v>32831.538</v>
      </c>
      <c r="I27" s="20">
        <f t="shared" si="3"/>
        <v>3104282.1581580001</v>
      </c>
      <c r="J27" s="20">
        <f t="shared" si="3"/>
        <v>235926.44742000001</v>
      </c>
    </row>
    <row r="28" spans="1:10" ht="15" thickBot="1" x14ac:dyDescent="0.4">
      <c r="A28" s="18" t="s">
        <v>53</v>
      </c>
      <c r="B28" s="18"/>
      <c r="C28" s="26">
        <f t="shared" ref="C28:J28" si="4">C16+C21+C27</f>
        <v>99956947.184082001</v>
      </c>
      <c r="D28" s="26">
        <f t="shared" si="4"/>
        <v>764175.96661200013</v>
      </c>
      <c r="E28" s="27">
        <f t="shared" si="4"/>
        <v>333970095.31065798</v>
      </c>
      <c r="F28" s="27">
        <f t="shared" si="4"/>
        <v>8476943.7190659996</v>
      </c>
      <c r="G28" s="26">
        <f t="shared" si="4"/>
        <v>387762405.17979801</v>
      </c>
      <c r="H28" s="26">
        <f t="shared" si="4"/>
        <v>17303082.786116</v>
      </c>
      <c r="I28" s="27">
        <f t="shared" si="4"/>
        <v>656215737.33595002</v>
      </c>
      <c r="J28" s="27">
        <f t="shared" si="4"/>
        <v>31401857.472130012</v>
      </c>
    </row>
    <row r="29" spans="1:10" ht="15" thickTop="1" x14ac:dyDescent="0.35"/>
    <row r="32" spans="1:10" hidden="1" outlineLevel="1" x14ac:dyDescent="0.35">
      <c r="B32" s="29" t="s">
        <v>54</v>
      </c>
      <c r="C32" s="30">
        <v>0</v>
      </c>
      <c r="D32" s="30"/>
      <c r="E32" s="30">
        <v>0</v>
      </c>
      <c r="F32" s="30"/>
      <c r="G32" s="30">
        <v>0</v>
      </c>
      <c r="H32" s="30"/>
      <c r="I32" s="30">
        <v>0</v>
      </c>
      <c r="J32" s="30"/>
    </row>
    <row r="33" spans="2:10" hidden="1" outlineLevel="1" x14ac:dyDescent="0.35">
      <c r="B33" s="29" t="s">
        <v>55</v>
      </c>
      <c r="C33" s="30">
        <v>0</v>
      </c>
      <c r="D33" s="30"/>
      <c r="E33" s="30">
        <v>0</v>
      </c>
      <c r="F33" s="30"/>
      <c r="G33" s="30">
        <v>0</v>
      </c>
      <c r="H33" s="30"/>
      <c r="I33" s="30">
        <v>0</v>
      </c>
      <c r="J33" s="30"/>
    </row>
    <row r="34" spans="2:10" hidden="1" outlineLevel="1" x14ac:dyDescent="0.35">
      <c r="B34" s="29" t="s">
        <v>56</v>
      </c>
      <c r="C34" s="30">
        <v>0</v>
      </c>
      <c r="D34" s="30"/>
      <c r="E34" s="30">
        <v>0</v>
      </c>
      <c r="F34" s="30"/>
      <c r="G34" s="30">
        <v>0</v>
      </c>
      <c r="H34" s="30"/>
      <c r="I34" s="30">
        <v>0</v>
      </c>
      <c r="J34" s="30"/>
    </row>
    <row r="35" spans="2:10" collapsed="1" x14ac:dyDescent="0.35"/>
  </sheetData>
  <conditionalFormatting sqref="C1:J1">
    <cfRule type="cellIs" dxfId="1" priority="1" operator="notEqual">
      <formula>0</formula>
    </cfRule>
    <cfRule type="cellIs" dxfId="0" priority="2" operator="equal">
      <formula>0</formula>
    </cfRule>
  </conditionalFormatting>
  <pageMargins left="0.25" right="0.2" top="0.75" bottom="0.75" header="0.3" footer="0.3"/>
  <pageSetup scale="63" fitToHeight="0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9712CD-6CCC-4A22-9F4E-E7E94ACEE97A}"/>
</file>

<file path=customXml/itemProps2.xml><?xml version="1.0" encoding="utf-8"?>
<ds:datastoreItem xmlns:ds="http://schemas.openxmlformats.org/officeDocument/2006/customXml" ds:itemID="{C924CD62-0BAD-40D8-9E99-9196BBA6F600}"/>
</file>

<file path=customXml/itemProps3.xml><?xml version="1.0" encoding="utf-8"?>
<ds:datastoreItem xmlns:ds="http://schemas.openxmlformats.org/officeDocument/2006/customXml" ds:itemID="{E8501955-BAA3-497F-B895-DBF9F6DF941A}"/>
</file>

<file path=customXml/itemProps4.xml><?xml version="1.0" encoding="utf-8"?>
<ds:datastoreItem xmlns:ds="http://schemas.openxmlformats.org/officeDocument/2006/customXml" ds:itemID="{AF2FE158-4090-4D2C-84D0-05D068A4D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K pg 1</vt:lpstr>
      <vt:lpstr>Exh. K pg 2</vt:lpstr>
      <vt:lpstr>'Exh. K pg 1'!Print_Area</vt:lpstr>
      <vt:lpstr>'Exh. K pg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