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0" yWindow="-90" windowWidth="18540" windowHeight="8985" tabRatio="838"/>
  </bookViews>
  <sheets>
    <sheet name="Lead" sheetId="19" r:id="rId1"/>
    <sheet name="2017 GRC Settmnt Tax Ref" sheetId="20" r:id="rId2"/>
    <sheet name="Test Year Amort" sheetId="10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5" i="19" l="1"/>
  <c r="D31" i="19" l="1"/>
  <c r="C12" i="10"/>
  <c r="D12" i="10"/>
  <c r="E12" i="10"/>
  <c r="F12" i="10"/>
  <c r="G12" i="10"/>
  <c r="H12" i="10"/>
  <c r="I12" i="10"/>
  <c r="J12" i="10"/>
  <c r="K12" i="10"/>
  <c r="L12" i="10"/>
  <c r="M12" i="10"/>
  <c r="N12" i="10"/>
  <c r="B9" i="10"/>
  <c r="B10" i="10"/>
  <c r="B11" i="10"/>
  <c r="B8" i="10"/>
  <c r="B12" i="10" s="1"/>
  <c r="C27" i="19" l="1"/>
  <c r="C22" i="19"/>
  <c r="C21" i="19"/>
  <c r="C20" i="19"/>
  <c r="C19" i="19"/>
  <c r="C18" i="19"/>
  <c r="D28" i="19" l="1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16" i="20"/>
  <c r="A35" i="19" l="1"/>
  <c r="A36" i="19" s="1"/>
  <c r="A37" i="19" s="1"/>
  <c r="A17" i="19" l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C23" i="19" l="1"/>
  <c r="D24" i="19" s="1"/>
  <c r="D30" i="19" s="1"/>
  <c r="E33" i="19" l="1"/>
  <c r="E35" i="19" s="1"/>
  <c r="E37" i="19" s="1"/>
</calcChain>
</file>

<file path=xl/sharedStrings.xml><?xml version="1.0" encoding="utf-8"?>
<sst xmlns="http://schemas.openxmlformats.org/spreadsheetml/2006/main" count="89" uniqueCount="79">
  <si>
    <t>PUGET SOUND ENERGY-ELECTRIC</t>
  </si>
  <si>
    <t>STORM DAMAGE</t>
  </si>
  <si>
    <t>LINE</t>
  </si>
  <si>
    <t>NO.</t>
  </si>
  <si>
    <t>DESCRIPTION</t>
  </si>
  <si>
    <t>AMOUNT</t>
  </si>
  <si>
    <t>Total</t>
  </si>
  <si>
    <t>INCREASE (DECREASE) NOI</t>
  </si>
  <si>
    <t>2010 STORM DAMAGE</t>
  </si>
  <si>
    <t>01/18/12 SNOW STORM - PENDING APPROVAL</t>
  </si>
  <si>
    <t>DEFERRED BALANCES FOR 6 YEAR AMORTIZATION AT</t>
  </si>
  <si>
    <t xml:space="preserve">  ZO12                      Orders: Actual 12 Month Ended</t>
  </si>
  <si>
    <t>Orders</t>
  </si>
  <si>
    <t>12 Months</t>
  </si>
  <si>
    <t>40700025  12/13/2006 Storm Amortization</t>
  </si>
  <si>
    <t>40700045  2010 Storm Amortization</t>
  </si>
  <si>
    <t>LESS TOTAL TEST YEAR AMORTIZATION</t>
  </si>
  <si>
    <t>TOTAL</t>
  </si>
  <si>
    <t>DEFERRED STORMS</t>
  </si>
  <si>
    <t>TOTAL INCREASE (DECREASE) OPERATING EXPENSE</t>
  </si>
  <si>
    <t>40700050 2012 Storm Amortization (2017 GRC aprroved)</t>
  </si>
  <si>
    <t>2014 STORM DAMAGE</t>
  </si>
  <si>
    <t>2015 STORM DAMAGE</t>
  </si>
  <si>
    <t>2016 STORM DAMAGE</t>
  </si>
  <si>
    <t>2017 STORM DAMAGE</t>
  </si>
  <si>
    <r>
      <t xml:space="preserve">ANNUAL AMORTIZATION (LINE 12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</si>
  <si>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 (LINE 9 + LINE 13)</t>
  </si>
  <si>
    <t>INCREASE (DECREASE) FIT (LINE 18 X 21%).</t>
  </si>
  <si>
    <t>2018 EXPEDITED RATE CASE</t>
  </si>
  <si>
    <t>Docket Number UE-17____</t>
  </si>
  <si>
    <t>Exhibit No. ______ (KJB-05)</t>
  </si>
  <si>
    <t>Page 9.05</t>
  </si>
  <si>
    <t>FOR THE 12ME TWELVE MONTHS ENDED SEPTEMBER 30, 2016</t>
  </si>
  <si>
    <t>GENERAL RATE CASE</t>
  </si>
  <si>
    <t>NORMAL STORMS</t>
  </si>
  <si>
    <t>Transmission</t>
  </si>
  <si>
    <t>Distribution</t>
  </si>
  <si>
    <t>ACTUAL O&amp;M:</t>
  </si>
  <si>
    <t xml:space="preserve">  TWELVE MONTHS ENDED 09/30/11</t>
  </si>
  <si>
    <t xml:space="preserve">  TWELVE MONTHS ENDED 09/30/12</t>
  </si>
  <si>
    <t xml:space="preserve">  TWELVE MONTHS ENDED 09/30/13</t>
  </si>
  <si>
    <t xml:space="preserve">  TWELVE MONTHS ENDED 09/30/14</t>
  </si>
  <si>
    <t xml:space="preserve">  TWELVE MONTHS ENDED 09/30/15</t>
  </si>
  <si>
    <t xml:space="preserve">  TWELVE MONTHS ENDED 09/30/16</t>
  </si>
  <si>
    <t>TOTAL NORMAL STORMS</t>
  </si>
  <si>
    <t>SIX-YEAR AVERAGE STORM EXPENSE FOR RATE YEAR (LINE 9 ÷ 6 YEARS)</t>
  </si>
  <si>
    <t>CHARGED TO EXPENSE  12 MONTH ENDED 09/30/16</t>
  </si>
  <si>
    <t xml:space="preserve">  STORM DAMAGE EXPENSE (LINE 8)</t>
  </si>
  <si>
    <t>INCREASE (DECREASE) OPERATING EXPENSE (LINE 11-LINE 14)</t>
  </si>
  <si>
    <t>CATASTROPHIC STORMS</t>
  </si>
  <si>
    <t xml:space="preserve">DEFERRED BALANCES FOR UE-090704 4 YEAR AMORTIZATION </t>
  </si>
  <si>
    <t>AT START OF RATE YEAR (01/31/2018):</t>
  </si>
  <si>
    <t>2010 STORM DAMAGE PENDING APPROVAL</t>
  </si>
  <si>
    <t>2014 STORM DAMAGE-PENDING APPROVAL</t>
  </si>
  <si>
    <t>2015 STORM DAMAGE-PENDING APPROVAL</t>
  </si>
  <si>
    <t>2016 STORM DAMAGE-PENDING APPROVAL</t>
  </si>
  <si>
    <t>2017 STORM DAMAGE-PENDING APPROVAL</t>
  </si>
  <si>
    <t>TOTAL (LINE 21 THROUGH LINE 26)</t>
  </si>
  <si>
    <t>ANNUAL AMORTIZATION (LINE 27 ÷ 48) x 12</t>
  </si>
  <si>
    <t>DEFERRED BALANCES FOR 10 YEAR AMORTIZATION AT</t>
  </si>
  <si>
    <t>START OF RATE YEAR (01/31/18):</t>
  </si>
  <si>
    <t>12/13/06 WIND STORM</t>
  </si>
  <si>
    <t>ORIGINAL AMORT PERIOD FROM UE-072300 WAS 10 YEARS, NOV 2008 - OCT 2018</t>
  </si>
  <si>
    <t>TOTAL RATE YEAR AMORTIZATION (LINE 28 + LINE 35 + LINE 39)</t>
  </si>
  <si>
    <t>INCREASE (DECREASE) OPERATING EXPENSE</t>
  </si>
  <si>
    <t>TOTAL INCREASE (DECREASE) OPERATING EXPENSE (LINE 16 + LINE 44)</t>
  </si>
  <si>
    <t>INCREASE (DECREASE) FIT (LINE 46 X 21%)</t>
  </si>
  <si>
    <t>ANNUAL AMORTIZATION (LINE 33 ¸ 10 (01/2018 - 10/2018) x 10)</t>
  </si>
  <si>
    <t>ANNUAL AMORTIZATION (LINE 38 ¸ 72 (6 YEARS) X 12)</t>
  </si>
  <si>
    <t>2017 GRC SETTLEMENT - TAX REFORM UE-180282</t>
  </si>
  <si>
    <t>DEFERRED BALANCES FOR STORM 4 YEAR AMORTIZATION</t>
  </si>
  <si>
    <t>ANNUAL AMORTIZATION (LINE 8 ÷ 48) x 12</t>
  </si>
  <si>
    <t xml:space="preserve">01/18/12 SNOW STORM </t>
  </si>
  <si>
    <t>40700055 2012 Storm Amortization (2017 GRC aprroved)</t>
  </si>
  <si>
    <t xml:space="preserve">  Date:                     5/15/2018</t>
  </si>
  <si>
    <t>Order Group:  407E</t>
  </si>
  <si>
    <t>As Approved in UE-180282 (2017 GRC Tax Reform)</t>
  </si>
  <si>
    <t xml:space="preserve">DEFERRED BALANCES FOR 6 YEAR AMORTIZATION </t>
  </si>
  <si>
    <t>FOR THE 12ME TWELVE MONTHS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</si>
</sst>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.8000000000000007"/>
      <name val="Symbol"/>
      <family val="1"/>
      <charset val="2"/>
    </font>
    <font>
      <b/>
      <i/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name val="Times New Roman"/>
      <family val="1"/>
    </font>
    <font>
      <b/>
      <u/>
      <sz val="10"/>
      <color rgb="FF0000FF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6">
    <xf numFmtId="0" fontId="0" fillId="0" borderId="0"/>
    <xf numFmtId="0" fontId="1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4" applyNumberFormat="0" applyAlignment="0" applyProtection="0"/>
    <xf numFmtId="0" fontId="21" fillId="15" borderId="5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8" fillId="13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4" applyNumberFormat="0" applyAlignment="0" applyProtection="0"/>
    <xf numFmtId="0" fontId="27" fillId="0" borderId="9" applyNumberFormat="0" applyFill="0" applyAlignment="0" applyProtection="0"/>
    <xf numFmtId="0" fontId="27" fillId="21" borderId="0" applyNumberFormat="0" applyBorder="0" applyAlignment="0" applyProtection="0"/>
    <xf numFmtId="0" fontId="11" fillId="20" borderId="4" applyNumberFormat="0" applyFont="0" applyAlignment="0" applyProtection="0"/>
    <xf numFmtId="0" fontId="28" fillId="23" borderId="10" applyNumberFormat="0" applyAlignment="0" applyProtection="0"/>
    <xf numFmtId="4" fontId="11" fillId="27" borderId="4" applyNumberFormat="0" applyProtection="0">
      <alignment vertical="center"/>
    </xf>
    <xf numFmtId="4" fontId="31" fillId="28" borderId="4" applyNumberFormat="0" applyProtection="0">
      <alignment vertical="center"/>
    </xf>
    <xf numFmtId="4" fontId="11" fillId="28" borderId="4" applyNumberFormat="0" applyProtection="0">
      <alignment horizontal="left" vertical="center" indent="1"/>
    </xf>
    <xf numFmtId="0" fontId="14" fillId="27" borderId="11" applyNumberFormat="0" applyProtection="0">
      <alignment horizontal="left" vertical="top" indent="1"/>
    </xf>
    <xf numFmtId="4" fontId="11" fillId="29" borderId="4" applyNumberFormat="0" applyProtection="0">
      <alignment horizontal="left" vertical="center" indent="1"/>
    </xf>
    <xf numFmtId="4" fontId="11" fillId="30" borderId="4" applyNumberFormat="0" applyProtection="0">
      <alignment horizontal="right" vertical="center"/>
    </xf>
    <xf numFmtId="4" fontId="11" fillId="31" borderId="4" applyNumberFormat="0" applyProtection="0">
      <alignment horizontal="right" vertical="center"/>
    </xf>
    <xf numFmtId="4" fontId="11" fillId="32" borderId="12" applyNumberFormat="0" applyProtection="0">
      <alignment horizontal="right" vertical="center"/>
    </xf>
    <xf numFmtId="4" fontId="11" fillId="33" borderId="4" applyNumberFormat="0" applyProtection="0">
      <alignment horizontal="right" vertical="center"/>
    </xf>
    <xf numFmtId="4" fontId="11" fillId="34" borderId="4" applyNumberFormat="0" applyProtection="0">
      <alignment horizontal="right" vertical="center"/>
    </xf>
    <xf numFmtId="4" fontId="11" fillId="35" borderId="4" applyNumberFormat="0" applyProtection="0">
      <alignment horizontal="right" vertical="center"/>
    </xf>
    <xf numFmtId="4" fontId="11" fillId="36" borderId="4" applyNumberFormat="0" applyProtection="0">
      <alignment horizontal="right" vertical="center"/>
    </xf>
    <xf numFmtId="4" fontId="11" fillId="37" borderId="4" applyNumberFormat="0" applyProtection="0">
      <alignment horizontal="right" vertical="center"/>
    </xf>
    <xf numFmtId="4" fontId="11" fillId="38" borderId="4" applyNumberFormat="0" applyProtection="0">
      <alignment horizontal="right" vertical="center"/>
    </xf>
    <xf numFmtId="4" fontId="11" fillId="39" borderId="12" applyNumberFormat="0" applyProtection="0">
      <alignment horizontal="left" vertical="center" indent="1"/>
    </xf>
    <xf numFmtId="4" fontId="7" fillId="40" borderId="12" applyNumberFormat="0" applyProtection="0">
      <alignment horizontal="left" vertical="center" indent="1"/>
    </xf>
    <xf numFmtId="4" fontId="7" fillId="40" borderId="12" applyNumberFormat="0" applyProtection="0">
      <alignment horizontal="left" vertical="center" indent="1"/>
    </xf>
    <xf numFmtId="4" fontId="11" fillId="41" borderId="4" applyNumberFormat="0" applyProtection="0">
      <alignment horizontal="right" vertical="center"/>
    </xf>
    <xf numFmtId="4" fontId="11" fillId="42" borderId="12" applyNumberFormat="0" applyProtection="0">
      <alignment horizontal="left" vertical="center" indent="1"/>
    </xf>
    <xf numFmtId="4" fontId="11" fillId="41" borderId="12" applyNumberFormat="0" applyProtection="0">
      <alignment horizontal="left" vertical="center" indent="1"/>
    </xf>
    <xf numFmtId="0" fontId="11" fillId="43" borderId="4" applyNumberFormat="0" applyProtection="0">
      <alignment horizontal="left" vertical="center" indent="1"/>
    </xf>
    <xf numFmtId="0" fontId="11" fillId="40" borderId="11" applyNumberFormat="0" applyProtection="0">
      <alignment horizontal="left" vertical="top" indent="1"/>
    </xf>
    <xf numFmtId="0" fontId="11" fillId="44" borderId="4" applyNumberFormat="0" applyProtection="0">
      <alignment horizontal="left" vertical="center" indent="1"/>
    </xf>
    <xf numFmtId="0" fontId="11" fillId="41" borderId="11" applyNumberFormat="0" applyProtection="0">
      <alignment horizontal="left" vertical="top" indent="1"/>
    </xf>
    <xf numFmtId="0" fontId="11" fillId="45" borderId="4" applyNumberFormat="0" applyProtection="0">
      <alignment horizontal="left" vertical="center" indent="1"/>
    </xf>
    <xf numFmtId="0" fontId="11" fillId="45" borderId="11" applyNumberFormat="0" applyProtection="0">
      <alignment horizontal="left" vertical="top" indent="1"/>
    </xf>
    <xf numFmtId="0" fontId="11" fillId="42" borderId="4" applyNumberFormat="0" applyProtection="0">
      <alignment horizontal="left" vertical="center" indent="1"/>
    </xf>
    <xf numFmtId="0" fontId="11" fillId="42" borderId="11" applyNumberFormat="0" applyProtection="0">
      <alignment horizontal="left" vertical="top" indent="1"/>
    </xf>
    <xf numFmtId="0" fontId="11" fillId="46" borderId="13" applyNumberFormat="0">
      <protection locked="0"/>
    </xf>
    <xf numFmtId="0" fontId="12" fillId="40" borderId="14" applyBorder="0"/>
    <xf numFmtId="4" fontId="13" fillId="47" borderId="11" applyNumberFormat="0" applyProtection="0">
      <alignment vertical="center"/>
    </xf>
    <xf numFmtId="4" fontId="31" fillId="48" borderId="15" applyNumberFormat="0" applyProtection="0">
      <alignment vertical="center"/>
    </xf>
    <xf numFmtId="4" fontId="13" fillId="43" borderId="11" applyNumberFormat="0" applyProtection="0">
      <alignment horizontal="left" vertical="center" indent="1"/>
    </xf>
    <xf numFmtId="0" fontId="13" fillId="47" borderId="11" applyNumberFormat="0" applyProtection="0">
      <alignment horizontal="left" vertical="top" indent="1"/>
    </xf>
    <xf numFmtId="4" fontId="11" fillId="0" borderId="4" applyNumberFormat="0" applyProtection="0">
      <alignment horizontal="right" vertical="center"/>
    </xf>
    <xf numFmtId="4" fontId="31" fillId="49" borderId="4" applyNumberFormat="0" applyProtection="0">
      <alignment horizontal="right" vertical="center"/>
    </xf>
    <xf numFmtId="4" fontId="11" fillId="29" borderId="4" applyNumberFormat="0" applyProtection="0">
      <alignment horizontal="left" vertical="center" indent="1"/>
    </xf>
    <xf numFmtId="0" fontId="13" fillId="41" borderId="11" applyNumberFormat="0" applyProtection="0">
      <alignment horizontal="left" vertical="top" indent="1"/>
    </xf>
    <xf numFmtId="4" fontId="15" fillId="50" borderId="12" applyNumberFormat="0" applyProtection="0">
      <alignment horizontal="left" vertical="center" indent="1"/>
    </xf>
    <xf numFmtId="0" fontId="11" fillId="51" borderId="15"/>
    <xf numFmtId="4" fontId="16" fillId="46" borderId="4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1" fillId="2" borderId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20" applyNumberFormat="0" applyAlignment="0" applyProtection="0"/>
    <xf numFmtId="0" fontId="40" fillId="56" borderId="21" applyNumberFormat="0" applyAlignment="0" applyProtection="0"/>
    <xf numFmtId="0" fontId="41" fillId="56" borderId="20" applyNumberFormat="0" applyAlignment="0" applyProtection="0"/>
    <xf numFmtId="0" fontId="42" fillId="0" borderId="22" applyNumberFormat="0" applyFill="0" applyAlignment="0" applyProtection="0"/>
    <xf numFmtId="0" fontId="43" fillId="57" borderId="23" applyNumberFormat="0" applyAlignment="0" applyProtection="0"/>
    <xf numFmtId="0" fontId="44" fillId="0" borderId="0" applyNumberFormat="0" applyFill="0" applyBorder="0" applyAlignment="0" applyProtection="0"/>
    <xf numFmtId="0" fontId="2" fillId="58" borderId="24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47" fillId="82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7" fillId="0" borderId="0"/>
    <xf numFmtId="0" fontId="10" fillId="20" borderId="4" applyNumberFormat="0" applyFont="0" applyAlignment="0" applyProtection="0"/>
    <xf numFmtId="4" fontId="10" fillId="27" borderId="4" applyNumberFormat="0" applyProtection="0">
      <alignment vertical="center"/>
    </xf>
    <xf numFmtId="4" fontId="10" fillId="28" borderId="4" applyNumberFormat="0" applyProtection="0">
      <alignment horizontal="left" vertical="center" indent="1"/>
    </xf>
    <xf numFmtId="4" fontId="10" fillId="29" borderId="4" applyNumberFormat="0" applyProtection="0">
      <alignment horizontal="left" vertical="center" indent="1"/>
    </xf>
    <xf numFmtId="4" fontId="10" fillId="30" borderId="4" applyNumberFormat="0" applyProtection="0">
      <alignment horizontal="right" vertical="center"/>
    </xf>
    <xf numFmtId="4" fontId="10" fillId="31" borderId="4" applyNumberFormat="0" applyProtection="0">
      <alignment horizontal="right" vertical="center"/>
    </xf>
    <xf numFmtId="4" fontId="10" fillId="32" borderId="12" applyNumberFormat="0" applyProtection="0">
      <alignment horizontal="right" vertical="center"/>
    </xf>
    <xf numFmtId="4" fontId="10" fillId="33" borderId="4" applyNumberFormat="0" applyProtection="0">
      <alignment horizontal="right" vertical="center"/>
    </xf>
    <xf numFmtId="4" fontId="10" fillId="34" borderId="4" applyNumberFormat="0" applyProtection="0">
      <alignment horizontal="right" vertical="center"/>
    </xf>
    <xf numFmtId="4" fontId="10" fillId="35" borderId="4" applyNumberFormat="0" applyProtection="0">
      <alignment horizontal="right" vertical="center"/>
    </xf>
    <xf numFmtId="4" fontId="10" fillId="36" borderId="4" applyNumberFormat="0" applyProtection="0">
      <alignment horizontal="right" vertical="center"/>
    </xf>
    <xf numFmtId="4" fontId="10" fillId="37" borderId="4" applyNumberFormat="0" applyProtection="0">
      <alignment horizontal="right" vertical="center"/>
    </xf>
    <xf numFmtId="4" fontId="10" fillId="38" borderId="4" applyNumberFormat="0" applyProtection="0">
      <alignment horizontal="right" vertical="center"/>
    </xf>
    <xf numFmtId="4" fontId="10" fillId="39" borderId="12" applyNumberFormat="0" applyProtection="0">
      <alignment horizontal="left" vertical="center" indent="1"/>
    </xf>
    <xf numFmtId="4" fontId="10" fillId="41" borderId="4" applyNumberFormat="0" applyProtection="0">
      <alignment horizontal="right" vertical="center"/>
    </xf>
    <xf numFmtId="4" fontId="10" fillId="42" borderId="12" applyNumberFormat="0" applyProtection="0">
      <alignment horizontal="left" vertical="center" indent="1"/>
    </xf>
    <xf numFmtId="4" fontId="10" fillId="41" borderId="12" applyNumberFormat="0" applyProtection="0">
      <alignment horizontal="left" vertical="center" indent="1"/>
    </xf>
    <xf numFmtId="0" fontId="10" fillId="43" borderId="4" applyNumberFormat="0" applyProtection="0">
      <alignment horizontal="left" vertical="center" indent="1"/>
    </xf>
    <xf numFmtId="0" fontId="10" fillId="40" borderId="11" applyNumberFormat="0" applyProtection="0">
      <alignment horizontal="left" vertical="top" indent="1"/>
    </xf>
    <xf numFmtId="0" fontId="10" fillId="44" borderId="4" applyNumberFormat="0" applyProtection="0">
      <alignment horizontal="left" vertical="center" indent="1"/>
    </xf>
    <xf numFmtId="0" fontId="10" fillId="41" borderId="11" applyNumberFormat="0" applyProtection="0">
      <alignment horizontal="left" vertical="top" indent="1"/>
    </xf>
    <xf numFmtId="0" fontId="10" fillId="45" borderId="4" applyNumberFormat="0" applyProtection="0">
      <alignment horizontal="left" vertical="center" indent="1"/>
    </xf>
    <xf numFmtId="0" fontId="10" fillId="45" borderId="11" applyNumberFormat="0" applyProtection="0">
      <alignment horizontal="left" vertical="top" indent="1"/>
    </xf>
    <xf numFmtId="0" fontId="10" fillId="42" borderId="4" applyNumberFormat="0" applyProtection="0">
      <alignment horizontal="left" vertical="center" indent="1"/>
    </xf>
    <xf numFmtId="0" fontId="10" fillId="42" borderId="11" applyNumberFormat="0" applyProtection="0">
      <alignment horizontal="left" vertical="top" indent="1"/>
    </xf>
    <xf numFmtId="0" fontId="10" fillId="46" borderId="13" applyNumberFormat="0">
      <protection locked="0"/>
    </xf>
    <xf numFmtId="4" fontId="10" fillId="0" borderId="4" applyNumberFormat="0" applyProtection="0">
      <alignment horizontal="right" vertical="center"/>
    </xf>
    <xf numFmtId="4" fontId="10" fillId="29" borderId="4" applyNumberFormat="0" applyProtection="0">
      <alignment horizontal="left" vertical="center" indent="1"/>
    </xf>
    <xf numFmtId="0" fontId="10" fillId="51" borderId="15"/>
    <xf numFmtId="0" fontId="1" fillId="0" borderId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50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1" fillId="52" borderId="0" applyNumberFormat="0" applyBorder="0" applyAlignment="0" applyProtection="0"/>
    <xf numFmtId="0" fontId="52" fillId="53" borderId="0" applyNumberFormat="0" applyBorder="0" applyAlignment="0" applyProtection="0"/>
    <xf numFmtId="0" fontId="53" fillId="54" borderId="0" applyNumberFormat="0" applyBorder="0" applyAlignment="0" applyProtection="0"/>
    <xf numFmtId="0" fontId="54" fillId="55" borderId="20" applyNumberFormat="0" applyAlignment="0" applyProtection="0"/>
    <xf numFmtId="0" fontId="55" fillId="56" borderId="21" applyNumberFormat="0" applyAlignment="0" applyProtection="0"/>
    <xf numFmtId="0" fontId="56" fillId="56" borderId="20" applyNumberFormat="0" applyAlignment="0" applyProtection="0"/>
    <xf numFmtId="0" fontId="57" fillId="0" borderId="22" applyNumberFormat="0" applyFill="0" applyAlignment="0" applyProtection="0"/>
    <xf numFmtId="0" fontId="58" fillId="57" borderId="23" applyNumberFormat="0" applyAlignment="0" applyProtection="0"/>
    <xf numFmtId="0" fontId="59" fillId="0" borderId="0" applyNumberFormat="0" applyFill="0" applyBorder="0" applyAlignment="0" applyProtection="0"/>
    <xf numFmtId="0" fontId="1" fillId="58" borderId="24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2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2" fillId="62" borderId="0" applyNumberFormat="0" applyBorder="0" applyAlignment="0" applyProtection="0"/>
    <xf numFmtId="0" fontId="62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2" fillId="66" borderId="0" applyNumberFormat="0" applyBorder="0" applyAlignment="0" applyProtection="0"/>
    <xf numFmtId="0" fontId="62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62" fillId="70" borderId="0" applyNumberFormat="0" applyBorder="0" applyAlignment="0" applyProtection="0"/>
    <xf numFmtId="0" fontId="62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62" fillId="74" borderId="0" applyNumberFormat="0" applyBorder="0" applyAlignment="0" applyProtection="0"/>
    <xf numFmtId="0" fontId="62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62" fillId="78" borderId="0" applyNumberFormat="0" applyBorder="0" applyAlignment="0" applyProtection="0"/>
    <xf numFmtId="0" fontId="62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62" fillId="82" borderId="0" applyNumberFormat="0" applyBorder="0" applyAlignment="0" applyProtection="0"/>
    <xf numFmtId="0" fontId="62" fillId="59" borderId="0" applyNumberFormat="0" applyBorder="0" applyAlignment="0" applyProtection="0"/>
    <xf numFmtId="0" fontId="62" fillId="75" borderId="0" applyNumberFormat="0" applyBorder="0" applyAlignment="0" applyProtection="0"/>
    <xf numFmtId="0" fontId="62" fillId="63" borderId="0" applyNumberFormat="0" applyBorder="0" applyAlignment="0" applyProtection="0"/>
    <xf numFmtId="0" fontId="62" fillId="67" borderId="0" applyNumberFormat="0" applyBorder="0" applyAlignment="0" applyProtection="0"/>
    <xf numFmtId="0" fontId="62" fillId="67" borderId="0" applyNumberFormat="0" applyBorder="0" applyAlignment="0" applyProtection="0"/>
    <xf numFmtId="0" fontId="62" fillId="75" borderId="0" applyNumberFormat="0" applyBorder="0" applyAlignment="0" applyProtection="0"/>
    <xf numFmtId="0" fontId="62" fillId="67" borderId="0" applyNumberFormat="0" applyBorder="0" applyAlignment="0" applyProtection="0"/>
    <xf numFmtId="0" fontId="62" fillId="67" borderId="0" applyNumberFormat="0" applyBorder="0" applyAlignment="0" applyProtection="0"/>
    <xf numFmtId="0" fontId="62" fillId="63" borderId="0" applyNumberFormat="0" applyBorder="0" applyAlignment="0" applyProtection="0"/>
    <xf numFmtId="0" fontId="62" fillId="67" borderId="0" applyNumberFormat="0" applyBorder="0" applyAlignment="0" applyProtection="0"/>
    <xf numFmtId="0" fontId="62" fillId="71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5" borderId="0" applyNumberFormat="0" applyBorder="0" applyAlignment="0" applyProtection="0"/>
    <xf numFmtId="0" fontId="62" fillId="75" borderId="0" applyNumberFormat="0" applyBorder="0" applyAlignment="0" applyProtection="0"/>
    <xf numFmtId="0" fontId="62" fillId="75" borderId="0" applyNumberFormat="0" applyBorder="0" applyAlignment="0" applyProtection="0"/>
    <xf numFmtId="0" fontId="62" fillId="79" borderId="0" applyNumberFormat="0" applyBorder="0" applyAlignment="0" applyProtection="0"/>
    <xf numFmtId="0" fontId="62" fillId="63" borderId="0" applyNumberFormat="0" applyBorder="0" applyAlignment="0" applyProtection="0"/>
    <xf numFmtId="0" fontId="62" fillId="75" borderId="0" applyNumberFormat="0" applyBorder="0" applyAlignment="0" applyProtection="0"/>
    <xf numFmtId="0" fontId="62" fillId="67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9" borderId="0" applyNumberFormat="0" applyBorder="0" applyAlignment="0" applyProtection="0"/>
    <xf numFmtId="43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/>
    <xf numFmtId="41" fontId="5" fillId="0" borderId="2" xfId="0" applyNumberFormat="1" applyFont="1" applyFill="1" applyBorder="1" applyAlignment="1"/>
    <xf numFmtId="41" fontId="5" fillId="0" borderId="0" xfId="0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Alignment="1"/>
    <xf numFmtId="0" fontId="5" fillId="0" borderId="0" xfId="0" applyFont="1" applyFill="1" applyAlignment="1">
      <alignment horizontal="left" indent="1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1" fontId="5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14" fontId="0" fillId="0" borderId="0" xfId="0" applyNumberFormat="1" applyFill="1" applyAlignment="1"/>
    <xf numFmtId="42" fontId="5" fillId="0" borderId="3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Continuous" vertical="center" wrapText="1"/>
    </xf>
    <xf numFmtId="41" fontId="5" fillId="0" borderId="2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41" fontId="5" fillId="0" borderId="1" xfId="0" applyNumberFormat="1" applyFont="1" applyFill="1" applyBorder="1" applyAlignment="1"/>
    <xf numFmtId="0" fontId="0" fillId="0" borderId="0" xfId="0" applyNumberFormat="1" applyFill="1" applyBorder="1" applyAlignment="1"/>
    <xf numFmtId="41" fontId="0" fillId="0" borderId="0" xfId="0" applyNumberFormat="1" applyFill="1" applyBorder="1" applyAlignment="1"/>
    <xf numFmtId="42" fontId="0" fillId="0" borderId="0" xfId="0" applyNumberFormat="1" applyFill="1" applyAlignment="1"/>
    <xf numFmtId="41" fontId="0" fillId="0" borderId="0" xfId="0" applyNumberFormat="1" applyFill="1" applyAlignment="1"/>
    <xf numFmtId="0" fontId="0" fillId="0" borderId="0" xfId="0" applyNumberFormat="1" applyFill="1" applyAlignment="1">
      <alignment horizontal="center"/>
    </xf>
    <xf numFmtId="43" fontId="0" fillId="0" borderId="0" xfId="0" applyNumberFormat="1" applyFill="1" applyAlignment="1"/>
    <xf numFmtId="0" fontId="0" fillId="0" borderId="0" xfId="0" applyNumberFormat="1" applyFill="1" applyBorder="1" applyAlignment="1">
      <alignment horizontal="center"/>
    </xf>
    <xf numFmtId="42" fontId="5" fillId="0" borderId="0" xfId="0" applyNumberFormat="1" applyFont="1" applyFill="1" applyBorder="1" applyAlignment="1"/>
    <xf numFmtId="9" fontId="5" fillId="0" borderId="0" xfId="272" applyFont="1" applyFill="1" applyAlignment="1">
      <alignment horizontal="left" wrapText="1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ill="1"/>
    <xf numFmtId="41" fontId="0" fillId="0" borderId="0" xfId="0" applyNumberFormat="1" applyFill="1"/>
    <xf numFmtId="17" fontId="0" fillId="0" borderId="0" xfId="0" applyNumberFormat="1" applyFill="1"/>
    <xf numFmtId="41" fontId="0" fillId="0" borderId="0" xfId="0" applyNumberFormat="1" applyFill="1" applyBorder="1"/>
    <xf numFmtId="41" fontId="0" fillId="0" borderId="2" xfId="0" applyNumberFormat="1" applyFill="1" applyBorder="1"/>
    <xf numFmtId="0" fontId="3" fillId="0" borderId="26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2" xfId="0" applyNumberFormat="1" applyFont="1" applyFill="1" applyBorder="1" applyAlignment="1" applyProtection="1">
      <alignment horizontal="right"/>
      <protection locked="0"/>
    </xf>
    <xf numFmtId="1" fontId="5" fillId="0" borderId="0" xfId="0" applyNumberFormat="1" applyFont="1" applyFill="1" applyAlignment="1">
      <alignment horizontal="left"/>
    </xf>
    <xf numFmtId="41" fontId="5" fillId="0" borderId="0" xfId="273" applyNumberFormat="1" applyFont="1" applyFill="1" applyAlignment="1">
      <alignment horizontal="right"/>
    </xf>
    <xf numFmtId="41" fontId="5" fillId="0" borderId="0" xfId="273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41" fontId="5" fillId="0" borderId="0" xfId="0" applyNumberFormat="1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41" fontId="63" fillId="0" borderId="0" xfId="0" applyNumberFormat="1" applyFont="1" applyFill="1" applyBorder="1" applyAlignment="1">
      <alignment horizontal="left" indent="1"/>
    </xf>
    <xf numFmtId="41" fontId="63" fillId="0" borderId="2" xfId="0" applyNumberFormat="1" applyFont="1" applyFill="1" applyBorder="1" applyAlignment="1">
      <alignment horizontal="left" indent="1"/>
    </xf>
    <xf numFmtId="43" fontId="5" fillId="0" borderId="0" xfId="0" applyNumberFormat="1" applyFont="1" applyFill="1" applyBorder="1" applyAlignment="1"/>
    <xf numFmtId="43" fontId="0" fillId="0" borderId="0" xfId="273" applyFont="1" applyFill="1" applyAlignment="1"/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Border="1" applyAlignment="1">
      <alignment horizontal="center"/>
    </xf>
    <xf numFmtId="0" fontId="65" fillId="0" borderId="0" xfId="0" applyFont="1" applyFill="1" applyBorder="1" applyAlignment="1" applyProtection="1">
      <alignment horizontal="left"/>
      <protection locked="0"/>
    </xf>
    <xf numFmtId="0" fontId="66" fillId="0" borderId="0" xfId="0" applyFont="1" applyFill="1" applyAlignment="1"/>
    <xf numFmtId="0" fontId="64" fillId="83" borderId="0" xfId="0" applyNumberFormat="1" applyFont="1" applyFill="1" applyAlignment="1">
      <alignment horizontal="center"/>
    </xf>
  </cellXfs>
  <cellStyles count="286">
    <cellStyle name="20% - Accent1" xfId="135" builtinId="30" customBuiltin="1"/>
    <cellStyle name="20% - Accent1 2" xfId="212"/>
    <cellStyle name="20% - Accent2" xfId="139" builtinId="34" customBuiltin="1"/>
    <cellStyle name="20% - Accent2 2" xfId="216"/>
    <cellStyle name="20% - Accent3" xfId="143" builtinId="38" customBuiltin="1"/>
    <cellStyle name="20% - Accent3 2" xfId="220"/>
    <cellStyle name="20% - Accent4" xfId="147" builtinId="42" customBuiltin="1"/>
    <cellStyle name="20% - Accent4 2" xfId="224"/>
    <cellStyle name="20% - Accent5" xfId="151" builtinId="46" customBuiltin="1"/>
    <cellStyle name="20% - Accent5 2" xfId="228"/>
    <cellStyle name="20% - Accent6" xfId="155" builtinId="50" customBuiltin="1"/>
    <cellStyle name="20% - Accent6 2" xfId="232"/>
    <cellStyle name="40% - Accent1" xfId="136" builtinId="31" customBuiltin="1"/>
    <cellStyle name="40% - Accent1 2" xfId="213"/>
    <cellStyle name="40% - Accent2" xfId="140" builtinId="35" customBuiltin="1"/>
    <cellStyle name="40% - Accent2 2" xfId="217"/>
    <cellStyle name="40% - Accent3" xfId="144" builtinId="39" customBuiltin="1"/>
    <cellStyle name="40% - Accent3 2" xfId="221"/>
    <cellStyle name="40% - Accent4" xfId="148" builtinId="43" customBuiltin="1"/>
    <cellStyle name="40% - Accent4 2" xfId="225"/>
    <cellStyle name="40% - Accent5" xfId="152" builtinId="47" customBuiltin="1"/>
    <cellStyle name="40% - Accent5 2" xfId="229"/>
    <cellStyle name="40% - Accent6" xfId="156" builtinId="51" customBuiltin="1"/>
    <cellStyle name="40% - Accent6 2" xfId="233"/>
    <cellStyle name="60% - Accent1" xfId="137" builtinId="32" customBuiltin="1"/>
    <cellStyle name="60% - Accent1 2" xfId="214"/>
    <cellStyle name="60% - Accent2" xfId="141" builtinId="36" customBuiltin="1"/>
    <cellStyle name="60% - Accent2 2" xfId="218"/>
    <cellStyle name="60% - Accent3" xfId="145" builtinId="40" customBuiltin="1"/>
    <cellStyle name="60% - Accent3 2" xfId="222"/>
    <cellStyle name="60% - Accent4" xfId="149" builtinId="44" customBuiltin="1"/>
    <cellStyle name="60% - Accent4 2" xfId="226"/>
    <cellStyle name="60% - Accent5" xfId="153" builtinId="48" customBuiltin="1"/>
    <cellStyle name="60% - Accent5 2" xfId="230"/>
    <cellStyle name="60% - Accent6" xfId="157" builtinId="52" customBuiltin="1"/>
    <cellStyle name="60% - Accent6 2" xfId="234"/>
    <cellStyle name="Accent1" xfId="134" builtinId="29" customBuiltin="1"/>
    <cellStyle name="Accent1 - 20%" xfId="3"/>
    <cellStyle name="Accent1 - 40%" xfId="4"/>
    <cellStyle name="Accent1 - 60%" xfId="5"/>
    <cellStyle name="Accent1 10" xfId="235"/>
    <cellStyle name="Accent1 11" xfId="247"/>
    <cellStyle name="Accent1 12" xfId="258"/>
    <cellStyle name="Accent1 13" xfId="262"/>
    <cellStyle name="Accent1 14" xfId="266"/>
    <cellStyle name="Accent1 15" xfId="269"/>
    <cellStyle name="Accent1 16" xfId="274"/>
    <cellStyle name="Accent1 17" xfId="285"/>
    <cellStyle name="Accent1 2" xfId="2"/>
    <cellStyle name="Accent1 3" xfId="87"/>
    <cellStyle name="Accent1 4" xfId="109"/>
    <cellStyle name="Accent1 5" xfId="113"/>
    <cellStyle name="Accent1 6" xfId="114"/>
    <cellStyle name="Accent1 7" xfId="116"/>
    <cellStyle name="Accent1 8" xfId="158"/>
    <cellStyle name="Accent1 9" xfId="211"/>
    <cellStyle name="Accent2" xfId="138" builtinId="33" customBuiltin="1"/>
    <cellStyle name="Accent2 - 20%" xfId="7"/>
    <cellStyle name="Accent2 - 40%" xfId="8"/>
    <cellStyle name="Accent2 - 60%" xfId="9"/>
    <cellStyle name="Accent2 10" xfId="237"/>
    <cellStyle name="Accent2 11" xfId="252"/>
    <cellStyle name="Accent2 12" xfId="243"/>
    <cellStyle name="Accent2 13" xfId="255"/>
    <cellStyle name="Accent2 14" xfId="259"/>
    <cellStyle name="Accent2 15" xfId="263"/>
    <cellStyle name="Accent2 16" xfId="275"/>
    <cellStyle name="Accent2 17" xfId="284"/>
    <cellStyle name="Accent2 2" xfId="6"/>
    <cellStyle name="Accent2 3" xfId="89"/>
    <cellStyle name="Accent2 4" xfId="107"/>
    <cellStyle name="Accent2 5" xfId="111"/>
    <cellStyle name="Accent2 6" xfId="108"/>
    <cellStyle name="Accent2 7" xfId="115"/>
    <cellStyle name="Accent2 8" xfId="159"/>
    <cellStyle name="Accent2 9" xfId="215"/>
    <cellStyle name="Accent3" xfId="142" builtinId="37" customBuiltin="1"/>
    <cellStyle name="Accent3 - 20%" xfId="11"/>
    <cellStyle name="Accent3 - 40%" xfId="12"/>
    <cellStyle name="Accent3 - 60%" xfId="13"/>
    <cellStyle name="Accent3 10" xfId="241"/>
    <cellStyle name="Accent3 11" xfId="239"/>
    <cellStyle name="Accent3 12" xfId="238"/>
    <cellStyle name="Accent3 13" xfId="242"/>
    <cellStyle name="Accent3 14" xfId="254"/>
    <cellStyle name="Accent3 15" xfId="244"/>
    <cellStyle name="Accent3 16" xfId="276"/>
    <cellStyle name="Accent3 17" xfId="283"/>
    <cellStyle name="Accent3 2" xfId="10"/>
    <cellStyle name="Accent3 3" xfId="92"/>
    <cellStyle name="Accent3 4" xfId="106"/>
    <cellStyle name="Accent3 5" xfId="88"/>
    <cellStyle name="Accent3 6" xfId="105"/>
    <cellStyle name="Accent3 7" xfId="112"/>
    <cellStyle name="Accent3 8" xfId="160"/>
    <cellStyle name="Accent3 9" xfId="219"/>
    <cellStyle name="Accent4" xfId="146" builtinId="41" customBuiltin="1"/>
    <cellStyle name="Accent4 - 20%" xfId="15"/>
    <cellStyle name="Accent4 - 40%" xfId="16"/>
    <cellStyle name="Accent4 - 60%" xfId="17"/>
    <cellStyle name="Accent4 10" xfId="245"/>
    <cellStyle name="Accent4 11" xfId="246"/>
    <cellStyle name="Accent4 12" xfId="257"/>
    <cellStyle name="Accent4 13" xfId="261"/>
    <cellStyle name="Accent4 14" xfId="265"/>
    <cellStyle name="Accent4 15" xfId="268"/>
    <cellStyle name="Accent4 16" xfId="277"/>
    <cellStyle name="Accent4 17" xfId="282"/>
    <cellStyle name="Accent4 2" xfId="14"/>
    <cellStyle name="Accent4 3" xfId="93"/>
    <cellStyle name="Accent4 4" xfId="104"/>
    <cellStyle name="Accent4 5" xfId="91"/>
    <cellStyle name="Accent4 6" xfId="103"/>
    <cellStyle name="Accent4 7" xfId="110"/>
    <cellStyle name="Accent4 8" xfId="161"/>
    <cellStyle name="Accent4 9" xfId="223"/>
    <cellStyle name="Accent5" xfId="150" builtinId="45" customBuiltin="1"/>
    <cellStyle name="Accent5 - 20%" xfId="19"/>
    <cellStyle name="Accent5 - 40%" xfId="20"/>
    <cellStyle name="Accent5 - 60%" xfId="21"/>
    <cellStyle name="Accent5 10" xfId="248"/>
    <cellStyle name="Accent5 11" xfId="253"/>
    <cellStyle name="Accent5 12" xfId="250"/>
    <cellStyle name="Accent5 13" xfId="236"/>
    <cellStyle name="Accent5 14" xfId="249"/>
    <cellStyle name="Accent5 15" xfId="240"/>
    <cellStyle name="Accent5 16" xfId="278"/>
    <cellStyle name="Accent5 17" xfId="281"/>
    <cellStyle name="Accent5 2" xfId="18"/>
    <cellStyle name="Accent5 3" xfId="96"/>
    <cellStyle name="Accent5 4" xfId="102"/>
    <cellStyle name="Accent5 5" xfId="94"/>
    <cellStyle name="Accent5 6" xfId="101"/>
    <cellStyle name="Accent5 7" xfId="90"/>
    <cellStyle name="Accent5 8" xfId="162"/>
    <cellStyle name="Accent5 9" xfId="227"/>
    <cellStyle name="Accent6" xfId="154" builtinId="49" customBuiltin="1"/>
    <cellStyle name="Accent6 - 20%" xfId="23"/>
    <cellStyle name="Accent6 - 40%" xfId="24"/>
    <cellStyle name="Accent6 - 60%" xfId="25"/>
    <cellStyle name="Accent6 10" xfId="251"/>
    <cellStyle name="Accent6 11" xfId="256"/>
    <cellStyle name="Accent6 12" xfId="260"/>
    <cellStyle name="Accent6 13" xfId="264"/>
    <cellStyle name="Accent6 14" xfId="267"/>
    <cellStyle name="Accent6 15" xfId="270"/>
    <cellStyle name="Accent6 16" xfId="279"/>
    <cellStyle name="Accent6 17" xfId="280"/>
    <cellStyle name="Accent6 2" xfId="22"/>
    <cellStyle name="Accent6 3" xfId="98"/>
    <cellStyle name="Accent6 4" xfId="100"/>
    <cellStyle name="Accent6 5" xfId="97"/>
    <cellStyle name="Accent6 6" xfId="99"/>
    <cellStyle name="Accent6 7" xfId="95"/>
    <cellStyle name="Accent6 8" xfId="163"/>
    <cellStyle name="Accent6 9" xfId="231"/>
    <cellStyle name="Bad" xfId="123" builtinId="27" customBuiltin="1"/>
    <cellStyle name="Bad 2" xfId="26"/>
    <cellStyle name="Bad 3" xfId="200"/>
    <cellStyle name="Calculation" xfId="127" builtinId="22" customBuiltin="1"/>
    <cellStyle name="Calculation 2" xfId="27"/>
    <cellStyle name="Calculation 3" xfId="204"/>
    <cellStyle name="Check Cell" xfId="129" builtinId="23" customBuiltin="1"/>
    <cellStyle name="Check Cell 2" xfId="28"/>
    <cellStyle name="Check Cell 3" xfId="206"/>
    <cellStyle name="Comma" xfId="273" builtinId="3"/>
    <cellStyle name="Comma 2" xfId="271"/>
    <cellStyle name="Emphasis 1" xfId="29"/>
    <cellStyle name="Emphasis 2" xfId="30"/>
    <cellStyle name="Emphasis 3" xfId="31"/>
    <cellStyle name="Explanatory Text" xfId="132" builtinId="53" customBuiltin="1"/>
    <cellStyle name="Explanatory Text 2" xfId="209"/>
    <cellStyle name="Good" xfId="122" builtinId="26" customBuiltin="1"/>
    <cellStyle name="Good 2" xfId="32"/>
    <cellStyle name="Good 3" xfId="199"/>
    <cellStyle name="Heading 1" xfId="118" builtinId="16" customBuiltin="1"/>
    <cellStyle name="Heading 1 2" xfId="33"/>
    <cellStyle name="Heading 1 3" xfId="195"/>
    <cellStyle name="Heading 2" xfId="119" builtinId="17" customBuiltin="1"/>
    <cellStyle name="Heading 2 2" xfId="34"/>
    <cellStyle name="Heading 2 3" xfId="196"/>
    <cellStyle name="Heading 3" xfId="120" builtinId="18" customBuiltin="1"/>
    <cellStyle name="Heading 3 2" xfId="35"/>
    <cellStyle name="Heading 3 3" xfId="197"/>
    <cellStyle name="Heading 4" xfId="121" builtinId="19" customBuiltin="1"/>
    <cellStyle name="Heading 4 2" xfId="36"/>
    <cellStyle name="Heading 4 3" xfId="198"/>
    <cellStyle name="Input" xfId="125" builtinId="20" customBuiltin="1"/>
    <cellStyle name="Input 2" xfId="37"/>
    <cellStyle name="Input 3" xfId="202"/>
    <cellStyle name="Linked Cell" xfId="128" builtinId="24" customBuiltin="1"/>
    <cellStyle name="Linked Cell 2" xfId="38"/>
    <cellStyle name="Linked Cell 3" xfId="205"/>
    <cellStyle name="Neutral" xfId="124" builtinId="28" customBuiltin="1"/>
    <cellStyle name="Neutral 2" xfId="39"/>
    <cellStyle name="Neutral 3" xfId="201"/>
    <cellStyle name="Normal" xfId="0" builtinId="0"/>
    <cellStyle name="Normal 2" xfId="1"/>
    <cellStyle name="Normal 3" xfId="86"/>
    <cellStyle name="Normal 4" xfId="164"/>
    <cellStyle name="Normal 5" xfId="194"/>
    <cellStyle name="Note" xfId="131" builtinId="10" customBuiltin="1"/>
    <cellStyle name="Note 2" xfId="40"/>
    <cellStyle name="Note 3" xfId="165"/>
    <cellStyle name="Note 4" xfId="208"/>
    <cellStyle name="Output" xfId="126" builtinId="21" customBuiltin="1"/>
    <cellStyle name="Output 2" xfId="41"/>
    <cellStyle name="Output 3" xfId="203"/>
    <cellStyle name="Percent" xfId="272" builtinId="5"/>
    <cellStyle name="SAPBEXaggData" xfId="42"/>
    <cellStyle name="SAPBEXaggData 2" xfId="166"/>
    <cellStyle name="SAPBEXaggDataEmph" xfId="43"/>
    <cellStyle name="SAPBEXaggItem" xfId="44"/>
    <cellStyle name="SAPBEXaggItem 2" xfId="167"/>
    <cellStyle name="SAPBEXaggItemX" xfId="45"/>
    <cellStyle name="SAPBEXchaText" xfId="46"/>
    <cellStyle name="SAPBEXchaText 2" xfId="168"/>
    <cellStyle name="SAPBEXexcBad7" xfId="47"/>
    <cellStyle name="SAPBEXexcBad7 2" xfId="169"/>
    <cellStyle name="SAPBEXexcBad8" xfId="48"/>
    <cellStyle name="SAPBEXexcBad8 2" xfId="170"/>
    <cellStyle name="SAPBEXexcBad9" xfId="49"/>
    <cellStyle name="SAPBEXexcBad9 2" xfId="171"/>
    <cellStyle name="SAPBEXexcCritical4" xfId="50"/>
    <cellStyle name="SAPBEXexcCritical4 2" xfId="172"/>
    <cellStyle name="SAPBEXexcCritical5" xfId="51"/>
    <cellStyle name="SAPBEXexcCritical5 2" xfId="173"/>
    <cellStyle name="SAPBEXexcCritical6" xfId="52"/>
    <cellStyle name="SAPBEXexcCritical6 2" xfId="174"/>
    <cellStyle name="SAPBEXexcGood1" xfId="53"/>
    <cellStyle name="SAPBEXexcGood1 2" xfId="175"/>
    <cellStyle name="SAPBEXexcGood2" xfId="54"/>
    <cellStyle name="SAPBEXexcGood2 2" xfId="176"/>
    <cellStyle name="SAPBEXexcGood3" xfId="55"/>
    <cellStyle name="SAPBEXexcGood3 2" xfId="177"/>
    <cellStyle name="SAPBEXfilterDrill" xfId="56"/>
    <cellStyle name="SAPBEXfilterDrill 2" xfId="178"/>
    <cellStyle name="SAPBEXfilterItem" xfId="57"/>
    <cellStyle name="SAPBEXfilterText" xfId="58"/>
    <cellStyle name="SAPBEXformats" xfId="59"/>
    <cellStyle name="SAPBEXformats 2" xfId="179"/>
    <cellStyle name="SAPBEXheaderItem" xfId="60"/>
    <cellStyle name="SAPBEXheaderItem 2" xfId="180"/>
    <cellStyle name="SAPBEXheaderText" xfId="61"/>
    <cellStyle name="SAPBEXheaderText 2" xfId="181"/>
    <cellStyle name="SAPBEXHLevel0" xfId="62"/>
    <cellStyle name="SAPBEXHLevel0 2" xfId="182"/>
    <cellStyle name="SAPBEXHLevel0X" xfId="63"/>
    <cellStyle name="SAPBEXHLevel0X 2" xfId="183"/>
    <cellStyle name="SAPBEXHLevel1" xfId="64"/>
    <cellStyle name="SAPBEXHLevel1 2" xfId="184"/>
    <cellStyle name="SAPBEXHLevel1X" xfId="65"/>
    <cellStyle name="SAPBEXHLevel1X 2" xfId="185"/>
    <cellStyle name="SAPBEXHLevel2" xfId="66"/>
    <cellStyle name="SAPBEXHLevel2 2" xfId="186"/>
    <cellStyle name="SAPBEXHLevel2X" xfId="67"/>
    <cellStyle name="SAPBEXHLevel2X 2" xfId="187"/>
    <cellStyle name="SAPBEXHLevel3" xfId="68"/>
    <cellStyle name="SAPBEXHLevel3 2" xfId="188"/>
    <cellStyle name="SAPBEXHLevel3X" xfId="69"/>
    <cellStyle name="SAPBEXHLevel3X 2" xfId="189"/>
    <cellStyle name="SAPBEXinputData" xfId="70"/>
    <cellStyle name="SAPBEXinputData 2" xfId="19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91"/>
    <cellStyle name="SAPBEXstdDataEmph" xfId="77"/>
    <cellStyle name="SAPBEXstdItem" xfId="78"/>
    <cellStyle name="SAPBEXstdItem 2" xfId="192"/>
    <cellStyle name="SAPBEXstdItemX" xfId="79"/>
    <cellStyle name="SAPBEXtitle" xfId="80"/>
    <cellStyle name="SAPBEXunassignedItem" xfId="81"/>
    <cellStyle name="SAPBEXunassignedItem 2" xfId="193"/>
    <cellStyle name="SAPBEXundefined" xfId="82"/>
    <cellStyle name="Sheet Title" xfId="83"/>
    <cellStyle name="Title" xfId="117" builtinId="15" customBuiltin="1"/>
    <cellStyle name="Total" xfId="133" builtinId="25" customBuiltin="1"/>
    <cellStyle name="Total 2" xfId="84"/>
    <cellStyle name="Total 3" xfId="210"/>
    <cellStyle name="Warning Text" xfId="130" builtinId="11" customBuiltin="1"/>
    <cellStyle name="Warning Text 2" xfId="85"/>
    <cellStyle name="Warning Text 3" xfId="20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3</xdr:col>
      <xdr:colOff>556735</xdr:colOff>
      <xdr:row>26</xdr:row>
      <xdr:rowOff>129757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5471635" cy="2507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>
        <row r="20">
          <cell r="D20">
            <v>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tabSelected="1" workbookViewId="0"/>
  </sheetViews>
  <sheetFormatPr defaultColWidth="8.85546875" defaultRowHeight="15" x14ac:dyDescent="0.25"/>
  <cols>
    <col min="1" max="1" width="5.42578125" style="1" bestFit="1" customWidth="1"/>
    <col min="2" max="2" width="62.28515625" style="1" customWidth="1"/>
    <col min="3" max="3" width="13.28515625" style="1" bestFit="1" customWidth="1"/>
    <col min="4" max="4" width="12.5703125" style="1" customWidth="1"/>
    <col min="5" max="5" width="12.28515625" style="1" customWidth="1"/>
    <col min="6" max="6" width="18.42578125" style="1" bestFit="1" customWidth="1"/>
    <col min="7" max="7" width="18.42578125" style="1" customWidth="1"/>
    <col min="8" max="8" width="8.42578125" style="1" customWidth="1"/>
    <col min="9" max="251" width="8.85546875" style="1"/>
    <col min="252" max="252" width="5.42578125" style="1" bestFit="1" customWidth="1"/>
    <col min="253" max="253" width="69.42578125" style="1" customWidth="1"/>
    <col min="254" max="254" width="12.85546875" style="1" bestFit="1" customWidth="1"/>
    <col min="255" max="255" width="13.140625" style="1" customWidth="1"/>
    <col min="256" max="256" width="12.7109375" style="1" customWidth="1"/>
    <col min="257" max="257" width="13.5703125" style="1" customWidth="1"/>
    <col min="258" max="507" width="8.85546875" style="1"/>
    <col min="508" max="508" width="5.42578125" style="1" bestFit="1" customWidth="1"/>
    <col min="509" max="509" width="69.42578125" style="1" customWidth="1"/>
    <col min="510" max="510" width="12.85546875" style="1" bestFit="1" customWidth="1"/>
    <col min="511" max="511" width="13.140625" style="1" customWidth="1"/>
    <col min="512" max="512" width="12.7109375" style="1" customWidth="1"/>
    <col min="513" max="513" width="13.5703125" style="1" customWidth="1"/>
    <col min="514" max="763" width="8.85546875" style="1"/>
    <col min="764" max="764" width="5.42578125" style="1" bestFit="1" customWidth="1"/>
    <col min="765" max="765" width="69.42578125" style="1" customWidth="1"/>
    <col min="766" max="766" width="12.85546875" style="1" bestFit="1" customWidth="1"/>
    <col min="767" max="767" width="13.140625" style="1" customWidth="1"/>
    <col min="768" max="768" width="12.7109375" style="1" customWidth="1"/>
    <col min="769" max="769" width="13.5703125" style="1" customWidth="1"/>
    <col min="770" max="1019" width="8.85546875" style="1"/>
    <col min="1020" max="1020" width="5.42578125" style="1" bestFit="1" customWidth="1"/>
    <col min="1021" max="1021" width="69.42578125" style="1" customWidth="1"/>
    <col min="1022" max="1022" width="12.85546875" style="1" bestFit="1" customWidth="1"/>
    <col min="1023" max="1023" width="13.140625" style="1" customWidth="1"/>
    <col min="1024" max="1024" width="12.7109375" style="1" customWidth="1"/>
    <col min="1025" max="1025" width="13.5703125" style="1" customWidth="1"/>
    <col min="1026" max="1275" width="8.85546875" style="1"/>
    <col min="1276" max="1276" width="5.42578125" style="1" bestFit="1" customWidth="1"/>
    <col min="1277" max="1277" width="69.42578125" style="1" customWidth="1"/>
    <col min="1278" max="1278" width="12.85546875" style="1" bestFit="1" customWidth="1"/>
    <col min="1279" max="1279" width="13.140625" style="1" customWidth="1"/>
    <col min="1280" max="1280" width="12.7109375" style="1" customWidth="1"/>
    <col min="1281" max="1281" width="13.5703125" style="1" customWidth="1"/>
    <col min="1282" max="1531" width="8.85546875" style="1"/>
    <col min="1532" max="1532" width="5.42578125" style="1" bestFit="1" customWidth="1"/>
    <col min="1533" max="1533" width="69.42578125" style="1" customWidth="1"/>
    <col min="1534" max="1534" width="12.85546875" style="1" bestFit="1" customWidth="1"/>
    <col min="1535" max="1535" width="13.140625" style="1" customWidth="1"/>
    <col min="1536" max="1536" width="12.7109375" style="1" customWidth="1"/>
    <col min="1537" max="1537" width="13.5703125" style="1" customWidth="1"/>
    <col min="1538" max="1787" width="8.85546875" style="1"/>
    <col min="1788" max="1788" width="5.42578125" style="1" bestFit="1" customWidth="1"/>
    <col min="1789" max="1789" width="69.42578125" style="1" customWidth="1"/>
    <col min="1790" max="1790" width="12.85546875" style="1" bestFit="1" customWidth="1"/>
    <col min="1791" max="1791" width="13.140625" style="1" customWidth="1"/>
    <col min="1792" max="1792" width="12.7109375" style="1" customWidth="1"/>
    <col min="1793" max="1793" width="13.5703125" style="1" customWidth="1"/>
    <col min="1794" max="2043" width="8.85546875" style="1"/>
    <col min="2044" max="2044" width="5.42578125" style="1" bestFit="1" customWidth="1"/>
    <col min="2045" max="2045" width="69.42578125" style="1" customWidth="1"/>
    <col min="2046" max="2046" width="12.85546875" style="1" bestFit="1" customWidth="1"/>
    <col min="2047" max="2047" width="13.140625" style="1" customWidth="1"/>
    <col min="2048" max="2048" width="12.7109375" style="1" customWidth="1"/>
    <col min="2049" max="2049" width="13.5703125" style="1" customWidth="1"/>
    <col min="2050" max="2299" width="8.85546875" style="1"/>
    <col min="2300" max="2300" width="5.42578125" style="1" bestFit="1" customWidth="1"/>
    <col min="2301" max="2301" width="69.42578125" style="1" customWidth="1"/>
    <col min="2302" max="2302" width="12.85546875" style="1" bestFit="1" customWidth="1"/>
    <col min="2303" max="2303" width="13.140625" style="1" customWidth="1"/>
    <col min="2304" max="2304" width="12.7109375" style="1" customWidth="1"/>
    <col min="2305" max="2305" width="13.5703125" style="1" customWidth="1"/>
    <col min="2306" max="2555" width="8.85546875" style="1"/>
    <col min="2556" max="2556" width="5.42578125" style="1" bestFit="1" customWidth="1"/>
    <col min="2557" max="2557" width="69.42578125" style="1" customWidth="1"/>
    <col min="2558" max="2558" width="12.85546875" style="1" bestFit="1" customWidth="1"/>
    <col min="2559" max="2559" width="13.140625" style="1" customWidth="1"/>
    <col min="2560" max="2560" width="12.7109375" style="1" customWidth="1"/>
    <col min="2561" max="2561" width="13.5703125" style="1" customWidth="1"/>
    <col min="2562" max="2811" width="8.85546875" style="1"/>
    <col min="2812" max="2812" width="5.42578125" style="1" bestFit="1" customWidth="1"/>
    <col min="2813" max="2813" width="69.42578125" style="1" customWidth="1"/>
    <col min="2814" max="2814" width="12.85546875" style="1" bestFit="1" customWidth="1"/>
    <col min="2815" max="2815" width="13.140625" style="1" customWidth="1"/>
    <col min="2816" max="2816" width="12.7109375" style="1" customWidth="1"/>
    <col min="2817" max="2817" width="13.5703125" style="1" customWidth="1"/>
    <col min="2818" max="3067" width="8.85546875" style="1"/>
    <col min="3068" max="3068" width="5.42578125" style="1" bestFit="1" customWidth="1"/>
    <col min="3069" max="3069" width="69.42578125" style="1" customWidth="1"/>
    <col min="3070" max="3070" width="12.85546875" style="1" bestFit="1" customWidth="1"/>
    <col min="3071" max="3071" width="13.140625" style="1" customWidth="1"/>
    <col min="3072" max="3072" width="12.7109375" style="1" customWidth="1"/>
    <col min="3073" max="3073" width="13.5703125" style="1" customWidth="1"/>
    <col min="3074" max="3323" width="8.85546875" style="1"/>
    <col min="3324" max="3324" width="5.42578125" style="1" bestFit="1" customWidth="1"/>
    <col min="3325" max="3325" width="69.42578125" style="1" customWidth="1"/>
    <col min="3326" max="3326" width="12.85546875" style="1" bestFit="1" customWidth="1"/>
    <col min="3327" max="3327" width="13.140625" style="1" customWidth="1"/>
    <col min="3328" max="3328" width="12.7109375" style="1" customWidth="1"/>
    <col min="3329" max="3329" width="13.5703125" style="1" customWidth="1"/>
    <col min="3330" max="3579" width="8.85546875" style="1"/>
    <col min="3580" max="3580" width="5.42578125" style="1" bestFit="1" customWidth="1"/>
    <col min="3581" max="3581" width="69.42578125" style="1" customWidth="1"/>
    <col min="3582" max="3582" width="12.85546875" style="1" bestFit="1" customWidth="1"/>
    <col min="3583" max="3583" width="13.140625" style="1" customWidth="1"/>
    <col min="3584" max="3584" width="12.7109375" style="1" customWidth="1"/>
    <col min="3585" max="3585" width="13.5703125" style="1" customWidth="1"/>
    <col min="3586" max="3835" width="8.85546875" style="1"/>
    <col min="3836" max="3836" width="5.42578125" style="1" bestFit="1" customWidth="1"/>
    <col min="3837" max="3837" width="69.42578125" style="1" customWidth="1"/>
    <col min="3838" max="3838" width="12.85546875" style="1" bestFit="1" customWidth="1"/>
    <col min="3839" max="3839" width="13.140625" style="1" customWidth="1"/>
    <col min="3840" max="3840" width="12.7109375" style="1" customWidth="1"/>
    <col min="3841" max="3841" width="13.5703125" style="1" customWidth="1"/>
    <col min="3842" max="4091" width="8.85546875" style="1"/>
    <col min="4092" max="4092" width="5.42578125" style="1" bestFit="1" customWidth="1"/>
    <col min="4093" max="4093" width="69.42578125" style="1" customWidth="1"/>
    <col min="4094" max="4094" width="12.85546875" style="1" bestFit="1" customWidth="1"/>
    <col min="4095" max="4095" width="13.140625" style="1" customWidth="1"/>
    <col min="4096" max="4096" width="12.7109375" style="1" customWidth="1"/>
    <col min="4097" max="4097" width="13.5703125" style="1" customWidth="1"/>
    <col min="4098" max="4347" width="8.85546875" style="1"/>
    <col min="4348" max="4348" width="5.42578125" style="1" bestFit="1" customWidth="1"/>
    <col min="4349" max="4349" width="69.42578125" style="1" customWidth="1"/>
    <col min="4350" max="4350" width="12.85546875" style="1" bestFit="1" customWidth="1"/>
    <col min="4351" max="4351" width="13.140625" style="1" customWidth="1"/>
    <col min="4352" max="4352" width="12.7109375" style="1" customWidth="1"/>
    <col min="4353" max="4353" width="13.5703125" style="1" customWidth="1"/>
    <col min="4354" max="4603" width="8.85546875" style="1"/>
    <col min="4604" max="4604" width="5.42578125" style="1" bestFit="1" customWidth="1"/>
    <col min="4605" max="4605" width="69.42578125" style="1" customWidth="1"/>
    <col min="4606" max="4606" width="12.85546875" style="1" bestFit="1" customWidth="1"/>
    <col min="4607" max="4607" width="13.140625" style="1" customWidth="1"/>
    <col min="4608" max="4608" width="12.7109375" style="1" customWidth="1"/>
    <col min="4609" max="4609" width="13.5703125" style="1" customWidth="1"/>
    <col min="4610" max="4859" width="8.85546875" style="1"/>
    <col min="4860" max="4860" width="5.42578125" style="1" bestFit="1" customWidth="1"/>
    <col min="4861" max="4861" width="69.42578125" style="1" customWidth="1"/>
    <col min="4862" max="4862" width="12.85546875" style="1" bestFit="1" customWidth="1"/>
    <col min="4863" max="4863" width="13.140625" style="1" customWidth="1"/>
    <col min="4864" max="4864" width="12.7109375" style="1" customWidth="1"/>
    <col min="4865" max="4865" width="13.5703125" style="1" customWidth="1"/>
    <col min="4866" max="5115" width="8.85546875" style="1"/>
    <col min="5116" max="5116" width="5.42578125" style="1" bestFit="1" customWidth="1"/>
    <col min="5117" max="5117" width="69.42578125" style="1" customWidth="1"/>
    <col min="5118" max="5118" width="12.85546875" style="1" bestFit="1" customWidth="1"/>
    <col min="5119" max="5119" width="13.140625" style="1" customWidth="1"/>
    <col min="5120" max="5120" width="12.7109375" style="1" customWidth="1"/>
    <col min="5121" max="5121" width="13.5703125" style="1" customWidth="1"/>
    <col min="5122" max="5371" width="8.85546875" style="1"/>
    <col min="5372" max="5372" width="5.42578125" style="1" bestFit="1" customWidth="1"/>
    <col min="5373" max="5373" width="69.42578125" style="1" customWidth="1"/>
    <col min="5374" max="5374" width="12.85546875" style="1" bestFit="1" customWidth="1"/>
    <col min="5375" max="5375" width="13.140625" style="1" customWidth="1"/>
    <col min="5376" max="5376" width="12.7109375" style="1" customWidth="1"/>
    <col min="5377" max="5377" width="13.5703125" style="1" customWidth="1"/>
    <col min="5378" max="5627" width="8.85546875" style="1"/>
    <col min="5628" max="5628" width="5.42578125" style="1" bestFit="1" customWidth="1"/>
    <col min="5629" max="5629" width="69.42578125" style="1" customWidth="1"/>
    <col min="5630" max="5630" width="12.85546875" style="1" bestFit="1" customWidth="1"/>
    <col min="5631" max="5631" width="13.140625" style="1" customWidth="1"/>
    <col min="5632" max="5632" width="12.7109375" style="1" customWidth="1"/>
    <col min="5633" max="5633" width="13.5703125" style="1" customWidth="1"/>
    <col min="5634" max="5883" width="8.85546875" style="1"/>
    <col min="5884" max="5884" width="5.42578125" style="1" bestFit="1" customWidth="1"/>
    <col min="5885" max="5885" width="69.42578125" style="1" customWidth="1"/>
    <col min="5886" max="5886" width="12.85546875" style="1" bestFit="1" customWidth="1"/>
    <col min="5887" max="5887" width="13.140625" style="1" customWidth="1"/>
    <col min="5888" max="5888" width="12.7109375" style="1" customWidth="1"/>
    <col min="5889" max="5889" width="13.5703125" style="1" customWidth="1"/>
    <col min="5890" max="6139" width="8.85546875" style="1"/>
    <col min="6140" max="6140" width="5.42578125" style="1" bestFit="1" customWidth="1"/>
    <col min="6141" max="6141" width="69.42578125" style="1" customWidth="1"/>
    <col min="6142" max="6142" width="12.85546875" style="1" bestFit="1" customWidth="1"/>
    <col min="6143" max="6143" width="13.140625" style="1" customWidth="1"/>
    <col min="6144" max="6144" width="12.7109375" style="1" customWidth="1"/>
    <col min="6145" max="6145" width="13.5703125" style="1" customWidth="1"/>
    <col min="6146" max="6395" width="8.85546875" style="1"/>
    <col min="6396" max="6396" width="5.42578125" style="1" bestFit="1" customWidth="1"/>
    <col min="6397" max="6397" width="69.42578125" style="1" customWidth="1"/>
    <col min="6398" max="6398" width="12.85546875" style="1" bestFit="1" customWidth="1"/>
    <col min="6399" max="6399" width="13.140625" style="1" customWidth="1"/>
    <col min="6400" max="6400" width="12.7109375" style="1" customWidth="1"/>
    <col min="6401" max="6401" width="13.5703125" style="1" customWidth="1"/>
    <col min="6402" max="6651" width="8.85546875" style="1"/>
    <col min="6652" max="6652" width="5.42578125" style="1" bestFit="1" customWidth="1"/>
    <col min="6653" max="6653" width="69.42578125" style="1" customWidth="1"/>
    <col min="6654" max="6654" width="12.85546875" style="1" bestFit="1" customWidth="1"/>
    <col min="6655" max="6655" width="13.140625" style="1" customWidth="1"/>
    <col min="6656" max="6656" width="12.7109375" style="1" customWidth="1"/>
    <col min="6657" max="6657" width="13.5703125" style="1" customWidth="1"/>
    <col min="6658" max="6907" width="8.85546875" style="1"/>
    <col min="6908" max="6908" width="5.42578125" style="1" bestFit="1" customWidth="1"/>
    <col min="6909" max="6909" width="69.42578125" style="1" customWidth="1"/>
    <col min="6910" max="6910" width="12.85546875" style="1" bestFit="1" customWidth="1"/>
    <col min="6911" max="6911" width="13.140625" style="1" customWidth="1"/>
    <col min="6912" max="6912" width="12.7109375" style="1" customWidth="1"/>
    <col min="6913" max="6913" width="13.5703125" style="1" customWidth="1"/>
    <col min="6914" max="7163" width="8.85546875" style="1"/>
    <col min="7164" max="7164" width="5.42578125" style="1" bestFit="1" customWidth="1"/>
    <col min="7165" max="7165" width="69.42578125" style="1" customWidth="1"/>
    <col min="7166" max="7166" width="12.85546875" style="1" bestFit="1" customWidth="1"/>
    <col min="7167" max="7167" width="13.140625" style="1" customWidth="1"/>
    <col min="7168" max="7168" width="12.7109375" style="1" customWidth="1"/>
    <col min="7169" max="7169" width="13.5703125" style="1" customWidth="1"/>
    <col min="7170" max="7419" width="8.85546875" style="1"/>
    <col min="7420" max="7420" width="5.42578125" style="1" bestFit="1" customWidth="1"/>
    <col min="7421" max="7421" width="69.42578125" style="1" customWidth="1"/>
    <col min="7422" max="7422" width="12.85546875" style="1" bestFit="1" customWidth="1"/>
    <col min="7423" max="7423" width="13.140625" style="1" customWidth="1"/>
    <col min="7424" max="7424" width="12.7109375" style="1" customWidth="1"/>
    <col min="7425" max="7425" width="13.5703125" style="1" customWidth="1"/>
    <col min="7426" max="7675" width="8.85546875" style="1"/>
    <col min="7676" max="7676" width="5.42578125" style="1" bestFit="1" customWidth="1"/>
    <col min="7677" max="7677" width="69.42578125" style="1" customWidth="1"/>
    <col min="7678" max="7678" width="12.85546875" style="1" bestFit="1" customWidth="1"/>
    <col min="7679" max="7679" width="13.140625" style="1" customWidth="1"/>
    <col min="7680" max="7680" width="12.7109375" style="1" customWidth="1"/>
    <col min="7681" max="7681" width="13.5703125" style="1" customWidth="1"/>
    <col min="7682" max="7931" width="8.85546875" style="1"/>
    <col min="7932" max="7932" width="5.42578125" style="1" bestFit="1" customWidth="1"/>
    <col min="7933" max="7933" width="69.42578125" style="1" customWidth="1"/>
    <col min="7934" max="7934" width="12.85546875" style="1" bestFit="1" customWidth="1"/>
    <col min="7935" max="7935" width="13.140625" style="1" customWidth="1"/>
    <col min="7936" max="7936" width="12.7109375" style="1" customWidth="1"/>
    <col min="7937" max="7937" width="13.5703125" style="1" customWidth="1"/>
    <col min="7938" max="8187" width="8.85546875" style="1"/>
    <col min="8188" max="8188" width="5.42578125" style="1" bestFit="1" customWidth="1"/>
    <col min="8189" max="8189" width="69.42578125" style="1" customWidth="1"/>
    <col min="8190" max="8190" width="12.85546875" style="1" bestFit="1" customWidth="1"/>
    <col min="8191" max="8191" width="13.140625" style="1" customWidth="1"/>
    <col min="8192" max="8192" width="12.7109375" style="1" customWidth="1"/>
    <col min="8193" max="8193" width="13.5703125" style="1" customWidth="1"/>
    <col min="8194" max="8443" width="8.85546875" style="1"/>
    <col min="8444" max="8444" width="5.42578125" style="1" bestFit="1" customWidth="1"/>
    <col min="8445" max="8445" width="69.42578125" style="1" customWidth="1"/>
    <col min="8446" max="8446" width="12.85546875" style="1" bestFit="1" customWidth="1"/>
    <col min="8447" max="8447" width="13.140625" style="1" customWidth="1"/>
    <col min="8448" max="8448" width="12.7109375" style="1" customWidth="1"/>
    <col min="8449" max="8449" width="13.5703125" style="1" customWidth="1"/>
    <col min="8450" max="8699" width="8.85546875" style="1"/>
    <col min="8700" max="8700" width="5.42578125" style="1" bestFit="1" customWidth="1"/>
    <col min="8701" max="8701" width="69.42578125" style="1" customWidth="1"/>
    <col min="8702" max="8702" width="12.85546875" style="1" bestFit="1" customWidth="1"/>
    <col min="8703" max="8703" width="13.140625" style="1" customWidth="1"/>
    <col min="8704" max="8704" width="12.7109375" style="1" customWidth="1"/>
    <col min="8705" max="8705" width="13.5703125" style="1" customWidth="1"/>
    <col min="8706" max="8955" width="8.85546875" style="1"/>
    <col min="8956" max="8956" width="5.42578125" style="1" bestFit="1" customWidth="1"/>
    <col min="8957" max="8957" width="69.42578125" style="1" customWidth="1"/>
    <col min="8958" max="8958" width="12.85546875" style="1" bestFit="1" customWidth="1"/>
    <col min="8959" max="8959" width="13.140625" style="1" customWidth="1"/>
    <col min="8960" max="8960" width="12.7109375" style="1" customWidth="1"/>
    <col min="8961" max="8961" width="13.5703125" style="1" customWidth="1"/>
    <col min="8962" max="9211" width="8.85546875" style="1"/>
    <col min="9212" max="9212" width="5.42578125" style="1" bestFit="1" customWidth="1"/>
    <col min="9213" max="9213" width="69.42578125" style="1" customWidth="1"/>
    <col min="9214" max="9214" width="12.85546875" style="1" bestFit="1" customWidth="1"/>
    <col min="9215" max="9215" width="13.140625" style="1" customWidth="1"/>
    <col min="9216" max="9216" width="12.7109375" style="1" customWidth="1"/>
    <col min="9217" max="9217" width="13.5703125" style="1" customWidth="1"/>
    <col min="9218" max="9467" width="8.85546875" style="1"/>
    <col min="9468" max="9468" width="5.42578125" style="1" bestFit="1" customWidth="1"/>
    <col min="9469" max="9469" width="69.42578125" style="1" customWidth="1"/>
    <col min="9470" max="9470" width="12.85546875" style="1" bestFit="1" customWidth="1"/>
    <col min="9471" max="9471" width="13.140625" style="1" customWidth="1"/>
    <col min="9472" max="9472" width="12.7109375" style="1" customWidth="1"/>
    <col min="9473" max="9473" width="13.5703125" style="1" customWidth="1"/>
    <col min="9474" max="9723" width="8.85546875" style="1"/>
    <col min="9724" max="9724" width="5.42578125" style="1" bestFit="1" customWidth="1"/>
    <col min="9725" max="9725" width="69.42578125" style="1" customWidth="1"/>
    <col min="9726" max="9726" width="12.85546875" style="1" bestFit="1" customWidth="1"/>
    <col min="9727" max="9727" width="13.140625" style="1" customWidth="1"/>
    <col min="9728" max="9728" width="12.7109375" style="1" customWidth="1"/>
    <col min="9729" max="9729" width="13.5703125" style="1" customWidth="1"/>
    <col min="9730" max="9979" width="8.85546875" style="1"/>
    <col min="9980" max="9980" width="5.42578125" style="1" bestFit="1" customWidth="1"/>
    <col min="9981" max="9981" width="69.42578125" style="1" customWidth="1"/>
    <col min="9982" max="9982" width="12.85546875" style="1" bestFit="1" customWidth="1"/>
    <col min="9983" max="9983" width="13.140625" style="1" customWidth="1"/>
    <col min="9984" max="9984" width="12.7109375" style="1" customWidth="1"/>
    <col min="9985" max="9985" width="13.5703125" style="1" customWidth="1"/>
    <col min="9986" max="10235" width="8.85546875" style="1"/>
    <col min="10236" max="10236" width="5.42578125" style="1" bestFit="1" customWidth="1"/>
    <col min="10237" max="10237" width="69.42578125" style="1" customWidth="1"/>
    <col min="10238" max="10238" width="12.85546875" style="1" bestFit="1" customWidth="1"/>
    <col min="10239" max="10239" width="13.140625" style="1" customWidth="1"/>
    <col min="10240" max="10240" width="12.7109375" style="1" customWidth="1"/>
    <col min="10241" max="10241" width="13.5703125" style="1" customWidth="1"/>
    <col min="10242" max="10491" width="8.85546875" style="1"/>
    <col min="10492" max="10492" width="5.42578125" style="1" bestFit="1" customWidth="1"/>
    <col min="10493" max="10493" width="69.42578125" style="1" customWidth="1"/>
    <col min="10494" max="10494" width="12.85546875" style="1" bestFit="1" customWidth="1"/>
    <col min="10495" max="10495" width="13.140625" style="1" customWidth="1"/>
    <col min="10496" max="10496" width="12.7109375" style="1" customWidth="1"/>
    <col min="10497" max="10497" width="13.5703125" style="1" customWidth="1"/>
    <col min="10498" max="10747" width="8.85546875" style="1"/>
    <col min="10748" max="10748" width="5.42578125" style="1" bestFit="1" customWidth="1"/>
    <col min="10749" max="10749" width="69.42578125" style="1" customWidth="1"/>
    <col min="10750" max="10750" width="12.85546875" style="1" bestFit="1" customWidth="1"/>
    <col min="10751" max="10751" width="13.140625" style="1" customWidth="1"/>
    <col min="10752" max="10752" width="12.7109375" style="1" customWidth="1"/>
    <col min="10753" max="10753" width="13.5703125" style="1" customWidth="1"/>
    <col min="10754" max="11003" width="8.85546875" style="1"/>
    <col min="11004" max="11004" width="5.42578125" style="1" bestFit="1" customWidth="1"/>
    <col min="11005" max="11005" width="69.42578125" style="1" customWidth="1"/>
    <col min="11006" max="11006" width="12.85546875" style="1" bestFit="1" customWidth="1"/>
    <col min="11007" max="11007" width="13.140625" style="1" customWidth="1"/>
    <col min="11008" max="11008" width="12.7109375" style="1" customWidth="1"/>
    <col min="11009" max="11009" width="13.5703125" style="1" customWidth="1"/>
    <col min="11010" max="11259" width="8.85546875" style="1"/>
    <col min="11260" max="11260" width="5.42578125" style="1" bestFit="1" customWidth="1"/>
    <col min="11261" max="11261" width="69.42578125" style="1" customWidth="1"/>
    <col min="11262" max="11262" width="12.85546875" style="1" bestFit="1" customWidth="1"/>
    <col min="11263" max="11263" width="13.140625" style="1" customWidth="1"/>
    <col min="11264" max="11264" width="12.7109375" style="1" customWidth="1"/>
    <col min="11265" max="11265" width="13.5703125" style="1" customWidth="1"/>
    <col min="11266" max="11515" width="8.85546875" style="1"/>
    <col min="11516" max="11516" width="5.42578125" style="1" bestFit="1" customWidth="1"/>
    <col min="11517" max="11517" width="69.42578125" style="1" customWidth="1"/>
    <col min="11518" max="11518" width="12.85546875" style="1" bestFit="1" customWidth="1"/>
    <col min="11519" max="11519" width="13.140625" style="1" customWidth="1"/>
    <col min="11520" max="11520" width="12.7109375" style="1" customWidth="1"/>
    <col min="11521" max="11521" width="13.5703125" style="1" customWidth="1"/>
    <col min="11522" max="11771" width="8.85546875" style="1"/>
    <col min="11772" max="11772" width="5.42578125" style="1" bestFit="1" customWidth="1"/>
    <col min="11773" max="11773" width="69.42578125" style="1" customWidth="1"/>
    <col min="11774" max="11774" width="12.85546875" style="1" bestFit="1" customWidth="1"/>
    <col min="11775" max="11775" width="13.140625" style="1" customWidth="1"/>
    <col min="11776" max="11776" width="12.7109375" style="1" customWidth="1"/>
    <col min="11777" max="11777" width="13.5703125" style="1" customWidth="1"/>
    <col min="11778" max="12027" width="8.85546875" style="1"/>
    <col min="12028" max="12028" width="5.42578125" style="1" bestFit="1" customWidth="1"/>
    <col min="12029" max="12029" width="69.42578125" style="1" customWidth="1"/>
    <col min="12030" max="12030" width="12.85546875" style="1" bestFit="1" customWidth="1"/>
    <col min="12031" max="12031" width="13.140625" style="1" customWidth="1"/>
    <col min="12032" max="12032" width="12.7109375" style="1" customWidth="1"/>
    <col min="12033" max="12033" width="13.5703125" style="1" customWidth="1"/>
    <col min="12034" max="12283" width="8.85546875" style="1"/>
    <col min="12284" max="12284" width="5.42578125" style="1" bestFit="1" customWidth="1"/>
    <col min="12285" max="12285" width="69.42578125" style="1" customWidth="1"/>
    <col min="12286" max="12286" width="12.85546875" style="1" bestFit="1" customWidth="1"/>
    <col min="12287" max="12287" width="13.140625" style="1" customWidth="1"/>
    <col min="12288" max="12288" width="12.7109375" style="1" customWidth="1"/>
    <col min="12289" max="12289" width="13.5703125" style="1" customWidth="1"/>
    <col min="12290" max="12539" width="8.85546875" style="1"/>
    <col min="12540" max="12540" width="5.42578125" style="1" bestFit="1" customWidth="1"/>
    <col min="12541" max="12541" width="69.42578125" style="1" customWidth="1"/>
    <col min="12542" max="12542" width="12.85546875" style="1" bestFit="1" customWidth="1"/>
    <col min="12543" max="12543" width="13.140625" style="1" customWidth="1"/>
    <col min="12544" max="12544" width="12.7109375" style="1" customWidth="1"/>
    <col min="12545" max="12545" width="13.5703125" style="1" customWidth="1"/>
    <col min="12546" max="12795" width="8.85546875" style="1"/>
    <col min="12796" max="12796" width="5.42578125" style="1" bestFit="1" customWidth="1"/>
    <col min="12797" max="12797" width="69.42578125" style="1" customWidth="1"/>
    <col min="12798" max="12798" width="12.85546875" style="1" bestFit="1" customWidth="1"/>
    <col min="12799" max="12799" width="13.140625" style="1" customWidth="1"/>
    <col min="12800" max="12800" width="12.7109375" style="1" customWidth="1"/>
    <col min="12801" max="12801" width="13.5703125" style="1" customWidth="1"/>
    <col min="12802" max="13051" width="8.85546875" style="1"/>
    <col min="13052" max="13052" width="5.42578125" style="1" bestFit="1" customWidth="1"/>
    <col min="13053" max="13053" width="69.42578125" style="1" customWidth="1"/>
    <col min="13054" max="13054" width="12.85546875" style="1" bestFit="1" customWidth="1"/>
    <col min="13055" max="13055" width="13.140625" style="1" customWidth="1"/>
    <col min="13056" max="13056" width="12.7109375" style="1" customWidth="1"/>
    <col min="13057" max="13057" width="13.5703125" style="1" customWidth="1"/>
    <col min="13058" max="13307" width="8.85546875" style="1"/>
    <col min="13308" max="13308" width="5.42578125" style="1" bestFit="1" customWidth="1"/>
    <col min="13309" max="13309" width="69.42578125" style="1" customWidth="1"/>
    <col min="13310" max="13310" width="12.85546875" style="1" bestFit="1" customWidth="1"/>
    <col min="13311" max="13311" width="13.140625" style="1" customWidth="1"/>
    <col min="13312" max="13312" width="12.7109375" style="1" customWidth="1"/>
    <col min="13313" max="13313" width="13.5703125" style="1" customWidth="1"/>
    <col min="13314" max="13563" width="8.85546875" style="1"/>
    <col min="13564" max="13564" width="5.42578125" style="1" bestFit="1" customWidth="1"/>
    <col min="13565" max="13565" width="69.42578125" style="1" customWidth="1"/>
    <col min="13566" max="13566" width="12.85546875" style="1" bestFit="1" customWidth="1"/>
    <col min="13567" max="13567" width="13.140625" style="1" customWidth="1"/>
    <col min="13568" max="13568" width="12.7109375" style="1" customWidth="1"/>
    <col min="13569" max="13569" width="13.5703125" style="1" customWidth="1"/>
    <col min="13570" max="13819" width="8.85546875" style="1"/>
    <col min="13820" max="13820" width="5.42578125" style="1" bestFit="1" customWidth="1"/>
    <col min="13821" max="13821" width="69.42578125" style="1" customWidth="1"/>
    <col min="13822" max="13822" width="12.85546875" style="1" bestFit="1" customWidth="1"/>
    <col min="13823" max="13823" width="13.140625" style="1" customWidth="1"/>
    <col min="13824" max="13824" width="12.7109375" style="1" customWidth="1"/>
    <col min="13825" max="13825" width="13.5703125" style="1" customWidth="1"/>
    <col min="13826" max="14075" width="8.85546875" style="1"/>
    <col min="14076" max="14076" width="5.42578125" style="1" bestFit="1" customWidth="1"/>
    <col min="14077" max="14077" width="69.42578125" style="1" customWidth="1"/>
    <col min="14078" max="14078" width="12.85546875" style="1" bestFit="1" customWidth="1"/>
    <col min="14079" max="14079" width="13.140625" style="1" customWidth="1"/>
    <col min="14080" max="14080" width="12.7109375" style="1" customWidth="1"/>
    <col min="14081" max="14081" width="13.5703125" style="1" customWidth="1"/>
    <col min="14082" max="14331" width="8.85546875" style="1"/>
    <col min="14332" max="14332" width="5.42578125" style="1" bestFit="1" customWidth="1"/>
    <col min="14333" max="14333" width="69.42578125" style="1" customWidth="1"/>
    <col min="14334" max="14334" width="12.85546875" style="1" bestFit="1" customWidth="1"/>
    <col min="14335" max="14335" width="13.140625" style="1" customWidth="1"/>
    <col min="14336" max="14336" width="12.7109375" style="1" customWidth="1"/>
    <col min="14337" max="14337" width="13.5703125" style="1" customWidth="1"/>
    <col min="14338" max="14587" width="8.85546875" style="1"/>
    <col min="14588" max="14588" width="5.42578125" style="1" bestFit="1" customWidth="1"/>
    <col min="14589" max="14589" width="69.42578125" style="1" customWidth="1"/>
    <col min="14590" max="14590" width="12.85546875" style="1" bestFit="1" customWidth="1"/>
    <col min="14591" max="14591" width="13.140625" style="1" customWidth="1"/>
    <col min="14592" max="14592" width="12.7109375" style="1" customWidth="1"/>
    <col min="14593" max="14593" width="13.5703125" style="1" customWidth="1"/>
    <col min="14594" max="14843" width="8.85546875" style="1"/>
    <col min="14844" max="14844" width="5.42578125" style="1" bestFit="1" customWidth="1"/>
    <col min="14845" max="14845" width="69.42578125" style="1" customWidth="1"/>
    <col min="14846" max="14846" width="12.85546875" style="1" bestFit="1" customWidth="1"/>
    <col min="14847" max="14847" width="13.140625" style="1" customWidth="1"/>
    <col min="14848" max="14848" width="12.7109375" style="1" customWidth="1"/>
    <col min="14849" max="14849" width="13.5703125" style="1" customWidth="1"/>
    <col min="14850" max="15099" width="8.85546875" style="1"/>
    <col min="15100" max="15100" width="5.42578125" style="1" bestFit="1" customWidth="1"/>
    <col min="15101" max="15101" width="69.42578125" style="1" customWidth="1"/>
    <col min="15102" max="15102" width="12.85546875" style="1" bestFit="1" customWidth="1"/>
    <col min="15103" max="15103" width="13.140625" style="1" customWidth="1"/>
    <col min="15104" max="15104" width="12.7109375" style="1" customWidth="1"/>
    <col min="15105" max="15105" width="13.5703125" style="1" customWidth="1"/>
    <col min="15106" max="15355" width="8.85546875" style="1"/>
    <col min="15356" max="15356" width="5.42578125" style="1" bestFit="1" customWidth="1"/>
    <col min="15357" max="15357" width="69.42578125" style="1" customWidth="1"/>
    <col min="15358" max="15358" width="12.85546875" style="1" bestFit="1" customWidth="1"/>
    <col min="15359" max="15359" width="13.140625" style="1" customWidth="1"/>
    <col min="15360" max="15360" width="12.7109375" style="1" customWidth="1"/>
    <col min="15361" max="15361" width="13.5703125" style="1" customWidth="1"/>
    <col min="15362" max="15611" width="8.85546875" style="1"/>
    <col min="15612" max="15612" width="5.42578125" style="1" bestFit="1" customWidth="1"/>
    <col min="15613" max="15613" width="69.42578125" style="1" customWidth="1"/>
    <col min="15614" max="15614" width="12.85546875" style="1" bestFit="1" customWidth="1"/>
    <col min="15615" max="15615" width="13.140625" style="1" customWidth="1"/>
    <col min="15616" max="15616" width="12.7109375" style="1" customWidth="1"/>
    <col min="15617" max="15617" width="13.5703125" style="1" customWidth="1"/>
    <col min="15618" max="15867" width="8.85546875" style="1"/>
    <col min="15868" max="15868" width="5.42578125" style="1" bestFit="1" customWidth="1"/>
    <col min="15869" max="15869" width="69.42578125" style="1" customWidth="1"/>
    <col min="15870" max="15870" width="12.85546875" style="1" bestFit="1" customWidth="1"/>
    <col min="15871" max="15871" width="13.140625" style="1" customWidth="1"/>
    <col min="15872" max="15872" width="12.7109375" style="1" customWidth="1"/>
    <col min="15873" max="15873" width="13.5703125" style="1" customWidth="1"/>
    <col min="15874" max="16123" width="8.85546875" style="1"/>
    <col min="16124" max="16124" width="5.42578125" style="1" bestFit="1" customWidth="1"/>
    <col min="16125" max="16125" width="69.42578125" style="1" customWidth="1"/>
    <col min="16126" max="16126" width="12.85546875" style="1" bestFit="1" customWidth="1"/>
    <col min="16127" max="16127" width="13.140625" style="1" customWidth="1"/>
    <col min="16128" max="16128" width="12.7109375" style="1" customWidth="1"/>
    <col min="16129" max="16129" width="13.5703125" style="1" customWidth="1"/>
    <col min="16130" max="16384" width="8.85546875" style="1"/>
  </cols>
  <sheetData>
    <row r="2" spans="1:5" x14ac:dyDescent="0.25">
      <c r="E2" s="2"/>
    </row>
    <row r="3" spans="1:5" x14ac:dyDescent="0.25">
      <c r="A3" s="3"/>
      <c r="B3" s="4"/>
      <c r="C3" s="4"/>
      <c r="D3" s="4"/>
      <c r="E3"/>
    </row>
    <row r="4" spans="1:5" ht="14.45" x14ac:dyDescent="0.3">
      <c r="A4" s="6"/>
      <c r="B4" s="6"/>
      <c r="C4" s="6"/>
      <c r="D4" s="6"/>
      <c r="E4" s="47"/>
    </row>
    <row r="5" spans="1:5" ht="14.45" x14ac:dyDescent="0.3">
      <c r="A5" s="7"/>
      <c r="B5" s="7"/>
      <c r="C5" s="7"/>
      <c r="D5" s="7"/>
      <c r="E5" s="7"/>
    </row>
    <row r="6" spans="1:5" x14ac:dyDescent="0.25">
      <c r="A6" s="8" t="s">
        <v>0</v>
      </c>
      <c r="B6" s="9"/>
      <c r="C6" s="9"/>
      <c r="D6" s="9"/>
      <c r="E6" s="9"/>
    </row>
    <row r="7" spans="1:5" x14ac:dyDescent="0.25">
      <c r="A7" s="9" t="s">
        <v>1</v>
      </c>
      <c r="B7" s="9"/>
      <c r="C7" s="9"/>
      <c r="D7" s="9"/>
      <c r="E7" s="9"/>
    </row>
    <row r="8" spans="1:5" x14ac:dyDescent="0.25">
      <c r="A8" s="9" t="s">
        <v>78</v>
      </c>
      <c r="B8" s="9"/>
      <c r="C8" s="9"/>
      <c r="D8" s="9"/>
      <c r="E8" s="9"/>
    </row>
    <row r="9" spans="1:5" x14ac:dyDescent="0.25">
      <c r="A9" s="8" t="s">
        <v>28</v>
      </c>
      <c r="B9" s="9"/>
      <c r="C9" s="9"/>
      <c r="D9" s="9"/>
      <c r="E9" s="9"/>
    </row>
    <row r="10" spans="1:5" ht="8.4499999999999993" customHeight="1" x14ac:dyDescent="0.25">
      <c r="A10" s="7"/>
      <c r="B10" s="10"/>
      <c r="C10" s="10"/>
      <c r="D10" s="10"/>
      <c r="E10" s="10"/>
    </row>
    <row r="11" spans="1:5" x14ac:dyDescent="0.25">
      <c r="A11" s="35" t="s">
        <v>2</v>
      </c>
      <c r="B11" s="36"/>
      <c r="C11" s="36"/>
      <c r="D11" s="36"/>
      <c r="E11" s="36"/>
    </row>
    <row r="12" spans="1:5" x14ac:dyDescent="0.25">
      <c r="A12" s="11" t="s">
        <v>3</v>
      </c>
      <c r="B12" s="12" t="s">
        <v>4</v>
      </c>
      <c r="C12" s="13"/>
      <c r="D12" s="13"/>
      <c r="E12" s="12" t="s">
        <v>5</v>
      </c>
    </row>
    <row r="13" spans="1:5" x14ac:dyDescent="0.25">
      <c r="A13" s="5"/>
      <c r="B13" s="5"/>
      <c r="C13" s="5"/>
      <c r="D13" s="5"/>
      <c r="E13" s="5"/>
    </row>
    <row r="14" spans="1:5" ht="9.6" customHeight="1" x14ac:dyDescent="0.25">
      <c r="A14" s="14"/>
      <c r="B14" s="5"/>
      <c r="C14" s="17"/>
      <c r="D14" s="17"/>
      <c r="E14" s="17"/>
    </row>
    <row r="15" spans="1:5" ht="14.45" x14ac:dyDescent="0.3">
      <c r="A15" s="32"/>
      <c r="B15" s="33" t="s">
        <v>18</v>
      </c>
      <c r="C15" s="33"/>
      <c r="D15" s="34"/>
      <c r="E15" s="34"/>
    </row>
    <row r="16" spans="1:5" ht="14.45" x14ac:dyDescent="0.3">
      <c r="A16" s="14">
        <v>1</v>
      </c>
      <c r="B16" s="74" t="s">
        <v>70</v>
      </c>
      <c r="C16" s="19"/>
      <c r="D16" s="20"/>
      <c r="E16" s="20"/>
    </row>
    <row r="17" spans="1:8" ht="14.45" x14ac:dyDescent="0.3">
      <c r="A17" s="14">
        <f t="shared" ref="A17:A37" si="0">A16+1</f>
        <v>2</v>
      </c>
      <c r="B17" s="75" t="s">
        <v>76</v>
      </c>
      <c r="C17" s="17"/>
      <c r="D17" s="17"/>
      <c r="E17" s="17"/>
      <c r="F17" s="44"/>
      <c r="G17" s="44"/>
      <c r="H17" s="42"/>
    </row>
    <row r="18" spans="1:8" x14ac:dyDescent="0.25">
      <c r="A18" s="14">
        <f t="shared" si="0"/>
        <v>3</v>
      </c>
      <c r="B18" s="22" t="s">
        <v>8</v>
      </c>
      <c r="C18" s="23">
        <f>'2017 GRC Settmnt Tax Ref'!C36</f>
        <v>50185.88</v>
      </c>
      <c r="F18" s="38"/>
      <c r="G18" s="38"/>
    </row>
    <row r="19" spans="1:8" x14ac:dyDescent="0.25">
      <c r="A19" s="14">
        <f t="shared" si="0"/>
        <v>4</v>
      </c>
      <c r="B19" s="22" t="s">
        <v>21</v>
      </c>
      <c r="C19" s="23">
        <f>'2017 GRC Settmnt Tax Ref'!C37</f>
        <v>18185672.66</v>
      </c>
      <c r="D19" s="17"/>
      <c r="E19" s="17"/>
      <c r="F19" s="38"/>
      <c r="G19" s="38"/>
    </row>
    <row r="20" spans="1:8" x14ac:dyDescent="0.25">
      <c r="A20" s="14">
        <f t="shared" si="0"/>
        <v>5</v>
      </c>
      <c r="B20" s="22" t="s">
        <v>22</v>
      </c>
      <c r="C20" s="23">
        <f>'2017 GRC Settmnt Tax Ref'!C38</f>
        <v>24157767.119999997</v>
      </c>
      <c r="D20" s="17"/>
      <c r="E20" s="17"/>
      <c r="F20" s="38"/>
      <c r="G20" s="38"/>
    </row>
    <row r="21" spans="1:8" ht="14.45" x14ac:dyDescent="0.3">
      <c r="A21" s="14">
        <f t="shared" si="0"/>
        <v>6</v>
      </c>
      <c r="B21" s="22" t="s">
        <v>23</v>
      </c>
      <c r="C21" s="23">
        <f>'2017 GRC Settmnt Tax Ref'!C39</f>
        <v>10437020.220000001</v>
      </c>
      <c r="D21" s="17"/>
      <c r="E21" s="17"/>
      <c r="F21" s="38"/>
      <c r="G21" s="38"/>
    </row>
    <row r="22" spans="1:8" ht="14.45" x14ac:dyDescent="0.3">
      <c r="A22" s="14">
        <f t="shared" si="0"/>
        <v>7</v>
      </c>
      <c r="B22" s="22" t="s">
        <v>24</v>
      </c>
      <c r="C22" s="23">
        <f>'2017 GRC Settmnt Tax Ref'!C40</f>
        <v>12215518.98</v>
      </c>
      <c r="D22" s="17"/>
      <c r="E22" s="17"/>
      <c r="F22" s="38"/>
      <c r="G22" s="38"/>
    </row>
    <row r="23" spans="1:8" ht="14.45" x14ac:dyDescent="0.3">
      <c r="A23" s="14">
        <f t="shared" si="0"/>
        <v>8</v>
      </c>
      <c r="B23" s="21" t="s">
        <v>17</v>
      </c>
      <c r="C23" s="37">
        <f>SUM(C18:C22)</f>
        <v>65046164.859999999</v>
      </c>
      <c r="D23" s="17"/>
      <c r="E23" s="17"/>
      <c r="F23" s="38"/>
      <c r="G23" s="38"/>
    </row>
    <row r="24" spans="1:8" x14ac:dyDescent="0.25">
      <c r="A24" s="14">
        <f t="shared" si="0"/>
        <v>9</v>
      </c>
      <c r="B24" s="21" t="s">
        <v>71</v>
      </c>
      <c r="C24" s="17"/>
      <c r="D24" s="17">
        <f>(C23/48)*12</f>
        <v>16261541.215</v>
      </c>
      <c r="E24" s="15"/>
      <c r="F24" s="15"/>
      <c r="G24" s="15"/>
      <c r="H24" s="15"/>
    </row>
    <row r="25" spans="1:8" ht="14.45" x14ac:dyDescent="0.3">
      <c r="A25" s="14">
        <f t="shared" si="0"/>
        <v>10</v>
      </c>
      <c r="B25" s="74" t="s">
        <v>77</v>
      </c>
      <c r="C25" s="17"/>
      <c r="D25" s="17"/>
      <c r="E25" s="15"/>
      <c r="F25" s="15"/>
      <c r="G25" s="15"/>
      <c r="H25" s="15"/>
    </row>
    <row r="26" spans="1:8" ht="14.45" x14ac:dyDescent="0.3">
      <c r="A26" s="14">
        <f t="shared" si="0"/>
        <v>11</v>
      </c>
      <c r="B26" s="75" t="s">
        <v>76</v>
      </c>
      <c r="C26" s="23"/>
      <c r="D26" s="17"/>
      <c r="E26" s="15"/>
      <c r="F26" s="15"/>
      <c r="G26" s="15"/>
      <c r="H26" s="15"/>
    </row>
    <row r="27" spans="1:8" ht="14.45" x14ac:dyDescent="0.3">
      <c r="A27" s="14">
        <f t="shared" si="0"/>
        <v>12</v>
      </c>
      <c r="B27" s="22" t="s">
        <v>72</v>
      </c>
      <c r="C27" s="23">
        <f>'2017 GRC Settmnt Tax Ref'!C52</f>
        <v>54368273.069999993</v>
      </c>
      <c r="D27" s="15"/>
      <c r="E27" s="15"/>
      <c r="F27" s="15"/>
      <c r="G27" s="15"/>
      <c r="H27" s="15"/>
    </row>
    <row r="28" spans="1:8" x14ac:dyDescent="0.25">
      <c r="A28" s="14">
        <f t="shared" si="0"/>
        <v>13</v>
      </c>
      <c r="B28" s="21" t="s">
        <v>25</v>
      </c>
      <c r="C28" s="15"/>
      <c r="D28" s="16">
        <f>C27/72*12</f>
        <v>9061378.8449999988</v>
      </c>
      <c r="E28" s="15"/>
      <c r="F28" s="15"/>
      <c r="G28" s="15"/>
      <c r="H28" s="15"/>
    </row>
    <row r="29" spans="1:8" x14ac:dyDescent="0.25">
      <c r="A29" s="14">
        <f t="shared" si="0"/>
        <v>14</v>
      </c>
      <c r="B29" s="22"/>
      <c r="C29" s="23"/>
      <c r="D29" s="17"/>
      <c r="E29" s="15"/>
      <c r="F29" s="15"/>
      <c r="G29" s="15"/>
      <c r="H29" s="15"/>
    </row>
    <row r="30" spans="1:8" x14ac:dyDescent="0.25">
      <c r="A30" s="14">
        <f t="shared" si="0"/>
        <v>15</v>
      </c>
      <c r="B30" s="21" t="s">
        <v>26</v>
      </c>
      <c r="C30" s="17"/>
      <c r="D30" s="15">
        <f>D24+D28</f>
        <v>25322920.059999999</v>
      </c>
      <c r="F30" s="15"/>
      <c r="G30" s="39"/>
      <c r="H30" s="41"/>
    </row>
    <row r="31" spans="1:8" x14ac:dyDescent="0.25">
      <c r="A31" s="14">
        <f t="shared" si="0"/>
        <v>16</v>
      </c>
      <c r="B31" s="21" t="s">
        <v>16</v>
      </c>
      <c r="C31" s="17"/>
      <c r="D31" s="16">
        <f>'Test Year Amort'!B12</f>
        <v>20744219.140000001</v>
      </c>
      <c r="F31" s="15"/>
      <c r="G31" s="39"/>
      <c r="H31" s="41"/>
    </row>
    <row r="32" spans="1:8" x14ac:dyDescent="0.25">
      <c r="A32" s="14">
        <f t="shared" si="0"/>
        <v>17</v>
      </c>
      <c r="B32" s="21"/>
      <c r="C32" s="17"/>
      <c r="D32" s="17"/>
      <c r="E32" s="15"/>
      <c r="F32" s="15"/>
      <c r="G32" s="15"/>
      <c r="H32" s="15"/>
    </row>
    <row r="33" spans="1:10" x14ac:dyDescent="0.25">
      <c r="A33" s="14">
        <f t="shared" si="0"/>
        <v>18</v>
      </c>
      <c r="B33" s="18" t="s">
        <v>19</v>
      </c>
      <c r="C33" s="24"/>
      <c r="D33" s="17"/>
      <c r="E33" s="16">
        <f>D30-D31</f>
        <v>4578700.9199999981</v>
      </c>
      <c r="F33" s="15"/>
      <c r="G33" s="39"/>
      <c r="H33" s="41"/>
    </row>
    <row r="34" spans="1:10" x14ac:dyDescent="0.25">
      <c r="A34" s="14">
        <f t="shared" si="0"/>
        <v>19</v>
      </c>
      <c r="B34" s="21"/>
      <c r="C34" s="17"/>
      <c r="D34" s="17"/>
      <c r="E34" s="15"/>
      <c r="F34" s="15"/>
      <c r="G34" s="38"/>
    </row>
    <row r="35" spans="1:10" x14ac:dyDescent="0.25">
      <c r="A35" s="14">
        <f t="shared" si="0"/>
        <v>20</v>
      </c>
      <c r="B35" s="25" t="s">
        <v>27</v>
      </c>
      <c r="C35" s="46">
        <f>+'[1]E ERF Conv Factr'!$D$20</f>
        <v>0.21</v>
      </c>
      <c r="D35" s="17"/>
      <c r="E35" s="16">
        <f>-E33*C35</f>
        <v>-961527.19319999951</v>
      </c>
      <c r="F35" s="15"/>
      <c r="G35" s="39"/>
      <c r="H35" s="41"/>
    </row>
    <row r="36" spans="1:10" x14ac:dyDescent="0.25">
      <c r="A36" s="14">
        <f t="shared" si="0"/>
        <v>21</v>
      </c>
      <c r="B36" s="25"/>
      <c r="C36" s="26"/>
      <c r="D36" s="17"/>
      <c r="E36" s="15"/>
      <c r="F36" s="15"/>
      <c r="G36" s="38"/>
      <c r="I36" s="43"/>
      <c r="J36" s="43"/>
    </row>
    <row r="37" spans="1:10" ht="15.75" thickBot="1" x14ac:dyDescent="0.3">
      <c r="A37" s="14">
        <f t="shared" si="0"/>
        <v>22</v>
      </c>
      <c r="B37" s="25" t="s">
        <v>7</v>
      </c>
      <c r="C37" s="26"/>
      <c r="D37" s="17"/>
      <c r="E37" s="31">
        <f>-E33-E35</f>
        <v>-3617173.7267999984</v>
      </c>
      <c r="F37" s="45"/>
      <c r="G37" s="39"/>
      <c r="H37" s="41"/>
    </row>
    <row r="38" spans="1:10" ht="15.75" thickTop="1" x14ac:dyDescent="0.25">
      <c r="A38" s="27"/>
      <c r="B38" s="5"/>
      <c r="C38" s="28"/>
      <c r="D38" s="5"/>
      <c r="E38" s="29"/>
      <c r="F38" s="38"/>
      <c r="G38" s="38"/>
    </row>
    <row r="39" spans="1:10" x14ac:dyDescent="0.25">
      <c r="A39" s="5"/>
      <c r="B39" s="5"/>
      <c r="C39" s="28"/>
      <c r="D39" s="5"/>
      <c r="E39" s="5"/>
    </row>
    <row r="40" spans="1:10" x14ac:dyDescent="0.25">
      <c r="A40" s="5"/>
      <c r="C40" s="41"/>
    </row>
    <row r="41" spans="1:10" x14ac:dyDescent="0.25">
      <c r="A41" s="5"/>
      <c r="C41" s="41"/>
    </row>
    <row r="42" spans="1:10" x14ac:dyDescent="0.25">
      <c r="A42" s="5"/>
      <c r="C42" s="41"/>
    </row>
    <row r="43" spans="1:10" x14ac:dyDescent="0.25">
      <c r="C43" s="41"/>
    </row>
    <row r="44" spans="1:10" x14ac:dyDescent="0.25">
      <c r="C44" s="30"/>
    </row>
    <row r="45" spans="1:10" x14ac:dyDescent="0.25">
      <c r="C45" s="41"/>
    </row>
    <row r="46" spans="1:10" x14ac:dyDescent="0.25">
      <c r="C46" s="41"/>
    </row>
    <row r="47" spans="1:10" x14ac:dyDescent="0.25">
      <c r="C47" s="41"/>
    </row>
    <row r="48" spans="1:10" x14ac:dyDescent="0.25">
      <c r="C48" s="30"/>
    </row>
    <row r="49" spans="3:5" x14ac:dyDescent="0.25">
      <c r="C49" s="41"/>
    </row>
    <row r="50" spans="3:5" x14ac:dyDescent="0.25">
      <c r="C50" s="41"/>
    </row>
    <row r="51" spans="3:5" x14ac:dyDescent="0.25">
      <c r="C51" s="41"/>
    </row>
    <row r="52" spans="3:5" x14ac:dyDescent="0.25">
      <c r="C52" s="41"/>
    </row>
    <row r="53" spans="3:5" x14ac:dyDescent="0.25">
      <c r="C53" s="30"/>
      <c r="D53" s="41"/>
      <c r="E53" s="40"/>
    </row>
    <row r="54" spans="3:5" x14ac:dyDescent="0.25">
      <c r="C54" s="30"/>
      <c r="D54" s="41"/>
      <c r="E54" s="40"/>
    </row>
    <row r="55" spans="3:5" x14ac:dyDescent="0.25">
      <c r="C55" s="30"/>
      <c r="D55" s="41"/>
      <c r="E55" s="40"/>
    </row>
    <row r="56" spans="3:5" x14ac:dyDescent="0.25">
      <c r="C56" s="30"/>
    </row>
    <row r="57" spans="3:5" x14ac:dyDescent="0.25">
      <c r="C57" s="30"/>
    </row>
    <row r="58" spans="3:5" x14ac:dyDescent="0.25">
      <c r="C58" s="30"/>
    </row>
    <row r="59" spans="3:5" x14ac:dyDescent="0.25">
      <c r="C59" s="30"/>
    </row>
    <row r="60" spans="3:5" x14ac:dyDescent="0.25">
      <c r="C60" s="30"/>
    </row>
    <row r="61" spans="3:5" x14ac:dyDescent="0.25">
      <c r="C61" s="30"/>
    </row>
    <row r="62" spans="3:5" x14ac:dyDescent="0.25">
      <c r="C62" s="30"/>
    </row>
    <row r="63" spans="3:5" x14ac:dyDescent="0.25">
      <c r="C63" s="30"/>
    </row>
    <row r="64" spans="3:5" x14ac:dyDescent="0.25">
      <c r="C64" s="30"/>
    </row>
    <row r="65" spans="3:3" x14ac:dyDescent="0.25">
      <c r="C65" s="30"/>
    </row>
    <row r="66" spans="3:3" x14ac:dyDescent="0.25">
      <c r="C66" s="30"/>
    </row>
    <row r="67" spans="3:3" x14ac:dyDescent="0.25">
      <c r="C67" s="30"/>
    </row>
    <row r="68" spans="3:3" x14ac:dyDescent="0.25">
      <c r="C68" s="30"/>
    </row>
    <row r="69" spans="3:3" x14ac:dyDescent="0.25">
      <c r="C69" s="30"/>
    </row>
    <row r="70" spans="3:3" x14ac:dyDescent="0.25">
      <c r="C70" s="30"/>
    </row>
    <row r="71" spans="3:3" x14ac:dyDescent="0.25">
      <c r="C71" s="30"/>
    </row>
    <row r="72" spans="3:3" x14ac:dyDescent="0.25">
      <c r="C72" s="30"/>
    </row>
    <row r="73" spans="3:3" x14ac:dyDescent="0.25">
      <c r="C73" s="30"/>
    </row>
    <row r="74" spans="3:3" x14ac:dyDescent="0.25">
      <c r="C74" s="30"/>
    </row>
    <row r="75" spans="3:3" x14ac:dyDescent="0.25">
      <c r="C75" s="30"/>
    </row>
    <row r="76" spans="3:3" x14ac:dyDescent="0.25">
      <c r="C76" s="30"/>
    </row>
    <row r="77" spans="3:3" x14ac:dyDescent="0.25">
      <c r="C77" s="30"/>
    </row>
    <row r="78" spans="3:3" x14ac:dyDescent="0.25">
      <c r="C78" s="30"/>
    </row>
    <row r="79" spans="3:3" x14ac:dyDescent="0.25">
      <c r="C79" s="30"/>
    </row>
    <row r="80" spans="3:3" x14ac:dyDescent="0.25">
      <c r="C80" s="30"/>
    </row>
    <row r="81" spans="3:3" x14ac:dyDescent="0.25">
      <c r="C81" s="30"/>
    </row>
    <row r="82" spans="3:3" x14ac:dyDescent="0.25">
      <c r="C82" s="30"/>
    </row>
    <row r="83" spans="3:3" x14ac:dyDescent="0.25">
      <c r="C83" s="30"/>
    </row>
    <row r="84" spans="3:3" x14ac:dyDescent="0.25">
      <c r="C84" s="30"/>
    </row>
    <row r="85" spans="3:3" x14ac:dyDescent="0.25">
      <c r="C85" s="30"/>
    </row>
    <row r="86" spans="3:3" x14ac:dyDescent="0.25">
      <c r="C86" s="30"/>
    </row>
    <row r="87" spans="3:3" x14ac:dyDescent="0.25">
      <c r="C87" s="30"/>
    </row>
    <row r="88" spans="3:3" x14ac:dyDescent="0.25">
      <c r="C88" s="30"/>
    </row>
    <row r="89" spans="3:3" x14ac:dyDescent="0.25">
      <c r="C89" s="30"/>
    </row>
    <row r="90" spans="3:3" x14ac:dyDescent="0.25">
      <c r="C90" s="30"/>
    </row>
    <row r="91" spans="3:3" x14ac:dyDescent="0.25">
      <c r="C91" s="30"/>
    </row>
    <row r="92" spans="3:3" x14ac:dyDescent="0.25">
      <c r="C92" s="30"/>
    </row>
    <row r="93" spans="3:3" x14ac:dyDescent="0.25">
      <c r="C93" s="30"/>
    </row>
    <row r="94" spans="3:3" x14ac:dyDescent="0.25">
      <c r="C94" s="30"/>
    </row>
    <row r="95" spans="3:3" x14ac:dyDescent="0.25">
      <c r="C95" s="30"/>
    </row>
    <row r="96" spans="3:3" x14ac:dyDescent="0.25">
      <c r="C96" s="30"/>
    </row>
    <row r="97" spans="3:3" x14ac:dyDescent="0.25">
      <c r="C97" s="30"/>
    </row>
    <row r="98" spans="3:3" x14ac:dyDescent="0.25">
      <c r="C98" s="30"/>
    </row>
    <row r="99" spans="3:3" x14ac:dyDescent="0.25">
      <c r="C99" s="30"/>
    </row>
    <row r="100" spans="3:3" x14ac:dyDescent="0.25">
      <c r="C100" s="30"/>
    </row>
    <row r="101" spans="3:3" x14ac:dyDescent="0.25">
      <c r="C101" s="30"/>
    </row>
    <row r="102" spans="3:3" x14ac:dyDescent="0.25">
      <c r="C102" s="30"/>
    </row>
    <row r="103" spans="3:3" x14ac:dyDescent="0.25">
      <c r="C103" s="30"/>
    </row>
    <row r="104" spans="3:3" x14ac:dyDescent="0.25">
      <c r="C104" s="30"/>
    </row>
    <row r="105" spans="3:3" x14ac:dyDescent="0.25">
      <c r="C105" s="30"/>
    </row>
    <row r="106" spans="3:3" x14ac:dyDescent="0.25">
      <c r="C106" s="30"/>
    </row>
    <row r="107" spans="3:3" x14ac:dyDescent="0.25">
      <c r="C107" s="30"/>
    </row>
    <row r="108" spans="3:3" x14ac:dyDescent="0.25">
      <c r="C108" s="30"/>
    </row>
    <row r="109" spans="3:3" x14ac:dyDescent="0.25">
      <c r="C109" s="30"/>
    </row>
    <row r="110" spans="3:3" x14ac:dyDescent="0.25">
      <c r="C110" s="30"/>
    </row>
    <row r="111" spans="3:3" x14ac:dyDescent="0.25">
      <c r="C111" s="30"/>
    </row>
    <row r="112" spans="3:3" x14ac:dyDescent="0.25">
      <c r="C112" s="30"/>
    </row>
    <row r="113" spans="3:3" x14ac:dyDescent="0.25">
      <c r="C113" s="30"/>
    </row>
    <row r="114" spans="3:3" x14ac:dyDescent="0.25">
      <c r="C114" s="30"/>
    </row>
    <row r="115" spans="3:3" x14ac:dyDescent="0.25">
      <c r="C115" s="30"/>
    </row>
    <row r="116" spans="3:3" x14ac:dyDescent="0.25">
      <c r="C116" s="30"/>
    </row>
    <row r="117" spans="3:3" x14ac:dyDescent="0.25">
      <c r="C117" s="30"/>
    </row>
    <row r="118" spans="3:3" x14ac:dyDescent="0.25">
      <c r="C118" s="30"/>
    </row>
    <row r="119" spans="3:3" x14ac:dyDescent="0.25">
      <c r="C119" s="30"/>
    </row>
    <row r="120" spans="3:3" x14ac:dyDescent="0.25">
      <c r="C120" s="30"/>
    </row>
    <row r="121" spans="3:3" x14ac:dyDescent="0.25">
      <c r="C121" s="30"/>
    </row>
    <row r="122" spans="3:3" x14ac:dyDescent="0.25">
      <c r="C122" s="30"/>
    </row>
    <row r="123" spans="3:3" x14ac:dyDescent="0.25">
      <c r="C123" s="30"/>
    </row>
    <row r="124" spans="3:3" x14ac:dyDescent="0.25">
      <c r="C124" s="30"/>
    </row>
    <row r="125" spans="3:3" x14ac:dyDescent="0.25">
      <c r="C125" s="30"/>
    </row>
    <row r="126" spans="3:3" x14ac:dyDescent="0.25">
      <c r="C126" s="30"/>
    </row>
    <row r="127" spans="3:3" x14ac:dyDescent="0.25">
      <c r="C127" s="30"/>
    </row>
    <row r="128" spans="3:3" x14ac:dyDescent="0.25">
      <c r="C128" s="30"/>
    </row>
    <row r="129" spans="3:3" x14ac:dyDescent="0.25">
      <c r="C129" s="30"/>
    </row>
    <row r="130" spans="3:3" x14ac:dyDescent="0.25">
      <c r="C130" s="30"/>
    </row>
    <row r="131" spans="3:3" x14ac:dyDescent="0.25">
      <c r="C131" s="30"/>
    </row>
    <row r="132" spans="3:3" x14ac:dyDescent="0.25">
      <c r="C132" s="30"/>
    </row>
    <row r="133" spans="3:3" x14ac:dyDescent="0.25">
      <c r="C133" s="30"/>
    </row>
    <row r="134" spans="3:3" x14ac:dyDescent="0.25">
      <c r="C134" s="30"/>
    </row>
    <row r="135" spans="3:3" x14ac:dyDescent="0.25">
      <c r="C135" s="30"/>
    </row>
    <row r="136" spans="3:3" x14ac:dyDescent="0.25">
      <c r="C136" s="30"/>
    </row>
    <row r="137" spans="3:3" x14ac:dyDescent="0.25">
      <c r="C137" s="30"/>
    </row>
    <row r="138" spans="3:3" x14ac:dyDescent="0.25">
      <c r="C138" s="30"/>
    </row>
    <row r="139" spans="3:3" x14ac:dyDescent="0.25">
      <c r="C139" s="30"/>
    </row>
    <row r="140" spans="3:3" x14ac:dyDescent="0.25">
      <c r="C140" s="30"/>
    </row>
    <row r="141" spans="3:3" x14ac:dyDescent="0.25">
      <c r="C141" s="30"/>
    </row>
    <row r="142" spans="3:3" x14ac:dyDescent="0.25">
      <c r="C142" s="30"/>
    </row>
    <row r="143" spans="3:3" x14ac:dyDescent="0.25">
      <c r="C143" s="30"/>
    </row>
    <row r="144" spans="3:3" x14ac:dyDescent="0.25">
      <c r="C144" s="30"/>
    </row>
    <row r="145" spans="3:3" x14ac:dyDescent="0.25">
      <c r="C145" s="30"/>
    </row>
    <row r="146" spans="3:3" x14ac:dyDescent="0.25">
      <c r="C146" s="30"/>
    </row>
    <row r="147" spans="3:3" x14ac:dyDescent="0.25">
      <c r="C147" s="30"/>
    </row>
    <row r="148" spans="3:3" x14ac:dyDescent="0.25">
      <c r="C148" s="30"/>
    </row>
    <row r="149" spans="3:3" x14ac:dyDescent="0.25">
      <c r="C149" s="30"/>
    </row>
    <row r="150" spans="3:3" x14ac:dyDescent="0.25">
      <c r="C150" s="30"/>
    </row>
    <row r="151" spans="3:3" x14ac:dyDescent="0.25">
      <c r="C151" s="30"/>
    </row>
    <row r="152" spans="3:3" x14ac:dyDescent="0.25">
      <c r="C152" s="30"/>
    </row>
    <row r="153" spans="3:3" x14ac:dyDescent="0.25">
      <c r="C153" s="30"/>
    </row>
    <row r="154" spans="3:3" x14ac:dyDescent="0.25">
      <c r="C154" s="30"/>
    </row>
    <row r="155" spans="3:3" x14ac:dyDescent="0.25">
      <c r="C155" s="30"/>
    </row>
    <row r="156" spans="3:3" x14ac:dyDescent="0.25">
      <c r="C156" s="30"/>
    </row>
    <row r="157" spans="3:3" x14ac:dyDescent="0.25">
      <c r="C157" s="30"/>
    </row>
    <row r="158" spans="3:3" x14ac:dyDescent="0.25">
      <c r="C158" s="30"/>
    </row>
    <row r="159" spans="3:3" x14ac:dyDescent="0.25">
      <c r="C159" s="30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opLeftCell="A24" workbookViewId="0">
      <selection activeCell="C52" sqref="C52"/>
    </sheetView>
  </sheetViews>
  <sheetFormatPr defaultColWidth="8.85546875" defaultRowHeight="15" x14ac:dyDescent="0.25"/>
  <cols>
    <col min="1" max="1" width="5.42578125" style="1" bestFit="1" customWidth="1"/>
    <col min="2" max="2" width="62.28515625" style="1" customWidth="1"/>
    <col min="3" max="3" width="13.28515625" style="1" bestFit="1" customWidth="1"/>
    <col min="4" max="4" width="13.7109375" style="1" bestFit="1" customWidth="1"/>
    <col min="5" max="5" width="12.7109375" style="1" customWidth="1"/>
    <col min="6" max="6" width="18.42578125" style="1" bestFit="1" customWidth="1"/>
    <col min="7" max="7" width="18.42578125" style="1" customWidth="1"/>
    <col min="8" max="8" width="8.42578125" style="1" customWidth="1"/>
    <col min="9" max="9" width="15" style="1" bestFit="1" customWidth="1"/>
    <col min="10" max="11" width="14.28515625" style="1" bestFit="1" customWidth="1"/>
    <col min="12" max="254" width="8.85546875" style="1"/>
    <col min="255" max="255" width="5.42578125" style="1" bestFit="1" customWidth="1"/>
    <col min="256" max="256" width="69.42578125" style="1" customWidth="1"/>
    <col min="257" max="257" width="12.85546875" style="1" bestFit="1" customWidth="1"/>
    <col min="258" max="258" width="13.140625" style="1" customWidth="1"/>
    <col min="259" max="259" width="12.7109375" style="1" customWidth="1"/>
    <col min="260" max="260" width="13.5703125" style="1" customWidth="1"/>
    <col min="261" max="510" width="8.85546875" style="1"/>
    <col min="511" max="511" width="5.42578125" style="1" bestFit="1" customWidth="1"/>
    <col min="512" max="512" width="69.42578125" style="1" customWidth="1"/>
    <col min="513" max="513" width="12.85546875" style="1" bestFit="1" customWidth="1"/>
    <col min="514" max="514" width="13.140625" style="1" customWidth="1"/>
    <col min="515" max="515" width="12.7109375" style="1" customWidth="1"/>
    <col min="516" max="516" width="13.5703125" style="1" customWidth="1"/>
    <col min="517" max="766" width="8.85546875" style="1"/>
    <col min="767" max="767" width="5.42578125" style="1" bestFit="1" customWidth="1"/>
    <col min="768" max="768" width="69.42578125" style="1" customWidth="1"/>
    <col min="769" max="769" width="12.85546875" style="1" bestFit="1" customWidth="1"/>
    <col min="770" max="770" width="13.140625" style="1" customWidth="1"/>
    <col min="771" max="771" width="12.7109375" style="1" customWidth="1"/>
    <col min="772" max="772" width="13.5703125" style="1" customWidth="1"/>
    <col min="773" max="1022" width="8.85546875" style="1"/>
    <col min="1023" max="1023" width="5.42578125" style="1" bestFit="1" customWidth="1"/>
    <col min="1024" max="1024" width="69.42578125" style="1" customWidth="1"/>
    <col min="1025" max="1025" width="12.85546875" style="1" bestFit="1" customWidth="1"/>
    <col min="1026" max="1026" width="13.140625" style="1" customWidth="1"/>
    <col min="1027" max="1027" width="12.7109375" style="1" customWidth="1"/>
    <col min="1028" max="1028" width="13.5703125" style="1" customWidth="1"/>
    <col min="1029" max="1278" width="8.85546875" style="1"/>
    <col min="1279" max="1279" width="5.42578125" style="1" bestFit="1" customWidth="1"/>
    <col min="1280" max="1280" width="69.42578125" style="1" customWidth="1"/>
    <col min="1281" max="1281" width="12.85546875" style="1" bestFit="1" customWidth="1"/>
    <col min="1282" max="1282" width="13.140625" style="1" customWidth="1"/>
    <col min="1283" max="1283" width="12.7109375" style="1" customWidth="1"/>
    <col min="1284" max="1284" width="13.5703125" style="1" customWidth="1"/>
    <col min="1285" max="1534" width="8.85546875" style="1"/>
    <col min="1535" max="1535" width="5.42578125" style="1" bestFit="1" customWidth="1"/>
    <col min="1536" max="1536" width="69.42578125" style="1" customWidth="1"/>
    <col min="1537" max="1537" width="12.85546875" style="1" bestFit="1" customWidth="1"/>
    <col min="1538" max="1538" width="13.140625" style="1" customWidth="1"/>
    <col min="1539" max="1539" width="12.7109375" style="1" customWidth="1"/>
    <col min="1540" max="1540" width="13.5703125" style="1" customWidth="1"/>
    <col min="1541" max="1790" width="8.85546875" style="1"/>
    <col min="1791" max="1791" width="5.42578125" style="1" bestFit="1" customWidth="1"/>
    <col min="1792" max="1792" width="69.42578125" style="1" customWidth="1"/>
    <col min="1793" max="1793" width="12.85546875" style="1" bestFit="1" customWidth="1"/>
    <col min="1794" max="1794" width="13.140625" style="1" customWidth="1"/>
    <col min="1795" max="1795" width="12.7109375" style="1" customWidth="1"/>
    <col min="1796" max="1796" width="13.5703125" style="1" customWidth="1"/>
    <col min="1797" max="2046" width="8.85546875" style="1"/>
    <col min="2047" max="2047" width="5.42578125" style="1" bestFit="1" customWidth="1"/>
    <col min="2048" max="2048" width="69.42578125" style="1" customWidth="1"/>
    <col min="2049" max="2049" width="12.85546875" style="1" bestFit="1" customWidth="1"/>
    <col min="2050" max="2050" width="13.140625" style="1" customWidth="1"/>
    <col min="2051" max="2051" width="12.7109375" style="1" customWidth="1"/>
    <col min="2052" max="2052" width="13.5703125" style="1" customWidth="1"/>
    <col min="2053" max="2302" width="8.85546875" style="1"/>
    <col min="2303" max="2303" width="5.42578125" style="1" bestFit="1" customWidth="1"/>
    <col min="2304" max="2304" width="69.42578125" style="1" customWidth="1"/>
    <col min="2305" max="2305" width="12.85546875" style="1" bestFit="1" customWidth="1"/>
    <col min="2306" max="2306" width="13.140625" style="1" customWidth="1"/>
    <col min="2307" max="2307" width="12.7109375" style="1" customWidth="1"/>
    <col min="2308" max="2308" width="13.5703125" style="1" customWidth="1"/>
    <col min="2309" max="2558" width="8.85546875" style="1"/>
    <col min="2559" max="2559" width="5.42578125" style="1" bestFit="1" customWidth="1"/>
    <col min="2560" max="2560" width="69.42578125" style="1" customWidth="1"/>
    <col min="2561" max="2561" width="12.85546875" style="1" bestFit="1" customWidth="1"/>
    <col min="2562" max="2562" width="13.140625" style="1" customWidth="1"/>
    <col min="2563" max="2563" width="12.7109375" style="1" customWidth="1"/>
    <col min="2564" max="2564" width="13.5703125" style="1" customWidth="1"/>
    <col min="2565" max="2814" width="8.85546875" style="1"/>
    <col min="2815" max="2815" width="5.42578125" style="1" bestFit="1" customWidth="1"/>
    <col min="2816" max="2816" width="69.42578125" style="1" customWidth="1"/>
    <col min="2817" max="2817" width="12.85546875" style="1" bestFit="1" customWidth="1"/>
    <col min="2818" max="2818" width="13.140625" style="1" customWidth="1"/>
    <col min="2819" max="2819" width="12.7109375" style="1" customWidth="1"/>
    <col min="2820" max="2820" width="13.5703125" style="1" customWidth="1"/>
    <col min="2821" max="3070" width="8.85546875" style="1"/>
    <col min="3071" max="3071" width="5.42578125" style="1" bestFit="1" customWidth="1"/>
    <col min="3072" max="3072" width="69.42578125" style="1" customWidth="1"/>
    <col min="3073" max="3073" width="12.85546875" style="1" bestFit="1" customWidth="1"/>
    <col min="3074" max="3074" width="13.140625" style="1" customWidth="1"/>
    <col min="3075" max="3075" width="12.7109375" style="1" customWidth="1"/>
    <col min="3076" max="3076" width="13.5703125" style="1" customWidth="1"/>
    <col min="3077" max="3326" width="8.85546875" style="1"/>
    <col min="3327" max="3327" width="5.42578125" style="1" bestFit="1" customWidth="1"/>
    <col min="3328" max="3328" width="69.42578125" style="1" customWidth="1"/>
    <col min="3329" max="3329" width="12.85546875" style="1" bestFit="1" customWidth="1"/>
    <col min="3330" max="3330" width="13.140625" style="1" customWidth="1"/>
    <col min="3331" max="3331" width="12.7109375" style="1" customWidth="1"/>
    <col min="3332" max="3332" width="13.5703125" style="1" customWidth="1"/>
    <col min="3333" max="3582" width="8.85546875" style="1"/>
    <col min="3583" max="3583" width="5.42578125" style="1" bestFit="1" customWidth="1"/>
    <col min="3584" max="3584" width="69.42578125" style="1" customWidth="1"/>
    <col min="3585" max="3585" width="12.85546875" style="1" bestFit="1" customWidth="1"/>
    <col min="3586" max="3586" width="13.140625" style="1" customWidth="1"/>
    <col min="3587" max="3587" width="12.7109375" style="1" customWidth="1"/>
    <col min="3588" max="3588" width="13.5703125" style="1" customWidth="1"/>
    <col min="3589" max="3838" width="8.85546875" style="1"/>
    <col min="3839" max="3839" width="5.42578125" style="1" bestFit="1" customWidth="1"/>
    <col min="3840" max="3840" width="69.42578125" style="1" customWidth="1"/>
    <col min="3841" max="3841" width="12.85546875" style="1" bestFit="1" customWidth="1"/>
    <col min="3842" max="3842" width="13.140625" style="1" customWidth="1"/>
    <col min="3843" max="3843" width="12.7109375" style="1" customWidth="1"/>
    <col min="3844" max="3844" width="13.5703125" style="1" customWidth="1"/>
    <col min="3845" max="4094" width="8.85546875" style="1"/>
    <col min="4095" max="4095" width="5.42578125" style="1" bestFit="1" customWidth="1"/>
    <col min="4096" max="4096" width="69.42578125" style="1" customWidth="1"/>
    <col min="4097" max="4097" width="12.85546875" style="1" bestFit="1" customWidth="1"/>
    <col min="4098" max="4098" width="13.140625" style="1" customWidth="1"/>
    <col min="4099" max="4099" width="12.7109375" style="1" customWidth="1"/>
    <col min="4100" max="4100" width="13.5703125" style="1" customWidth="1"/>
    <col min="4101" max="4350" width="8.85546875" style="1"/>
    <col min="4351" max="4351" width="5.42578125" style="1" bestFit="1" customWidth="1"/>
    <col min="4352" max="4352" width="69.42578125" style="1" customWidth="1"/>
    <col min="4353" max="4353" width="12.85546875" style="1" bestFit="1" customWidth="1"/>
    <col min="4354" max="4354" width="13.140625" style="1" customWidth="1"/>
    <col min="4355" max="4355" width="12.7109375" style="1" customWidth="1"/>
    <col min="4356" max="4356" width="13.5703125" style="1" customWidth="1"/>
    <col min="4357" max="4606" width="8.85546875" style="1"/>
    <col min="4607" max="4607" width="5.42578125" style="1" bestFit="1" customWidth="1"/>
    <col min="4608" max="4608" width="69.42578125" style="1" customWidth="1"/>
    <col min="4609" max="4609" width="12.85546875" style="1" bestFit="1" customWidth="1"/>
    <col min="4610" max="4610" width="13.140625" style="1" customWidth="1"/>
    <col min="4611" max="4611" width="12.7109375" style="1" customWidth="1"/>
    <col min="4612" max="4612" width="13.5703125" style="1" customWidth="1"/>
    <col min="4613" max="4862" width="8.85546875" style="1"/>
    <col min="4863" max="4863" width="5.42578125" style="1" bestFit="1" customWidth="1"/>
    <col min="4864" max="4864" width="69.42578125" style="1" customWidth="1"/>
    <col min="4865" max="4865" width="12.85546875" style="1" bestFit="1" customWidth="1"/>
    <col min="4866" max="4866" width="13.140625" style="1" customWidth="1"/>
    <col min="4867" max="4867" width="12.7109375" style="1" customWidth="1"/>
    <col min="4868" max="4868" width="13.5703125" style="1" customWidth="1"/>
    <col min="4869" max="5118" width="8.85546875" style="1"/>
    <col min="5119" max="5119" width="5.42578125" style="1" bestFit="1" customWidth="1"/>
    <col min="5120" max="5120" width="69.42578125" style="1" customWidth="1"/>
    <col min="5121" max="5121" width="12.85546875" style="1" bestFit="1" customWidth="1"/>
    <col min="5122" max="5122" width="13.140625" style="1" customWidth="1"/>
    <col min="5123" max="5123" width="12.7109375" style="1" customWidth="1"/>
    <col min="5124" max="5124" width="13.5703125" style="1" customWidth="1"/>
    <col min="5125" max="5374" width="8.85546875" style="1"/>
    <col min="5375" max="5375" width="5.42578125" style="1" bestFit="1" customWidth="1"/>
    <col min="5376" max="5376" width="69.42578125" style="1" customWidth="1"/>
    <col min="5377" max="5377" width="12.85546875" style="1" bestFit="1" customWidth="1"/>
    <col min="5378" max="5378" width="13.140625" style="1" customWidth="1"/>
    <col min="5379" max="5379" width="12.7109375" style="1" customWidth="1"/>
    <col min="5380" max="5380" width="13.5703125" style="1" customWidth="1"/>
    <col min="5381" max="5630" width="8.85546875" style="1"/>
    <col min="5631" max="5631" width="5.42578125" style="1" bestFit="1" customWidth="1"/>
    <col min="5632" max="5632" width="69.42578125" style="1" customWidth="1"/>
    <col min="5633" max="5633" width="12.85546875" style="1" bestFit="1" customWidth="1"/>
    <col min="5634" max="5634" width="13.140625" style="1" customWidth="1"/>
    <col min="5635" max="5635" width="12.7109375" style="1" customWidth="1"/>
    <col min="5636" max="5636" width="13.5703125" style="1" customWidth="1"/>
    <col min="5637" max="5886" width="8.85546875" style="1"/>
    <col min="5887" max="5887" width="5.42578125" style="1" bestFit="1" customWidth="1"/>
    <col min="5888" max="5888" width="69.42578125" style="1" customWidth="1"/>
    <col min="5889" max="5889" width="12.85546875" style="1" bestFit="1" customWidth="1"/>
    <col min="5890" max="5890" width="13.140625" style="1" customWidth="1"/>
    <col min="5891" max="5891" width="12.7109375" style="1" customWidth="1"/>
    <col min="5892" max="5892" width="13.5703125" style="1" customWidth="1"/>
    <col min="5893" max="6142" width="8.85546875" style="1"/>
    <col min="6143" max="6143" width="5.42578125" style="1" bestFit="1" customWidth="1"/>
    <col min="6144" max="6144" width="69.42578125" style="1" customWidth="1"/>
    <col min="6145" max="6145" width="12.85546875" style="1" bestFit="1" customWidth="1"/>
    <col min="6146" max="6146" width="13.140625" style="1" customWidth="1"/>
    <col min="6147" max="6147" width="12.7109375" style="1" customWidth="1"/>
    <col min="6148" max="6148" width="13.5703125" style="1" customWidth="1"/>
    <col min="6149" max="6398" width="8.85546875" style="1"/>
    <col min="6399" max="6399" width="5.42578125" style="1" bestFit="1" customWidth="1"/>
    <col min="6400" max="6400" width="69.42578125" style="1" customWidth="1"/>
    <col min="6401" max="6401" width="12.85546875" style="1" bestFit="1" customWidth="1"/>
    <col min="6402" max="6402" width="13.140625" style="1" customWidth="1"/>
    <col min="6403" max="6403" width="12.7109375" style="1" customWidth="1"/>
    <col min="6404" max="6404" width="13.5703125" style="1" customWidth="1"/>
    <col min="6405" max="6654" width="8.85546875" style="1"/>
    <col min="6655" max="6655" width="5.42578125" style="1" bestFit="1" customWidth="1"/>
    <col min="6656" max="6656" width="69.42578125" style="1" customWidth="1"/>
    <col min="6657" max="6657" width="12.85546875" style="1" bestFit="1" customWidth="1"/>
    <col min="6658" max="6658" width="13.140625" style="1" customWidth="1"/>
    <col min="6659" max="6659" width="12.7109375" style="1" customWidth="1"/>
    <col min="6660" max="6660" width="13.5703125" style="1" customWidth="1"/>
    <col min="6661" max="6910" width="8.85546875" style="1"/>
    <col min="6911" max="6911" width="5.42578125" style="1" bestFit="1" customWidth="1"/>
    <col min="6912" max="6912" width="69.42578125" style="1" customWidth="1"/>
    <col min="6913" max="6913" width="12.85546875" style="1" bestFit="1" customWidth="1"/>
    <col min="6914" max="6914" width="13.140625" style="1" customWidth="1"/>
    <col min="6915" max="6915" width="12.7109375" style="1" customWidth="1"/>
    <col min="6916" max="6916" width="13.5703125" style="1" customWidth="1"/>
    <col min="6917" max="7166" width="8.85546875" style="1"/>
    <col min="7167" max="7167" width="5.42578125" style="1" bestFit="1" customWidth="1"/>
    <col min="7168" max="7168" width="69.42578125" style="1" customWidth="1"/>
    <col min="7169" max="7169" width="12.85546875" style="1" bestFit="1" customWidth="1"/>
    <col min="7170" max="7170" width="13.140625" style="1" customWidth="1"/>
    <col min="7171" max="7171" width="12.7109375" style="1" customWidth="1"/>
    <col min="7172" max="7172" width="13.5703125" style="1" customWidth="1"/>
    <col min="7173" max="7422" width="8.85546875" style="1"/>
    <col min="7423" max="7423" width="5.42578125" style="1" bestFit="1" customWidth="1"/>
    <col min="7424" max="7424" width="69.42578125" style="1" customWidth="1"/>
    <col min="7425" max="7425" width="12.85546875" style="1" bestFit="1" customWidth="1"/>
    <col min="7426" max="7426" width="13.140625" style="1" customWidth="1"/>
    <col min="7427" max="7427" width="12.7109375" style="1" customWidth="1"/>
    <col min="7428" max="7428" width="13.5703125" style="1" customWidth="1"/>
    <col min="7429" max="7678" width="8.85546875" style="1"/>
    <col min="7679" max="7679" width="5.42578125" style="1" bestFit="1" customWidth="1"/>
    <col min="7680" max="7680" width="69.42578125" style="1" customWidth="1"/>
    <col min="7681" max="7681" width="12.85546875" style="1" bestFit="1" customWidth="1"/>
    <col min="7682" max="7682" width="13.140625" style="1" customWidth="1"/>
    <col min="7683" max="7683" width="12.7109375" style="1" customWidth="1"/>
    <col min="7684" max="7684" width="13.5703125" style="1" customWidth="1"/>
    <col min="7685" max="7934" width="8.85546875" style="1"/>
    <col min="7935" max="7935" width="5.42578125" style="1" bestFit="1" customWidth="1"/>
    <col min="7936" max="7936" width="69.42578125" style="1" customWidth="1"/>
    <col min="7937" max="7937" width="12.85546875" style="1" bestFit="1" customWidth="1"/>
    <col min="7938" max="7938" width="13.140625" style="1" customWidth="1"/>
    <col min="7939" max="7939" width="12.7109375" style="1" customWidth="1"/>
    <col min="7940" max="7940" width="13.5703125" style="1" customWidth="1"/>
    <col min="7941" max="8190" width="8.85546875" style="1"/>
    <col min="8191" max="8191" width="5.42578125" style="1" bestFit="1" customWidth="1"/>
    <col min="8192" max="8192" width="69.42578125" style="1" customWidth="1"/>
    <col min="8193" max="8193" width="12.85546875" style="1" bestFit="1" customWidth="1"/>
    <col min="8194" max="8194" width="13.140625" style="1" customWidth="1"/>
    <col min="8195" max="8195" width="12.7109375" style="1" customWidth="1"/>
    <col min="8196" max="8196" width="13.5703125" style="1" customWidth="1"/>
    <col min="8197" max="8446" width="8.85546875" style="1"/>
    <col min="8447" max="8447" width="5.42578125" style="1" bestFit="1" customWidth="1"/>
    <col min="8448" max="8448" width="69.42578125" style="1" customWidth="1"/>
    <col min="8449" max="8449" width="12.85546875" style="1" bestFit="1" customWidth="1"/>
    <col min="8450" max="8450" width="13.140625" style="1" customWidth="1"/>
    <col min="8451" max="8451" width="12.7109375" style="1" customWidth="1"/>
    <col min="8452" max="8452" width="13.5703125" style="1" customWidth="1"/>
    <col min="8453" max="8702" width="8.85546875" style="1"/>
    <col min="8703" max="8703" width="5.42578125" style="1" bestFit="1" customWidth="1"/>
    <col min="8704" max="8704" width="69.42578125" style="1" customWidth="1"/>
    <col min="8705" max="8705" width="12.85546875" style="1" bestFit="1" customWidth="1"/>
    <col min="8706" max="8706" width="13.140625" style="1" customWidth="1"/>
    <col min="8707" max="8707" width="12.7109375" style="1" customWidth="1"/>
    <col min="8708" max="8708" width="13.5703125" style="1" customWidth="1"/>
    <col min="8709" max="8958" width="8.85546875" style="1"/>
    <col min="8959" max="8959" width="5.42578125" style="1" bestFit="1" customWidth="1"/>
    <col min="8960" max="8960" width="69.42578125" style="1" customWidth="1"/>
    <col min="8961" max="8961" width="12.85546875" style="1" bestFit="1" customWidth="1"/>
    <col min="8962" max="8962" width="13.140625" style="1" customWidth="1"/>
    <col min="8963" max="8963" width="12.7109375" style="1" customWidth="1"/>
    <col min="8964" max="8964" width="13.5703125" style="1" customWidth="1"/>
    <col min="8965" max="9214" width="8.85546875" style="1"/>
    <col min="9215" max="9215" width="5.42578125" style="1" bestFit="1" customWidth="1"/>
    <col min="9216" max="9216" width="69.42578125" style="1" customWidth="1"/>
    <col min="9217" max="9217" width="12.85546875" style="1" bestFit="1" customWidth="1"/>
    <col min="9218" max="9218" width="13.140625" style="1" customWidth="1"/>
    <col min="9219" max="9219" width="12.7109375" style="1" customWidth="1"/>
    <col min="9220" max="9220" width="13.5703125" style="1" customWidth="1"/>
    <col min="9221" max="9470" width="8.85546875" style="1"/>
    <col min="9471" max="9471" width="5.42578125" style="1" bestFit="1" customWidth="1"/>
    <col min="9472" max="9472" width="69.42578125" style="1" customWidth="1"/>
    <col min="9473" max="9473" width="12.85546875" style="1" bestFit="1" customWidth="1"/>
    <col min="9474" max="9474" width="13.140625" style="1" customWidth="1"/>
    <col min="9475" max="9475" width="12.7109375" style="1" customWidth="1"/>
    <col min="9476" max="9476" width="13.5703125" style="1" customWidth="1"/>
    <col min="9477" max="9726" width="8.85546875" style="1"/>
    <col min="9727" max="9727" width="5.42578125" style="1" bestFit="1" customWidth="1"/>
    <col min="9728" max="9728" width="69.42578125" style="1" customWidth="1"/>
    <col min="9729" max="9729" width="12.85546875" style="1" bestFit="1" customWidth="1"/>
    <col min="9730" max="9730" width="13.140625" style="1" customWidth="1"/>
    <col min="9731" max="9731" width="12.7109375" style="1" customWidth="1"/>
    <col min="9732" max="9732" width="13.5703125" style="1" customWidth="1"/>
    <col min="9733" max="9982" width="8.85546875" style="1"/>
    <col min="9983" max="9983" width="5.42578125" style="1" bestFit="1" customWidth="1"/>
    <col min="9984" max="9984" width="69.42578125" style="1" customWidth="1"/>
    <col min="9985" max="9985" width="12.85546875" style="1" bestFit="1" customWidth="1"/>
    <col min="9986" max="9986" width="13.140625" style="1" customWidth="1"/>
    <col min="9987" max="9987" width="12.7109375" style="1" customWidth="1"/>
    <col min="9988" max="9988" width="13.5703125" style="1" customWidth="1"/>
    <col min="9989" max="10238" width="8.85546875" style="1"/>
    <col min="10239" max="10239" width="5.42578125" style="1" bestFit="1" customWidth="1"/>
    <col min="10240" max="10240" width="69.42578125" style="1" customWidth="1"/>
    <col min="10241" max="10241" width="12.85546875" style="1" bestFit="1" customWidth="1"/>
    <col min="10242" max="10242" width="13.140625" style="1" customWidth="1"/>
    <col min="10243" max="10243" width="12.7109375" style="1" customWidth="1"/>
    <col min="10244" max="10244" width="13.5703125" style="1" customWidth="1"/>
    <col min="10245" max="10494" width="8.85546875" style="1"/>
    <col min="10495" max="10495" width="5.42578125" style="1" bestFit="1" customWidth="1"/>
    <col min="10496" max="10496" width="69.42578125" style="1" customWidth="1"/>
    <col min="10497" max="10497" width="12.85546875" style="1" bestFit="1" customWidth="1"/>
    <col min="10498" max="10498" width="13.140625" style="1" customWidth="1"/>
    <col min="10499" max="10499" width="12.7109375" style="1" customWidth="1"/>
    <col min="10500" max="10500" width="13.5703125" style="1" customWidth="1"/>
    <col min="10501" max="10750" width="8.85546875" style="1"/>
    <col min="10751" max="10751" width="5.42578125" style="1" bestFit="1" customWidth="1"/>
    <col min="10752" max="10752" width="69.42578125" style="1" customWidth="1"/>
    <col min="10753" max="10753" width="12.85546875" style="1" bestFit="1" customWidth="1"/>
    <col min="10754" max="10754" width="13.140625" style="1" customWidth="1"/>
    <col min="10755" max="10755" width="12.7109375" style="1" customWidth="1"/>
    <col min="10756" max="10756" width="13.5703125" style="1" customWidth="1"/>
    <col min="10757" max="11006" width="8.85546875" style="1"/>
    <col min="11007" max="11007" width="5.42578125" style="1" bestFit="1" customWidth="1"/>
    <col min="11008" max="11008" width="69.42578125" style="1" customWidth="1"/>
    <col min="11009" max="11009" width="12.85546875" style="1" bestFit="1" customWidth="1"/>
    <col min="11010" max="11010" width="13.140625" style="1" customWidth="1"/>
    <col min="11011" max="11011" width="12.7109375" style="1" customWidth="1"/>
    <col min="11012" max="11012" width="13.5703125" style="1" customWidth="1"/>
    <col min="11013" max="11262" width="8.85546875" style="1"/>
    <col min="11263" max="11263" width="5.42578125" style="1" bestFit="1" customWidth="1"/>
    <col min="11264" max="11264" width="69.42578125" style="1" customWidth="1"/>
    <col min="11265" max="11265" width="12.85546875" style="1" bestFit="1" customWidth="1"/>
    <col min="11266" max="11266" width="13.140625" style="1" customWidth="1"/>
    <col min="11267" max="11267" width="12.7109375" style="1" customWidth="1"/>
    <col min="11268" max="11268" width="13.5703125" style="1" customWidth="1"/>
    <col min="11269" max="11518" width="8.85546875" style="1"/>
    <col min="11519" max="11519" width="5.42578125" style="1" bestFit="1" customWidth="1"/>
    <col min="11520" max="11520" width="69.42578125" style="1" customWidth="1"/>
    <col min="11521" max="11521" width="12.85546875" style="1" bestFit="1" customWidth="1"/>
    <col min="11522" max="11522" width="13.140625" style="1" customWidth="1"/>
    <col min="11523" max="11523" width="12.7109375" style="1" customWidth="1"/>
    <col min="11524" max="11524" width="13.5703125" style="1" customWidth="1"/>
    <col min="11525" max="11774" width="8.85546875" style="1"/>
    <col min="11775" max="11775" width="5.42578125" style="1" bestFit="1" customWidth="1"/>
    <col min="11776" max="11776" width="69.42578125" style="1" customWidth="1"/>
    <col min="11777" max="11777" width="12.85546875" style="1" bestFit="1" customWidth="1"/>
    <col min="11778" max="11778" width="13.140625" style="1" customWidth="1"/>
    <col min="11779" max="11779" width="12.7109375" style="1" customWidth="1"/>
    <col min="11780" max="11780" width="13.5703125" style="1" customWidth="1"/>
    <col min="11781" max="12030" width="8.85546875" style="1"/>
    <col min="12031" max="12031" width="5.42578125" style="1" bestFit="1" customWidth="1"/>
    <col min="12032" max="12032" width="69.42578125" style="1" customWidth="1"/>
    <col min="12033" max="12033" width="12.85546875" style="1" bestFit="1" customWidth="1"/>
    <col min="12034" max="12034" width="13.140625" style="1" customWidth="1"/>
    <col min="12035" max="12035" width="12.7109375" style="1" customWidth="1"/>
    <col min="12036" max="12036" width="13.5703125" style="1" customWidth="1"/>
    <col min="12037" max="12286" width="8.85546875" style="1"/>
    <col min="12287" max="12287" width="5.42578125" style="1" bestFit="1" customWidth="1"/>
    <col min="12288" max="12288" width="69.42578125" style="1" customWidth="1"/>
    <col min="12289" max="12289" width="12.85546875" style="1" bestFit="1" customWidth="1"/>
    <col min="12290" max="12290" width="13.140625" style="1" customWidth="1"/>
    <col min="12291" max="12291" width="12.7109375" style="1" customWidth="1"/>
    <col min="12292" max="12292" width="13.5703125" style="1" customWidth="1"/>
    <col min="12293" max="12542" width="8.85546875" style="1"/>
    <col min="12543" max="12543" width="5.42578125" style="1" bestFit="1" customWidth="1"/>
    <col min="12544" max="12544" width="69.42578125" style="1" customWidth="1"/>
    <col min="12545" max="12545" width="12.85546875" style="1" bestFit="1" customWidth="1"/>
    <col min="12546" max="12546" width="13.140625" style="1" customWidth="1"/>
    <col min="12547" max="12547" width="12.7109375" style="1" customWidth="1"/>
    <col min="12548" max="12548" width="13.5703125" style="1" customWidth="1"/>
    <col min="12549" max="12798" width="8.85546875" style="1"/>
    <col min="12799" max="12799" width="5.42578125" style="1" bestFit="1" customWidth="1"/>
    <col min="12800" max="12800" width="69.42578125" style="1" customWidth="1"/>
    <col min="12801" max="12801" width="12.85546875" style="1" bestFit="1" customWidth="1"/>
    <col min="12802" max="12802" width="13.140625" style="1" customWidth="1"/>
    <col min="12803" max="12803" width="12.7109375" style="1" customWidth="1"/>
    <col min="12804" max="12804" width="13.5703125" style="1" customWidth="1"/>
    <col min="12805" max="13054" width="8.85546875" style="1"/>
    <col min="13055" max="13055" width="5.42578125" style="1" bestFit="1" customWidth="1"/>
    <col min="13056" max="13056" width="69.42578125" style="1" customWidth="1"/>
    <col min="13057" max="13057" width="12.85546875" style="1" bestFit="1" customWidth="1"/>
    <col min="13058" max="13058" width="13.140625" style="1" customWidth="1"/>
    <col min="13059" max="13059" width="12.7109375" style="1" customWidth="1"/>
    <col min="13060" max="13060" width="13.5703125" style="1" customWidth="1"/>
    <col min="13061" max="13310" width="8.85546875" style="1"/>
    <col min="13311" max="13311" width="5.42578125" style="1" bestFit="1" customWidth="1"/>
    <col min="13312" max="13312" width="69.42578125" style="1" customWidth="1"/>
    <col min="13313" max="13313" width="12.85546875" style="1" bestFit="1" customWidth="1"/>
    <col min="13314" max="13314" width="13.140625" style="1" customWidth="1"/>
    <col min="13315" max="13315" width="12.7109375" style="1" customWidth="1"/>
    <col min="13316" max="13316" width="13.5703125" style="1" customWidth="1"/>
    <col min="13317" max="13566" width="8.85546875" style="1"/>
    <col min="13567" max="13567" width="5.42578125" style="1" bestFit="1" customWidth="1"/>
    <col min="13568" max="13568" width="69.42578125" style="1" customWidth="1"/>
    <col min="13569" max="13569" width="12.85546875" style="1" bestFit="1" customWidth="1"/>
    <col min="13570" max="13570" width="13.140625" style="1" customWidth="1"/>
    <col min="13571" max="13571" width="12.7109375" style="1" customWidth="1"/>
    <col min="13572" max="13572" width="13.5703125" style="1" customWidth="1"/>
    <col min="13573" max="13822" width="8.85546875" style="1"/>
    <col min="13823" max="13823" width="5.42578125" style="1" bestFit="1" customWidth="1"/>
    <col min="13824" max="13824" width="69.42578125" style="1" customWidth="1"/>
    <col min="13825" max="13825" width="12.85546875" style="1" bestFit="1" customWidth="1"/>
    <col min="13826" max="13826" width="13.140625" style="1" customWidth="1"/>
    <col min="13827" max="13827" width="12.7109375" style="1" customWidth="1"/>
    <col min="13828" max="13828" width="13.5703125" style="1" customWidth="1"/>
    <col min="13829" max="14078" width="8.85546875" style="1"/>
    <col min="14079" max="14079" width="5.42578125" style="1" bestFit="1" customWidth="1"/>
    <col min="14080" max="14080" width="69.42578125" style="1" customWidth="1"/>
    <col min="14081" max="14081" width="12.85546875" style="1" bestFit="1" customWidth="1"/>
    <col min="14082" max="14082" width="13.140625" style="1" customWidth="1"/>
    <col min="14083" max="14083" width="12.7109375" style="1" customWidth="1"/>
    <col min="14084" max="14084" width="13.5703125" style="1" customWidth="1"/>
    <col min="14085" max="14334" width="8.85546875" style="1"/>
    <col min="14335" max="14335" width="5.42578125" style="1" bestFit="1" customWidth="1"/>
    <col min="14336" max="14336" width="69.42578125" style="1" customWidth="1"/>
    <col min="14337" max="14337" width="12.85546875" style="1" bestFit="1" customWidth="1"/>
    <col min="14338" max="14338" width="13.140625" style="1" customWidth="1"/>
    <col min="14339" max="14339" width="12.7109375" style="1" customWidth="1"/>
    <col min="14340" max="14340" width="13.5703125" style="1" customWidth="1"/>
    <col min="14341" max="14590" width="8.85546875" style="1"/>
    <col min="14591" max="14591" width="5.42578125" style="1" bestFit="1" customWidth="1"/>
    <col min="14592" max="14592" width="69.42578125" style="1" customWidth="1"/>
    <col min="14593" max="14593" width="12.85546875" style="1" bestFit="1" customWidth="1"/>
    <col min="14594" max="14594" width="13.140625" style="1" customWidth="1"/>
    <col min="14595" max="14595" width="12.7109375" style="1" customWidth="1"/>
    <col min="14596" max="14596" width="13.5703125" style="1" customWidth="1"/>
    <col min="14597" max="14846" width="8.85546875" style="1"/>
    <col min="14847" max="14847" width="5.42578125" style="1" bestFit="1" customWidth="1"/>
    <col min="14848" max="14848" width="69.42578125" style="1" customWidth="1"/>
    <col min="14849" max="14849" width="12.85546875" style="1" bestFit="1" customWidth="1"/>
    <col min="14850" max="14850" width="13.140625" style="1" customWidth="1"/>
    <col min="14851" max="14851" width="12.7109375" style="1" customWidth="1"/>
    <col min="14852" max="14852" width="13.5703125" style="1" customWidth="1"/>
    <col min="14853" max="15102" width="8.85546875" style="1"/>
    <col min="15103" max="15103" width="5.42578125" style="1" bestFit="1" customWidth="1"/>
    <col min="15104" max="15104" width="69.42578125" style="1" customWidth="1"/>
    <col min="15105" max="15105" width="12.85546875" style="1" bestFit="1" customWidth="1"/>
    <col min="15106" max="15106" width="13.140625" style="1" customWidth="1"/>
    <col min="15107" max="15107" width="12.7109375" style="1" customWidth="1"/>
    <col min="15108" max="15108" width="13.5703125" style="1" customWidth="1"/>
    <col min="15109" max="15358" width="8.85546875" style="1"/>
    <col min="15359" max="15359" width="5.42578125" style="1" bestFit="1" customWidth="1"/>
    <col min="15360" max="15360" width="69.42578125" style="1" customWidth="1"/>
    <col min="15361" max="15361" width="12.85546875" style="1" bestFit="1" customWidth="1"/>
    <col min="15362" max="15362" width="13.140625" style="1" customWidth="1"/>
    <col min="15363" max="15363" width="12.7109375" style="1" customWidth="1"/>
    <col min="15364" max="15364" width="13.5703125" style="1" customWidth="1"/>
    <col min="15365" max="15614" width="8.85546875" style="1"/>
    <col min="15615" max="15615" width="5.42578125" style="1" bestFit="1" customWidth="1"/>
    <col min="15616" max="15616" width="69.42578125" style="1" customWidth="1"/>
    <col min="15617" max="15617" width="12.85546875" style="1" bestFit="1" customWidth="1"/>
    <col min="15618" max="15618" width="13.140625" style="1" customWidth="1"/>
    <col min="15619" max="15619" width="12.7109375" style="1" customWidth="1"/>
    <col min="15620" max="15620" width="13.5703125" style="1" customWidth="1"/>
    <col min="15621" max="15870" width="8.85546875" style="1"/>
    <col min="15871" max="15871" width="5.42578125" style="1" bestFit="1" customWidth="1"/>
    <col min="15872" max="15872" width="69.42578125" style="1" customWidth="1"/>
    <col min="15873" max="15873" width="12.85546875" style="1" bestFit="1" customWidth="1"/>
    <col min="15874" max="15874" width="13.140625" style="1" customWidth="1"/>
    <col min="15875" max="15875" width="12.7109375" style="1" customWidth="1"/>
    <col min="15876" max="15876" width="13.5703125" style="1" customWidth="1"/>
    <col min="15877" max="16126" width="8.85546875" style="1"/>
    <col min="16127" max="16127" width="5.42578125" style="1" bestFit="1" customWidth="1"/>
    <col min="16128" max="16128" width="69.42578125" style="1" customWidth="1"/>
    <col min="16129" max="16129" width="12.85546875" style="1" bestFit="1" customWidth="1"/>
    <col min="16130" max="16130" width="13.140625" style="1" customWidth="1"/>
    <col min="16131" max="16131" width="12.7109375" style="1" customWidth="1"/>
    <col min="16132" max="16132" width="13.5703125" style="1" customWidth="1"/>
    <col min="16133" max="16384" width="8.85546875" style="1"/>
  </cols>
  <sheetData>
    <row r="2" spans="1:5" ht="14.45" x14ac:dyDescent="0.3">
      <c r="E2" s="2" t="s">
        <v>29</v>
      </c>
    </row>
    <row r="3" spans="1:5" thickBot="1" x14ac:dyDescent="0.35">
      <c r="A3" s="3"/>
      <c r="B3" s="4"/>
      <c r="C3" s="4"/>
      <c r="D3" s="4"/>
      <c r="E3" s="2" t="s">
        <v>30</v>
      </c>
    </row>
    <row r="4" spans="1:5" thickBot="1" x14ac:dyDescent="0.35">
      <c r="A4" s="6"/>
      <c r="B4" s="6"/>
      <c r="C4" s="6"/>
      <c r="D4" s="6"/>
      <c r="E4" s="53" t="s">
        <v>31</v>
      </c>
    </row>
    <row r="5" spans="1:5" ht="14.45" x14ac:dyDescent="0.3">
      <c r="A5" s="7"/>
      <c r="B5" s="76" t="s">
        <v>69</v>
      </c>
      <c r="C5" s="76"/>
      <c r="D5" s="76"/>
      <c r="E5" s="76"/>
    </row>
    <row r="6" spans="1:5" ht="14.45" x14ac:dyDescent="0.3">
      <c r="A6" s="8" t="s">
        <v>0</v>
      </c>
      <c r="B6" s="9"/>
      <c r="C6" s="9"/>
      <c r="D6" s="9"/>
      <c r="E6" s="9"/>
    </row>
    <row r="7" spans="1:5" ht="14.45" x14ac:dyDescent="0.3">
      <c r="A7" s="9" t="s">
        <v>1</v>
      </c>
      <c r="B7" s="9"/>
      <c r="C7" s="9"/>
      <c r="D7" s="9"/>
      <c r="E7" s="9"/>
    </row>
    <row r="8" spans="1:5" ht="14.45" x14ac:dyDescent="0.3">
      <c r="A8" s="9" t="s">
        <v>32</v>
      </c>
      <c r="B8" s="9"/>
      <c r="C8" s="9"/>
      <c r="D8" s="9"/>
      <c r="E8" s="9"/>
    </row>
    <row r="9" spans="1:5" ht="14.45" x14ac:dyDescent="0.3">
      <c r="A9" s="8" t="s">
        <v>33</v>
      </c>
      <c r="B9" s="9"/>
      <c r="C9" s="9"/>
      <c r="D9" s="9"/>
      <c r="E9" s="9"/>
    </row>
    <row r="10" spans="1:5" ht="8.4499999999999993" customHeight="1" x14ac:dyDescent="0.3">
      <c r="A10" s="7"/>
      <c r="B10" s="10"/>
      <c r="C10" s="10"/>
      <c r="D10" s="10"/>
      <c r="E10" s="10"/>
    </row>
    <row r="11" spans="1:5" ht="14.45" x14ac:dyDescent="0.3">
      <c r="A11" s="35" t="s">
        <v>2</v>
      </c>
    </row>
    <row r="12" spans="1:5" ht="14.45" x14ac:dyDescent="0.3">
      <c r="A12" s="11" t="s">
        <v>3</v>
      </c>
      <c r="B12" s="12" t="s">
        <v>4</v>
      </c>
      <c r="C12" s="13"/>
      <c r="D12" s="13"/>
      <c r="E12" s="12" t="s">
        <v>5</v>
      </c>
    </row>
    <row r="13" spans="1:5" ht="14.45" x14ac:dyDescent="0.3">
      <c r="A13" s="5"/>
      <c r="B13" s="5"/>
      <c r="C13" s="5"/>
      <c r="D13" s="5"/>
      <c r="E13" s="5"/>
    </row>
    <row r="14" spans="1:5" ht="14.45" x14ac:dyDescent="0.3">
      <c r="A14" s="32"/>
      <c r="B14" s="33" t="s">
        <v>34</v>
      </c>
      <c r="C14" s="33"/>
      <c r="D14" s="34"/>
      <c r="E14" s="34"/>
    </row>
    <row r="15" spans="1:5" ht="14.45" x14ac:dyDescent="0.3">
      <c r="A15" s="14">
        <v>1</v>
      </c>
      <c r="B15" s="54"/>
      <c r="C15" s="54" t="s">
        <v>35</v>
      </c>
      <c r="D15" s="54" t="s">
        <v>36</v>
      </c>
      <c r="E15" s="54" t="s">
        <v>6</v>
      </c>
    </row>
    <row r="16" spans="1:5" ht="14.45" x14ac:dyDescent="0.3">
      <c r="A16" s="14">
        <f t="shared" ref="A16:A64" si="0">A15+1</f>
        <v>2</v>
      </c>
      <c r="B16" s="55" t="s">
        <v>37</v>
      </c>
      <c r="C16" s="55"/>
      <c r="D16" s="55"/>
      <c r="E16" s="56"/>
    </row>
    <row r="17" spans="1:12" ht="14.45" x14ac:dyDescent="0.3">
      <c r="A17" s="14">
        <f t="shared" si="0"/>
        <v>3</v>
      </c>
      <c r="B17" s="57" t="s">
        <v>38</v>
      </c>
      <c r="C17" s="58">
        <v>146577.86000000002</v>
      </c>
      <c r="D17" s="58">
        <v>9324412.6900000013</v>
      </c>
      <c r="E17" s="58">
        <v>9470990.5500000007</v>
      </c>
    </row>
    <row r="18" spans="1:12" ht="14.45" x14ac:dyDescent="0.3">
      <c r="A18" s="14">
        <f t="shared" si="0"/>
        <v>4</v>
      </c>
      <c r="B18" s="57" t="s">
        <v>39</v>
      </c>
      <c r="C18" s="58">
        <v>330553.87999999983</v>
      </c>
      <c r="D18" s="58">
        <v>11614287.549999999</v>
      </c>
      <c r="E18" s="58">
        <v>11944841.429999998</v>
      </c>
    </row>
    <row r="19" spans="1:12" ht="14.45" x14ac:dyDescent="0.3">
      <c r="A19" s="14">
        <f t="shared" si="0"/>
        <v>5</v>
      </c>
      <c r="B19" s="57" t="s">
        <v>40</v>
      </c>
      <c r="C19" s="58">
        <v>115489.18000000001</v>
      </c>
      <c r="D19" s="58">
        <v>5128914.879999999</v>
      </c>
      <c r="E19" s="58">
        <v>5244404.0599999987</v>
      </c>
    </row>
    <row r="20" spans="1:12" ht="14.45" x14ac:dyDescent="0.3">
      <c r="A20" s="14">
        <f t="shared" si="0"/>
        <v>6</v>
      </c>
      <c r="B20" s="57" t="s">
        <v>41</v>
      </c>
      <c r="C20" s="58">
        <v>427808.19999999995</v>
      </c>
      <c r="D20" s="58">
        <v>12676575.679999998</v>
      </c>
      <c r="E20" s="58">
        <v>13104383.879999997</v>
      </c>
    </row>
    <row r="21" spans="1:12" ht="14.45" x14ac:dyDescent="0.3">
      <c r="A21" s="14">
        <f t="shared" si="0"/>
        <v>7</v>
      </c>
      <c r="B21" s="57" t="s">
        <v>42</v>
      </c>
      <c r="C21" s="58">
        <v>718705.77</v>
      </c>
      <c r="D21" s="58">
        <v>12394591.869999999</v>
      </c>
      <c r="E21" s="15">
        <v>13113297.639999999</v>
      </c>
    </row>
    <row r="22" spans="1:12" ht="14.45" x14ac:dyDescent="0.3">
      <c r="A22" s="14">
        <f t="shared" si="0"/>
        <v>8</v>
      </c>
      <c r="B22" s="57" t="s">
        <v>43</v>
      </c>
      <c r="C22" s="59">
        <v>506068.88000000006</v>
      </c>
      <c r="D22" s="59">
        <v>10553488.410000002</v>
      </c>
      <c r="E22" s="16">
        <v>11059557.290000003</v>
      </c>
    </row>
    <row r="23" spans="1:12" ht="14.45" x14ac:dyDescent="0.3">
      <c r="A23" s="14">
        <f t="shared" si="0"/>
        <v>9</v>
      </c>
      <c r="B23" s="60" t="s">
        <v>44</v>
      </c>
      <c r="C23" s="61">
        <v>2245203.77</v>
      </c>
      <c r="D23" s="61">
        <v>61692271.079999998</v>
      </c>
      <c r="E23" s="61">
        <v>63937474.849999994</v>
      </c>
    </row>
    <row r="24" spans="1:12" ht="14.45" x14ac:dyDescent="0.3">
      <c r="A24" s="14">
        <f t="shared" si="0"/>
        <v>10</v>
      </c>
      <c r="B24" s="5"/>
      <c r="C24" s="17"/>
      <c r="D24" s="17"/>
      <c r="E24" s="17"/>
    </row>
    <row r="25" spans="1:12" x14ac:dyDescent="0.25">
      <c r="A25" s="14">
        <f t="shared" si="0"/>
        <v>11</v>
      </c>
      <c r="B25" s="5" t="s">
        <v>45</v>
      </c>
      <c r="C25" s="62">
        <v>374200.62833333336</v>
      </c>
      <c r="D25" s="62">
        <v>10282045.18</v>
      </c>
      <c r="E25" s="15">
        <v>10656245.808333332</v>
      </c>
    </row>
    <row r="26" spans="1:12" ht="14.45" x14ac:dyDescent="0.3">
      <c r="A26" s="14">
        <f t="shared" si="0"/>
        <v>12</v>
      </c>
      <c r="B26" s="5"/>
      <c r="C26" s="17"/>
      <c r="D26" s="17"/>
      <c r="E26" s="17"/>
    </row>
    <row r="27" spans="1:12" ht="14.45" x14ac:dyDescent="0.3">
      <c r="A27" s="14">
        <f t="shared" si="0"/>
        <v>13</v>
      </c>
      <c r="B27" s="63" t="s">
        <v>46</v>
      </c>
      <c r="C27" s="64"/>
      <c r="D27" s="64"/>
      <c r="E27" s="17"/>
    </row>
    <row r="28" spans="1:12" ht="14.45" x14ac:dyDescent="0.3">
      <c r="A28" s="14">
        <f t="shared" si="0"/>
        <v>14</v>
      </c>
      <c r="B28" s="65" t="s">
        <v>47</v>
      </c>
      <c r="C28" s="16">
        <v>506068.88000000006</v>
      </c>
      <c r="D28" s="16">
        <v>10553488.410000002</v>
      </c>
      <c r="E28" s="16">
        <v>11059557.290000003</v>
      </c>
    </row>
    <row r="29" spans="1:12" ht="14.45" x14ac:dyDescent="0.3">
      <c r="A29" s="14">
        <f t="shared" si="0"/>
        <v>15</v>
      </c>
      <c r="B29" s="5"/>
      <c r="C29" s="17"/>
      <c r="D29" s="17"/>
      <c r="E29" s="17"/>
    </row>
    <row r="30" spans="1:12" ht="14.45" x14ac:dyDescent="0.3">
      <c r="A30" s="14">
        <f t="shared" si="0"/>
        <v>16</v>
      </c>
      <c r="B30" s="18" t="s">
        <v>48</v>
      </c>
      <c r="C30" s="15">
        <v>-131868.25166666671</v>
      </c>
      <c r="D30" s="15">
        <v>-271443.23000000231</v>
      </c>
      <c r="E30" s="15">
        <v>-403311.48166667111</v>
      </c>
    </row>
    <row r="31" spans="1:12" ht="9.6" customHeight="1" x14ac:dyDescent="0.3">
      <c r="A31" s="14"/>
      <c r="B31" s="5"/>
      <c r="C31" s="17"/>
      <c r="D31" s="17"/>
      <c r="E31" s="17"/>
      <c r="H31"/>
      <c r="I31"/>
      <c r="J31"/>
      <c r="K31"/>
      <c r="L31"/>
    </row>
    <row r="32" spans="1:12" ht="14.45" x14ac:dyDescent="0.3">
      <c r="A32" s="32"/>
      <c r="B32" s="33" t="s">
        <v>49</v>
      </c>
      <c r="C32" s="33"/>
      <c r="D32" s="34"/>
      <c r="E32" s="34"/>
      <c r="H32"/>
      <c r="I32"/>
      <c r="J32"/>
      <c r="K32"/>
      <c r="L32"/>
    </row>
    <row r="33" spans="1:12" ht="14.45" x14ac:dyDescent="0.3">
      <c r="A33" s="14">
        <f>A30+3</f>
        <v>19</v>
      </c>
      <c r="B33" s="19" t="s">
        <v>50</v>
      </c>
      <c r="C33" s="19"/>
      <c r="D33" s="20"/>
      <c r="E33" s="20"/>
      <c r="H33"/>
      <c r="I33"/>
      <c r="J33"/>
      <c r="K33"/>
      <c r="L33"/>
    </row>
    <row r="34" spans="1:12" ht="14.45" x14ac:dyDescent="0.3">
      <c r="A34" s="14">
        <f t="shared" si="0"/>
        <v>20</v>
      </c>
      <c r="B34" s="21" t="s">
        <v>51</v>
      </c>
      <c r="C34" s="17"/>
      <c r="D34" s="17"/>
      <c r="E34" s="17"/>
      <c r="F34" s="44"/>
      <c r="G34" s="44"/>
      <c r="H34"/>
      <c r="I34"/>
      <c r="J34"/>
      <c r="K34"/>
      <c r="L34"/>
    </row>
    <row r="35" spans="1:12" ht="14.45" x14ac:dyDescent="0.3">
      <c r="A35" s="14">
        <f t="shared" si="0"/>
        <v>21</v>
      </c>
      <c r="B35" s="22" t="s">
        <v>8</v>
      </c>
      <c r="C35" s="66">
        <v>0</v>
      </c>
      <c r="F35" s="38"/>
      <c r="G35" s="38"/>
      <c r="H35"/>
      <c r="I35"/>
      <c r="J35"/>
      <c r="K35"/>
      <c r="L35"/>
    </row>
    <row r="36" spans="1:12" ht="14.45" x14ac:dyDescent="0.3">
      <c r="A36" s="14">
        <f t="shared" si="0"/>
        <v>22</v>
      </c>
      <c r="B36" s="22" t="s">
        <v>52</v>
      </c>
      <c r="C36" s="66">
        <v>50185.88</v>
      </c>
      <c r="D36" s="17"/>
      <c r="E36" s="17"/>
      <c r="F36" s="38"/>
      <c r="G36" s="38"/>
      <c r="H36"/>
      <c r="I36"/>
      <c r="J36"/>
      <c r="K36"/>
      <c r="L36"/>
    </row>
    <row r="37" spans="1:12" ht="14.45" x14ac:dyDescent="0.3">
      <c r="A37" s="14">
        <f t="shared" si="0"/>
        <v>23</v>
      </c>
      <c r="B37" s="22" t="s">
        <v>53</v>
      </c>
      <c r="C37" s="23">
        <v>18185672.66</v>
      </c>
      <c r="D37" s="17"/>
      <c r="E37" s="17"/>
      <c r="F37" s="38"/>
      <c r="G37" s="38"/>
      <c r="H37"/>
      <c r="I37"/>
      <c r="J37"/>
      <c r="K37"/>
      <c r="L37"/>
    </row>
    <row r="38" spans="1:12" ht="14.45" x14ac:dyDescent="0.3">
      <c r="A38" s="14">
        <f t="shared" si="0"/>
        <v>24</v>
      </c>
      <c r="B38" s="22" t="s">
        <v>54</v>
      </c>
      <c r="C38" s="23">
        <v>24157767.119999997</v>
      </c>
      <c r="D38" s="17"/>
      <c r="E38" s="17"/>
      <c r="F38" s="38"/>
      <c r="G38" s="38"/>
      <c r="H38"/>
      <c r="I38"/>
      <c r="J38"/>
      <c r="K38"/>
      <c r="L38"/>
    </row>
    <row r="39" spans="1:12" ht="14.45" x14ac:dyDescent="0.3">
      <c r="A39" s="14">
        <f t="shared" si="0"/>
        <v>25</v>
      </c>
      <c r="B39" s="67" t="s">
        <v>55</v>
      </c>
      <c r="C39" s="68">
        <v>10437020.220000001</v>
      </c>
      <c r="D39" s="17"/>
      <c r="E39" s="17"/>
      <c r="F39" s="38"/>
      <c r="G39" s="38"/>
      <c r="H39"/>
      <c r="I39"/>
      <c r="J39"/>
      <c r="K39"/>
      <c r="L39"/>
    </row>
    <row r="40" spans="1:12" ht="14.45" x14ac:dyDescent="0.3">
      <c r="A40" s="14">
        <f t="shared" si="0"/>
        <v>26</v>
      </c>
      <c r="B40" s="67" t="s">
        <v>56</v>
      </c>
      <c r="C40" s="69">
        <v>12215518.98</v>
      </c>
      <c r="D40" s="17"/>
      <c r="E40" s="17"/>
      <c r="F40" s="38"/>
      <c r="G40" s="38"/>
      <c r="H40"/>
      <c r="I40"/>
      <c r="J40"/>
      <c r="K40"/>
      <c r="L40"/>
    </row>
    <row r="41" spans="1:12" ht="14.45" x14ac:dyDescent="0.3">
      <c r="A41" s="14">
        <f t="shared" si="0"/>
        <v>27</v>
      </c>
      <c r="B41" s="21" t="s">
        <v>57</v>
      </c>
      <c r="C41" s="37">
        <v>65046164.859999999</v>
      </c>
      <c r="D41" s="17"/>
      <c r="E41" s="17"/>
      <c r="F41" s="38"/>
      <c r="G41" s="38"/>
      <c r="H41"/>
      <c r="I41"/>
      <c r="J41"/>
      <c r="K41"/>
      <c r="L41"/>
    </row>
    <row r="42" spans="1:12" x14ac:dyDescent="0.25">
      <c r="A42" s="14">
        <f t="shared" si="0"/>
        <v>28</v>
      </c>
      <c r="B42" s="21" t="s">
        <v>58</v>
      </c>
      <c r="C42" s="17"/>
      <c r="D42" s="17">
        <v>16261541.215</v>
      </c>
      <c r="E42" s="15"/>
      <c r="F42" s="15"/>
      <c r="G42" s="15"/>
      <c r="H42"/>
      <c r="I42"/>
      <c r="J42"/>
      <c r="K42"/>
      <c r="L42"/>
    </row>
    <row r="43" spans="1:12" ht="14.45" x14ac:dyDescent="0.3">
      <c r="A43" s="14">
        <f t="shared" si="0"/>
        <v>29</v>
      </c>
      <c r="B43" s="21"/>
      <c r="C43" s="17"/>
      <c r="D43" s="17"/>
      <c r="E43" s="15"/>
      <c r="F43" s="15"/>
      <c r="G43" s="15"/>
      <c r="H43"/>
      <c r="I43"/>
      <c r="J43"/>
      <c r="K43"/>
      <c r="L43"/>
    </row>
    <row r="44" spans="1:12" ht="14.45" x14ac:dyDescent="0.3">
      <c r="A44" s="14">
        <f t="shared" si="0"/>
        <v>30</v>
      </c>
      <c r="B44" s="21"/>
      <c r="C44" s="17"/>
      <c r="D44" s="17"/>
      <c r="E44" s="15"/>
      <c r="F44" s="15"/>
      <c r="G44" s="15"/>
      <c r="H44"/>
      <c r="I44"/>
      <c r="J44"/>
      <c r="K44"/>
      <c r="L44"/>
    </row>
    <row r="45" spans="1:12" ht="14.45" x14ac:dyDescent="0.3">
      <c r="A45" s="14">
        <f t="shared" si="0"/>
        <v>31</v>
      </c>
      <c r="B45" s="19" t="s">
        <v>59</v>
      </c>
      <c r="C45" s="20"/>
      <c r="D45" s="17"/>
      <c r="E45" s="15"/>
      <c r="F45" s="15"/>
      <c r="G45" s="15"/>
      <c r="H45"/>
      <c r="I45"/>
      <c r="J45"/>
      <c r="K45"/>
      <c r="L45"/>
    </row>
    <row r="46" spans="1:12" ht="14.45" x14ac:dyDescent="0.3">
      <c r="A46" s="14">
        <f t="shared" si="0"/>
        <v>32</v>
      </c>
      <c r="B46" s="21" t="s">
        <v>60</v>
      </c>
      <c r="C46" s="17"/>
      <c r="D46" s="17"/>
      <c r="E46" s="15"/>
      <c r="F46" s="15"/>
      <c r="G46" s="15"/>
      <c r="H46"/>
      <c r="I46"/>
      <c r="J46"/>
      <c r="K46"/>
      <c r="L46"/>
    </row>
    <row r="47" spans="1:12" ht="14.45" x14ac:dyDescent="0.3">
      <c r="A47" s="14">
        <f t="shared" si="0"/>
        <v>33</v>
      </c>
      <c r="B47" s="22" t="s">
        <v>61</v>
      </c>
      <c r="C47" s="23">
        <v>0</v>
      </c>
      <c r="D47" s="17"/>
      <c r="E47" s="15"/>
      <c r="F47" s="15"/>
      <c r="G47" s="15"/>
      <c r="H47"/>
      <c r="I47"/>
      <c r="J47"/>
      <c r="K47"/>
      <c r="L47"/>
    </row>
    <row r="48" spans="1:12" ht="14.45" x14ac:dyDescent="0.3">
      <c r="A48" s="14">
        <f t="shared" si="0"/>
        <v>34</v>
      </c>
      <c r="B48" s="21" t="s">
        <v>62</v>
      </c>
      <c r="C48" s="17"/>
      <c r="D48" s="17"/>
      <c r="E48" s="15"/>
      <c r="F48" s="15"/>
      <c r="G48" s="15"/>
      <c r="H48"/>
      <c r="I48"/>
      <c r="J48"/>
      <c r="K48"/>
      <c r="L48"/>
    </row>
    <row r="49" spans="1:13" x14ac:dyDescent="0.25">
      <c r="A49" s="14">
        <f t="shared" si="0"/>
        <v>35</v>
      </c>
      <c r="B49" s="21" t="s">
        <v>67</v>
      </c>
      <c r="C49" s="17"/>
      <c r="D49" s="23">
        <v>0</v>
      </c>
      <c r="E49" s="15"/>
      <c r="F49" s="23"/>
      <c r="G49" s="15"/>
      <c r="H49"/>
      <c r="I49"/>
      <c r="J49"/>
      <c r="K49"/>
      <c r="L49"/>
    </row>
    <row r="50" spans="1:13" ht="14.45" x14ac:dyDescent="0.3">
      <c r="A50" s="14">
        <f t="shared" si="0"/>
        <v>36</v>
      </c>
      <c r="B50" s="21"/>
      <c r="C50" s="17"/>
      <c r="D50" s="70"/>
      <c r="E50" s="15"/>
      <c r="F50" s="70"/>
      <c r="G50" s="15"/>
      <c r="H50"/>
      <c r="I50"/>
      <c r="J50"/>
      <c r="K50"/>
      <c r="L50"/>
    </row>
    <row r="51" spans="1:13" ht="14.45" x14ac:dyDescent="0.3">
      <c r="A51" s="14">
        <f t="shared" si="0"/>
        <v>37</v>
      </c>
      <c r="B51" s="19" t="s">
        <v>10</v>
      </c>
      <c r="C51" s="23"/>
      <c r="D51" s="17"/>
      <c r="E51" s="15"/>
      <c r="F51" s="15"/>
      <c r="G51" s="15"/>
      <c r="H51"/>
      <c r="I51"/>
      <c r="J51"/>
      <c r="K51"/>
      <c r="L51"/>
    </row>
    <row r="52" spans="1:13" x14ac:dyDescent="0.25">
      <c r="A52" s="14">
        <f t="shared" si="0"/>
        <v>38</v>
      </c>
      <c r="B52" s="22" t="s">
        <v>9</v>
      </c>
      <c r="C52" s="23">
        <v>54368273.069999993</v>
      </c>
      <c r="D52" s="15"/>
      <c r="E52" s="15"/>
      <c r="F52" s="15"/>
      <c r="G52" s="15"/>
      <c r="H52"/>
      <c r="I52"/>
      <c r="J52"/>
      <c r="K52"/>
      <c r="L52"/>
    </row>
    <row r="53" spans="1:13" x14ac:dyDescent="0.25">
      <c r="A53" s="14">
        <f t="shared" si="0"/>
        <v>39</v>
      </c>
      <c r="B53" s="21" t="s">
        <v>68</v>
      </c>
      <c r="C53" s="15"/>
      <c r="D53" s="16">
        <v>9061378.8449999988</v>
      </c>
      <c r="E53" s="15"/>
      <c r="F53" s="15"/>
      <c r="G53" s="15"/>
      <c r="H53"/>
      <c r="I53"/>
      <c r="J53"/>
      <c r="K53"/>
      <c r="L53"/>
    </row>
    <row r="54" spans="1:13" x14ac:dyDescent="0.25">
      <c r="A54" s="14">
        <f t="shared" si="0"/>
        <v>40</v>
      </c>
      <c r="B54" s="22"/>
      <c r="C54" s="23"/>
      <c r="D54" s="17"/>
      <c r="E54" s="15"/>
      <c r="F54" s="15"/>
      <c r="G54" s="15"/>
      <c r="H54"/>
      <c r="I54"/>
      <c r="J54"/>
      <c r="K54"/>
      <c r="L54"/>
    </row>
    <row r="55" spans="1:13" x14ac:dyDescent="0.25">
      <c r="A55" s="14">
        <f t="shared" si="0"/>
        <v>41</v>
      </c>
      <c r="B55" s="21" t="s">
        <v>63</v>
      </c>
      <c r="C55" s="17"/>
      <c r="D55" s="15">
        <v>25322920.059999999</v>
      </c>
      <c r="F55" s="15"/>
      <c r="G55" s="39"/>
      <c r="H55"/>
      <c r="I55"/>
      <c r="J55"/>
      <c r="K55"/>
      <c r="L55"/>
    </row>
    <row r="56" spans="1:13" x14ac:dyDescent="0.25">
      <c r="A56" s="14">
        <f t="shared" si="0"/>
        <v>42</v>
      </c>
      <c r="B56" s="21" t="s">
        <v>16</v>
      </c>
      <c r="C56" s="17"/>
      <c r="D56" s="16">
        <v>15477396</v>
      </c>
      <c r="F56" s="15"/>
      <c r="G56" s="39"/>
      <c r="H56"/>
      <c r="I56"/>
      <c r="J56"/>
      <c r="K56"/>
      <c r="L56"/>
    </row>
    <row r="57" spans="1:13" x14ac:dyDescent="0.25">
      <c r="A57" s="14">
        <f t="shared" si="0"/>
        <v>43</v>
      </c>
      <c r="B57" s="21"/>
      <c r="C57" s="17"/>
      <c r="D57" s="17"/>
      <c r="E57" s="15"/>
      <c r="F57" s="15"/>
      <c r="G57" s="15"/>
      <c r="H57"/>
      <c r="I57"/>
      <c r="J57"/>
      <c r="K57"/>
      <c r="L57"/>
    </row>
    <row r="58" spans="1:13" x14ac:dyDescent="0.25">
      <c r="A58" s="14">
        <f t="shared" si="0"/>
        <v>44</v>
      </c>
      <c r="B58" s="18" t="s">
        <v>64</v>
      </c>
      <c r="C58" s="24"/>
      <c r="D58" s="17"/>
      <c r="E58" s="16">
        <v>9845524.0599999987</v>
      </c>
      <c r="F58" s="15"/>
      <c r="G58" s="39"/>
      <c r="H58" s="41"/>
      <c r="I58" s="71"/>
      <c r="J58" s="71"/>
      <c r="K58" s="71"/>
    </row>
    <row r="59" spans="1:13" x14ac:dyDescent="0.25">
      <c r="A59" s="14">
        <f t="shared" si="0"/>
        <v>45</v>
      </c>
      <c r="B59" s="21"/>
      <c r="C59" s="17"/>
      <c r="D59" s="17"/>
      <c r="E59" s="15"/>
      <c r="F59" s="15"/>
      <c r="G59" s="38"/>
      <c r="I59" s="71"/>
      <c r="J59" s="71"/>
      <c r="K59" s="71"/>
    </row>
    <row r="60" spans="1:13" x14ac:dyDescent="0.25">
      <c r="A60" s="14">
        <f t="shared" si="0"/>
        <v>46</v>
      </c>
      <c r="B60" s="72" t="s">
        <v>65</v>
      </c>
      <c r="C60" s="64"/>
      <c r="D60" s="17"/>
      <c r="E60" s="15">
        <v>9442212.5783333275</v>
      </c>
      <c r="F60" s="15"/>
      <c r="G60" s="39"/>
      <c r="H60" s="41"/>
      <c r="I60" s="71"/>
      <c r="J60" s="71"/>
      <c r="K60" s="71"/>
    </row>
    <row r="61" spans="1:13" x14ac:dyDescent="0.25">
      <c r="A61" s="14">
        <f t="shared" si="0"/>
        <v>47</v>
      </c>
      <c r="B61" s="25"/>
      <c r="C61" s="26"/>
      <c r="D61" s="73"/>
      <c r="E61" s="15"/>
      <c r="F61" s="15"/>
      <c r="G61" s="38"/>
      <c r="I61" s="71"/>
      <c r="J61" s="71"/>
      <c r="K61" s="71"/>
    </row>
    <row r="62" spans="1:13" x14ac:dyDescent="0.25">
      <c r="A62" s="14">
        <f t="shared" si="0"/>
        <v>48</v>
      </c>
      <c r="B62" s="25" t="s">
        <v>66</v>
      </c>
      <c r="C62" s="46">
        <v>0.21</v>
      </c>
      <c r="D62" s="17"/>
      <c r="E62" s="16">
        <v>-1982864.6414499986</v>
      </c>
      <c r="F62" s="15"/>
      <c r="G62" s="39"/>
      <c r="H62" s="41"/>
      <c r="I62" s="43"/>
      <c r="J62" s="43"/>
    </row>
    <row r="63" spans="1:13" x14ac:dyDescent="0.25">
      <c r="A63" s="14">
        <f t="shared" si="0"/>
        <v>49</v>
      </c>
      <c r="B63" s="25"/>
      <c r="C63" s="26"/>
      <c r="D63" s="17"/>
      <c r="E63" s="15"/>
      <c r="F63" s="15"/>
      <c r="G63" s="38"/>
      <c r="I63" s="43"/>
      <c r="L63" s="43"/>
      <c r="M63" s="43"/>
    </row>
    <row r="64" spans="1:13" ht="15.75" thickBot="1" x14ac:dyDescent="0.3">
      <c r="A64" s="14">
        <f t="shared" si="0"/>
        <v>50</v>
      </c>
      <c r="B64" s="25" t="s">
        <v>7</v>
      </c>
      <c r="C64" s="26"/>
      <c r="D64" s="17"/>
      <c r="E64" s="31">
        <v>-7459347.9368833285</v>
      </c>
      <c r="F64" s="45"/>
      <c r="G64" s="39"/>
      <c r="H64" s="41"/>
      <c r="I64" s="43"/>
    </row>
    <row r="65" spans="1:9" ht="15.75" thickTop="1" x14ac:dyDescent="0.25">
      <c r="A65" s="27"/>
      <c r="B65" s="5"/>
      <c r="C65" s="28"/>
      <c r="D65" s="5"/>
      <c r="E65" s="29"/>
      <c r="F65" s="38"/>
      <c r="G65" s="38"/>
      <c r="I65" s="43"/>
    </row>
    <row r="66" spans="1:9" x14ac:dyDescent="0.25">
      <c r="A66" s="5"/>
      <c r="B66" s="5"/>
      <c r="C66" s="28"/>
      <c r="D66" s="5"/>
      <c r="E66" s="5"/>
    </row>
    <row r="67" spans="1:9" x14ac:dyDescent="0.25">
      <c r="A67" s="5"/>
      <c r="C67" s="41"/>
      <c r="I67" s="43"/>
    </row>
    <row r="68" spans="1:9" x14ac:dyDescent="0.25">
      <c r="A68" s="5"/>
      <c r="C68" s="41"/>
      <c r="I68" s="43"/>
    </row>
    <row r="69" spans="1:9" x14ac:dyDescent="0.25">
      <c r="A69" s="5"/>
      <c r="C69" s="41"/>
      <c r="I69" s="43"/>
    </row>
    <row r="70" spans="1:9" x14ac:dyDescent="0.25">
      <c r="C70" s="41"/>
      <c r="I70" s="43"/>
    </row>
    <row r="71" spans="1:9" x14ac:dyDescent="0.25">
      <c r="C71" s="30"/>
    </row>
    <row r="72" spans="1:9" x14ac:dyDescent="0.25">
      <c r="C72" s="41"/>
      <c r="I72" s="43"/>
    </row>
    <row r="73" spans="1:9" x14ac:dyDescent="0.25">
      <c r="C73" s="41"/>
      <c r="I73" s="43"/>
    </row>
    <row r="74" spans="1:9" x14ac:dyDescent="0.25">
      <c r="C74" s="41"/>
    </row>
    <row r="75" spans="1:9" x14ac:dyDescent="0.25">
      <c r="C75" s="30"/>
    </row>
    <row r="76" spans="1:9" x14ac:dyDescent="0.25">
      <c r="C76" s="41"/>
    </row>
    <row r="77" spans="1:9" x14ac:dyDescent="0.25">
      <c r="C77" s="41"/>
    </row>
    <row r="78" spans="1:9" x14ac:dyDescent="0.25">
      <c r="C78" s="41"/>
    </row>
    <row r="79" spans="1:9" x14ac:dyDescent="0.25">
      <c r="C79" s="41"/>
    </row>
    <row r="80" spans="1:9" x14ac:dyDescent="0.25">
      <c r="C80" s="30"/>
      <c r="D80" s="41"/>
      <c r="E80" s="40"/>
    </row>
    <row r="81" spans="3:5" x14ac:dyDescent="0.25">
      <c r="C81" s="30"/>
      <c r="D81" s="41"/>
      <c r="E81" s="40"/>
    </row>
    <row r="82" spans="3:5" x14ac:dyDescent="0.25">
      <c r="C82" s="30"/>
      <c r="D82" s="41"/>
      <c r="E82" s="40"/>
    </row>
    <row r="83" spans="3:5" x14ac:dyDescent="0.25">
      <c r="C83" s="30"/>
    </row>
    <row r="84" spans="3:5" x14ac:dyDescent="0.25">
      <c r="C84" s="30"/>
    </row>
    <row r="85" spans="3:5" x14ac:dyDescent="0.25">
      <c r="C85" s="30"/>
    </row>
    <row r="86" spans="3:5" x14ac:dyDescent="0.25">
      <c r="C86" s="30"/>
    </row>
    <row r="87" spans="3:5" x14ac:dyDescent="0.25">
      <c r="C87" s="30"/>
    </row>
    <row r="88" spans="3:5" x14ac:dyDescent="0.25">
      <c r="C88" s="30"/>
    </row>
    <row r="89" spans="3:5" x14ac:dyDescent="0.25">
      <c r="C89" s="30"/>
    </row>
    <row r="90" spans="3:5" x14ac:dyDescent="0.25">
      <c r="C90" s="30"/>
    </row>
    <row r="91" spans="3:5" x14ac:dyDescent="0.25">
      <c r="C91" s="30"/>
    </row>
    <row r="92" spans="3:5" x14ac:dyDescent="0.25">
      <c r="C92" s="30"/>
    </row>
    <row r="93" spans="3:5" x14ac:dyDescent="0.25">
      <c r="C93" s="30"/>
    </row>
    <row r="94" spans="3:5" x14ac:dyDescent="0.25">
      <c r="C94" s="30"/>
    </row>
    <row r="95" spans="3:5" x14ac:dyDescent="0.25">
      <c r="C95" s="30"/>
    </row>
    <row r="96" spans="3:5" x14ac:dyDescent="0.25">
      <c r="C96" s="30"/>
    </row>
    <row r="97" spans="3:3" x14ac:dyDescent="0.25">
      <c r="C97" s="30"/>
    </row>
    <row r="98" spans="3:3" x14ac:dyDescent="0.25">
      <c r="C98" s="30"/>
    </row>
    <row r="99" spans="3:3" x14ac:dyDescent="0.25">
      <c r="C99" s="30"/>
    </row>
    <row r="100" spans="3:3" x14ac:dyDescent="0.25">
      <c r="C100" s="30"/>
    </row>
    <row r="101" spans="3:3" x14ac:dyDescent="0.25">
      <c r="C101" s="30"/>
    </row>
    <row r="102" spans="3:3" x14ac:dyDescent="0.25">
      <c r="C102" s="30"/>
    </row>
    <row r="103" spans="3:3" x14ac:dyDescent="0.25">
      <c r="C103" s="30"/>
    </row>
    <row r="104" spans="3:3" x14ac:dyDescent="0.25">
      <c r="C104" s="30"/>
    </row>
    <row r="105" spans="3:3" x14ac:dyDescent="0.25">
      <c r="C105" s="30"/>
    </row>
    <row r="106" spans="3:3" x14ac:dyDescent="0.25">
      <c r="C106" s="30"/>
    </row>
    <row r="107" spans="3:3" x14ac:dyDescent="0.25">
      <c r="C107" s="30"/>
    </row>
    <row r="108" spans="3:3" x14ac:dyDescent="0.25">
      <c r="C108" s="30"/>
    </row>
    <row r="109" spans="3:3" x14ac:dyDescent="0.25">
      <c r="C109" s="30"/>
    </row>
    <row r="110" spans="3:3" x14ac:dyDescent="0.25">
      <c r="C110" s="30"/>
    </row>
    <row r="111" spans="3:3" x14ac:dyDescent="0.25">
      <c r="C111" s="30"/>
    </row>
    <row r="112" spans="3:3" x14ac:dyDescent="0.25">
      <c r="C112" s="30"/>
    </row>
    <row r="113" spans="3:3" x14ac:dyDescent="0.25">
      <c r="C113" s="30"/>
    </row>
    <row r="114" spans="3:3" x14ac:dyDescent="0.25">
      <c r="C114" s="30"/>
    </row>
    <row r="115" spans="3:3" x14ac:dyDescent="0.25">
      <c r="C115" s="30"/>
    </row>
    <row r="116" spans="3:3" x14ac:dyDescent="0.25">
      <c r="C116" s="30"/>
    </row>
    <row r="117" spans="3:3" x14ac:dyDescent="0.25">
      <c r="C117" s="30"/>
    </row>
    <row r="118" spans="3:3" x14ac:dyDescent="0.25">
      <c r="C118" s="30"/>
    </row>
    <row r="119" spans="3:3" x14ac:dyDescent="0.25">
      <c r="C119" s="30"/>
    </row>
    <row r="120" spans="3:3" x14ac:dyDescent="0.25">
      <c r="C120" s="30"/>
    </row>
    <row r="121" spans="3:3" x14ac:dyDescent="0.25">
      <c r="C121" s="30"/>
    </row>
    <row r="122" spans="3:3" x14ac:dyDescent="0.25">
      <c r="C122" s="30"/>
    </row>
    <row r="123" spans="3:3" x14ac:dyDescent="0.25">
      <c r="C123" s="30"/>
    </row>
    <row r="124" spans="3:3" x14ac:dyDescent="0.25">
      <c r="C124" s="30"/>
    </row>
    <row r="125" spans="3:3" x14ac:dyDescent="0.25">
      <c r="C125" s="30"/>
    </row>
    <row r="126" spans="3:3" x14ac:dyDescent="0.25">
      <c r="C126" s="30"/>
    </row>
    <row r="127" spans="3:3" x14ac:dyDescent="0.25">
      <c r="C127" s="30"/>
    </row>
    <row r="128" spans="3:3" x14ac:dyDescent="0.25">
      <c r="C128" s="30"/>
    </row>
    <row r="129" spans="3:3" x14ac:dyDescent="0.25">
      <c r="C129" s="30"/>
    </row>
    <row r="130" spans="3:3" x14ac:dyDescent="0.25">
      <c r="C130" s="30"/>
    </row>
    <row r="131" spans="3:3" x14ac:dyDescent="0.25">
      <c r="C131" s="30"/>
    </row>
    <row r="132" spans="3:3" x14ac:dyDescent="0.25">
      <c r="C132" s="30"/>
    </row>
    <row r="133" spans="3:3" x14ac:dyDescent="0.25">
      <c r="C133" s="30"/>
    </row>
    <row r="134" spans="3:3" x14ac:dyDescent="0.25">
      <c r="C134" s="30"/>
    </row>
    <row r="135" spans="3:3" x14ac:dyDescent="0.25">
      <c r="C135" s="30"/>
    </row>
    <row r="136" spans="3:3" x14ac:dyDescent="0.25">
      <c r="C136" s="30"/>
    </row>
    <row r="137" spans="3:3" x14ac:dyDescent="0.25">
      <c r="C137" s="30"/>
    </row>
    <row r="138" spans="3:3" x14ac:dyDescent="0.25">
      <c r="C138" s="30"/>
    </row>
    <row r="139" spans="3:3" x14ac:dyDescent="0.25">
      <c r="C139" s="30"/>
    </row>
    <row r="140" spans="3:3" x14ac:dyDescent="0.25">
      <c r="C140" s="30"/>
    </row>
    <row r="141" spans="3:3" x14ac:dyDescent="0.25">
      <c r="C141" s="30"/>
    </row>
    <row r="142" spans="3:3" x14ac:dyDescent="0.25">
      <c r="C142" s="30"/>
    </row>
    <row r="143" spans="3:3" x14ac:dyDescent="0.25">
      <c r="C143" s="30"/>
    </row>
    <row r="144" spans="3:3" x14ac:dyDescent="0.25">
      <c r="C144" s="30"/>
    </row>
    <row r="145" spans="3:3" x14ac:dyDescent="0.25">
      <c r="C145" s="30"/>
    </row>
    <row r="146" spans="3:3" x14ac:dyDescent="0.25">
      <c r="C146" s="30"/>
    </row>
    <row r="147" spans="3:3" x14ac:dyDescent="0.25">
      <c r="C147" s="30"/>
    </row>
    <row r="148" spans="3:3" x14ac:dyDescent="0.25">
      <c r="C148" s="30"/>
    </row>
    <row r="149" spans="3:3" x14ac:dyDescent="0.25">
      <c r="C149" s="30"/>
    </row>
    <row r="150" spans="3:3" x14ac:dyDescent="0.25">
      <c r="C150" s="30"/>
    </row>
    <row r="151" spans="3:3" x14ac:dyDescent="0.25">
      <c r="C151" s="30"/>
    </row>
    <row r="152" spans="3:3" x14ac:dyDescent="0.25">
      <c r="C152" s="30"/>
    </row>
    <row r="153" spans="3:3" x14ac:dyDescent="0.25">
      <c r="C153" s="30"/>
    </row>
    <row r="154" spans="3:3" x14ac:dyDescent="0.25">
      <c r="C154" s="30"/>
    </row>
    <row r="155" spans="3:3" x14ac:dyDescent="0.25">
      <c r="C155" s="30"/>
    </row>
    <row r="156" spans="3:3" x14ac:dyDescent="0.25">
      <c r="C156" s="30"/>
    </row>
    <row r="157" spans="3:3" x14ac:dyDescent="0.25">
      <c r="C157" s="30"/>
    </row>
    <row r="158" spans="3:3" x14ac:dyDescent="0.25">
      <c r="C158" s="30"/>
    </row>
    <row r="159" spans="3:3" x14ac:dyDescent="0.25">
      <c r="C159" s="30"/>
    </row>
    <row r="160" spans="3:3" x14ac:dyDescent="0.25">
      <c r="C160" s="30"/>
    </row>
    <row r="161" spans="3:3" x14ac:dyDescent="0.25">
      <c r="C161" s="30"/>
    </row>
    <row r="162" spans="3:3" x14ac:dyDescent="0.25">
      <c r="C162" s="30"/>
    </row>
    <row r="163" spans="3:3" x14ac:dyDescent="0.25">
      <c r="C163" s="30"/>
    </row>
    <row r="164" spans="3:3" x14ac:dyDescent="0.25">
      <c r="C164" s="30"/>
    </row>
    <row r="165" spans="3:3" x14ac:dyDescent="0.25">
      <c r="C165" s="30"/>
    </row>
    <row r="166" spans="3:3" x14ac:dyDescent="0.25">
      <c r="C166" s="30"/>
    </row>
    <row r="167" spans="3:3" x14ac:dyDescent="0.25">
      <c r="C167" s="30"/>
    </row>
    <row r="168" spans="3:3" x14ac:dyDescent="0.25">
      <c r="C168" s="30"/>
    </row>
    <row r="169" spans="3:3" x14ac:dyDescent="0.25">
      <c r="C169" s="30"/>
    </row>
    <row r="170" spans="3:3" x14ac:dyDescent="0.25">
      <c r="C170" s="30"/>
    </row>
    <row r="171" spans="3:3" x14ac:dyDescent="0.25">
      <c r="C171" s="30"/>
    </row>
    <row r="172" spans="3:3" x14ac:dyDescent="0.25">
      <c r="C172" s="30"/>
    </row>
    <row r="173" spans="3:3" x14ac:dyDescent="0.25">
      <c r="C173" s="30"/>
    </row>
    <row r="174" spans="3:3" x14ac:dyDescent="0.25">
      <c r="C174" s="30"/>
    </row>
    <row r="175" spans="3:3" x14ac:dyDescent="0.25">
      <c r="C175" s="30"/>
    </row>
    <row r="176" spans="3:3" x14ac:dyDescent="0.25">
      <c r="C176" s="30"/>
    </row>
    <row r="177" spans="3:3" x14ac:dyDescent="0.25">
      <c r="C177" s="30"/>
    </row>
    <row r="178" spans="3:3" x14ac:dyDescent="0.25">
      <c r="C178" s="30"/>
    </row>
    <row r="179" spans="3:3" x14ac:dyDescent="0.25">
      <c r="C179" s="30"/>
    </row>
    <row r="180" spans="3:3" x14ac:dyDescent="0.25">
      <c r="C180" s="30"/>
    </row>
    <row r="181" spans="3:3" x14ac:dyDescent="0.25">
      <c r="C181" s="30"/>
    </row>
    <row r="182" spans="3:3" x14ac:dyDescent="0.25">
      <c r="C182" s="30"/>
    </row>
    <row r="183" spans="3:3" x14ac:dyDescent="0.25">
      <c r="C183" s="30"/>
    </row>
    <row r="184" spans="3:3" x14ac:dyDescent="0.25">
      <c r="C184" s="30"/>
    </row>
    <row r="185" spans="3:3" x14ac:dyDescent="0.25">
      <c r="C185" s="30"/>
    </row>
    <row r="186" spans="3:3" x14ac:dyDescent="0.25">
      <c r="C186" s="30"/>
    </row>
  </sheetData>
  <mergeCells count="1">
    <mergeCell ref="B5:E5"/>
  </mergeCells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12" sqref="B12"/>
    </sheetView>
  </sheetViews>
  <sheetFormatPr defaultRowHeight="15" x14ac:dyDescent="0.25"/>
  <cols>
    <col min="1" max="1" width="48" bestFit="1" customWidth="1"/>
    <col min="2" max="2" width="12.7109375" bestFit="1" customWidth="1"/>
    <col min="3" max="3" width="11" bestFit="1" customWidth="1"/>
    <col min="4" max="14" width="11.7109375" bestFit="1" customWidth="1"/>
  </cols>
  <sheetData>
    <row r="1" spans="1:14" x14ac:dyDescent="0.3">
      <c r="A1" s="48" t="s">
        <v>11</v>
      </c>
    </row>
    <row r="2" spans="1:14" x14ac:dyDescent="0.3">
      <c r="A2" s="48" t="s">
        <v>74</v>
      </c>
    </row>
    <row r="3" spans="1:14" x14ac:dyDescent="0.3">
      <c r="A3" s="48" t="s">
        <v>75</v>
      </c>
    </row>
    <row r="7" spans="1:14" x14ac:dyDescent="0.3">
      <c r="A7" t="s">
        <v>12</v>
      </c>
      <c r="B7" s="49" t="s">
        <v>13</v>
      </c>
      <c r="C7" s="50">
        <v>43252</v>
      </c>
      <c r="D7" s="50">
        <v>43221</v>
      </c>
      <c r="E7" s="50">
        <v>43191</v>
      </c>
      <c r="F7" s="50">
        <v>43160</v>
      </c>
      <c r="G7" s="50">
        <v>43132</v>
      </c>
      <c r="H7" s="50">
        <v>43101</v>
      </c>
      <c r="I7" s="50">
        <v>43070</v>
      </c>
      <c r="J7" s="50">
        <v>43040</v>
      </c>
      <c r="K7" s="50">
        <v>43009</v>
      </c>
      <c r="L7" s="50">
        <v>42979</v>
      </c>
      <c r="M7" s="50">
        <v>42948</v>
      </c>
      <c r="N7" s="50">
        <v>42917</v>
      </c>
    </row>
    <row r="8" spans="1:14" x14ac:dyDescent="0.3">
      <c r="A8" t="s">
        <v>14</v>
      </c>
      <c r="B8" s="51">
        <f>SUM(C8:N8)</f>
        <v>3701519.16</v>
      </c>
      <c r="C8" s="51"/>
      <c r="D8" s="51"/>
      <c r="E8" s="51"/>
      <c r="F8" s="51"/>
      <c r="G8" s="51"/>
      <c r="H8" s="51"/>
      <c r="I8" s="51">
        <v>385129.16</v>
      </c>
      <c r="J8" s="51">
        <v>663278</v>
      </c>
      <c r="K8" s="51">
        <v>663278</v>
      </c>
      <c r="L8" s="51">
        <v>663278</v>
      </c>
      <c r="M8" s="51">
        <v>663278</v>
      </c>
      <c r="N8" s="51">
        <v>663278</v>
      </c>
    </row>
    <row r="9" spans="1:14" x14ac:dyDescent="0.3">
      <c r="A9" t="s">
        <v>15</v>
      </c>
      <c r="B9" s="51">
        <f t="shared" ref="B9:B11" si="0">SUM(C9:N9)</f>
        <v>3496302.1</v>
      </c>
      <c r="C9" s="51"/>
      <c r="D9" s="51"/>
      <c r="E9" s="51"/>
      <c r="F9" s="51"/>
      <c r="G9" s="51"/>
      <c r="H9" s="51"/>
      <c r="I9" s="51">
        <v>363777.1</v>
      </c>
      <c r="J9" s="51">
        <v>626505</v>
      </c>
      <c r="K9" s="51">
        <v>626505</v>
      </c>
      <c r="L9" s="51">
        <v>626505</v>
      </c>
      <c r="M9" s="51">
        <v>626505</v>
      </c>
      <c r="N9" s="51">
        <v>626505</v>
      </c>
    </row>
    <row r="10" spans="1:14" x14ac:dyDescent="0.3">
      <c r="A10" t="s">
        <v>20</v>
      </c>
      <c r="B10" s="51">
        <f t="shared" si="0"/>
        <v>4847351</v>
      </c>
      <c r="C10" s="51">
        <v>755115</v>
      </c>
      <c r="D10" s="51">
        <v>755115</v>
      </c>
      <c r="E10" s="51">
        <v>755115</v>
      </c>
      <c r="F10" s="51">
        <v>755115</v>
      </c>
      <c r="G10" s="51">
        <v>755115</v>
      </c>
      <c r="H10" s="51">
        <v>755115</v>
      </c>
      <c r="I10" s="51">
        <v>316661</v>
      </c>
      <c r="J10" s="51"/>
      <c r="K10" s="51"/>
      <c r="L10" s="51"/>
      <c r="M10" s="51"/>
      <c r="N10" s="51"/>
    </row>
    <row r="11" spans="1:14" x14ac:dyDescent="0.3">
      <c r="A11" t="s">
        <v>73</v>
      </c>
      <c r="B11" s="52">
        <f t="shared" si="0"/>
        <v>8699046.8800000008</v>
      </c>
      <c r="C11" s="52">
        <v>1355128</v>
      </c>
      <c r="D11" s="52">
        <v>1355128</v>
      </c>
      <c r="E11" s="52">
        <v>1355128</v>
      </c>
      <c r="F11" s="52">
        <v>1355128</v>
      </c>
      <c r="G11" s="52">
        <v>1355128</v>
      </c>
      <c r="H11" s="52">
        <v>1355128</v>
      </c>
      <c r="I11" s="52">
        <v>568278.88</v>
      </c>
      <c r="J11" s="52"/>
      <c r="K11" s="52"/>
      <c r="L11" s="52"/>
      <c r="M11" s="52"/>
      <c r="N11" s="52"/>
    </row>
    <row r="12" spans="1:14" x14ac:dyDescent="0.3">
      <c r="B12" s="49">
        <f>SUM(B8:B11)</f>
        <v>20744219.140000001</v>
      </c>
      <c r="C12" s="49">
        <f t="shared" ref="C12:N12" si="1">SUM(C8:C11)</f>
        <v>2110243</v>
      </c>
      <c r="D12" s="49">
        <f t="shared" si="1"/>
        <v>2110243</v>
      </c>
      <c r="E12" s="49">
        <f t="shared" si="1"/>
        <v>2110243</v>
      </c>
      <c r="F12" s="49">
        <f t="shared" si="1"/>
        <v>2110243</v>
      </c>
      <c r="G12" s="49">
        <f t="shared" si="1"/>
        <v>2110243</v>
      </c>
      <c r="H12" s="49">
        <f t="shared" si="1"/>
        <v>2110243</v>
      </c>
      <c r="I12" s="49">
        <f t="shared" si="1"/>
        <v>1633846.1400000001</v>
      </c>
      <c r="J12" s="49">
        <f t="shared" si="1"/>
        <v>1289783</v>
      </c>
      <c r="K12" s="49">
        <f t="shared" si="1"/>
        <v>1289783</v>
      </c>
      <c r="L12" s="49">
        <f t="shared" si="1"/>
        <v>1289783</v>
      </c>
      <c r="M12" s="49">
        <f t="shared" si="1"/>
        <v>1289783</v>
      </c>
      <c r="N12" s="49">
        <f t="shared" si="1"/>
        <v>1289783</v>
      </c>
    </row>
  </sheetData>
  <pageMargins left="0.2" right="0.2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7A492E-4CD0-41C7-9AC7-A057F960546D}"/>
</file>

<file path=customXml/itemProps2.xml><?xml version="1.0" encoding="utf-8"?>
<ds:datastoreItem xmlns:ds="http://schemas.openxmlformats.org/officeDocument/2006/customXml" ds:itemID="{1BB6257F-67EE-4301-AB13-CEB8F0814E7E}"/>
</file>

<file path=customXml/itemProps3.xml><?xml version="1.0" encoding="utf-8"?>
<ds:datastoreItem xmlns:ds="http://schemas.openxmlformats.org/officeDocument/2006/customXml" ds:itemID="{2D4E6944-EC9C-4778-B070-B7D4D639F352}"/>
</file>

<file path=customXml/itemProps4.xml><?xml version="1.0" encoding="utf-8"?>
<ds:datastoreItem xmlns:ds="http://schemas.openxmlformats.org/officeDocument/2006/customXml" ds:itemID="{9A7776A8-846B-48D4-AB86-5B1300471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</vt:lpstr>
      <vt:lpstr>2017 GRC Settmnt Tax Ref</vt:lpstr>
      <vt:lpstr>Test Year Amort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2017-08-23T22:49:47Z</cp:lastPrinted>
  <dcterms:created xsi:type="dcterms:W3CDTF">2015-10-22T21:55:04Z</dcterms:created>
  <dcterms:modified xsi:type="dcterms:W3CDTF">2018-11-05T22:38:52Z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