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arss\AppData\Local\Temp\Workshare\7fa126fb-2481-4558-ba2f-1bbfe32e73ab\SEF Excel Exh\"/>
    </mc:Choice>
  </mc:AlternateContent>
  <xr:revisionPtr revIDLastSave="0" documentId="13_ncr:1_{907B4723-3DAF-4EF1-A15E-9F8FB255BEF0}" xr6:coauthVersionLast="47" xr6:coauthVersionMax="47" xr10:uidLastSave="{00000000-0000-0000-0000-000000000000}"/>
  <bookViews>
    <workbookView xWindow="760" yWindow="760" windowWidth="14400" windowHeight="7360" xr2:uid="{00000000-000D-0000-FFFF-FFFF00000000}"/>
  </bookViews>
  <sheets>
    <sheet name="Plant Closing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<sst xmlns="http://schemas.openxmlformats.org/spreadsheetml/2006/main" count="154" uniqueCount="106">
  <si>
    <t>Note: Amounts in bold and italics are different from the June 27, 2022 revised filing.</t>
  </si>
  <si>
    <t>Board Approved Plant Closings</t>
  </si>
  <si>
    <t>Description</t>
  </si>
  <si>
    <t>Witness</t>
  </si>
  <si>
    <t>Close Date / Method</t>
  </si>
  <si>
    <t>Jul - Dec 2021</t>
  </si>
  <si>
    <t>Total</t>
  </si>
  <si>
    <t>Programmatic: Customer Driven</t>
  </si>
  <si>
    <t>CIAC - Electric</t>
  </si>
  <si>
    <t>C Koch</t>
  </si>
  <si>
    <t>Quarterly / ①</t>
  </si>
  <si>
    <t>CIAC - Gas</t>
  </si>
  <si>
    <t>Customer Construction Electric</t>
  </si>
  <si>
    <t>Monthly / ②</t>
  </si>
  <si>
    <t>Customer Construction Gas</t>
  </si>
  <si>
    <t>PI Electric</t>
  </si>
  <si>
    <t>PI Gas</t>
  </si>
  <si>
    <t>Programmatic: Programmatic</t>
  </si>
  <si>
    <t>AMI Meters and Modules Deployment - Common</t>
  </si>
  <si>
    <t>Mar-22 Subs. Compl.</t>
  </si>
  <si>
    <t>AMI Meters and Modules Deployment - Electric</t>
  </si>
  <si>
    <t>Dec-23 Subs. Compl.</t>
  </si>
  <si>
    <t>AMI Meters and Modules Deployment - Gas</t>
  </si>
  <si>
    <t>Capacity Electric</t>
  </si>
  <si>
    <t>Various / ①②</t>
  </si>
  <si>
    <t>Capacity Gas</t>
  </si>
  <si>
    <t>Various / ①③</t>
  </si>
  <si>
    <t>Colstrip 3&amp;4</t>
  </si>
  <si>
    <t>Roberts</t>
  </si>
  <si>
    <t>Data Center Hardware Refresh</t>
  </si>
  <si>
    <t>Tamayo</t>
  </si>
  <si>
    <t>Emergent Electric</t>
  </si>
  <si>
    <t>Various / ①②③</t>
  </si>
  <si>
    <t>Emergent Gas</t>
  </si>
  <si>
    <t>EV Circuit</t>
  </si>
  <si>
    <t>Gas Modernization</t>
  </si>
  <si>
    <t>Grid Modernization</t>
  </si>
  <si>
    <t>GTZ</t>
  </si>
  <si>
    <t>IT Operational Program</t>
  </si>
  <si>
    <t>Various / ②③</t>
  </si>
  <si>
    <t>Major Projects Electric</t>
  </si>
  <si>
    <t>Bamba</t>
  </si>
  <si>
    <t>Major Projects Gas</t>
  </si>
  <si>
    <t>Pipe Replacement</t>
  </si>
  <si>
    <t>Resilience Enhancement</t>
  </si>
  <si>
    <t>Renewable Natural Gas and Alternative Fuels</t>
  </si>
  <si>
    <t>Jacobs</t>
  </si>
  <si>
    <t>Underground Feeders</t>
  </si>
  <si>
    <t>Customer Sited Energy Storage</t>
  </si>
  <si>
    <t>Einstein</t>
  </si>
  <si>
    <t>Jul-22, monthly 2023 - 2025</t>
  </si>
  <si>
    <t>Specific: Specific</t>
  </si>
  <si>
    <t>Bainbridge Tlines Trans</t>
  </si>
  <si>
    <t>Dec-22, Mar-23, monthly 2023 - 2025</t>
  </si>
  <si>
    <t>Control Center</t>
  </si>
  <si>
    <t>Reyes</t>
  </si>
  <si>
    <t>EMS Upgrade</t>
  </si>
  <si>
    <t>D Koch</t>
  </si>
  <si>
    <t>Dec-22 and Sep-24</t>
  </si>
  <si>
    <t>Energize Eastside</t>
  </si>
  <si>
    <t>Carlson</t>
  </si>
  <si>
    <t>Dec-21, monthly 2022</t>
  </si>
  <si>
    <t>Goldendale MM</t>
  </si>
  <si>
    <t>Lower Baker Dam Grouting Program</t>
  </si>
  <si>
    <t>Blood</t>
  </si>
  <si>
    <t>Marine Crossing</t>
  </si>
  <si>
    <t>Mint Farm MM</t>
  </si>
  <si>
    <t>Monthly 2022 and 2023</t>
  </si>
  <si>
    <t>Rooftop Solar</t>
  </si>
  <si>
    <t>Monthly 2023 through 2025</t>
  </si>
  <si>
    <t>Sammamish Juanita 115Kv Tline</t>
  </si>
  <si>
    <t>Dec-22, monthly 2023</t>
  </si>
  <si>
    <t>SAP S/4 Hana</t>
  </si>
  <si>
    <t>Dec 2024, Dec 2025</t>
  </si>
  <si>
    <t>Thurston Transmission Capacity</t>
  </si>
  <si>
    <t>Transport Network Modernization</t>
  </si>
  <si>
    <t>Dec-24, monthly 2025</t>
  </si>
  <si>
    <t>Freddy Hot Gas Path</t>
  </si>
  <si>
    <t>Dec-24, Dec-25</t>
  </si>
  <si>
    <t>Projected</t>
  </si>
  <si>
    <t>Customer Care and Communications</t>
  </si>
  <si>
    <t>Energy Storage and Production</t>
  </si>
  <si>
    <t>Finance</t>
  </si>
  <si>
    <t>Human Resources and Compliance</t>
  </si>
  <si>
    <t>IT and Facilities</t>
  </si>
  <si>
    <t>New Products and Clean Energy Strategy</t>
  </si>
  <si>
    <t>Operations</t>
  </si>
  <si>
    <t>Total Included in Multi Year Rate Plan</t>
  </si>
  <si>
    <t>Removed</t>
  </si>
  <si>
    <t>PLNG</t>
  </si>
  <si>
    <t>TEP (R/T)</t>
  </si>
  <si>
    <t>CEIP (R/T)</t>
  </si>
  <si>
    <t>Colstrip Remediation</t>
  </si>
  <si>
    <t>Colstrip Dry Ash</t>
  </si>
  <si>
    <t>LNG Plant (R/T)</t>
  </si>
  <si>
    <t>Other</t>
  </si>
  <si>
    <t>Total Board Approved</t>
  </si>
  <si>
    <t>Methods:</t>
  </si>
  <si>
    <t>① - Closes based on a historical trend</t>
  </si>
  <si>
    <t>② - Closes in the same month that the capital expenditure is incurred</t>
  </si>
  <si>
    <t>③ - Uses a specified in-service date</t>
  </si>
  <si>
    <t>Check Programmatic Customer</t>
  </si>
  <si>
    <t>Check Programmatic</t>
  </si>
  <si>
    <t>Check Specific</t>
  </si>
  <si>
    <t>Check Projected</t>
  </si>
  <si>
    <t>Check 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</si>
</sst>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(&quot;$&quot;* #,##0_);_(&quot;$&quot;* \(#,##0\);_(&quot;$&quot;* &quot;-&quot;??_);_(@_)"/>
  </numFmts>
  <fonts count="1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/>
    <xf numFmtId="164" fontId="2" fillId="0" borderId="0" xfId="0" applyNumberFormat="1" applyFont="1"/>
    <xf numFmtId="37" fontId="1" fillId="0" borderId="0" xfId="0" applyNumberFormat="1" applyFont="1" applyFill="1" applyBorder="1"/>
    <xf numFmtId="37" fontId="3" fillId="0" borderId="0" xfId="0" applyNumberFormat="1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5" fontId="5" fillId="0" borderId="1" xfId="0" applyNumberFormat="1" applyFont="1" applyFill="1" applyBorder="1"/>
    <xf numFmtId="165" fontId="6" fillId="0" borderId="1" xfId="0" applyNumberFormat="1" applyFont="1" applyFill="1" applyBorder="1"/>
    <xf numFmtId="0" fontId="7" fillId="0" borderId="0" xfId="0" applyFont="1" applyFill="1" applyBorder="1" applyAlignment="1">
      <alignment horizontal="left" indent="1"/>
    </xf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164" fontId="9" fillId="0" borderId="0" xfId="0" applyNumberFormat="1" applyFont="1" applyFill="1" applyBorder="1"/>
    <xf numFmtId="17" fontId="7" fillId="0" borderId="0" xfId="0" applyNumberFormat="1" applyFont="1" applyFill="1" applyBorder="1" applyAlignment="1">
      <alignment horizontal="left" indent="1"/>
    </xf>
    <xf numFmtId="164" fontId="10" fillId="0" borderId="0" xfId="0" applyNumberFormat="1" applyFont="1" applyFill="1" applyBorder="1"/>
    <xf numFmtId="0" fontId="11" fillId="3" borderId="0" xfId="0" applyFont="1" applyFill="1" applyBorder="1" applyAlignment="1">
      <alignment horizontal="left"/>
    </xf>
    <xf numFmtId="164" fontId="11" fillId="3" borderId="0" xfId="0" applyNumberFormat="1" applyFont="1" applyFill="1" applyBorder="1"/>
    <xf numFmtId="164" fontId="12" fillId="0" borderId="0" xfId="0" applyNumberFormat="1" applyFont="1" applyFill="1" applyBorder="1"/>
    <xf numFmtId="164" fontId="6" fillId="0" borderId="0" xfId="0" applyNumberFormat="1" applyFont="1" applyFill="1" applyBorder="1"/>
    <xf numFmtId="0" fontId="9" fillId="0" borderId="0" xfId="0" applyFont="1" applyFill="1" applyBorder="1" applyAlignment="1">
      <alignment horizontal="left" indent="1"/>
    </xf>
    <xf numFmtId="0" fontId="5" fillId="2" borderId="2" xfId="0" applyFont="1" applyFill="1" applyBorder="1" applyAlignment="1">
      <alignment horizontal="left"/>
    </xf>
    <xf numFmtId="164" fontId="5" fillId="2" borderId="2" xfId="0" applyNumberFormat="1" applyFont="1" applyFill="1" applyBorder="1"/>
    <xf numFmtId="164" fontId="6" fillId="2" borderId="2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Border="1"/>
    <xf numFmtId="3" fontId="14" fillId="0" borderId="0" xfId="0" applyNumberFormat="1" applyFont="1" applyFill="1" applyBorder="1"/>
  </cellXfs>
  <cellStyles count="1">
    <cellStyle name="Normal" xfId="0" builtinId="0"/>
  </cellStyles>
  <dxfs count="2">
    <dxf>
      <font>
        <color theme="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tabSelected="1" workbookViewId="0">
      <selection activeCell="D1" sqref="D1:D1048576"/>
    </sheetView>
  </sheetViews>
  <sheetFormatPr defaultColWidth="9.26953125" defaultRowHeight="14.5" outlineLevelRow="1" x14ac:dyDescent="0.35"/>
  <cols>
    <col min="1" max="1" width="46.26953125" style="1" customWidth="1"/>
    <col min="2" max="2" width="9" style="1" bestFit="1" customWidth="1"/>
    <col min="3" max="3" width="33.7265625" style="1" bestFit="1" customWidth="1"/>
    <col min="4" max="4" width="14.7265625" style="1" customWidth="1"/>
    <col min="5" max="7" width="14.54296875" style="1" bestFit="1" customWidth="1"/>
    <col min="8" max="8" width="15.7265625" style="6" bestFit="1" customWidth="1"/>
    <col min="9" max="16384" width="9.26953125" style="1"/>
  </cols>
  <sheetData>
    <row r="1" spans="1:8" x14ac:dyDescent="0.35">
      <c r="B1" s="2" t="s">
        <v>0</v>
      </c>
      <c r="D1" s="3"/>
      <c r="E1" s="3"/>
      <c r="F1" s="3"/>
      <c r="G1" s="3"/>
      <c r="H1" s="4"/>
    </row>
    <row r="2" spans="1:8" x14ac:dyDescent="0.35">
      <c r="A2" s="5" t="s">
        <v>1</v>
      </c>
      <c r="B2" s="5"/>
      <c r="C2" s="5"/>
    </row>
    <row r="3" spans="1:8" x14ac:dyDescent="0.35">
      <c r="A3" s="7" t="s">
        <v>2</v>
      </c>
      <c r="B3" s="8" t="s">
        <v>3</v>
      </c>
      <c r="C3" s="8" t="s">
        <v>4</v>
      </c>
      <c r="D3" s="8" t="s">
        <v>5</v>
      </c>
      <c r="E3" s="8">
        <v>2022</v>
      </c>
      <c r="F3" s="8">
        <v>2023</v>
      </c>
      <c r="G3" s="8">
        <v>2024</v>
      </c>
      <c r="H3" s="9" t="s">
        <v>6</v>
      </c>
    </row>
    <row r="4" spans="1:8" x14ac:dyDescent="0.35">
      <c r="A4" s="10" t="s">
        <v>7</v>
      </c>
      <c r="B4" s="10"/>
      <c r="C4" s="10"/>
      <c r="D4" s="11">
        <v>-91770987.483561978</v>
      </c>
      <c r="E4" s="11">
        <v>-124298417.49973541</v>
      </c>
      <c r="F4" s="11">
        <v>-21327749.569254834</v>
      </c>
      <c r="G4" s="11">
        <v>-167820494.73563993</v>
      </c>
      <c r="H4" s="12">
        <v>-405217649.28819215</v>
      </c>
    </row>
    <row r="5" spans="1:8" x14ac:dyDescent="0.35">
      <c r="A5" s="13" t="s">
        <v>8</v>
      </c>
      <c r="B5" s="13" t="s">
        <v>9</v>
      </c>
      <c r="C5" s="13" t="s">
        <v>10</v>
      </c>
      <c r="D5" s="14">
        <v>6864414.4700000007</v>
      </c>
      <c r="E5" s="14">
        <v>17388699.999999959</v>
      </c>
      <c r="F5" s="14">
        <v>6382400.0000000037</v>
      </c>
      <c r="G5" s="14">
        <v>6382400.0000000037</v>
      </c>
      <c r="H5" s="15">
        <v>37017914.469999969</v>
      </c>
    </row>
    <row r="6" spans="1:8" x14ac:dyDescent="0.35">
      <c r="A6" s="13" t="s">
        <v>11</v>
      </c>
      <c r="B6" s="13" t="s">
        <v>9</v>
      </c>
      <c r="C6" s="13" t="s">
        <v>10</v>
      </c>
      <c r="D6" s="14">
        <v>1073769.51</v>
      </c>
      <c r="E6" s="14">
        <v>1548399.999999996</v>
      </c>
      <c r="F6" s="14">
        <v>3005100</v>
      </c>
      <c r="G6" s="14">
        <v>3005100</v>
      </c>
      <c r="H6" s="15">
        <v>8632369.5099999961</v>
      </c>
    </row>
    <row r="7" spans="1:8" x14ac:dyDescent="0.35">
      <c r="A7" s="13" t="s">
        <v>12</v>
      </c>
      <c r="B7" s="13" t="s">
        <v>9</v>
      </c>
      <c r="C7" s="13" t="s">
        <v>13</v>
      </c>
      <c r="D7" s="14">
        <v>-24745949.600631163</v>
      </c>
      <c r="E7" s="14">
        <v>-8026288.8031072477</v>
      </c>
      <c r="F7" s="14">
        <v>-4503420.9951020703</v>
      </c>
      <c r="G7" s="14">
        <v>-6190085.491560542</v>
      </c>
      <c r="H7" s="15">
        <v>-43465744.890401021</v>
      </c>
    </row>
    <row r="8" spans="1:8" x14ac:dyDescent="0.35">
      <c r="A8" s="13" t="s">
        <v>14</v>
      </c>
      <c r="B8" s="13" t="s">
        <v>9</v>
      </c>
      <c r="C8" s="13" t="s">
        <v>13</v>
      </c>
      <c r="D8" s="14">
        <v>-50061439.785721943</v>
      </c>
      <c r="E8" s="14">
        <v>-112076223.91261405</v>
      </c>
      <c r="F8" s="16">
        <v>-16270357.265479326</v>
      </c>
      <c r="G8" s="16">
        <v>-160429905.40087858</v>
      </c>
      <c r="H8" s="15">
        <v>-338837926.36469388</v>
      </c>
    </row>
    <row r="9" spans="1:8" x14ac:dyDescent="0.35">
      <c r="A9" s="13" t="s">
        <v>15</v>
      </c>
      <c r="B9" s="13" t="s">
        <v>9</v>
      </c>
      <c r="C9" s="13" t="s">
        <v>13</v>
      </c>
      <c r="D9" s="14">
        <v>-17831892.824470475</v>
      </c>
      <c r="E9" s="14">
        <v>-13427256.864937548</v>
      </c>
      <c r="F9" s="14">
        <v>-9797538.9733354412</v>
      </c>
      <c r="G9" s="14">
        <v>-10568508.447406072</v>
      </c>
      <c r="H9" s="15">
        <v>-51625197.11014954</v>
      </c>
    </row>
    <row r="10" spans="1:8" x14ac:dyDescent="0.35">
      <c r="A10" s="13" t="s">
        <v>16</v>
      </c>
      <c r="B10" s="13" t="s">
        <v>9</v>
      </c>
      <c r="C10" s="13" t="s">
        <v>13</v>
      </c>
      <c r="D10" s="14">
        <v>-7069889.2527384004</v>
      </c>
      <c r="E10" s="14">
        <v>-9705747.9190765247</v>
      </c>
      <c r="F10" s="14">
        <v>-143932.33533800021</v>
      </c>
      <c r="G10" s="14">
        <v>-19495.395794708224</v>
      </c>
      <c r="H10" s="15">
        <v>-16939064.902947634</v>
      </c>
    </row>
    <row r="11" spans="1:8" x14ac:dyDescent="0.35">
      <c r="A11" s="10" t="s">
        <v>17</v>
      </c>
      <c r="B11" s="10"/>
      <c r="C11" s="10"/>
      <c r="D11" s="12">
        <v>-178666642.49866304</v>
      </c>
      <c r="E11" s="12">
        <v>-399771522.27019131</v>
      </c>
      <c r="F11" s="12">
        <v>-637860944.11527383</v>
      </c>
      <c r="G11" s="12">
        <v>-652111427.84998894</v>
      </c>
      <c r="H11" s="12">
        <v>-1868410536.734117</v>
      </c>
    </row>
    <row r="12" spans="1:8" x14ac:dyDescent="0.35">
      <c r="A12" s="13" t="s">
        <v>18</v>
      </c>
      <c r="B12" s="13" t="s">
        <v>9</v>
      </c>
      <c r="C12" s="13" t="s">
        <v>19</v>
      </c>
      <c r="D12" s="14">
        <v>-407403.72000000003</v>
      </c>
      <c r="E12" s="14">
        <v>-42532246.445002936</v>
      </c>
      <c r="F12" s="14">
        <v>0</v>
      </c>
      <c r="G12" s="14">
        <v>0</v>
      </c>
      <c r="H12" s="15">
        <v>-42939650.165002935</v>
      </c>
    </row>
    <row r="13" spans="1:8" x14ac:dyDescent="0.35">
      <c r="A13" s="13" t="s">
        <v>20</v>
      </c>
      <c r="B13" s="13" t="s">
        <v>9</v>
      </c>
      <c r="C13" s="13" t="s">
        <v>21</v>
      </c>
      <c r="D13" s="14">
        <v>1039090.72</v>
      </c>
      <c r="E13" s="14">
        <v>-1283134.1956212255</v>
      </c>
      <c r="F13" s="14">
        <v>-104544526.2964678</v>
      </c>
      <c r="G13" s="14">
        <v>0</v>
      </c>
      <c r="H13" s="15">
        <v>-104788569.77208902</v>
      </c>
    </row>
    <row r="14" spans="1:8" x14ac:dyDescent="0.35">
      <c r="A14" s="13" t="s">
        <v>22</v>
      </c>
      <c r="B14" s="13" t="s">
        <v>9</v>
      </c>
      <c r="C14" s="13" t="s">
        <v>21</v>
      </c>
      <c r="D14" s="14">
        <v>188938.34000000003</v>
      </c>
      <c r="E14" s="14">
        <v>0</v>
      </c>
      <c r="F14" s="14">
        <v>-62537804.720619835</v>
      </c>
      <c r="G14" s="14">
        <v>0</v>
      </c>
      <c r="H14" s="15">
        <v>-62348866.380619831</v>
      </c>
    </row>
    <row r="15" spans="1:8" x14ac:dyDescent="0.35">
      <c r="A15" s="13" t="s">
        <v>23</v>
      </c>
      <c r="B15" s="13" t="s">
        <v>9</v>
      </c>
      <c r="C15" s="13" t="s">
        <v>24</v>
      </c>
      <c r="D15" s="14">
        <v>-2314429.9996294375</v>
      </c>
      <c r="E15" s="14">
        <v>-3072519.3168373057</v>
      </c>
      <c r="F15" s="16">
        <v>-32512440.305859655</v>
      </c>
      <c r="G15" s="16">
        <v>-69121397.10598959</v>
      </c>
      <c r="H15" s="15">
        <v>-107020786.72831598</v>
      </c>
    </row>
    <row r="16" spans="1:8" x14ac:dyDescent="0.35">
      <c r="A16" s="13" t="s">
        <v>25</v>
      </c>
      <c r="B16" s="13" t="s">
        <v>9</v>
      </c>
      <c r="C16" s="13" t="s">
        <v>26</v>
      </c>
      <c r="D16" s="14">
        <v>-3582639.2890899</v>
      </c>
      <c r="E16" s="14">
        <v>-4938754.5229263837</v>
      </c>
      <c r="F16" s="16">
        <v>-16673797.357688457</v>
      </c>
      <c r="G16" s="16">
        <v>-26552281.401692282</v>
      </c>
      <c r="H16" s="15">
        <v>-51747472.571397021</v>
      </c>
    </row>
    <row r="17" spans="1:8" x14ac:dyDescent="0.35">
      <c r="A17" s="13" t="s">
        <v>27</v>
      </c>
      <c r="B17" s="13" t="s">
        <v>28</v>
      </c>
      <c r="C17" s="13" t="s">
        <v>13</v>
      </c>
      <c r="D17" s="16">
        <v>-3392846.7472000001</v>
      </c>
      <c r="E17" s="16">
        <v>-902500.00000000012</v>
      </c>
      <c r="F17" s="16">
        <v>-4159680</v>
      </c>
      <c r="G17" s="16">
        <v>-19150880.000000041</v>
      </c>
      <c r="H17" s="15">
        <v>-27605906.747200042</v>
      </c>
    </row>
    <row r="18" spans="1:8" x14ac:dyDescent="0.35">
      <c r="A18" s="13" t="s">
        <v>29</v>
      </c>
      <c r="B18" s="13" t="s">
        <v>30</v>
      </c>
      <c r="C18" s="17">
        <v>45261</v>
      </c>
      <c r="D18" s="14">
        <v>0</v>
      </c>
      <c r="E18" s="14">
        <v>0</v>
      </c>
      <c r="F18" s="14">
        <v>-19898747.474077597</v>
      </c>
      <c r="G18" s="14">
        <v>0</v>
      </c>
      <c r="H18" s="15">
        <v>-19898747.474077597</v>
      </c>
    </row>
    <row r="19" spans="1:8" x14ac:dyDescent="0.35">
      <c r="A19" s="13" t="s">
        <v>31</v>
      </c>
      <c r="B19" s="13" t="s">
        <v>9</v>
      </c>
      <c r="C19" s="13" t="s">
        <v>32</v>
      </c>
      <c r="D19" s="14">
        <v>-31813021.382896218</v>
      </c>
      <c r="E19" s="14">
        <v>-58072643.307474904</v>
      </c>
      <c r="F19" s="14">
        <v>-59486848.023552381</v>
      </c>
      <c r="G19" s="14">
        <v>-56884965.975055024</v>
      </c>
      <c r="H19" s="15">
        <v>-206257478.68897855</v>
      </c>
    </row>
    <row r="20" spans="1:8" x14ac:dyDescent="0.35">
      <c r="A20" s="13" t="s">
        <v>33</v>
      </c>
      <c r="B20" s="13" t="s">
        <v>9</v>
      </c>
      <c r="C20" s="13" t="s">
        <v>32</v>
      </c>
      <c r="D20" s="14">
        <v>-6848140.2560570976</v>
      </c>
      <c r="E20" s="14">
        <v>-18021825.763684291</v>
      </c>
      <c r="F20" s="14">
        <v>-21051626.061923191</v>
      </c>
      <c r="G20" s="14">
        <v>-22489361.722895764</v>
      </c>
      <c r="H20" s="15">
        <v>-68410953.804560348</v>
      </c>
    </row>
    <row r="21" spans="1:8" x14ac:dyDescent="0.35">
      <c r="A21" s="13" t="s">
        <v>34</v>
      </c>
      <c r="B21" s="13" t="s">
        <v>9</v>
      </c>
      <c r="C21" s="13" t="s">
        <v>13</v>
      </c>
      <c r="D21" s="14">
        <v>0</v>
      </c>
      <c r="E21" s="14">
        <v>-3158695.7710000034</v>
      </c>
      <c r="F21" s="14">
        <v>-7165996.3759999918</v>
      </c>
      <c r="G21" s="14">
        <v>-11314731.119999997</v>
      </c>
      <c r="H21" s="15">
        <v>-21639423.266999993</v>
      </c>
    </row>
    <row r="22" spans="1:8" x14ac:dyDescent="0.35">
      <c r="A22" s="13" t="s">
        <v>35</v>
      </c>
      <c r="B22" s="13" t="s">
        <v>9</v>
      </c>
      <c r="C22" s="13" t="s">
        <v>32</v>
      </c>
      <c r="D22" s="14">
        <v>-6298230.187999337</v>
      </c>
      <c r="E22" s="14">
        <v>-19964351.199199919</v>
      </c>
      <c r="F22" s="14">
        <v>-24475978.04345461</v>
      </c>
      <c r="G22" s="14">
        <v>-25562133.459539615</v>
      </c>
      <c r="H22" s="15">
        <v>-76300692.890193447</v>
      </c>
    </row>
    <row r="23" spans="1:8" x14ac:dyDescent="0.35">
      <c r="A23" s="13" t="s">
        <v>36</v>
      </c>
      <c r="B23" s="13" t="s">
        <v>9</v>
      </c>
      <c r="C23" s="13" t="s">
        <v>32</v>
      </c>
      <c r="D23" s="14">
        <v>-47190187.494322792</v>
      </c>
      <c r="E23" s="14">
        <v>-141899986.64281133</v>
      </c>
      <c r="F23" s="16">
        <v>-178850804.27975699</v>
      </c>
      <c r="G23" s="16">
        <v>-255502224.13183275</v>
      </c>
      <c r="H23" s="15">
        <v>-623443202.54872382</v>
      </c>
    </row>
    <row r="24" spans="1:8" x14ac:dyDescent="0.35">
      <c r="A24" s="13" t="s">
        <v>37</v>
      </c>
      <c r="B24" s="13" t="s">
        <v>30</v>
      </c>
      <c r="C24" s="17">
        <v>44531</v>
      </c>
      <c r="D24" s="14">
        <v>-26919354.921931773</v>
      </c>
      <c r="E24" s="14">
        <v>0</v>
      </c>
      <c r="F24" s="14">
        <v>0</v>
      </c>
      <c r="G24" s="14">
        <v>0</v>
      </c>
      <c r="H24" s="15">
        <v>-26919354.921931773</v>
      </c>
    </row>
    <row r="25" spans="1:8" x14ac:dyDescent="0.35">
      <c r="A25" s="13" t="s">
        <v>38</v>
      </c>
      <c r="B25" s="13" t="s">
        <v>30</v>
      </c>
      <c r="C25" s="17" t="s">
        <v>39</v>
      </c>
      <c r="D25" s="14">
        <v>-16017564.891197033</v>
      </c>
      <c r="E25" s="14">
        <v>-28780121.383416627</v>
      </c>
      <c r="F25" s="14">
        <v>-31095448.999999966</v>
      </c>
      <c r="G25" s="14">
        <v>-34355455.750000037</v>
      </c>
      <c r="H25" s="15">
        <v>-110248591.02461366</v>
      </c>
    </row>
    <row r="26" spans="1:8" x14ac:dyDescent="0.35">
      <c r="A26" s="13" t="s">
        <v>40</v>
      </c>
      <c r="B26" s="13" t="s">
        <v>41</v>
      </c>
      <c r="C26" s="13" t="s">
        <v>13</v>
      </c>
      <c r="D26" s="14">
        <v>-11787071.738367504</v>
      </c>
      <c r="E26" s="14">
        <v>-18519242.533312965</v>
      </c>
      <c r="F26" s="16">
        <v>-13216826.700870501</v>
      </c>
      <c r="G26" s="16">
        <v>-14803994.604447611</v>
      </c>
      <c r="H26" s="15">
        <v>-58327135.576998599</v>
      </c>
    </row>
    <row r="27" spans="1:8" x14ac:dyDescent="0.35">
      <c r="A27" s="13" t="s">
        <v>42</v>
      </c>
      <c r="B27" s="13" t="s">
        <v>41</v>
      </c>
      <c r="C27" s="13" t="s">
        <v>13</v>
      </c>
      <c r="D27" s="14">
        <v>-729600.79757238436</v>
      </c>
      <c r="E27" s="14">
        <v>-3362349.7710726475</v>
      </c>
      <c r="F27" s="14">
        <v>-576037.5544989194</v>
      </c>
      <c r="G27" s="14">
        <v>-576037.5544989194</v>
      </c>
      <c r="H27" s="15">
        <v>-5244025.6776428707</v>
      </c>
    </row>
    <row r="28" spans="1:8" x14ac:dyDescent="0.35">
      <c r="A28" s="13" t="s">
        <v>43</v>
      </c>
      <c r="B28" s="13" t="s">
        <v>9</v>
      </c>
      <c r="C28" s="13" t="s">
        <v>13</v>
      </c>
      <c r="D28" s="14">
        <v>-22576064.7223996</v>
      </c>
      <c r="E28" s="14">
        <v>-53168011.54637076</v>
      </c>
      <c r="F28" s="16">
        <v>-49664371.494003989</v>
      </c>
      <c r="G28" s="16">
        <v>-71115804.63753745</v>
      </c>
      <c r="H28" s="15">
        <v>-196524252.4003118</v>
      </c>
    </row>
    <row r="29" spans="1:8" x14ac:dyDescent="0.35">
      <c r="A29" s="13" t="s">
        <v>44</v>
      </c>
      <c r="B29" s="13" t="s">
        <v>9</v>
      </c>
      <c r="C29" s="13" t="s">
        <v>13</v>
      </c>
      <c r="D29" s="14">
        <v>0</v>
      </c>
      <c r="E29" s="14">
        <v>-966466.61649999989</v>
      </c>
      <c r="F29" s="14">
        <v>-4266596.526499996</v>
      </c>
      <c r="G29" s="14">
        <v>-8981067.8264999967</v>
      </c>
      <c r="H29" s="15">
        <v>-14214130.969499992</v>
      </c>
    </row>
    <row r="30" spans="1:8" x14ac:dyDescent="0.35">
      <c r="A30" s="13" t="s">
        <v>45</v>
      </c>
      <c r="B30" s="13" t="s">
        <v>46</v>
      </c>
      <c r="C30" s="13" t="s">
        <v>13</v>
      </c>
      <c r="D30" s="14">
        <v>0</v>
      </c>
      <c r="E30" s="18">
        <v>0</v>
      </c>
      <c r="F30" s="18">
        <v>0</v>
      </c>
      <c r="G30" s="18">
        <v>0</v>
      </c>
      <c r="H30" s="15">
        <v>0</v>
      </c>
    </row>
    <row r="31" spans="1:8" x14ac:dyDescent="0.35">
      <c r="A31" s="13" t="s">
        <v>47</v>
      </c>
      <c r="B31" s="13" t="s">
        <v>9</v>
      </c>
      <c r="C31" s="13" t="s">
        <v>13</v>
      </c>
      <c r="D31" s="14">
        <v>0</v>
      </c>
      <c r="E31" s="14">
        <v>0</v>
      </c>
      <c r="F31" s="16">
        <v>-6643413.9000000013</v>
      </c>
      <c r="G31" s="16">
        <v>-31072356.499999922</v>
      </c>
      <c r="H31" s="15">
        <v>-37715770.399999924</v>
      </c>
    </row>
    <row r="32" spans="1:8" x14ac:dyDescent="0.35">
      <c r="A32" s="13" t="s">
        <v>48</v>
      </c>
      <c r="B32" s="13" t="s">
        <v>49</v>
      </c>
      <c r="C32" s="13" t="s">
        <v>50</v>
      </c>
      <c r="D32" s="14">
        <v>-18115.41</v>
      </c>
      <c r="E32" s="14">
        <v>-1128673.2549599998</v>
      </c>
      <c r="F32" s="16">
        <v>-1039999.9999999983</v>
      </c>
      <c r="G32" s="16">
        <v>-4628736.0600000052</v>
      </c>
      <c r="H32" s="15">
        <v>-6815524.724960003</v>
      </c>
    </row>
    <row r="33" spans="1:8" x14ac:dyDescent="0.35">
      <c r="A33" s="10" t="s">
        <v>51</v>
      </c>
      <c r="B33" s="10"/>
      <c r="C33" s="10"/>
      <c r="D33" s="11">
        <v>-23417946.960175943</v>
      </c>
      <c r="E33" s="11">
        <v>-53406169.983761758</v>
      </c>
      <c r="F33" s="11">
        <v>-71087218.395403102</v>
      </c>
      <c r="G33" s="11">
        <v>-317798213.96587276</v>
      </c>
      <c r="H33" s="12">
        <v>-465709549.30521351</v>
      </c>
    </row>
    <row r="34" spans="1:8" x14ac:dyDescent="0.35">
      <c r="A34" s="13" t="s">
        <v>52</v>
      </c>
      <c r="B34" s="13" t="s">
        <v>41</v>
      </c>
      <c r="C34" s="17" t="s">
        <v>53</v>
      </c>
      <c r="D34" s="14">
        <v>0</v>
      </c>
      <c r="E34" s="14">
        <v>-7967622.301871445</v>
      </c>
      <c r="F34" s="14">
        <v>-12558883.900882704</v>
      </c>
      <c r="G34" s="14">
        <v>-15657359.584211489</v>
      </c>
      <c r="H34" s="15">
        <v>-36183865.786965638</v>
      </c>
    </row>
    <row r="35" spans="1:8" x14ac:dyDescent="0.35">
      <c r="A35" s="13" t="s">
        <v>54</v>
      </c>
      <c r="B35" s="13" t="s">
        <v>55</v>
      </c>
      <c r="C35" s="17">
        <v>45627</v>
      </c>
      <c r="D35" s="14">
        <v>0</v>
      </c>
      <c r="E35" s="14">
        <v>0</v>
      </c>
      <c r="F35" s="14">
        <v>0</v>
      </c>
      <c r="G35" s="14">
        <v>-15566390.985517884</v>
      </c>
      <c r="H35" s="15">
        <v>-15566390.985517884</v>
      </c>
    </row>
    <row r="36" spans="1:8" x14ac:dyDescent="0.35">
      <c r="A36" s="13" t="s">
        <v>56</v>
      </c>
      <c r="B36" s="13" t="s">
        <v>57</v>
      </c>
      <c r="C36" s="17" t="s">
        <v>58</v>
      </c>
      <c r="D36" s="14">
        <v>0</v>
      </c>
      <c r="E36" s="14">
        <v>0</v>
      </c>
      <c r="F36" s="14">
        <v>0</v>
      </c>
      <c r="G36" s="14">
        <v>0</v>
      </c>
      <c r="H36" s="15">
        <v>0</v>
      </c>
    </row>
    <row r="37" spans="1:8" x14ac:dyDescent="0.35">
      <c r="A37" s="13" t="s">
        <v>59</v>
      </c>
      <c r="B37" s="13" t="s">
        <v>60</v>
      </c>
      <c r="C37" s="13" t="s">
        <v>61</v>
      </c>
      <c r="D37" s="14">
        <v>0</v>
      </c>
      <c r="E37" s="16">
        <v>0</v>
      </c>
      <c r="F37" s="16">
        <v>-40119811.454329111</v>
      </c>
      <c r="G37" s="16">
        <v>-256683139.42766923</v>
      </c>
      <c r="H37" s="15">
        <v>-296802950.8819983</v>
      </c>
    </row>
    <row r="38" spans="1:8" x14ac:dyDescent="0.35">
      <c r="A38" s="13" t="s">
        <v>62</v>
      </c>
      <c r="B38" s="13" t="s">
        <v>28</v>
      </c>
      <c r="C38" s="17">
        <v>44580</v>
      </c>
      <c r="D38" s="14">
        <v>-23454105.510175943</v>
      </c>
      <c r="E38" s="14">
        <v>9590572.292749688</v>
      </c>
      <c r="F38" s="14">
        <v>0</v>
      </c>
      <c r="G38" s="14">
        <v>0</v>
      </c>
      <c r="H38" s="15">
        <v>-13863533.217426255</v>
      </c>
    </row>
    <row r="39" spans="1:8" x14ac:dyDescent="0.35">
      <c r="A39" s="13" t="s">
        <v>63</v>
      </c>
      <c r="B39" s="13" t="s">
        <v>64</v>
      </c>
      <c r="C39" s="17">
        <v>45992</v>
      </c>
      <c r="D39" s="14">
        <v>0</v>
      </c>
      <c r="E39" s="14">
        <v>0</v>
      </c>
      <c r="F39" s="14">
        <v>0</v>
      </c>
      <c r="G39" s="18">
        <v>0</v>
      </c>
      <c r="H39" s="15">
        <v>0</v>
      </c>
    </row>
    <row r="40" spans="1:8" x14ac:dyDescent="0.35">
      <c r="A40" s="13" t="s">
        <v>65</v>
      </c>
      <c r="B40" s="13" t="s">
        <v>41</v>
      </c>
      <c r="C40" s="17">
        <v>45931</v>
      </c>
      <c r="D40" s="14">
        <v>-2599.5600000000004</v>
      </c>
      <c r="E40" s="14">
        <v>-1256366.1962771674</v>
      </c>
      <c r="F40" s="18">
        <v>0</v>
      </c>
      <c r="G40" s="18">
        <v>0</v>
      </c>
      <c r="H40" s="15">
        <v>-1258965.7562771675</v>
      </c>
    </row>
    <row r="41" spans="1:8" x14ac:dyDescent="0.35">
      <c r="A41" s="13" t="s">
        <v>66</v>
      </c>
      <c r="B41" s="13" t="s">
        <v>60</v>
      </c>
      <c r="C41" s="13" t="s">
        <v>67</v>
      </c>
      <c r="D41" s="14">
        <v>0</v>
      </c>
      <c r="E41" s="14">
        <v>-14828422.517420096</v>
      </c>
      <c r="F41" s="14">
        <v>4193238.3499930049</v>
      </c>
      <c r="G41" s="14">
        <v>0</v>
      </c>
      <c r="H41" s="15">
        <v>-10635184.167427091</v>
      </c>
    </row>
    <row r="42" spans="1:8" x14ac:dyDescent="0.35">
      <c r="A42" s="13" t="s">
        <v>68</v>
      </c>
      <c r="B42" s="13" t="s">
        <v>49</v>
      </c>
      <c r="C42" s="13" t="s">
        <v>69</v>
      </c>
      <c r="D42" s="14">
        <v>0</v>
      </c>
      <c r="E42" s="16">
        <v>0</v>
      </c>
      <c r="F42" s="16">
        <v>-3379999.9999999907</v>
      </c>
      <c r="G42" s="16">
        <v>-4081764.4399999604</v>
      </c>
      <c r="H42" s="15">
        <v>-7461764.439999951</v>
      </c>
    </row>
    <row r="43" spans="1:8" x14ac:dyDescent="0.35">
      <c r="A43" s="13" t="s">
        <v>70</v>
      </c>
      <c r="B43" s="13" t="s">
        <v>41</v>
      </c>
      <c r="C43" s="17" t="s">
        <v>71</v>
      </c>
      <c r="D43" s="14">
        <v>0</v>
      </c>
      <c r="E43" s="14">
        <v>-22989916.785140418</v>
      </c>
      <c r="F43" s="14">
        <v>-9047247.2370254043</v>
      </c>
      <c r="G43" s="14">
        <v>0</v>
      </c>
      <c r="H43" s="15">
        <v>-32037164.02216582</v>
      </c>
    </row>
    <row r="44" spans="1:8" x14ac:dyDescent="0.35">
      <c r="A44" s="13" t="s">
        <v>72</v>
      </c>
      <c r="B44" s="13" t="s">
        <v>30</v>
      </c>
      <c r="C44" s="13" t="s">
        <v>73</v>
      </c>
      <c r="D44" s="14">
        <v>0</v>
      </c>
      <c r="E44" s="14">
        <v>0</v>
      </c>
      <c r="F44" s="14">
        <v>0</v>
      </c>
      <c r="G44" s="14">
        <v>-10030789.999999994</v>
      </c>
      <c r="H44" s="15">
        <v>-10030789.999999994</v>
      </c>
    </row>
    <row r="45" spans="1:8" x14ac:dyDescent="0.35">
      <c r="A45" s="13" t="s">
        <v>74</v>
      </c>
      <c r="B45" s="13" t="s">
        <v>41</v>
      </c>
      <c r="C45" s="17" t="s">
        <v>71</v>
      </c>
      <c r="D45" s="14">
        <v>0</v>
      </c>
      <c r="E45" s="14">
        <v>-15952966.929557476</v>
      </c>
      <c r="F45" s="14">
        <v>-10173066.606914049</v>
      </c>
      <c r="G45" s="14">
        <v>0</v>
      </c>
      <c r="H45" s="15">
        <v>-26126033.536471523</v>
      </c>
    </row>
    <row r="46" spans="1:8" x14ac:dyDescent="0.35">
      <c r="A46" s="13" t="s">
        <v>75</v>
      </c>
      <c r="B46" s="13" t="s">
        <v>30</v>
      </c>
      <c r="C46" s="17" t="s">
        <v>76</v>
      </c>
      <c r="D46" s="14">
        <v>-118.82000000000001</v>
      </c>
      <c r="E46" s="14">
        <v>0</v>
      </c>
      <c r="F46" s="14">
        <v>0</v>
      </c>
      <c r="G46" s="14">
        <v>-8932972.4699425213</v>
      </c>
      <c r="H46" s="15">
        <v>-8933091.2899425216</v>
      </c>
    </row>
    <row r="47" spans="1:8" x14ac:dyDescent="0.35">
      <c r="A47" s="13" t="s">
        <v>77</v>
      </c>
      <c r="B47" s="13" t="s">
        <v>60</v>
      </c>
      <c r="C47" s="13" t="s">
        <v>78</v>
      </c>
      <c r="D47" s="14">
        <v>38876.93</v>
      </c>
      <c r="E47" s="14">
        <v>-1447.5462448451858</v>
      </c>
      <c r="F47" s="14">
        <v>-1447.5462448451858</v>
      </c>
      <c r="G47" s="14">
        <v>-6845797.058531723</v>
      </c>
      <c r="H47" s="15">
        <v>-6809815.2210214138</v>
      </c>
    </row>
    <row r="48" spans="1:8" x14ac:dyDescent="0.35">
      <c r="A48" s="10" t="s">
        <v>79</v>
      </c>
      <c r="B48" s="10"/>
      <c r="C48" s="10"/>
      <c r="D48" s="11">
        <v>-108578268.72392188</v>
      </c>
      <c r="E48" s="11">
        <v>-186835348.26221123</v>
      </c>
      <c r="F48" s="11">
        <v>-184768869.98541886</v>
      </c>
      <c r="G48" s="11">
        <v>-168229527.1175527</v>
      </c>
      <c r="H48" s="12">
        <v>-648412014.08910513</v>
      </c>
    </row>
    <row r="49" spans="1:8" x14ac:dyDescent="0.35">
      <c r="A49" s="13" t="s">
        <v>80</v>
      </c>
      <c r="B49" s="13"/>
      <c r="C49" s="13"/>
      <c r="D49" s="14">
        <v>-582040.25237420492</v>
      </c>
      <c r="E49" s="14">
        <v>0</v>
      </c>
      <c r="F49" s="16">
        <v>-7598607.6673535723</v>
      </c>
      <c r="G49" s="16">
        <v>-28396629.808252763</v>
      </c>
      <c r="H49" s="15">
        <v>-36577277.727980532</v>
      </c>
    </row>
    <row r="50" spans="1:8" x14ac:dyDescent="0.35">
      <c r="A50" s="13" t="s">
        <v>81</v>
      </c>
      <c r="B50" s="13"/>
      <c r="C50" s="13"/>
      <c r="D50" s="14">
        <v>-26578335.514616366</v>
      </c>
      <c r="E50" s="14">
        <v>-60375049.36513143</v>
      </c>
      <c r="F50" s="14">
        <v>-33931693.466472499</v>
      </c>
      <c r="G50" s="14">
        <v>-20187726.811594881</v>
      </c>
      <c r="H50" s="15">
        <v>-141072805.15781519</v>
      </c>
    </row>
    <row r="51" spans="1:8" x14ac:dyDescent="0.35">
      <c r="A51" s="13" t="s">
        <v>82</v>
      </c>
      <c r="B51" s="13"/>
      <c r="C51" s="13"/>
      <c r="D51" s="14">
        <v>-3500090.0309254853</v>
      </c>
      <c r="E51" s="14">
        <v>-3675133.444678368</v>
      </c>
      <c r="F51" s="14">
        <v>-3769399.5102887694</v>
      </c>
      <c r="G51" s="14">
        <v>-3863613.3020854099</v>
      </c>
      <c r="H51" s="15">
        <v>-14808236.287978034</v>
      </c>
    </row>
    <row r="52" spans="1:8" x14ac:dyDescent="0.35">
      <c r="A52" s="13" t="s">
        <v>83</v>
      </c>
      <c r="B52" s="13"/>
      <c r="C52" s="13"/>
      <c r="D52" s="14">
        <v>-982123.71773903887</v>
      </c>
      <c r="E52" s="14">
        <v>-390999.99999999965</v>
      </c>
      <c r="F52" s="14">
        <v>-2590183.9999999995</v>
      </c>
      <c r="G52" s="14">
        <v>-2756000</v>
      </c>
      <c r="H52" s="15">
        <v>-6719307.7177390391</v>
      </c>
    </row>
    <row r="53" spans="1:8" x14ac:dyDescent="0.35">
      <c r="A53" s="13" t="s">
        <v>84</v>
      </c>
      <c r="B53" s="13"/>
      <c r="C53" s="13"/>
      <c r="D53" s="14">
        <v>-50138077.802548513</v>
      </c>
      <c r="E53" s="16">
        <v>-49107237.980473809</v>
      </c>
      <c r="F53" s="16">
        <v>-90119407.174629465</v>
      </c>
      <c r="G53" s="16">
        <v>-45479087.207912989</v>
      </c>
      <c r="H53" s="15">
        <v>-234843810.16556478</v>
      </c>
    </row>
    <row r="54" spans="1:8" x14ac:dyDescent="0.35">
      <c r="A54" s="13" t="s">
        <v>85</v>
      </c>
      <c r="B54" s="13"/>
      <c r="C54" s="13"/>
      <c r="D54" s="14">
        <v>-9416259.1455188897</v>
      </c>
      <c r="E54" s="14">
        <v>-6996452.7829062268</v>
      </c>
      <c r="F54" s="16">
        <v>-26811658.945388995</v>
      </c>
      <c r="G54" s="16">
        <v>-19135326.575322788</v>
      </c>
      <c r="H54" s="15">
        <v>-62359697.449136898</v>
      </c>
    </row>
    <row r="55" spans="1:8" x14ac:dyDescent="0.35">
      <c r="A55" s="13" t="s">
        <v>86</v>
      </c>
      <c r="B55" s="13"/>
      <c r="C55" s="13"/>
      <c r="D55" s="14">
        <v>-17381342.260199428</v>
      </c>
      <c r="E55" s="16">
        <v>-66290474.689021438</v>
      </c>
      <c r="F55" s="16">
        <v>-19947919.221285563</v>
      </c>
      <c r="G55" s="16">
        <v>-48411143.412383981</v>
      </c>
      <c r="H55" s="15">
        <v>-152030879.58289033</v>
      </c>
    </row>
    <row r="56" spans="1:8" x14ac:dyDescent="0.35">
      <c r="A56" s="19" t="s">
        <v>87</v>
      </c>
      <c r="B56" s="19"/>
      <c r="C56" s="19"/>
      <c r="D56" s="20">
        <f>D4+D11+D33+D48</f>
        <v>-402433845.66632283</v>
      </c>
      <c r="E56" s="20">
        <f t="shared" ref="E56:H56" si="0">E4+E11+E33+E48</f>
        <v>-764311458.01589966</v>
      </c>
      <c r="F56" s="20">
        <f t="shared" si="0"/>
        <v>-915044782.06535077</v>
      </c>
      <c r="G56" s="20">
        <f t="shared" si="0"/>
        <v>-1305959663.6690545</v>
      </c>
      <c r="H56" s="20">
        <f t="shared" si="0"/>
        <v>-3387749749.4166279</v>
      </c>
    </row>
    <row r="57" spans="1:8" x14ac:dyDescent="0.35">
      <c r="A57" s="10" t="s">
        <v>88</v>
      </c>
      <c r="B57" s="10"/>
      <c r="C57" s="10"/>
      <c r="D57" s="21">
        <v>-8612493.5625945218</v>
      </c>
      <c r="E57" s="16">
        <v>-491172856.95308483</v>
      </c>
      <c r="F57" s="16">
        <v>-58703074.148806885</v>
      </c>
      <c r="G57" s="16">
        <v>-67340460.827941671</v>
      </c>
      <c r="H57" s="22">
        <v>-625828885.49242795</v>
      </c>
    </row>
    <row r="58" spans="1:8" x14ac:dyDescent="0.35">
      <c r="A58" s="13" t="s">
        <v>89</v>
      </c>
      <c r="B58" s="13"/>
      <c r="C58" s="13"/>
      <c r="D58" s="14">
        <v>-5609.22</v>
      </c>
      <c r="E58" s="14">
        <v>-238564496.78690085</v>
      </c>
      <c r="F58" s="14">
        <v>0</v>
      </c>
      <c r="G58" s="14">
        <v>0</v>
      </c>
      <c r="H58" s="14">
        <v>-238570106.00690085</v>
      </c>
    </row>
    <row r="59" spans="1:8" x14ac:dyDescent="0.35">
      <c r="A59" s="23" t="s">
        <v>90</v>
      </c>
      <c r="B59" s="13"/>
      <c r="C59" s="13"/>
      <c r="D59" s="16">
        <v>0</v>
      </c>
      <c r="E59" s="16">
        <v>0</v>
      </c>
      <c r="F59" s="16">
        <v>-10270210.773762941</v>
      </c>
      <c r="G59" s="16">
        <v>-14192842.302897712</v>
      </c>
      <c r="H59" s="14">
        <v>-24463053.076660655</v>
      </c>
    </row>
    <row r="60" spans="1:8" x14ac:dyDescent="0.35">
      <c r="A60" s="23" t="s">
        <v>91</v>
      </c>
      <c r="B60" s="13"/>
      <c r="C60" s="13"/>
      <c r="D60" s="16">
        <v>0</v>
      </c>
      <c r="E60" s="16">
        <v>-3901250</v>
      </c>
      <c r="F60" s="16">
        <v>-39358623.375043966</v>
      </c>
      <c r="G60" s="16">
        <v>-45426338.525043957</v>
      </c>
      <c r="H60" s="14">
        <v>-88686211.900087923</v>
      </c>
    </row>
    <row r="61" spans="1:8" x14ac:dyDescent="0.35">
      <c r="A61" s="13" t="s">
        <v>92</v>
      </c>
      <c r="B61" s="13"/>
      <c r="C61" s="13"/>
      <c r="D61" s="14">
        <v>-4607299.9124999996</v>
      </c>
      <c r="E61" s="14">
        <v>-7143960</v>
      </c>
      <c r="F61" s="14">
        <v>-9074239.9999999907</v>
      </c>
      <c r="G61" s="14">
        <v>-7721280</v>
      </c>
      <c r="H61" s="14">
        <v>-28546779.91249999</v>
      </c>
    </row>
    <row r="62" spans="1:8" x14ac:dyDescent="0.35">
      <c r="A62" s="23" t="s">
        <v>93</v>
      </c>
      <c r="B62" s="13"/>
      <c r="C62" s="13"/>
      <c r="D62" s="16">
        <v>-4057462.8128000004</v>
      </c>
      <c r="E62" s="16">
        <v>-2150000</v>
      </c>
      <c r="F62" s="16">
        <v>0</v>
      </c>
      <c r="G62" s="16">
        <v>0</v>
      </c>
      <c r="H62" s="14">
        <v>-6207462.8128000004</v>
      </c>
    </row>
    <row r="63" spans="1:8" x14ac:dyDescent="0.35">
      <c r="A63" s="23" t="s">
        <v>94</v>
      </c>
      <c r="B63" s="13"/>
      <c r="C63" s="13"/>
      <c r="D63" s="16">
        <v>0</v>
      </c>
      <c r="E63" s="16">
        <v>-239413150.16618395</v>
      </c>
      <c r="F63" s="16">
        <v>0</v>
      </c>
      <c r="G63" s="16">
        <v>0</v>
      </c>
      <c r="H63" s="14">
        <v>-239413150.16618395</v>
      </c>
    </row>
    <row r="64" spans="1:8" x14ac:dyDescent="0.35">
      <c r="A64" s="13" t="s">
        <v>95</v>
      </c>
      <c r="B64" s="13"/>
      <c r="C64" s="13"/>
      <c r="D64" s="14">
        <v>57878.382705480013</v>
      </c>
      <c r="E64" s="16">
        <v>0</v>
      </c>
      <c r="F64" s="16">
        <v>0</v>
      </c>
      <c r="G64" s="16">
        <v>0</v>
      </c>
      <c r="H64" s="14">
        <v>57878.382705480013</v>
      </c>
    </row>
    <row r="65" spans="1:8" x14ac:dyDescent="0.35">
      <c r="A65" s="24" t="s">
        <v>96</v>
      </c>
      <c r="B65" s="24"/>
      <c r="C65" s="24"/>
      <c r="D65" s="25">
        <f>D56+D57</f>
        <v>-411046339.22891736</v>
      </c>
      <c r="E65" s="25">
        <f>E56+E57</f>
        <v>-1255484314.9689846</v>
      </c>
      <c r="F65" s="25">
        <f>F56+F57</f>
        <v>-973747856.2141577</v>
      </c>
      <c r="G65" s="25">
        <f>G56+G57</f>
        <v>-1373300124.4969962</v>
      </c>
      <c r="H65" s="26">
        <f>H56+H57</f>
        <v>-4013578634.9090557</v>
      </c>
    </row>
    <row r="66" spans="1:8" x14ac:dyDescent="0.35">
      <c r="D66" s="27"/>
    </row>
    <row r="67" spans="1:8" x14ac:dyDescent="0.35">
      <c r="A67" s="28" t="s">
        <v>97</v>
      </c>
    </row>
    <row r="68" spans="1:8" x14ac:dyDescent="0.35">
      <c r="A68" s="28" t="s">
        <v>98</v>
      </c>
    </row>
    <row r="69" spans="1:8" x14ac:dyDescent="0.35">
      <c r="A69" s="28" t="s">
        <v>99</v>
      </c>
    </row>
    <row r="70" spans="1:8" x14ac:dyDescent="0.35">
      <c r="A70" s="28" t="s">
        <v>100</v>
      </c>
      <c r="B70" s="29"/>
      <c r="C70" s="29"/>
    </row>
    <row r="71" spans="1:8" hidden="1" outlineLevel="1" x14ac:dyDescent="0.35">
      <c r="A71" s="29" t="s">
        <v>101</v>
      </c>
      <c r="B71" s="29"/>
      <c r="C71" s="29"/>
      <c r="D71" s="30">
        <f>D4-SUM(D5:D10)</f>
        <v>0</v>
      </c>
      <c r="E71" s="30">
        <f>E4-SUM(E5:E10)</f>
        <v>0</v>
      </c>
      <c r="F71" s="30">
        <f>F4-SUM(F5:F10)</f>
        <v>0</v>
      </c>
      <c r="G71" s="30">
        <f>G4-SUM(G5:G10)</f>
        <v>0</v>
      </c>
      <c r="H71" s="31">
        <f>H4-SUM(H5:H10)</f>
        <v>0</v>
      </c>
    </row>
    <row r="72" spans="1:8" hidden="1" outlineLevel="1" x14ac:dyDescent="0.35">
      <c r="A72" s="29" t="s">
        <v>102</v>
      </c>
      <c r="B72" s="29"/>
      <c r="C72" s="29"/>
      <c r="D72" s="30">
        <f>D11-SUM(D12:D32)</f>
        <v>0</v>
      </c>
      <c r="E72" s="30">
        <f>E11-SUM(E12:E32)</f>
        <v>0</v>
      </c>
      <c r="F72" s="30">
        <f>F11-SUM(F12:F32)</f>
        <v>0</v>
      </c>
      <c r="G72" s="30">
        <f>G11-SUM(G12:G32)</f>
        <v>0</v>
      </c>
      <c r="H72" s="31">
        <f>H11-SUM(H12:H32)</f>
        <v>0</v>
      </c>
    </row>
    <row r="73" spans="1:8" hidden="1" outlineLevel="1" x14ac:dyDescent="0.35">
      <c r="A73" s="29" t="s">
        <v>103</v>
      </c>
      <c r="B73" s="29"/>
      <c r="C73" s="29"/>
      <c r="D73" s="30">
        <f>D33-SUM(D34:D47)</f>
        <v>0</v>
      </c>
      <c r="E73" s="30">
        <f>E33-SUM(E34:E47)</f>
        <v>0</v>
      </c>
      <c r="F73" s="30">
        <f>F33-SUM(F34:F47)</f>
        <v>0</v>
      </c>
      <c r="G73" s="30">
        <f>G33-SUM(G34:G47)</f>
        <v>0</v>
      </c>
      <c r="H73" s="31">
        <f>H33-SUM(H34:H47)</f>
        <v>0</v>
      </c>
    </row>
    <row r="74" spans="1:8" hidden="1" outlineLevel="1" x14ac:dyDescent="0.35">
      <c r="A74" s="29" t="s">
        <v>104</v>
      </c>
      <c r="B74" s="29"/>
      <c r="C74" s="29"/>
      <c r="D74" s="30">
        <f>D48-SUM(D49:D55)</f>
        <v>0</v>
      </c>
      <c r="E74" s="30">
        <f>E48-SUM(E49:E55)</f>
        <v>0</v>
      </c>
      <c r="F74" s="30">
        <f>F48-SUM(F49:F55)</f>
        <v>0</v>
      </c>
      <c r="G74" s="30">
        <f>G48-SUM(G49:G55)</f>
        <v>0</v>
      </c>
      <c r="H74" s="31">
        <f>H48-SUM(H49:H55)</f>
        <v>0</v>
      </c>
    </row>
    <row r="75" spans="1:8" hidden="1" outlineLevel="1" x14ac:dyDescent="0.35">
      <c r="A75" s="29" t="s">
        <v>105</v>
      </c>
      <c r="B75" s="29"/>
      <c r="C75" s="29"/>
      <c r="D75" s="30">
        <f>D57-SUM(D58:D64)</f>
        <v>0</v>
      </c>
      <c r="E75" s="30">
        <f>E57-SUM(E58:E64)</f>
        <v>0</v>
      </c>
      <c r="F75" s="30">
        <f>F57-SUM(F58:F64)</f>
        <v>0</v>
      </c>
      <c r="G75" s="30">
        <f>G57-SUM(G58:G64)</f>
        <v>0</v>
      </c>
      <c r="H75" s="31">
        <f>H57-SUM(H58:H64)</f>
        <v>0</v>
      </c>
    </row>
    <row r="76" spans="1:8" collapsed="1" x14ac:dyDescent="0.35">
      <c r="A76" s="29"/>
      <c r="B76" s="29"/>
      <c r="C76" s="29"/>
    </row>
    <row r="77" spans="1:8" x14ac:dyDescent="0.35">
      <c r="A77" s="29"/>
      <c r="B77" s="29"/>
      <c r="C77" s="29"/>
    </row>
  </sheetData>
  <conditionalFormatting sqref="D1:H1">
    <cfRule type="cellIs" dxfId="1" priority="1" operator="notEqual">
      <formula>0</formula>
    </cfRule>
    <cfRule type="cellIs" dxfId="0" priority="2" operator="equal">
      <formula>0</formula>
    </cfRule>
  </conditionalFormatting>
  <pageMargins left="0.45" right="0.45" top="0.75" bottom="0.75" header="0.3" footer="0.3"/>
  <pageSetup scale="79" fitToHeight="0" orientation="landscape" horizontalDpi="4294967293" verticalDpi="300" r:id="rId1"/>
  <headerFooter>
    <oddFooter>&amp;RExh. JAK-___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 - Settlement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2022-08-26T07:00:00+00:00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7853B7B-655C-4C9A-9017-0F956D984720}"/>
</file>

<file path=customXml/itemProps2.xml><?xml version="1.0" encoding="utf-8"?>
<ds:datastoreItem xmlns:ds="http://schemas.openxmlformats.org/officeDocument/2006/customXml" ds:itemID="{2DC0A61C-F668-4B83-945D-A5BE1C6EE9C8}"/>
</file>

<file path=customXml/itemProps3.xml><?xml version="1.0" encoding="utf-8"?>
<ds:datastoreItem xmlns:ds="http://schemas.openxmlformats.org/officeDocument/2006/customXml" ds:itemID="{51CFA1B6-08EE-4736-A18C-7EBA3B86B1E7}"/>
</file>

<file path=customXml/itemProps4.xml><?xml version="1.0" encoding="utf-8"?>
<ds:datastoreItem xmlns:ds="http://schemas.openxmlformats.org/officeDocument/2006/customXml" ds:itemID="{0010602C-7C7B-4CD0-BCD0-8F6416221F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Plant Closings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