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6260" windowHeight="6825"/>
  </bookViews>
  <sheets>
    <sheet name="Attach 2 Title Page" sheetId="2" r:id="rId1"/>
    <sheet name="Revised EIA Conservation_080916" sheetId="1" r:id="rId2"/>
    <sheet name="Sheet3" sheetId="3" r:id="rId3"/>
  </sheets>
  <definedNames>
    <definedName name="CON_2014_MWH">'Revised EIA Conservation_080916'!$C$31</definedName>
    <definedName name="CON_2015_MWH">'Revised EIA Conservation_080916'!$F$31</definedName>
    <definedName name="CON_Target_2014_2015">'Revised EIA Conservation_080916'!$B$14</definedName>
    <definedName name="CON_Target_2016_2017">'Revised EIA Conservation_080916'!$D$14</definedName>
    <definedName name="CON_Utility_Name">'Revised EIA Conservation_080916'!$B$5</definedName>
    <definedName name="_xlnm.Print_Area" localSheetId="0">'Attach 2 Title Page'!$A$1:$J$42</definedName>
    <definedName name="_xlnm.Print_Area" localSheetId="1">'Revised EIA Conservation_080916'!$A$1:$I$85</definedName>
    <definedName name="_xlnm.Print_Titles" localSheetId="1">'Revised EIA Conservation_080916'!$33:$36</definedName>
  </definedNames>
  <calcPr calcId="145621"/>
</workbook>
</file>

<file path=xl/calcChain.xml><?xml version="1.0" encoding="utf-8"?>
<calcChain xmlns="http://schemas.openxmlformats.org/spreadsheetml/2006/main">
  <c r="I8" i="1" l="1"/>
  <c r="B33" i="1" l="1"/>
  <c r="G31" i="1"/>
  <c r="F31" i="1"/>
  <c r="D31" i="1"/>
  <c r="C31" i="1"/>
  <c r="G9" i="1"/>
  <c r="G10" i="1" s="1"/>
  <c r="G8" i="1"/>
</calcChain>
</file>

<file path=xl/sharedStrings.xml><?xml version="1.0" encoding="utf-8"?>
<sst xmlns="http://schemas.openxmlformats.org/spreadsheetml/2006/main" count="51" uniqueCount="46">
  <si>
    <t>Enter information in green-shaded fields.</t>
  </si>
  <si>
    <t>Do not modify blue-shaded fields.</t>
  </si>
  <si>
    <r>
      <rPr>
        <sz val="12"/>
        <color theme="1"/>
        <rFont val="Arial"/>
        <family val="2"/>
      </rPr>
      <t xml:space="preserve">Energy Independence Act (I-937) </t>
    </r>
    <r>
      <rPr>
        <sz val="12"/>
        <color theme="1"/>
        <rFont val="Arial Black"/>
        <family val="2"/>
      </rPr>
      <t>Conservation Report 2016</t>
    </r>
  </si>
  <si>
    <t>Utility</t>
  </si>
  <si>
    <t>Puget Sound Energy</t>
  </si>
  <si>
    <t>Summary of Achievement and Targets (MWh)</t>
  </si>
  <si>
    <t>Report Date</t>
  </si>
  <si>
    <t>2014-2015</t>
  </si>
  <si>
    <t>2016-2017</t>
  </si>
  <si>
    <t>Contact Name/Dept</t>
  </si>
  <si>
    <t>Dan Anderson, Energy Efficiency</t>
  </si>
  <si>
    <t>Biennial</t>
  </si>
  <si>
    <t>Phone</t>
  </si>
  <si>
    <t>425 424-6837</t>
  </si>
  <si>
    <t xml:space="preserve">Target </t>
  </si>
  <si>
    <t>Target</t>
  </si>
  <si>
    <t>Email</t>
  </si>
  <si>
    <t>daniel.anderson@pse.com</t>
  </si>
  <si>
    <t>Achievement</t>
  </si>
  <si>
    <t>Surplus (Deficit)</t>
  </si>
  <si>
    <r>
      <t xml:space="preserve"> </t>
    </r>
    <r>
      <rPr>
        <b/>
        <sz val="10"/>
        <color theme="1"/>
        <rFont val="Arial"/>
        <family val="2"/>
      </rPr>
      <t>Planning</t>
    </r>
  </si>
  <si>
    <t>2014 - 2015 Planning</t>
  </si>
  <si>
    <t>2016 - 2017 Planning</t>
  </si>
  <si>
    <t>2014-2023 Ten Year Potential (MWh)</t>
  </si>
  <si>
    <t>2014 - 2015 Target (MWh)</t>
  </si>
  <si>
    <t>2016-2025 Ten Year Potential (MWh)</t>
  </si>
  <si>
    <t>2016 - 2017 Target (MWh)</t>
  </si>
  <si>
    <t>2014 Achievement</t>
  </si>
  <si>
    <t>2015 Achievement</t>
  </si>
  <si>
    <t>Conservation by Sector</t>
  </si>
  <si>
    <t>MWh</t>
  </si>
  <si>
    <t>Utility Expenditures ($)</t>
  </si>
  <si>
    <t xml:space="preserve"> Residential </t>
  </si>
  <si>
    <t xml:space="preserve"> Commercial</t>
  </si>
  <si>
    <t xml:space="preserve"> Industrial</t>
  </si>
  <si>
    <t xml:space="preserve"> Agriculture</t>
  </si>
  <si>
    <t xml:space="preserve"> Distribution Efficiency</t>
  </si>
  <si>
    <t xml:space="preserve"> Production Efficiency</t>
  </si>
  <si>
    <t xml:space="preserve"> NEEA</t>
  </si>
  <si>
    <t>Pilots</t>
  </si>
  <si>
    <r>
      <t xml:space="preserve">Conservation expenditures </t>
    </r>
    <r>
      <rPr>
        <i/>
        <sz val="10"/>
        <color theme="1"/>
        <rFont val="Arial"/>
        <family val="2"/>
      </rPr>
      <t xml:space="preserve">NOT </t>
    </r>
    <r>
      <rPr>
        <sz val="10"/>
        <color theme="1"/>
        <rFont val="Arial"/>
        <family val="2"/>
      </rPr>
      <t>included in sector expenditures</t>
    </r>
  </si>
  <si>
    <t>Portfolio Support</t>
  </si>
  <si>
    <t>Research &amp; Compliance</t>
  </si>
  <si>
    <t>Total</t>
  </si>
  <si>
    <t>Compliance Year</t>
  </si>
  <si>
    <t>Notes, including a brief description of the methodology used to establish the utility's ten-year potential and biennial target to capture cost-effective conservation: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</si>
</sst>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409]mmmm\ d\,\ yyyy;@"/>
    <numFmt numFmtId="165" formatCode="_(* #,##0_);_(* \(#,##0\);_(* &quot;-&quot;??_);_(@_)"/>
    <numFmt numFmtId="166" formatCode="&quot;$&quot;#,##0"/>
    <numFmt numFmtId="167" formatCode="_(* #,##0.0_);_(* \(#,##0.0\);_(* &quot;-&quot;??_);_(@_)"/>
  </numFmts>
  <fonts count="10" x14ac:knownFonts="1">
    <font>
      <sz val="10"/>
      <color theme="1"/>
      <name val="Arial"/>
      <family val="2"/>
    </font>
    <font>
      <sz val="10"/>
      <color theme="1"/>
      <name val="Arial"/>
      <family val="2"/>
    </font>
    <font>
      <b/>
      <sz val="10"/>
      <color theme="1"/>
      <name val="Arial"/>
      <family val="2"/>
    </font>
    <font>
      <b/>
      <sz val="11"/>
      <color rgb="FF000000"/>
      <name val="Arial"/>
      <family val="2"/>
    </font>
    <font>
      <sz val="12"/>
      <color theme="1"/>
      <name val="Arial Black"/>
      <family val="2"/>
    </font>
    <font>
      <sz val="12"/>
      <color theme="1"/>
      <name val="Arial"/>
      <family val="2"/>
    </font>
    <font>
      <i/>
      <sz val="10"/>
      <color theme="1"/>
      <name val="Arial"/>
      <family val="2"/>
    </font>
    <font>
      <b/>
      <sz val="10"/>
      <name val="Arial"/>
      <family val="2"/>
    </font>
    <font>
      <sz val="10"/>
      <name val="Arial"/>
      <family val="2"/>
    </font>
    <font>
      <u/>
      <sz val="8.25"/>
      <color theme="1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Gray">
        <fgColor theme="0" tint="-0.499984740745262"/>
        <bgColor rgb="FFE4E4E4"/>
      </patternFill>
    </fill>
  </fills>
  <borders count="26">
    <border>
      <left/>
      <right/>
      <top/>
      <bottom/>
      <diagonal/>
    </border>
    <border>
      <left/>
      <right/>
      <top style="thin">
        <color indexed="64"/>
      </top>
      <bottom style="hair">
        <color indexed="64"/>
      </bottom>
      <diagonal/>
    </border>
    <border>
      <left/>
      <right/>
      <top/>
      <bottom style="medium">
        <color indexed="64"/>
      </bottom>
      <diagonal/>
    </border>
    <border>
      <left/>
      <right/>
      <top style="hair">
        <color indexed="64"/>
      </top>
      <bottom style="hair">
        <color indexed="64"/>
      </bottom>
      <diagonal/>
    </border>
    <border>
      <left/>
      <right/>
      <top style="medium">
        <color indexed="64"/>
      </top>
      <bottom/>
      <diagonal/>
    </border>
    <border>
      <left/>
      <right/>
      <top style="thin">
        <color indexed="64"/>
      </top>
      <bottom style="medium">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ck">
        <color indexed="64"/>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hair">
        <color indexed="64"/>
      </right>
      <top style="hair">
        <color indexed="64"/>
      </top>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67">
    <xf numFmtId="0" fontId="0" fillId="0" borderId="0" xfId="0"/>
    <xf numFmtId="0" fontId="1" fillId="3" borderId="0" xfId="0" applyFont="1" applyFill="1" applyProtection="1"/>
    <xf numFmtId="0" fontId="4" fillId="3" borderId="0" xfId="0" applyFont="1" applyFill="1" applyBorder="1" applyAlignment="1" applyProtection="1"/>
    <xf numFmtId="0" fontId="1" fillId="3" borderId="0" xfId="0" applyFont="1" applyFill="1" applyBorder="1" applyProtection="1"/>
    <xf numFmtId="0" fontId="2" fillId="3" borderId="0" xfId="0" applyFont="1" applyFill="1" applyBorder="1" applyAlignment="1" applyProtection="1"/>
    <xf numFmtId="0" fontId="2" fillId="3" borderId="0" xfId="0" applyFont="1" applyFill="1" applyBorder="1" applyAlignment="1" applyProtection="1">
      <alignment horizontal="right"/>
    </xf>
    <xf numFmtId="0" fontId="1" fillId="3" borderId="0" xfId="0" applyNumberFormat="1" applyFont="1" applyFill="1" applyProtection="1"/>
    <xf numFmtId="0" fontId="1" fillId="3" borderId="0" xfId="0" applyFont="1" applyFill="1" applyBorder="1" applyAlignment="1" applyProtection="1">
      <alignment horizontal="right"/>
    </xf>
    <xf numFmtId="0" fontId="6" fillId="3" borderId="0" xfId="0" applyFont="1" applyFill="1" applyBorder="1" applyProtection="1"/>
    <xf numFmtId="0" fontId="7" fillId="3" borderId="4" xfId="0" applyFont="1" applyFill="1" applyBorder="1" applyAlignment="1" applyProtection="1">
      <alignment horizontal="center"/>
    </xf>
    <xf numFmtId="0" fontId="1" fillId="0" borderId="4" xfId="0" applyFont="1" applyBorder="1" applyAlignment="1" applyProtection="1"/>
    <xf numFmtId="0" fontId="1" fillId="3" borderId="0" xfId="0" applyFont="1" applyFill="1" applyAlignment="1" applyProtection="1">
      <alignment horizontal="right"/>
    </xf>
    <xf numFmtId="0" fontId="2" fillId="3" borderId="0" xfId="0" applyFont="1" applyFill="1" applyAlignment="1" applyProtection="1">
      <alignment horizontal="center"/>
    </xf>
    <xf numFmtId="0" fontId="8" fillId="3" borderId="0" xfId="0" applyFont="1" applyFill="1" applyAlignment="1" applyProtection="1">
      <alignment horizontal="right"/>
    </xf>
    <xf numFmtId="165" fontId="1" fillId="5" borderId="1" xfId="1" applyNumberFormat="1" applyFont="1" applyFill="1" applyBorder="1" applyProtection="1"/>
    <xf numFmtId="165" fontId="1" fillId="5" borderId="5" xfId="0" applyNumberFormat="1" applyFont="1" applyFill="1" applyBorder="1" applyProtection="1"/>
    <xf numFmtId="165" fontId="1" fillId="5" borderId="3" xfId="1" applyNumberFormat="1" applyFont="1" applyFill="1" applyBorder="1" applyProtection="1"/>
    <xf numFmtId="0" fontId="1" fillId="3" borderId="0" xfId="0" applyFont="1" applyFill="1" applyAlignment="1" applyProtection="1">
      <alignment horizontal="left"/>
    </xf>
    <xf numFmtId="165" fontId="1" fillId="5" borderId="7" xfId="1" applyNumberFormat="1" applyFont="1" applyFill="1" applyBorder="1" applyProtection="1"/>
    <xf numFmtId="0" fontId="1" fillId="3" borderId="0" xfId="0" applyFont="1" applyFill="1" applyBorder="1" applyAlignment="1" applyProtection="1"/>
    <xf numFmtId="0" fontId="2" fillId="3" borderId="10" xfId="0" applyFont="1" applyFill="1" applyBorder="1" applyAlignment="1" applyProtection="1">
      <alignment horizontal="center" wrapText="1"/>
    </xf>
    <xf numFmtId="0" fontId="2" fillId="3" borderId="11" xfId="0" applyFont="1" applyFill="1" applyBorder="1" applyAlignment="1" applyProtection="1">
      <alignment horizontal="center" wrapText="1"/>
    </xf>
    <xf numFmtId="165" fontId="1" fillId="2" borderId="12" xfId="1" applyNumberFormat="1" applyFont="1" applyFill="1" applyBorder="1" applyAlignment="1" applyProtection="1">
      <alignment horizontal="right"/>
      <protection locked="0"/>
    </xf>
    <xf numFmtId="165" fontId="1" fillId="2" borderId="13" xfId="1" applyNumberFormat="1" applyFont="1" applyFill="1" applyBorder="1" applyAlignment="1" applyProtection="1">
      <alignment horizontal="right"/>
      <protection locked="0"/>
    </xf>
    <xf numFmtId="0" fontId="1" fillId="3" borderId="15" xfId="0" applyFont="1" applyFill="1" applyBorder="1" applyProtection="1"/>
    <xf numFmtId="0" fontId="2" fillId="3" borderId="16" xfId="0" applyFont="1" applyFill="1" applyBorder="1" applyAlignment="1" applyProtection="1">
      <alignment horizontal="right"/>
    </xf>
    <xf numFmtId="0" fontId="2" fillId="3" borderId="17" xfId="0" applyFont="1" applyFill="1" applyBorder="1" applyAlignment="1" applyProtection="1">
      <alignment horizontal="center" wrapText="1"/>
    </xf>
    <xf numFmtId="0" fontId="8" fillId="3" borderId="18" xfId="0" applyFont="1" applyFill="1" applyBorder="1" applyAlignment="1" applyProtection="1">
      <alignment horizontal="right"/>
    </xf>
    <xf numFmtId="165" fontId="1" fillId="2" borderId="16" xfId="1" applyNumberFormat="1" applyFont="1" applyFill="1" applyBorder="1" applyAlignment="1" applyProtection="1">
      <alignment horizontal="center"/>
      <protection locked="0"/>
    </xf>
    <xf numFmtId="166" fontId="1" fillId="2" borderId="19" xfId="1" applyNumberFormat="1" applyFont="1" applyFill="1" applyBorder="1" applyAlignment="1" applyProtection="1">
      <alignment horizontal="right"/>
      <protection locked="0"/>
    </xf>
    <xf numFmtId="0" fontId="1" fillId="3" borderId="18" xfId="0" applyFont="1" applyFill="1" applyBorder="1" applyAlignment="1" applyProtection="1">
      <alignment horizontal="right"/>
    </xf>
    <xf numFmtId="165" fontId="1" fillId="2" borderId="16" xfId="0" applyNumberFormat="1" applyFont="1" applyFill="1" applyBorder="1" applyAlignment="1" applyProtection="1">
      <alignment horizontal="center"/>
      <protection locked="0"/>
    </xf>
    <xf numFmtId="0" fontId="2" fillId="2" borderId="18" xfId="0" applyFont="1" applyFill="1" applyBorder="1" applyProtection="1">
      <protection locked="0"/>
    </xf>
    <xf numFmtId="166" fontId="1" fillId="3" borderId="0" xfId="0" applyNumberFormat="1" applyFont="1" applyFill="1" applyAlignment="1" applyProtection="1">
      <alignment horizontal="right"/>
    </xf>
    <xf numFmtId="167" fontId="1" fillId="6" borderId="21" xfId="0" applyNumberFormat="1" applyFont="1" applyFill="1" applyBorder="1" applyAlignment="1" applyProtection="1">
      <alignment horizontal="center"/>
    </xf>
    <xf numFmtId="167" fontId="1" fillId="6" borderId="10" xfId="0" applyNumberFormat="1" applyFont="1" applyFill="1" applyBorder="1" applyAlignment="1" applyProtection="1">
      <alignment horizontal="center"/>
    </xf>
    <xf numFmtId="0" fontId="2" fillId="3" borderId="22" xfId="0" applyFont="1" applyFill="1" applyBorder="1" applyProtection="1"/>
    <xf numFmtId="165" fontId="2" fillId="5" borderId="23" xfId="0" applyNumberFormat="1" applyFont="1" applyFill="1" applyBorder="1" applyAlignment="1" applyProtection="1">
      <alignment horizontal="center"/>
    </xf>
    <xf numFmtId="166" fontId="2" fillId="5" borderId="12" xfId="1" applyNumberFormat="1" applyFont="1" applyFill="1" applyBorder="1" applyAlignment="1" applyProtection="1">
      <alignment horizontal="right"/>
    </xf>
    <xf numFmtId="0" fontId="2" fillId="3" borderId="0" xfId="0" applyFont="1" applyFill="1" applyBorder="1" applyProtection="1"/>
    <xf numFmtId="165" fontId="2" fillId="3" borderId="0" xfId="0" applyNumberFormat="1" applyFont="1" applyFill="1" applyBorder="1" applyAlignment="1" applyProtection="1">
      <alignment horizontal="center"/>
    </xf>
    <xf numFmtId="165" fontId="2" fillId="3" borderId="0" xfId="1" applyNumberFormat="1" applyFont="1" applyFill="1" applyBorder="1" applyAlignment="1" applyProtection="1">
      <alignment horizontal="center"/>
    </xf>
    <xf numFmtId="0" fontId="2" fillId="3" borderId="0" xfId="0" applyFont="1" applyFill="1" applyAlignment="1" applyProtection="1">
      <alignment horizontal="right"/>
    </xf>
    <xf numFmtId="0" fontId="2" fillId="3" borderId="0" xfId="0" applyFont="1" applyFill="1" applyBorder="1" applyAlignment="1" applyProtection="1">
      <alignment horizontal="center"/>
    </xf>
    <xf numFmtId="0" fontId="1" fillId="3" borderId="0" xfId="0" applyFont="1" applyFill="1" applyProtection="1">
      <protection locked="0"/>
    </xf>
    <xf numFmtId="0" fontId="0" fillId="2" borderId="18" xfId="0" applyFont="1" applyFill="1" applyBorder="1" applyProtection="1">
      <protection locked="0"/>
    </xf>
    <xf numFmtId="0" fontId="0" fillId="2" borderId="18" xfId="0" applyFont="1" applyFill="1" applyBorder="1" applyAlignment="1" applyProtection="1">
      <alignment vertical="center" wrapText="1"/>
      <protection locked="0"/>
    </xf>
    <xf numFmtId="0" fontId="2" fillId="3" borderId="0" xfId="0" applyFont="1" applyFill="1" applyAlignment="1" applyProtection="1">
      <alignment horizontal="left" vertical="top" wrapText="1"/>
    </xf>
    <xf numFmtId="0" fontId="1" fillId="3" borderId="0" xfId="0" applyFont="1" applyFill="1" applyAlignment="1" applyProtection="1">
      <alignment horizontal="left" vertical="top" wrapText="1"/>
      <protection locked="0"/>
    </xf>
    <xf numFmtId="0" fontId="2" fillId="3" borderId="14" xfId="0" applyFont="1" applyFill="1" applyBorder="1" applyAlignment="1" applyProtection="1"/>
    <xf numFmtId="0" fontId="2" fillId="3" borderId="8" xfId="0" applyFont="1" applyFill="1" applyBorder="1" applyAlignment="1" applyProtection="1">
      <alignment horizontal="center"/>
    </xf>
    <xf numFmtId="0" fontId="1" fillId="3" borderId="0" xfId="0" applyFont="1" applyFill="1" applyBorder="1" applyAlignment="1" applyProtection="1">
      <alignment horizontal="right" wrapText="1"/>
    </xf>
    <xf numFmtId="0" fontId="1" fillId="3" borderId="20" xfId="0" applyFont="1" applyFill="1" applyBorder="1" applyAlignment="1" applyProtection="1">
      <alignment horizontal="right" wrapText="1"/>
    </xf>
    <xf numFmtId="0" fontId="2" fillId="5" borderId="24" xfId="0" applyFont="1" applyFill="1" applyBorder="1" applyAlignment="1" applyProtection="1">
      <alignment horizontal="center"/>
    </xf>
    <xf numFmtId="0" fontId="2" fillId="3" borderId="25" xfId="0" applyFont="1" applyFill="1" applyBorder="1" applyAlignment="1" applyProtection="1">
      <alignment horizontal="center"/>
    </xf>
    <xf numFmtId="0" fontId="1" fillId="2" borderId="3" xfId="0" applyFont="1" applyFill="1" applyBorder="1" applyAlignment="1" applyProtection="1">
      <alignment horizontal="left"/>
      <protection locked="0"/>
    </xf>
    <xf numFmtId="0" fontId="9" fillId="2" borderId="6" xfId="2"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3" borderId="5" xfId="0" applyFont="1" applyFill="1" applyBorder="1" applyAlignment="1" applyProtection="1">
      <alignment horizontal="center"/>
    </xf>
    <xf numFmtId="0" fontId="2" fillId="3" borderId="9" xfId="0" applyFont="1" applyFill="1" applyBorder="1" applyAlignment="1" applyProtection="1">
      <alignment horizontal="center"/>
    </xf>
    <xf numFmtId="0" fontId="2" fillId="2" borderId="3" xfId="0" applyFont="1" applyFill="1" applyBorder="1" applyAlignment="1" applyProtection="1">
      <alignment horizontal="left"/>
      <protection locked="0"/>
    </xf>
    <xf numFmtId="0" fontId="3" fillId="2"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2" fillId="2" borderId="1" xfId="0" applyFont="1" applyFill="1" applyBorder="1" applyAlignment="1" applyProtection="1">
      <alignment horizontal="center"/>
      <protection locked="0"/>
    </xf>
    <xf numFmtId="0" fontId="2" fillId="3" borderId="2" xfId="0" applyFont="1" applyFill="1" applyBorder="1" applyAlignment="1" applyProtection="1">
      <alignment horizontal="center"/>
    </xf>
    <xf numFmtId="164" fontId="6" fillId="2" borderId="3" xfId="0" applyNumberFormat="1" applyFont="1" applyFill="1" applyBorder="1" applyAlignment="1" applyProtection="1">
      <alignment horizontal="left"/>
      <protection locked="0"/>
    </xf>
    <xf numFmtId="164" fontId="1" fillId="2" borderId="3" xfId="0" applyNumberFormat="1" applyFont="1" applyFill="1" applyBorder="1" applyAlignment="1" applyProtection="1">
      <alignment horizontal="left"/>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2872</xdr:colOff>
      <xdr:row>41</xdr:row>
      <xdr:rowOff>107950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8872" cy="661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17</xdr:row>
      <xdr:rowOff>361950</xdr:rowOff>
    </xdr:from>
    <xdr:to>
      <xdr:col>8</xdr:col>
      <xdr:colOff>552450</xdr:colOff>
      <xdr:row>24</xdr:row>
      <xdr:rowOff>133350</xdr:rowOff>
    </xdr:to>
    <xdr:sp macro="" textlink="">
      <xdr:nvSpPr>
        <xdr:cNvPr id="2" name="TextBox 1"/>
        <xdr:cNvSpPr txBox="1"/>
      </xdr:nvSpPr>
      <xdr:spPr>
        <a:xfrm>
          <a:off x="7277100" y="3841750"/>
          <a:ext cx="116840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35</xdr:row>
      <xdr:rowOff>352425</xdr:rowOff>
    </xdr:from>
    <xdr:to>
      <xdr:col>8</xdr:col>
      <xdr:colOff>717550</xdr:colOff>
      <xdr:row>84</xdr:row>
      <xdr:rowOff>82550</xdr:rowOff>
    </xdr:to>
    <xdr:sp macro="" textlink="">
      <xdr:nvSpPr>
        <xdr:cNvPr id="3" name="TextBox 2"/>
        <xdr:cNvSpPr txBox="1"/>
      </xdr:nvSpPr>
      <xdr:spPr>
        <a:xfrm>
          <a:off x="38100" y="7604125"/>
          <a:ext cx="8572500" cy="109886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(1)</a:t>
          </a:r>
          <a:r>
            <a:rPr lang="en-US" sz="1100"/>
            <a:t> </a:t>
          </a:r>
          <a:r>
            <a:rPr lang="en-US" sz="1100">
              <a:solidFill>
                <a:schemeClr val="dk1"/>
              </a:solidFill>
              <a:effectLst/>
              <a:latin typeface="+mn-lt"/>
              <a:ea typeface="+mn-ea"/>
              <a:cs typeface="+mn-cs"/>
            </a:rPr>
            <a:t>The quantities submitted above include all areas of conservation effort and achievement, because the Commerce Conservation Report includes areas of conservation that are not used for target setting at the Utilities and Transportation Commission (UTC). Excess savings achieved will be determined using standard practices of the UTC.</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2014-2015 MWh Target of 485,770 as approved in Docket UE-132043, Order 01, excludes savings reported by the Northwest Energy Efficiency Alliance (NEEA), pilot programs without verified savings, or Puget Sound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Energy's  ("PSE's") Decoupling</a:t>
          </a:r>
          <a:r>
            <a:rPr lang="en-US" sz="1100" baseline="0">
              <a:solidFill>
                <a:schemeClr val="dk1"/>
              </a:solidFill>
              <a:effectLst/>
              <a:latin typeface="+mn-lt"/>
              <a:ea typeface="+mn-ea"/>
              <a:cs typeface="+mn-cs"/>
            </a:rPr>
            <a:t> Commitment</a:t>
          </a:r>
          <a:r>
            <a:rPr lang="en-US" sz="1100">
              <a:solidFill>
                <a:schemeClr val="dk1"/>
              </a:solidFill>
              <a:effectLst/>
              <a:latin typeface="+mn-lt"/>
              <a:ea typeface="+mn-ea"/>
              <a:cs typeface="+mn-cs"/>
            </a:rPr>
            <a:t>. These figures are presented</a:t>
          </a:r>
          <a:r>
            <a:rPr lang="en-US" sz="1100" baseline="0">
              <a:solidFill>
                <a:schemeClr val="dk1"/>
              </a:solidFill>
              <a:effectLst/>
              <a:latin typeface="+mn-lt"/>
              <a:ea typeface="+mn-ea"/>
              <a:cs typeface="+mn-cs"/>
            </a:rPr>
            <a:t> in NOTE 2 below.</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 </a:t>
          </a:r>
          <a:r>
            <a:rPr lang="en-US" sz="1100" baseline="0">
              <a:solidFill>
                <a:schemeClr val="dk1"/>
              </a:solidFill>
              <a:effectLst/>
              <a:latin typeface="+mn-lt"/>
              <a:ea typeface="+mn-ea"/>
              <a:cs typeface="+mn-cs"/>
            </a:rPr>
            <a:t>PSE's indicated overall savings target of 621,120 MWh is comprised of (all MWh):</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	UTC-approved EIA Target	Docket No. UE-132043, Order 01: 	485,770</a:t>
          </a:r>
          <a:r>
            <a:rPr lang="en-US" sz="1100" baseline="0">
              <a:solidFill>
                <a:schemeClr val="dk1"/>
              </a:solidFill>
              <a:effectLst/>
              <a:latin typeface="+mn-lt"/>
              <a:ea typeface="+mn-ea"/>
              <a:cs typeface="+mn-cs"/>
            </a:rPr>
            <a:t> ("1st penalty target")</a:t>
          </a:r>
        </a:p>
        <a:p>
          <a:pPr marL="0" marR="0" indent="0" defTabSz="914400" eaLnBrk="1" fontAlgn="auto" latinLnBrk="0" hangingPunct="1">
            <a:lnSpc>
              <a:spcPct val="100000"/>
            </a:lnSpc>
            <a:spcBef>
              <a:spcPts val="0"/>
            </a:spcBef>
            <a:spcAft>
              <a:spcPts val="0"/>
            </a:spcAft>
            <a:buClrTx/>
            <a:buSzTx/>
            <a:buFontTx/>
            <a:buNone/>
            <a:tabLst/>
            <a:defRPr/>
          </a:pPr>
          <a:endParaRPr lang="en-US" sz="1100" i="1" u="sng"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u="none" baseline="0">
              <a:solidFill>
                <a:schemeClr val="dk1"/>
              </a:solidFill>
              <a:effectLst/>
              <a:latin typeface="+mn-lt"/>
              <a:ea typeface="+mn-ea"/>
              <a:cs typeface="+mn-cs"/>
            </a:rPr>
            <a:t>	   </a:t>
          </a:r>
          <a:r>
            <a:rPr lang="en-US" sz="1100" i="1" u="sng" baseline="0">
              <a:solidFill>
                <a:schemeClr val="dk1"/>
              </a:solidFill>
              <a:effectLst/>
              <a:latin typeface="+mn-lt"/>
              <a:ea typeface="+mn-ea"/>
              <a:cs typeface="+mn-cs"/>
            </a:rPr>
            <a:t>Savings Excluded from UTC Target</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NEEA goal:	  				  72,530 </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Pilot programs:	  			  34,900 </a:t>
          </a: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	    Decoupling Commitment	Docket No. UE-132043, Order 03:  	  </a:t>
          </a:r>
          <a:r>
            <a:rPr lang="en-US" sz="1100" b="1" u="sng" baseline="0">
              <a:solidFill>
                <a:schemeClr val="dk1"/>
              </a:solidFill>
              <a:effectLst/>
              <a:latin typeface="+mn-lt"/>
              <a:ea typeface="+mn-ea"/>
              <a:cs typeface="+mn-cs"/>
            </a:rPr>
            <a:t>27,920</a:t>
          </a:r>
          <a:r>
            <a:rPr lang="en-US" sz="1100" u="sng" baseline="0">
              <a:solidFill>
                <a:schemeClr val="dk1"/>
              </a:solidFill>
              <a:effectLst/>
              <a:latin typeface="+mn-lt"/>
              <a:ea typeface="+mn-ea"/>
              <a:cs typeface="+mn-cs"/>
            </a:rPr>
            <a:t> </a:t>
          </a:r>
          <a:r>
            <a:rPr lang="en-US" sz="1100" baseline="0">
              <a:solidFill>
                <a:schemeClr val="dk1"/>
              </a:solidFill>
              <a:effectLst/>
              <a:latin typeface="+mn-lt"/>
              <a:ea typeface="+mn-ea"/>
              <a:cs typeface="+mn-cs"/>
            </a:rPr>
            <a:t>("2nd penalty target")</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TOTAL PORTFOLIO TARGET:				621,120</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As indicated above, PSE is also responsible for achieving an additional Decoupling Commitment of 5 percent above the UTC-approved EIA Target.  In the 2014-2015 biennium, PSE collaborated with the CRAG to base its Decoupling Commitment on 5 percent of its Conservation Potential Assessment + Home Energy Report goal of 558,300 MWh, rather than 485,770 MWh.</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Total Savings Subject to Penalties (485,770 + 27,920), noted in </a:t>
          </a:r>
          <a:r>
            <a:rPr lang="en-US" sz="1100" b="1" baseline="0">
              <a:solidFill>
                <a:schemeClr val="dk1"/>
              </a:solidFill>
              <a:effectLst/>
              <a:latin typeface="+mn-lt"/>
              <a:ea typeface="+mn-ea"/>
              <a:cs typeface="+mn-cs"/>
            </a:rPr>
            <a:t>bold</a:t>
          </a:r>
          <a:r>
            <a:rPr lang="en-US" sz="1100" baseline="0">
              <a:solidFill>
                <a:schemeClr val="dk1"/>
              </a:solidFill>
              <a:effectLst/>
              <a:latin typeface="+mn-lt"/>
              <a:ea typeface="+mn-ea"/>
              <a:cs typeface="+mn-cs"/>
            </a:rPr>
            <a:t> above:		513,690 MWh</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(3) </a:t>
          </a:r>
          <a:r>
            <a:rPr lang="en-US" sz="1100" b="0" baseline="0">
              <a:solidFill>
                <a:schemeClr val="dk1"/>
              </a:solidFill>
              <a:effectLst/>
              <a:latin typeface="+mn-lt"/>
              <a:ea typeface="+mn-ea"/>
              <a:cs typeface="+mn-cs"/>
            </a:rPr>
            <a:t>Under UTC standard practice, any type of conservation potential withheld from target-setting is not counted as achievement to meet the Target.</a:t>
          </a: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 penalty (a potential of $50/MWh of shortfall) calculations indicated in NOTE 2, PSE's reported achievement includes:</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	TOTAL PORTFOLIO:	 	663,123</a:t>
          </a:r>
        </a:p>
        <a:p>
          <a:pPr eaLnBrk="1" fontAlgn="auto" latinLnBrk="0" hangingPunct="1"/>
          <a:r>
            <a:rPr lang="en-US" sz="1100" baseline="0">
              <a:solidFill>
                <a:schemeClr val="dk1"/>
              </a:solidFill>
              <a:effectLst/>
              <a:latin typeface="+mn-lt"/>
              <a:ea typeface="+mn-ea"/>
              <a:cs typeface="+mn-cs"/>
            </a:rPr>
            <a:t>	    Less NEEA achieved:	 	 -91,630</a:t>
          </a:r>
        </a:p>
        <a:p>
          <a:pPr eaLnBrk="1" fontAlgn="auto" latinLnBrk="0" hangingPunct="1"/>
          <a:r>
            <a:rPr lang="en-US" sz="1100" baseline="0">
              <a:solidFill>
                <a:schemeClr val="dk1"/>
              </a:solidFill>
              <a:effectLst/>
              <a:latin typeface="+mn-lt"/>
              <a:ea typeface="+mn-ea"/>
              <a:cs typeface="+mn-cs"/>
            </a:rPr>
            <a:t>	    Less pilot achievement:		</a:t>
          </a:r>
          <a:r>
            <a:rPr lang="en-US" sz="1100" u="sng" baseline="0">
              <a:solidFill>
                <a:schemeClr val="dk1"/>
              </a:solidFill>
              <a:effectLst/>
              <a:latin typeface="+mn-lt"/>
              <a:ea typeface="+mn-ea"/>
              <a:cs typeface="+mn-cs"/>
            </a:rPr>
            <a:t> -18,897</a:t>
          </a:r>
        </a:p>
        <a:p>
          <a:pPr eaLnBrk="1" fontAlgn="auto" latinLnBrk="0" hangingPunct="1"/>
          <a:r>
            <a:rPr lang="en-US" sz="1100" baseline="0">
              <a:solidFill>
                <a:schemeClr val="dk1"/>
              </a:solidFill>
              <a:effectLst/>
              <a:latin typeface="+mn-lt"/>
              <a:ea typeface="+mn-ea"/>
              <a:cs typeface="+mn-cs"/>
            </a:rPr>
            <a:t>	Total PSE program savings: 		 552,596</a:t>
          </a:r>
        </a:p>
        <a:p>
          <a:pPr eaLnBrk="1" fontAlgn="auto" latinLnBrk="0" hangingPunct="1"/>
          <a:r>
            <a:rPr lang="en-US" sz="1100" baseline="0">
              <a:solidFill>
                <a:schemeClr val="dk1"/>
              </a:solidFill>
              <a:effectLst/>
              <a:latin typeface="+mn-lt"/>
              <a:ea typeface="+mn-ea"/>
              <a:cs typeface="+mn-cs"/>
            </a:rPr>
            <a:t>	    Less EIA Target:		 -485,770</a:t>
          </a:r>
        </a:p>
        <a:p>
          <a:pPr eaLnBrk="1" fontAlgn="auto" latinLnBrk="0" hangingPunct="1"/>
          <a:r>
            <a:rPr lang="en-US" sz="1100" baseline="0">
              <a:solidFill>
                <a:schemeClr val="dk1"/>
              </a:solidFill>
              <a:effectLst/>
              <a:latin typeface="+mn-lt"/>
              <a:ea typeface="+mn-ea"/>
              <a:cs typeface="+mn-cs"/>
            </a:rPr>
            <a:t>	Remainder:			    66,826</a:t>
          </a:r>
        </a:p>
        <a:p>
          <a:pPr eaLnBrk="1" fontAlgn="auto" latinLnBrk="0" hangingPunct="1"/>
          <a:r>
            <a:rPr lang="en-US" sz="1100" baseline="0">
              <a:solidFill>
                <a:schemeClr val="dk1"/>
              </a:solidFill>
              <a:effectLst/>
              <a:latin typeface="+mn-lt"/>
              <a:ea typeface="+mn-ea"/>
              <a:cs typeface="+mn-cs"/>
            </a:rPr>
            <a:t>	    Less decoupling:		</a:t>
          </a:r>
          <a:r>
            <a:rPr lang="en-US" sz="1100" u="sng" baseline="0">
              <a:solidFill>
                <a:schemeClr val="dk1"/>
              </a:solidFill>
              <a:effectLst/>
              <a:latin typeface="+mn-lt"/>
              <a:ea typeface="+mn-ea"/>
              <a:cs typeface="+mn-cs"/>
            </a:rPr>
            <a:t>   -27,920</a:t>
          </a:r>
        </a:p>
        <a:p>
          <a:pPr eaLnBrk="1" fontAlgn="auto" latinLnBrk="0" hangingPunct="1"/>
          <a:r>
            <a:rPr lang="en-US" sz="1100" baseline="0">
              <a:solidFill>
                <a:schemeClr val="dk1"/>
              </a:solidFill>
              <a:effectLst/>
              <a:latin typeface="+mn-lt"/>
              <a:ea typeface="+mn-ea"/>
              <a:cs typeface="+mn-cs"/>
            </a:rPr>
            <a:t>	Total Excess:			    38,906</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The difference in the excess values noted between the above calculation and that noted in the </a:t>
          </a:r>
          <a:r>
            <a:rPr lang="en-US" sz="1100" u="sng" baseline="0">
              <a:solidFill>
                <a:schemeClr val="dk1"/>
              </a:solidFill>
              <a:effectLst/>
              <a:latin typeface="+mn-lt"/>
              <a:ea typeface="+mn-ea"/>
              <a:cs typeface="+mn-cs"/>
            </a:rPr>
            <a:t>Summary of Achievement and Targets (MWh) </a:t>
          </a:r>
          <a:r>
            <a:rPr lang="en-US" sz="1100" baseline="0">
              <a:solidFill>
                <a:schemeClr val="dk1"/>
              </a:solidFill>
              <a:effectLst/>
              <a:latin typeface="+mn-lt"/>
              <a:ea typeface="+mn-ea"/>
              <a:cs typeface="+mn-cs"/>
            </a:rPr>
            <a:t>table above is that the overall Portfolio amounts in the </a:t>
          </a:r>
          <a:r>
            <a:rPr lang="en-US" sz="1100" u="sng" baseline="0">
              <a:solidFill>
                <a:schemeClr val="dk1"/>
              </a:solidFill>
              <a:effectLst/>
              <a:latin typeface="+mn-lt"/>
              <a:ea typeface="+mn-ea"/>
              <a:cs typeface="+mn-cs"/>
            </a:rPr>
            <a:t>Summary of Achievement and Targets (MWh) </a:t>
          </a:r>
          <a:r>
            <a:rPr lang="en-US" sz="1100" baseline="0">
              <a:solidFill>
                <a:schemeClr val="dk1"/>
              </a:solidFill>
              <a:effectLst/>
              <a:latin typeface="+mn-lt"/>
              <a:ea typeface="+mn-ea"/>
              <a:cs typeface="+mn-cs"/>
            </a:rPr>
            <a:t>table includes NEEA, pilots, and decoupling in both the target value and achieved value, whereas the figures the above discussion exclude NEEA and pilots from the target and achieved totals.</a:t>
          </a:r>
          <a:endParaRPr lang="en-US">
            <a:effectLst/>
          </a:endParaRPr>
        </a:p>
        <a:p>
          <a:endParaRPr lang="en-US" sz="1100" baseline="0"/>
        </a:p>
        <a:p>
          <a:r>
            <a:rPr lang="en-US" sz="1100" b="1" baseline="0"/>
            <a:t>(4)</a:t>
          </a:r>
          <a:r>
            <a:rPr lang="en-US" sz="1100"/>
            <a:t> PSE engaged its</a:t>
          </a:r>
          <a:r>
            <a:rPr lang="en-US" sz="1100" baseline="0"/>
            <a:t> Conservation Resource Advisory Group ("CRAG") very early (June, 2013) in the 2014-2015 planning process. Together, PSE and CRAG resolved issues such as accounting for NEEA savings and how to adapt those savings to the PSE territory, how to count Home Energy Report "legacy" savings, versus energy reporting pilot savings, and how to account for PSE's decoupling commitment.  By the time PSE filed its 2014-2015 Biennial Conservation Plan with the Commission on November 1, 2013, there was consensus that the EIA target of 485,770 MWh was reasonable and that PSE had performed due diligence.</a:t>
          </a:r>
        </a:p>
        <a:p>
          <a:endParaRPr lang="en-US" sz="1100" baseline="0"/>
        </a:p>
        <a:p>
          <a:r>
            <a:rPr lang="en-US" sz="1100" b="1" baseline="0"/>
            <a:t>(5)</a:t>
          </a:r>
          <a:r>
            <a:rPr lang="en-US" sz="1100" baseline="0"/>
            <a:t> As detailed in PSE's Exhibit i: 2014-2023 Ten-year Conservation Potential and 2014-2015 Two-year Electric Target, PSE used methodology that is consistent with the Council's, relative to identifying all conservation opportunities that are cost-effective, reliable and feasible.  In Figure 1 of Exhibit i, PSE provides a summary of the steps that it took to determine the technical, economic and achievable potentials. PSE also provided the CRAG with a detailed review of its Conservation Potential Assessment ("CPA") process (in its June 2013 CRAG meeting), as well as circumstances that are particular to the PSE service territory that resulted in minor adjustments to the final CPA.  </a:t>
          </a:r>
        </a:p>
        <a:p>
          <a:endParaRPr lang="en-US" sz="1100" baseline="0"/>
        </a:p>
        <a:p>
          <a:r>
            <a:rPr lang="en-US" sz="1100" b="1" baseline="0"/>
            <a:t>(6)</a:t>
          </a:r>
          <a:r>
            <a:rPr lang="en-US" sz="1100" baseline="0"/>
            <a:t> As noted in Exhibit i, in order to determine PSE's pro-rata share of its ten-year conservation potential,  </a:t>
          </a:r>
          <a:r>
            <a:rPr lang="en-US" sz="1100" baseline="0">
              <a:solidFill>
                <a:schemeClr val="dk1"/>
              </a:solidFill>
              <a:effectLst/>
              <a:latin typeface="+mn-lt"/>
              <a:ea typeface="+mn-ea"/>
              <a:cs typeface="+mn-cs"/>
            </a:rPr>
            <a:t>t</a:t>
          </a:r>
          <a:r>
            <a:rPr lang="en-US" sz="1100">
              <a:solidFill>
                <a:schemeClr val="dk1"/>
              </a:solidFill>
              <a:effectLst/>
              <a:latin typeface="+mn-lt"/>
              <a:ea typeface="+mn-ea"/>
              <a:cs typeface="+mn-cs"/>
            </a:rPr>
            <a:t>he conservation potential in PSE’s 2013 IRP assumes that all retrofit end use energy efficiency and fuel conversion potential is accelerated into a ten year period, while other types of conservation or demand-side resources are ramped in more gradually over time over natural measure life cycles or customer growth rates.  This is consistent with previous IRP’s and is intended as a general planning assumption to demonstrate that there is value to acquiring these resources as quickly as realistically possible, but that they cannot be acquired immediately.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PSE</a:t>
          </a:r>
          <a:r>
            <a:rPr lang="en-US" sz="1100" baseline="0">
              <a:solidFill>
                <a:schemeClr val="dk1"/>
              </a:solidFill>
              <a:effectLst/>
              <a:latin typeface="+mn-lt"/>
              <a:ea typeface="+mn-ea"/>
              <a:cs typeface="+mn-cs"/>
            </a:rPr>
            <a:t> also made adjustments to account for behavioral programs and the influence of regional programs, such as those administered by the Northwest Energy Efficiency Alliance (NEEA). Figure 5 in the 2014-2015 Exhibit i outlines the steps that PSE took to arrive at the Commission-approved 2-year target.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Normal="100" workbookViewId="0">
      <selection activeCell="P19" sqref="P19"/>
    </sheetView>
  </sheetViews>
  <sheetFormatPr defaultRowHeight="12.75"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A15" sqref="A15"/>
    </sheetView>
  </sheetViews>
  <sheetFormatPr defaultColWidth="9.140625" defaultRowHeight="12.75" x14ac:dyDescent="0.2"/>
  <cols>
    <col min="1" max="2" width="16.5703125" style="1" customWidth="1"/>
    <col min="3" max="3" width="17.140625" style="1" customWidth="1"/>
    <col min="4" max="4" width="16" style="1" customWidth="1"/>
    <col min="5" max="5" width="4.42578125" style="1" customWidth="1"/>
    <col min="6" max="6" width="14.42578125" style="1" customWidth="1"/>
    <col min="7" max="7" width="15.42578125" style="1" customWidth="1"/>
    <col min="8" max="8" width="12.42578125" style="1" customWidth="1"/>
    <col min="9" max="9" width="11.140625" style="1" customWidth="1"/>
    <col min="10" max="10" width="9.140625" style="1"/>
    <col min="11" max="11" width="11.5703125" style="1" customWidth="1"/>
    <col min="12" max="16384" width="9.140625" style="1"/>
  </cols>
  <sheetData>
    <row r="1" spans="1:11" ht="15" x14ac:dyDescent="0.2">
      <c r="A1" s="61" t="s">
        <v>0</v>
      </c>
      <c r="B1" s="61"/>
      <c r="C1" s="61"/>
      <c r="D1" s="61"/>
      <c r="E1" s="61"/>
      <c r="F1" s="61"/>
      <c r="G1" s="61"/>
      <c r="H1" s="61"/>
      <c r="I1" s="61"/>
    </row>
    <row r="2" spans="1:11" ht="15" x14ac:dyDescent="0.2">
      <c r="A2" s="62" t="s">
        <v>1</v>
      </c>
      <c r="B2" s="62"/>
      <c r="C2" s="62"/>
      <c r="D2" s="62"/>
      <c r="E2" s="62"/>
      <c r="F2" s="62"/>
      <c r="G2" s="62"/>
      <c r="H2" s="62"/>
      <c r="I2" s="62"/>
    </row>
    <row r="3" spans="1:11" s="3" customFormat="1" ht="19.5" x14ac:dyDescent="0.4">
      <c r="A3" s="2" t="s">
        <v>2</v>
      </c>
    </row>
    <row r="4" spans="1:11" ht="15" customHeight="1" x14ac:dyDescent="0.2">
      <c r="A4" s="4"/>
    </row>
    <row r="5" spans="1:11" ht="14.25" customHeight="1" thickBot="1" x14ac:dyDescent="0.25">
      <c r="A5" s="5" t="s">
        <v>3</v>
      </c>
      <c r="B5" s="63" t="s">
        <v>4</v>
      </c>
      <c r="C5" s="63"/>
      <c r="D5" s="63"/>
      <c r="F5" s="64" t="s">
        <v>5</v>
      </c>
      <c r="G5" s="64"/>
      <c r="H5" s="64"/>
      <c r="I5" s="64"/>
      <c r="K5" s="6"/>
    </row>
    <row r="6" spans="1:11" ht="15" customHeight="1" x14ac:dyDescent="0.2">
      <c r="A6" s="7" t="s">
        <v>6</v>
      </c>
      <c r="B6" s="65">
        <v>42522</v>
      </c>
      <c r="C6" s="66"/>
      <c r="D6" s="66"/>
      <c r="E6" s="8"/>
      <c r="G6" s="9" t="s">
        <v>7</v>
      </c>
      <c r="H6" s="10"/>
      <c r="I6" s="9" t="s">
        <v>8</v>
      </c>
    </row>
    <row r="7" spans="1:11" ht="15" customHeight="1" x14ac:dyDescent="0.2">
      <c r="A7" s="11" t="s">
        <v>9</v>
      </c>
      <c r="B7" s="60" t="s">
        <v>10</v>
      </c>
      <c r="C7" s="55"/>
      <c r="D7" s="55"/>
      <c r="E7" s="3"/>
      <c r="G7" s="12" t="s">
        <v>11</v>
      </c>
      <c r="I7" s="12" t="s">
        <v>11</v>
      </c>
    </row>
    <row r="8" spans="1:11" ht="15" customHeight="1" thickBot="1" x14ac:dyDescent="0.25">
      <c r="A8" s="11" t="s">
        <v>12</v>
      </c>
      <c r="B8" s="55" t="s">
        <v>13</v>
      </c>
      <c r="C8" s="55"/>
      <c r="D8" s="55"/>
      <c r="E8" s="3"/>
      <c r="F8" s="13" t="s">
        <v>14</v>
      </c>
      <c r="G8" s="14">
        <f>CON_Target_2014_2015</f>
        <v>621120</v>
      </c>
      <c r="H8" s="13" t="s">
        <v>15</v>
      </c>
      <c r="I8" s="15">
        <f>CON_Target_2016_2017</f>
        <v>605194</v>
      </c>
    </row>
    <row r="9" spans="1:11" ht="15" customHeight="1" x14ac:dyDescent="0.2">
      <c r="A9" s="11" t="s">
        <v>16</v>
      </c>
      <c r="B9" s="56" t="s">
        <v>17</v>
      </c>
      <c r="C9" s="57"/>
      <c r="D9" s="57"/>
      <c r="E9" s="3"/>
      <c r="F9" s="13" t="s">
        <v>18</v>
      </c>
      <c r="G9" s="16">
        <f>CON_2014_MWH+CON_2015_MWH</f>
        <v>663122.40299999993</v>
      </c>
    </row>
    <row r="10" spans="1:11" ht="15" customHeight="1" thickBot="1" x14ac:dyDescent="0.25">
      <c r="A10" s="11"/>
      <c r="B10" s="17"/>
      <c r="C10" s="3"/>
      <c r="D10" s="3"/>
      <c r="E10" s="3"/>
      <c r="F10" s="13" t="s">
        <v>19</v>
      </c>
      <c r="G10" s="18">
        <f>G9-G8</f>
        <v>42002.402999999933</v>
      </c>
    </row>
    <row r="11" spans="1:11" s="3" customFormat="1" ht="13.5" thickBot="1" x14ac:dyDescent="0.25">
      <c r="A11" s="58" t="s">
        <v>20</v>
      </c>
      <c r="B11" s="58"/>
      <c r="C11" s="58"/>
      <c r="D11" s="58"/>
      <c r="E11" s="19"/>
      <c r="H11" s="1"/>
      <c r="I11" s="1"/>
    </row>
    <row r="12" spans="1:11" s="3" customFormat="1" x14ac:dyDescent="0.2">
      <c r="A12" s="50" t="s">
        <v>21</v>
      </c>
      <c r="B12" s="50"/>
      <c r="C12" s="59" t="s">
        <v>22</v>
      </c>
      <c r="D12" s="50"/>
      <c r="F12" s="1"/>
      <c r="G12" s="1"/>
      <c r="H12" s="1"/>
      <c r="I12" s="1"/>
    </row>
    <row r="13" spans="1:11" ht="38.25" x14ac:dyDescent="0.2">
      <c r="A13" s="20" t="s">
        <v>23</v>
      </c>
      <c r="B13" s="21" t="s">
        <v>24</v>
      </c>
      <c r="C13" s="21" t="s">
        <v>25</v>
      </c>
      <c r="D13" s="21" t="s">
        <v>26</v>
      </c>
    </row>
    <row r="14" spans="1:11" ht="15" customHeight="1" x14ac:dyDescent="0.2">
      <c r="A14" s="22">
        <v>2930760</v>
      </c>
      <c r="B14" s="23">
        <v>621120</v>
      </c>
      <c r="C14" s="22">
        <v>2770663</v>
      </c>
      <c r="D14" s="23">
        <v>605194</v>
      </c>
    </row>
    <row r="15" spans="1:11" ht="15" customHeight="1" thickBot="1" x14ac:dyDescent="0.25">
      <c r="A15" s="3"/>
      <c r="B15" s="3"/>
      <c r="C15" s="3"/>
      <c r="D15" s="3"/>
      <c r="E15" s="3"/>
      <c r="F15" s="3"/>
      <c r="G15" s="3"/>
    </row>
    <row r="16" spans="1:11" ht="13.5" thickTop="1" x14ac:dyDescent="0.2">
      <c r="A16" s="49" t="s">
        <v>18</v>
      </c>
      <c r="B16" s="49"/>
      <c r="C16" s="49"/>
      <c r="D16" s="49"/>
      <c r="E16" s="49"/>
      <c r="F16" s="49"/>
      <c r="G16" s="49"/>
    </row>
    <row r="17" spans="1:7" ht="15" customHeight="1" x14ac:dyDescent="0.2">
      <c r="A17" s="24"/>
      <c r="C17" s="50" t="s">
        <v>27</v>
      </c>
      <c r="D17" s="50"/>
      <c r="F17" s="50" t="s">
        <v>28</v>
      </c>
      <c r="G17" s="50"/>
    </row>
    <row r="18" spans="1:7" ht="30.75" customHeight="1" x14ac:dyDescent="0.2">
      <c r="B18" s="25" t="s">
        <v>29</v>
      </c>
      <c r="C18" s="26" t="s">
        <v>30</v>
      </c>
      <c r="D18" s="26" t="s">
        <v>31</v>
      </c>
      <c r="F18" s="26" t="s">
        <v>30</v>
      </c>
      <c r="G18" s="26" t="s">
        <v>31</v>
      </c>
    </row>
    <row r="19" spans="1:7" ht="15" customHeight="1" x14ac:dyDescent="0.2">
      <c r="B19" s="27" t="s">
        <v>32</v>
      </c>
      <c r="C19" s="28">
        <v>151059</v>
      </c>
      <c r="D19" s="29">
        <v>51933683</v>
      </c>
      <c r="F19" s="28">
        <v>135001</v>
      </c>
      <c r="G19" s="29">
        <v>47961008</v>
      </c>
    </row>
    <row r="20" spans="1:7" ht="15" customHeight="1" x14ac:dyDescent="0.2">
      <c r="B20" s="27" t="s">
        <v>33</v>
      </c>
      <c r="C20" s="28">
        <v>133947</v>
      </c>
      <c r="D20" s="29">
        <v>32289649.199999999</v>
      </c>
      <c r="F20" s="28">
        <v>104589.09299999999</v>
      </c>
      <c r="G20" s="29">
        <v>28045455.300000001</v>
      </c>
    </row>
    <row r="21" spans="1:7" ht="15" customHeight="1" x14ac:dyDescent="0.2">
      <c r="B21" s="27" t="s">
        <v>34</v>
      </c>
      <c r="C21" s="28">
        <v>14883</v>
      </c>
      <c r="D21" s="29">
        <v>3587738.8</v>
      </c>
      <c r="F21" s="28">
        <v>11621.01</v>
      </c>
      <c r="G21" s="29">
        <v>3116161.7</v>
      </c>
    </row>
    <row r="22" spans="1:7" ht="15" customHeight="1" x14ac:dyDescent="0.2">
      <c r="B22" s="27" t="s">
        <v>35</v>
      </c>
      <c r="C22" s="28">
        <v>0</v>
      </c>
      <c r="D22" s="29">
        <v>0</v>
      </c>
      <c r="F22" s="28">
        <v>0</v>
      </c>
      <c r="G22" s="29">
        <v>0</v>
      </c>
    </row>
    <row r="23" spans="1:7" ht="15" customHeight="1" x14ac:dyDescent="0.2">
      <c r="B23" s="27" t="s">
        <v>36</v>
      </c>
      <c r="C23" s="28">
        <v>1496</v>
      </c>
      <c r="D23" s="29">
        <v>0</v>
      </c>
      <c r="F23" s="28"/>
      <c r="G23" s="29">
        <v>0</v>
      </c>
    </row>
    <row r="24" spans="1:7" ht="15" customHeight="1" x14ac:dyDescent="0.2">
      <c r="B24" s="30" t="s">
        <v>37</v>
      </c>
      <c r="C24" s="28">
        <v>0</v>
      </c>
      <c r="D24" s="29">
        <v>0</v>
      </c>
      <c r="F24" s="28">
        <v>0</v>
      </c>
      <c r="G24" s="29">
        <v>0</v>
      </c>
    </row>
    <row r="25" spans="1:7" ht="15" customHeight="1" x14ac:dyDescent="0.2">
      <c r="B25" s="30" t="s">
        <v>38</v>
      </c>
      <c r="C25" s="31">
        <v>80496</v>
      </c>
      <c r="D25" s="29">
        <v>4447503</v>
      </c>
      <c r="F25" s="31">
        <v>11133.3</v>
      </c>
      <c r="G25" s="29">
        <v>2690129</v>
      </c>
    </row>
    <row r="26" spans="1:7" ht="15" customHeight="1" x14ac:dyDescent="0.2">
      <c r="B26" s="45" t="s">
        <v>39</v>
      </c>
      <c r="C26" s="31">
        <v>6144</v>
      </c>
      <c r="D26" s="29">
        <v>804535</v>
      </c>
      <c r="F26" s="31">
        <v>12753</v>
      </c>
      <c r="G26" s="29">
        <v>822614</v>
      </c>
    </row>
    <row r="27" spans="1:7" ht="15" customHeight="1" x14ac:dyDescent="0.2">
      <c r="B27" s="32"/>
      <c r="C27" s="31">
        <v>0</v>
      </c>
      <c r="D27" s="29"/>
      <c r="F27" s="31">
        <v>0</v>
      </c>
      <c r="G27" s="29"/>
    </row>
    <row r="28" spans="1:7" ht="30.75" customHeight="1" x14ac:dyDescent="0.2">
      <c r="A28" s="51" t="s">
        <v>40</v>
      </c>
      <c r="B28" s="52"/>
      <c r="D28" s="33"/>
      <c r="G28" s="33"/>
    </row>
    <row r="29" spans="1:7" ht="18.600000000000001" customHeight="1" x14ac:dyDescent="0.2">
      <c r="B29" s="46" t="s">
        <v>41</v>
      </c>
      <c r="C29" s="34"/>
      <c r="D29" s="29">
        <v>2841408</v>
      </c>
      <c r="F29" s="34"/>
      <c r="G29" s="29">
        <v>5892479</v>
      </c>
    </row>
    <row r="30" spans="1:7" ht="25.5" customHeight="1" x14ac:dyDescent="0.2">
      <c r="B30" s="46" t="s">
        <v>42</v>
      </c>
      <c r="C30" s="35"/>
      <c r="D30" s="29">
        <v>2600253</v>
      </c>
      <c r="F30" s="35"/>
      <c r="G30" s="29">
        <v>3065001</v>
      </c>
    </row>
    <row r="31" spans="1:7" ht="15" customHeight="1" x14ac:dyDescent="0.2">
      <c r="B31" s="36" t="s">
        <v>43</v>
      </c>
      <c r="C31" s="37">
        <f>SUM(C19:C27)</f>
        <v>388025</v>
      </c>
      <c r="D31" s="38">
        <f>SUM(D19:D30)</f>
        <v>98504770</v>
      </c>
      <c r="F31" s="37">
        <f>SUM(F19:F27)</f>
        <v>275097.40299999999</v>
      </c>
      <c r="G31" s="38">
        <f>SUM(G19:G30)</f>
        <v>91592848</v>
      </c>
    </row>
    <row r="32" spans="1:7" ht="15" customHeight="1" x14ac:dyDescent="0.2">
      <c r="A32" s="39"/>
      <c r="B32" s="40"/>
      <c r="C32" s="41"/>
      <c r="D32" s="40"/>
      <c r="E32" s="41"/>
    </row>
    <row r="33" spans="1:9" s="3" customFormat="1" ht="15" customHeight="1" x14ac:dyDescent="0.2">
      <c r="A33" s="5" t="s">
        <v>3</v>
      </c>
      <c r="B33" s="53" t="str">
        <f>CON_Utility_Name</f>
        <v>Puget Sound Energy</v>
      </c>
      <c r="C33" s="53"/>
      <c r="D33" s="53"/>
      <c r="E33" s="53"/>
      <c r="F33" s="1"/>
      <c r="G33" s="1"/>
    </row>
    <row r="34" spans="1:9" s="3" customFormat="1" x14ac:dyDescent="0.2">
      <c r="A34" s="42" t="s">
        <v>44</v>
      </c>
      <c r="B34" s="54">
        <v>2016</v>
      </c>
      <c r="C34" s="54"/>
      <c r="D34" s="54"/>
      <c r="E34" s="54"/>
    </row>
    <row r="35" spans="1:9" s="3" customFormat="1" x14ac:dyDescent="0.2">
      <c r="A35" s="42"/>
      <c r="B35" s="43"/>
      <c r="C35" s="43"/>
      <c r="D35" s="43"/>
      <c r="E35" s="43"/>
    </row>
    <row r="36" spans="1:9" ht="28.5" customHeight="1" x14ac:dyDescent="0.2">
      <c r="A36" s="47" t="s">
        <v>45</v>
      </c>
      <c r="B36" s="47"/>
      <c r="C36" s="47"/>
      <c r="D36" s="47"/>
      <c r="E36" s="47"/>
      <c r="F36" s="47"/>
      <c r="G36" s="47"/>
      <c r="H36" s="47"/>
      <c r="I36" s="47"/>
    </row>
    <row r="37" spans="1:9" s="44" customFormat="1" ht="270.75" customHeight="1" x14ac:dyDescent="0.2">
      <c r="A37" s="48"/>
      <c r="B37" s="48"/>
      <c r="C37" s="48"/>
      <c r="D37" s="48"/>
      <c r="E37" s="48"/>
      <c r="F37" s="48"/>
      <c r="G37" s="48"/>
      <c r="H37" s="48"/>
      <c r="I37" s="48"/>
    </row>
    <row r="38" spans="1:9" s="44" customFormat="1" x14ac:dyDescent="0.2"/>
    <row r="39" spans="1:9" s="44" customFormat="1" x14ac:dyDescent="0.2"/>
    <row r="40" spans="1:9" s="44" customFormat="1" x14ac:dyDescent="0.2"/>
    <row r="41" spans="1:9" s="44" customFormat="1" x14ac:dyDescent="0.2"/>
    <row r="42" spans="1:9" s="44" customFormat="1" x14ac:dyDescent="0.2"/>
    <row r="43" spans="1:9" s="44" customFormat="1" x14ac:dyDescent="0.2"/>
    <row r="44" spans="1:9" s="44" customFormat="1" x14ac:dyDescent="0.2"/>
    <row r="45" spans="1:9" s="44" customFormat="1" x14ac:dyDescent="0.2"/>
    <row r="46" spans="1:9" s="44" customFormat="1" x14ac:dyDescent="0.2"/>
    <row r="47" spans="1:9" s="44" customFormat="1" x14ac:dyDescent="0.2"/>
    <row r="48" spans="1:9"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sheetData>
  <mergeCells count="20">
    <mergeCell ref="B7:D7"/>
    <mergeCell ref="A1:I1"/>
    <mergeCell ref="A2:I2"/>
    <mergeCell ref="B5:D5"/>
    <mergeCell ref="F5:I5"/>
    <mergeCell ref="B6:D6"/>
    <mergeCell ref="B8:D8"/>
    <mergeCell ref="B9:D9"/>
    <mergeCell ref="A11:D11"/>
    <mergeCell ref="A12:B12"/>
    <mergeCell ref="C12:D12"/>
    <mergeCell ref="A36:I36"/>
    <mergeCell ref="A37:I37"/>
    <mergeCell ref="F16:G16"/>
    <mergeCell ref="C17:D17"/>
    <mergeCell ref="F17:G17"/>
    <mergeCell ref="A28:B28"/>
    <mergeCell ref="B33:E33"/>
    <mergeCell ref="B34:E34"/>
    <mergeCell ref="A16:E16"/>
  </mergeCells>
  <pageMargins left="0.7" right="0.7" top="0.75" bottom="0.75" header="0.3" footer="0.3"/>
  <pageSetup scale="95" orientation="landscape" r:id="rId1"/>
  <rowBreaks count="2" manualBreakCount="2">
    <brk id="42" max="16383" man="1"/>
    <brk id="7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2013-10-31T07:00:00+00:00</OpenedDate>
    <Date1 xmlns="dc463f71-b30c-4ab2-9473-d307f9d35888">2016-08-09T07:00:00+00:00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132043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1940A5867748F42B23F2496B49568D7" ma:contentTypeVersion="135" ma:contentTypeDescription="" ma:contentTypeScope="" ma:versionID="e2e13ec935221c26056da10e8a06728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520FE2-2215-4759-A76D-273AA4FFFB58}"/>
</file>

<file path=customXml/itemProps2.xml><?xml version="1.0" encoding="utf-8"?>
<ds:datastoreItem xmlns:ds="http://schemas.openxmlformats.org/officeDocument/2006/customXml" ds:itemID="{31742F59-5EF0-49CD-8065-F78A39907378}"/>
</file>

<file path=customXml/itemProps3.xml><?xml version="1.0" encoding="utf-8"?>
<ds:datastoreItem xmlns:ds="http://schemas.openxmlformats.org/officeDocument/2006/customXml" ds:itemID="{CF930F74-F679-4AE3-811C-F1FC3F0E38CC}"/>
</file>

<file path=customXml/itemProps4.xml><?xml version="1.0" encoding="utf-8"?>
<ds:datastoreItem xmlns:ds="http://schemas.openxmlformats.org/officeDocument/2006/customXml" ds:itemID="{8F8C999A-D28A-45BE-864F-46100884EB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Attach 2 Title Page</vt:lpstr>
      <vt:lpstr>Revised EIA Conservation_080916</vt:lpstr>
      <vt:lpstr>Sheet3</vt:lpstr>
      <vt:lpstr>CON_2014_MWH</vt:lpstr>
      <vt:lpstr>CON_2015_MWH</vt:lpstr>
      <vt:lpstr>CON_Target_2014_2015</vt:lpstr>
      <vt:lpstr>CON_Target_2016_2017</vt:lpstr>
      <vt:lpstr>CON_Utility_Name</vt:lpstr>
      <vt:lpstr>'Attach 2 Title Page'!Print_Area</vt:lpstr>
      <vt:lpstr>'Revised EIA Conservation_080916'!Print_Area</vt:lpstr>
      <vt:lpstr>'Revised EIA Conservation_080916'!Print_Titles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Hemstreet</dc:creator>
  <cp:lastModifiedBy>Puget Sound Energy</cp:lastModifiedBy>
  <cp:lastPrinted>2016-08-09T16:00:57Z</cp:lastPrinted>
  <dcterms:created xsi:type="dcterms:W3CDTF">2016-08-08T20:46:16Z</dcterms:created>
  <dcterms:modified xsi:type="dcterms:W3CDTF">2016-08-09T20:02:37Z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0x0101006E56B4D1795A2E4DB2F0B01679ED314A0011940A5867748F42B23F2496B49568D7</vt:lpwstr>
  </property>
  <property fmtid="{D5CDD505-2E9C-101B-9397-08002B2CF9AE}" pid="3" name="_docset_NoMedatataSyncRequired">
    <vt:lpwstr>False</vt:lpwstr>
  </property>
</Properties>
</file>