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35" windowWidth="19020" windowHeight="7410"/>
  </bookViews>
  <sheets>
    <sheet name="Summary of Charges" sheetId="22" r:id="rId1"/>
    <sheet name="Metering" sheetId="19" r:id="rId2"/>
    <sheet name="T&amp;D Ops" sheetId="4" r:id="rId3"/>
    <sheet name="Payment Support" sheetId="20" r:id="rId4"/>
  </sheets>
  <definedNames>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14" localSheetId="3">#REF!</definedName>
    <definedName name="DATA14">#REF!</definedName>
    <definedName name="DATA15" localSheetId="3">#REF!</definedName>
    <definedName name="DATA15">#REF!</definedName>
    <definedName name="DATA16" localSheetId="3">#REF!</definedName>
    <definedName name="DATA16">#REF!</definedName>
    <definedName name="DATA17" localSheetId="3">#REF!</definedName>
    <definedName name="DATA17">#REF!</definedName>
    <definedName name="DATA18" localSheetId="3">#REF!</definedName>
    <definedName name="DATA18">#REF!</definedName>
    <definedName name="DATA19" localSheetId="3">#REF!</definedName>
    <definedName name="DATA19">#REF!</definedName>
    <definedName name="DATA2" localSheetId="3">#REF!</definedName>
    <definedName name="DATA2">#REF!</definedName>
    <definedName name="DATA20" localSheetId="3">#REF!</definedName>
    <definedName name="DATA20">#REF!</definedName>
    <definedName name="DATA21" localSheetId="3">#REF!</definedName>
    <definedName name="DATA21">#REF!</definedName>
    <definedName name="DATA22" localSheetId="3">#REF!</definedName>
    <definedName name="DATA22">#REF!</definedName>
    <definedName name="DATA23" localSheetId="3">#REF!</definedName>
    <definedName name="DATA23">#REF!</definedName>
    <definedName name="DATA24" localSheetId="3">#REF!</definedName>
    <definedName name="DATA24">#REF!</definedName>
    <definedName name="DATA25" localSheetId="3">#REF!</definedName>
    <definedName name="DATA25">#REF!</definedName>
    <definedName name="DATA26" localSheetId="3">#REF!</definedName>
    <definedName name="DATA26">#REF!</definedName>
    <definedName name="DATA27" localSheetId="3">#REF!</definedName>
    <definedName name="DATA27">#REF!</definedName>
    <definedName name="DATA28" localSheetId="3">#REF!</definedName>
    <definedName name="DATA28">#REF!</definedName>
    <definedName name="DATA29" localSheetId="3">#REF!</definedName>
    <definedName name="DATA29">#REF!</definedName>
    <definedName name="DATA3" localSheetId="3">#REF!</definedName>
    <definedName name="DATA3">#REF!</definedName>
    <definedName name="DATA30" localSheetId="3">#REF!</definedName>
    <definedName name="DATA30">#REF!</definedName>
    <definedName name="DATA31" localSheetId="3">#REF!</definedName>
    <definedName name="DATA31">#REF!</definedName>
    <definedName name="DATA32" localSheetId="3">#REF!</definedName>
    <definedName name="DATA32">#REF!</definedName>
    <definedName name="DATA33" localSheetId="3">#REF!</definedName>
    <definedName name="DATA3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TEST1" localSheetId="3">#REF!</definedName>
    <definedName name="TEST1">#REF!</definedName>
    <definedName name="TEST10" localSheetId="3">#REF!</definedName>
    <definedName name="TEST10">#REF!</definedName>
    <definedName name="TEST11" localSheetId="3">#REF!</definedName>
    <definedName name="TEST11">#REF!</definedName>
    <definedName name="TEST2" localSheetId="3">#REF!</definedName>
    <definedName name="TEST2">#REF!</definedName>
    <definedName name="TEST3" localSheetId="3">#REF!</definedName>
    <definedName name="TEST3">#REF!</definedName>
    <definedName name="TEST4" localSheetId="3">#REF!</definedName>
    <definedName name="TEST4">#REF!</definedName>
    <definedName name="TEST5" localSheetId="3">#REF!</definedName>
    <definedName name="TEST5">#REF!</definedName>
    <definedName name="TEST6" localSheetId="3">#REF!</definedName>
    <definedName name="TEST6">#REF!</definedName>
    <definedName name="TEST7" localSheetId="3">#REF!</definedName>
    <definedName name="TEST7">#REF!</definedName>
    <definedName name="TEST8" localSheetId="3">#REF!</definedName>
    <definedName name="TEST8">#REF!</definedName>
    <definedName name="TEST9" localSheetId="3">#REF!</definedName>
    <definedName name="TEST9">#REF!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s>
  <calcPr calcId="152511"/>
</workbook>
</file>

<file path=xl/calcChain.xml><?xml version="1.0" encoding="utf-8"?>
<calcChain xmlns="http://schemas.openxmlformats.org/spreadsheetml/2006/main">
  <c r="F4" i="19" l="1"/>
  <c r="G8" i="20" l="1"/>
  <c r="H6" i="19" l="1"/>
  <c r="H7" i="19"/>
  <c r="H8" i="19"/>
  <c r="F6" i="19"/>
  <c r="F7" i="19"/>
  <c r="F8" i="19"/>
  <c r="H5" i="19"/>
  <c r="F5" i="19"/>
  <c r="H4" i="19"/>
  <c r="I4" i="19" l="1"/>
  <c r="I5" i="19"/>
  <c r="I6" i="19"/>
  <c r="I7" i="19"/>
  <c r="I8" i="19"/>
  <c r="F7" i="20"/>
  <c r="F5" i="20"/>
  <c r="F6" i="20"/>
  <c r="F8" i="20" l="1"/>
</calcChain>
</file>

<file path=xl/sharedStrings.xml><?xml version="1.0" encoding="utf-8"?>
<sst xmlns="http://schemas.openxmlformats.org/spreadsheetml/2006/main" count="99" uniqueCount="73">
  <si>
    <t>Actual Cost</t>
  </si>
  <si>
    <t>Payment Support</t>
  </si>
  <si>
    <t>Charge</t>
  </si>
  <si>
    <t>Employee classification completing work</t>
  </si>
  <si>
    <t>Average time for employee performing the work</t>
  </si>
  <si>
    <t>Average travel time for employee performing the work</t>
  </si>
  <si>
    <t>Activity Rate of Employee</t>
  </si>
  <si>
    <t>Activity Rate</t>
  </si>
  <si>
    <t>Average time for employee to perform the work</t>
  </si>
  <si>
    <t>Returned Payment Charge</t>
  </si>
  <si>
    <t xml:space="preserve">Non-Radio Frequency Meter Accommodation
   Installation and Subsequent Removal Charge
      Non-radio frequency meters billed under Schedule No. 16 or 17
      </t>
  </si>
  <si>
    <t>Non-Radio Frequency Meter Accommodation
   Installation and Subsequent Removal Charge
      Non-radio frequency meters billed under all other rate schedules</t>
  </si>
  <si>
    <t>$240.00 per meter</t>
  </si>
  <si>
    <t>$20.00 per month</t>
  </si>
  <si>
    <t>Test Period: 12 months ending June 30, 2019</t>
  </si>
  <si>
    <t xml:space="preserve">Connection Charge
   Monday through Friday, except holidays
      4:00pm - 7:00pm
   </t>
  </si>
  <si>
    <t>Test Period:  12 months ended June 30, 2019</t>
  </si>
  <si>
    <t>Temporary Service Charge
   Service Drop and Meter only - Three Phase</t>
  </si>
  <si>
    <t>Temporary Service Charge
   Service Drop and Meter only - Single Phase</t>
  </si>
  <si>
    <t>Actual cost, but not less than $240.00 per meter</t>
  </si>
  <si>
    <t>Non-Radio Frequency Meter Accommodation
   Manual Meter Reading Charge</t>
  </si>
  <si>
    <t>Comments</t>
  </si>
  <si>
    <t>Field Svcs Spclst</t>
  </si>
  <si>
    <t>Meterman/Jmn</t>
  </si>
  <si>
    <t>N/A</t>
  </si>
  <si>
    <t>Lineman</t>
  </si>
  <si>
    <t>1 hour</t>
  </si>
  <si>
    <t>Current Charge</t>
  </si>
  <si>
    <t>Proposed Charge</t>
  </si>
  <si>
    <t>Non-Radio Frequency Accommodation, Install and Removal, all other rate schedules</t>
  </si>
  <si>
    <t>Manual Meter Read Charge</t>
  </si>
  <si>
    <t>Temp Service Charge - Single Phase</t>
  </si>
  <si>
    <t>$240.00+</t>
  </si>
  <si>
    <t>Temp Service Charge - Three Phase</t>
  </si>
  <si>
    <t>Bank Charge</t>
  </si>
  <si>
    <t>CCO</t>
  </si>
  <si>
    <t>Customer Care</t>
  </si>
  <si>
    <t>Remove</t>
  </si>
  <si>
    <t>Average Work Time in Hours</t>
  </si>
  <si>
    <t>Average Travel Time in Hours</t>
  </si>
  <si>
    <t>Rule</t>
  </si>
  <si>
    <t>R.4.1</t>
  </si>
  <si>
    <t>R.8.4</t>
  </si>
  <si>
    <t>R.10.2</t>
  </si>
  <si>
    <t>Varies</t>
  </si>
  <si>
    <t>Weekday After Hour Connection
M-F, 4 pm to 7 pm</t>
  </si>
  <si>
    <t>R.14.11</t>
  </si>
  <si>
    <t>NEW</t>
  </si>
  <si>
    <t>Paperless Bill Credit</t>
  </si>
  <si>
    <t>$.50 Bill Credit</t>
  </si>
  <si>
    <t>$1.00 Bill Credit</t>
  </si>
  <si>
    <t>Non-Radio Frequency Accommodation, Install and Removal, Schedule 16 or 17 (Residential)</t>
  </si>
  <si>
    <t xml:space="preserve">Three phase temporary service is rarely used by our customers as the type of service lends itself to permanent installations. Recommend removing this cost and merging the two temporary service charges into one. </t>
  </si>
  <si>
    <t>$5 to $10</t>
  </si>
  <si>
    <t>Cost</t>
  </si>
  <si>
    <t>Cost*</t>
  </si>
  <si>
    <t>*Bank fees vary depending on the bank and the submissions. Costs are a range.</t>
  </si>
  <si>
    <t>$11.25 to $16.25</t>
  </si>
  <si>
    <t>Loaded labor rate of employees multiplied by the the average travel and work time. Retaining actual costs due to the complexity of non residential metering installations.</t>
  </si>
  <si>
    <t>Actual Cost, No Less than $110</t>
  </si>
  <si>
    <t>Loaded labor rate of the employee to read one meter and is based on opt-out customers included in existing meter reading routes for AMR meters. AMR meters still require a field service specialist in the field collecing meter reads.</t>
  </si>
  <si>
    <t xml:space="preserve">The fees charged by the company's banks when a payment is returned and the labor to process returned payments on customer accounts. The fees vary based on the bank and how many times the same payment is processed. </t>
  </si>
  <si>
    <t xml:space="preserve">Increase in labor costs, calculated at one hour of the loaded labor cost for the type of employee performing the work. </t>
  </si>
  <si>
    <t>Each month, customers participating in paperless billing will receive a credit directly correlated to the savings and benefits of this option.</t>
  </si>
  <si>
    <t>Each month, customers enrolled in automatic payment from a checking or savings account will receive a credit directly correlated to the savings this method of payment offers in comparison to other methods of payments.</t>
  </si>
  <si>
    <t>Average time for employee performing the work (minutes)</t>
  </si>
  <si>
    <t xml:space="preserve">Average loaded rate of employees multiplied by the the average travel and work time.  </t>
  </si>
  <si>
    <t xml:space="preserve">Loaded rate of employee multiplied by the the average travel and work time.  </t>
  </si>
  <si>
    <t>Schedule 300 Charge Summary</t>
  </si>
  <si>
    <t>Current Charge in Effect</t>
  </si>
  <si>
    <t>Comment</t>
  </si>
  <si>
    <t>This calculation is for one meter exchange.  The charge covers the cost to install and subsequently remove the meter, so two trips.</t>
  </si>
  <si>
    <t>Automatic Payment Credit (Pilot)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</si>
</sst>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quot;$&quot;#,##0"/>
  </numFmts>
  <fonts count="12"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sz val="11"/>
      <color indexed="10"/>
      <name val="Calibri"/>
      <family val="2"/>
      <scheme val="minor"/>
    </font>
    <font>
      <b/>
      <sz val="14"/>
      <name val="Arial"/>
      <family val="2"/>
    </font>
    <font>
      <sz val="12"/>
      <name val="Arial"/>
      <family val="2"/>
    </font>
    <font>
      <b/>
      <sz val="12"/>
      <name val="Arial"/>
      <family val="2"/>
    </font>
    <font>
      <sz val="12"/>
      <color theme="1"/>
      <name val="Arial"/>
      <family val="2"/>
    </font>
    <font>
      <sz val="11"/>
      <color theme="1"/>
      <name val="Arial"/>
      <family val="2"/>
    </font>
    <font>
      <sz val="12"/>
      <color theme="1"/>
      <name val="Calibri"/>
      <family val="2"/>
      <scheme val="minor"/>
    </font>
    <font>
      <b/>
      <sz val="12"/>
      <color theme="1"/>
      <name val="Arial"/>
      <family val="2"/>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4">
    <xf numFmtId="0" fontId="0" fillId="0" borderId="0" xfId="0"/>
    <xf numFmtId="0" fontId="1" fillId="0" borderId="1" xfId="0" applyFont="1" applyBorder="1" applyAlignment="1">
      <alignment horizontal="center"/>
    </xf>
    <xf numFmtId="0" fontId="0" fillId="0" borderId="1" xfId="0" applyBorder="1" applyAlignment="1">
      <alignment horizontal="center" vertical="center"/>
    </xf>
    <xf numFmtId="0" fontId="0" fillId="0" borderId="0" xfId="0" applyBorder="1"/>
    <xf numFmtId="0" fontId="0" fillId="0" borderId="1" xfId="0" applyBorder="1"/>
    <xf numFmtId="0" fontId="1" fillId="0" borderId="1" xfId="0" applyFont="1" applyBorder="1" applyAlignment="1">
      <alignment wrapText="1"/>
    </xf>
    <xf numFmtId="0" fontId="0" fillId="0" borderId="0" xfId="0"/>
    <xf numFmtId="164" fontId="0" fillId="0" borderId="1" xfId="0" applyNumberFormat="1" applyBorder="1" applyAlignment="1">
      <alignment horizontal="center" vertical="center"/>
    </xf>
    <xf numFmtId="0" fontId="1" fillId="0" borderId="1" xfId="0" applyFont="1" applyBorder="1" applyAlignment="1">
      <alignment horizontal="left" wrapText="1"/>
    </xf>
    <xf numFmtId="0" fontId="0" fillId="0" borderId="1" xfId="0" applyFill="1" applyBorder="1" applyAlignment="1">
      <alignment horizontal="left" vertical="top" wrapText="1"/>
    </xf>
    <xf numFmtId="0" fontId="1" fillId="0" borderId="3" xfId="0" applyFont="1" applyBorder="1" applyAlignment="1">
      <alignment wrapText="1"/>
    </xf>
    <xf numFmtId="0" fontId="0" fillId="0" borderId="1" xfId="0" applyFont="1" applyBorder="1" applyAlignment="1">
      <alignment vertical="top" wrapText="1"/>
    </xf>
    <xf numFmtId="0" fontId="3" fillId="0" borderId="0" xfId="0" applyFont="1"/>
    <xf numFmtId="0" fontId="4" fillId="0" borderId="0" xfId="0" applyFont="1"/>
    <xf numFmtId="0" fontId="0" fillId="0" borderId="2" xfId="0" applyFont="1" applyFill="1" applyBorder="1" applyAlignment="1">
      <alignment vertical="top" wrapText="1"/>
    </xf>
    <xf numFmtId="0" fontId="0" fillId="0" borderId="1" xfId="0" applyFill="1" applyBorder="1" applyAlignment="1">
      <alignment vertical="center" wrapText="1"/>
    </xf>
    <xf numFmtId="164" fontId="0" fillId="0" borderId="1" xfId="0" applyNumberFormat="1" applyFont="1" applyBorder="1" applyAlignment="1">
      <alignment horizontal="center" vertical="center" wrapText="1"/>
    </xf>
    <xf numFmtId="0" fontId="0" fillId="0" borderId="0" xfId="0" applyAlignment="1">
      <alignment horizontal="center"/>
    </xf>
    <xf numFmtId="2" fontId="0" fillId="0" borderId="1" xfId="0" applyNumberFormat="1" applyFill="1" applyBorder="1" applyAlignment="1">
      <alignment horizontal="center" vertical="center" wrapText="1"/>
    </xf>
    <xf numFmtId="0" fontId="1" fillId="0" borderId="1" xfId="0" applyFont="1" applyFill="1" applyBorder="1" applyAlignment="1">
      <alignment horizontal="center" wrapText="1"/>
    </xf>
    <xf numFmtId="8" fontId="0" fillId="0" borderId="1" xfId="0" applyNumberFormat="1" applyBorder="1" applyAlignment="1">
      <alignment horizontal="center" vertical="center"/>
    </xf>
    <xf numFmtId="0" fontId="0" fillId="0" borderId="0" xfId="0" applyAlignment="1">
      <alignment horizontal="center"/>
    </xf>
    <xf numFmtId="0" fontId="6" fillId="0" borderId="0" xfId="0" applyFont="1"/>
    <xf numFmtId="0" fontId="0" fillId="0" borderId="0" xfId="0" applyFont="1" applyBorder="1" applyAlignment="1">
      <alignment vertical="top"/>
    </xf>
    <xf numFmtId="8" fontId="0" fillId="0" borderId="0" xfId="0" applyNumberFormat="1" applyBorder="1" applyAlignment="1">
      <alignment horizontal="center"/>
    </xf>
    <xf numFmtId="0" fontId="0" fillId="0" borderId="0" xfId="0" applyBorder="1" applyAlignment="1">
      <alignment horizontal="center"/>
    </xf>
    <xf numFmtId="0" fontId="0" fillId="0" borderId="0" xfId="0" applyBorder="1" applyAlignment="1">
      <alignment vertical="top" wrapText="1"/>
    </xf>
    <xf numFmtId="164" fontId="0" fillId="0" borderId="1" xfId="0" applyNumberFormat="1" applyBorder="1" applyAlignment="1">
      <alignment horizontal="center"/>
    </xf>
    <xf numFmtId="0" fontId="0" fillId="0" borderId="1" xfId="0" applyBorder="1" applyAlignment="1">
      <alignment horizontal="center" vertical="top" wrapText="1"/>
    </xf>
    <xf numFmtId="164" fontId="0" fillId="0" borderId="1" xfId="0" applyNumberFormat="1" applyFill="1" applyBorder="1" applyAlignment="1">
      <alignment horizontal="center" vertical="center" wrapText="1"/>
    </xf>
    <xf numFmtId="164" fontId="0" fillId="0" borderId="0" xfId="0" applyNumberFormat="1" applyFill="1" applyBorder="1" applyAlignment="1">
      <alignment horizontal="center"/>
    </xf>
    <xf numFmtId="0" fontId="0" fillId="0" borderId="0" xfId="0" applyFill="1" applyBorder="1"/>
    <xf numFmtId="0" fontId="0" fillId="0" borderId="0" xfId="0" applyFill="1" applyBorder="1" applyAlignment="1">
      <alignment vertical="top" wrapText="1"/>
    </xf>
    <xf numFmtId="0" fontId="9" fillId="0" borderId="0" xfId="0" applyFont="1"/>
    <xf numFmtId="0" fontId="8" fillId="0" borderId="0" xfId="0" applyFont="1"/>
    <xf numFmtId="0" fontId="7" fillId="2" borderId="1" xfId="0" applyFont="1" applyFill="1" applyBorder="1" applyAlignment="1"/>
    <xf numFmtId="0" fontId="7" fillId="2" borderId="1" xfId="0" applyFont="1" applyFill="1" applyBorder="1" applyAlignment="1">
      <alignment horizontal="center" wrapText="1"/>
    </xf>
    <xf numFmtId="0" fontId="7" fillId="2" borderId="1" xfId="0" applyFont="1" applyFill="1" applyBorder="1" applyAlignment="1">
      <alignment horizontal="center"/>
    </xf>
    <xf numFmtId="0" fontId="11" fillId="2" borderId="1" xfId="0" applyFont="1" applyFill="1" applyBorder="1"/>
    <xf numFmtId="0" fontId="8" fillId="0" borderId="1" xfId="0" applyFont="1" applyBorder="1" applyAlignment="1">
      <alignment vertical="center"/>
    </xf>
    <xf numFmtId="0" fontId="6" fillId="0" borderId="1" xfId="0" applyFont="1" applyFill="1" applyBorder="1" applyAlignment="1">
      <alignment vertical="center" wrapText="1"/>
    </xf>
    <xf numFmtId="164" fontId="6" fillId="0" borderId="1" xfId="0" applyNumberFormat="1" applyFont="1" applyFill="1" applyBorder="1" applyAlignment="1">
      <alignment horizontal="center" vertical="center"/>
    </xf>
    <xf numFmtId="8" fontId="6" fillId="0" borderId="1" xfId="0" applyNumberFormat="1" applyFont="1" applyFill="1" applyBorder="1" applyAlignment="1">
      <alignment horizontal="center" vertical="center" wrapText="1"/>
    </xf>
    <xf numFmtId="0" fontId="8" fillId="0" borderId="2" xfId="0" applyFont="1" applyBorder="1" applyAlignment="1">
      <alignment vertical="center"/>
    </xf>
    <xf numFmtId="0" fontId="6" fillId="0" borderId="2" xfId="0" applyFont="1" applyFill="1" applyBorder="1" applyAlignment="1">
      <alignment vertical="center" wrapText="1"/>
    </xf>
    <xf numFmtId="8"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165" fontId="7"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65" fontId="7" fillId="0" borderId="2" xfId="0" applyNumberFormat="1" applyFont="1" applyFill="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vertical="top" wrapText="1"/>
    </xf>
    <xf numFmtId="164" fontId="6" fillId="0" borderId="1" xfId="0" applyNumberFormat="1" applyFont="1" applyFill="1" applyBorder="1" applyAlignment="1">
      <alignment horizontal="center" vertical="top"/>
    </xf>
    <xf numFmtId="165" fontId="7" fillId="0" borderId="1" xfId="0" applyNumberFormat="1" applyFont="1" applyFill="1" applyBorder="1" applyAlignment="1">
      <alignment horizontal="center" vertical="top" wrapText="1"/>
    </xf>
    <xf numFmtId="0" fontId="8" fillId="0" borderId="1" xfId="0" applyFont="1" applyBorder="1" applyAlignment="1">
      <alignment horizontal="left" vertical="top" wrapText="1"/>
    </xf>
    <xf numFmtId="0" fontId="8" fillId="0" borderId="1" xfId="0" applyFont="1" applyFill="1" applyBorder="1" applyAlignment="1">
      <alignment vertical="center"/>
    </xf>
    <xf numFmtId="0" fontId="8" fillId="0" borderId="1" xfId="0" applyFont="1" applyFill="1" applyBorder="1" applyAlignment="1">
      <alignment wrapText="1"/>
    </xf>
    <xf numFmtId="0" fontId="8" fillId="0" borderId="0" xfId="0" applyFont="1" applyFill="1" applyBorder="1"/>
    <xf numFmtId="0" fontId="10" fillId="0" borderId="0" xfId="0" applyFont="1" applyFill="1" applyBorder="1"/>
    <xf numFmtId="0" fontId="11" fillId="0" borderId="0" xfId="0" applyFont="1" applyFill="1" applyBorder="1"/>
    <xf numFmtId="0" fontId="9"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wrapText="1"/>
    </xf>
    <xf numFmtId="0" fontId="0" fillId="0" borderId="1" xfId="0" applyFont="1" applyFill="1" applyBorder="1" applyAlignment="1">
      <alignment vertical="top" wrapText="1"/>
    </xf>
    <xf numFmtId="164" fontId="0" fillId="0" borderId="1" xfId="0" applyNumberFormat="1" applyFill="1" applyBorder="1" applyAlignment="1">
      <alignment horizontal="center"/>
    </xf>
    <xf numFmtId="0" fontId="0" fillId="0" borderId="0" xfId="0" applyFill="1" applyBorder="1" applyAlignment="1">
      <alignment horizontal="center" vertical="top"/>
    </xf>
    <xf numFmtId="0" fontId="0" fillId="0" borderId="0" xfId="0" applyAlignment="1"/>
    <xf numFmtId="164" fontId="6" fillId="0" borderId="1" xfId="0" applyNumberFormat="1" applyFont="1" applyFill="1" applyBorder="1" applyAlignment="1">
      <alignment horizontal="center" vertical="center" wrapText="1"/>
    </xf>
    <xf numFmtId="164" fontId="0" fillId="0" borderId="0" xfId="0" applyNumberFormat="1"/>
    <xf numFmtId="164" fontId="0" fillId="0" borderId="0" xfId="0" applyNumberFormat="1" applyAlignment="1">
      <alignment horizontal="center"/>
    </xf>
    <xf numFmtId="0" fontId="1" fillId="0" borderId="1" xfId="0" applyFont="1" applyFill="1" applyBorder="1" applyAlignment="1"/>
    <xf numFmtId="8" fontId="0" fillId="0" borderId="1" xfId="0" applyNumberFormat="1" applyBorder="1" applyAlignment="1">
      <alignment horizontal="center" wrapText="1"/>
    </xf>
    <xf numFmtId="0" fontId="0" fillId="0" borderId="1" xfId="0" applyBorder="1" applyAlignment="1">
      <alignment wrapText="1"/>
    </xf>
    <xf numFmtId="164" fontId="0" fillId="0" borderId="1" xfId="0" applyNumberFormat="1" applyBorder="1" applyAlignment="1">
      <alignment horizontal="center" wrapText="1"/>
    </xf>
    <xf numFmtId="0" fontId="1" fillId="0" borderId="3" xfId="0" applyFont="1" applyBorder="1" applyAlignment="1">
      <alignment horizontal="center" wrapText="1"/>
    </xf>
    <xf numFmtId="0" fontId="0" fillId="0" borderId="0" xfId="0" applyFill="1" applyBorder="1" applyAlignment="1">
      <alignment horizontal="center"/>
    </xf>
    <xf numFmtId="164" fontId="0" fillId="0" borderId="2" xfId="0" applyNumberFormat="1" applyFont="1" applyFill="1" applyBorder="1" applyAlignment="1">
      <alignment horizontal="center" vertical="top" wrapText="1"/>
    </xf>
    <xf numFmtId="0" fontId="0" fillId="0" borderId="1" xfId="0" applyFill="1" applyBorder="1" applyAlignment="1">
      <alignment horizontal="left" vertical="center" wrapText="1"/>
    </xf>
    <xf numFmtId="40"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ont="1" applyFill="1" applyBorder="1" applyAlignment="1">
      <alignment horizontal="center" vertical="top" wrapText="1"/>
    </xf>
    <xf numFmtId="0" fontId="0" fillId="0" borderId="1" xfId="0" applyFill="1" applyBorder="1" applyAlignment="1">
      <alignment horizontal="center" wrapText="1"/>
    </xf>
    <xf numFmtId="0" fontId="8" fillId="0" borderId="0" xfId="0" applyFont="1" applyFill="1" applyBorder="1" applyAlignment="1">
      <alignment horizontal="left"/>
    </xf>
    <xf numFmtId="0" fontId="5" fillId="0" borderId="0" xfId="0" applyFont="1" applyAlignment="1">
      <alignment horizontal="center"/>
    </xf>
    <xf numFmtId="0" fontId="6" fillId="0" borderId="0" xfId="0" applyFont="1" applyFill="1" applyBorder="1" applyAlignment="1">
      <alignment horizontal="left" wrapText="1"/>
    </xf>
    <xf numFmtId="0" fontId="8" fillId="0" borderId="0" xfId="0" applyFont="1" applyAlignment="1">
      <alignment horizontal="left"/>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6" fontId="0" fillId="0" borderId="2" xfId="0" applyNumberFormat="1" applyFont="1" applyFill="1" applyBorder="1" applyAlignment="1">
      <alignment horizontal="center" vertical="center" wrapText="1"/>
    </xf>
    <xf numFmtId="6" fontId="0" fillId="0" borderId="4"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90" zoomScaleNormal="90" workbookViewId="0">
      <pane ySplit="3" topLeftCell="A4" activePane="bottomLeft" state="frozen"/>
      <selection activeCell="E20" sqref="E20"/>
      <selection pane="bottomLeft" activeCell="E20" sqref="E20"/>
    </sheetView>
  </sheetViews>
  <sheetFormatPr defaultRowHeight="15" x14ac:dyDescent="0.25"/>
  <cols>
    <col min="1" max="1" width="9.140625" style="33" bestFit="1" customWidth="1"/>
    <col min="2" max="2" width="50.28515625" style="6" customWidth="1"/>
    <col min="3" max="3" width="17.28515625" style="6" customWidth="1"/>
    <col min="4" max="4" width="16.28515625" style="6" customWidth="1"/>
    <col min="5" max="5" width="18.85546875" style="6" customWidth="1"/>
    <col min="6" max="6" width="99.7109375" style="33" customWidth="1"/>
    <col min="7" max="9" width="99.7109375" style="6" customWidth="1"/>
    <col min="10" max="16384" width="9.140625" style="6"/>
  </cols>
  <sheetData>
    <row r="1" spans="1:6" ht="18" x14ac:dyDescent="0.25">
      <c r="B1" s="85" t="s">
        <v>68</v>
      </c>
      <c r="C1" s="85"/>
      <c r="D1" s="85"/>
      <c r="E1" s="85"/>
    </row>
    <row r="2" spans="1:6" ht="15.75" x14ac:dyDescent="0.25">
      <c r="B2" s="22"/>
      <c r="C2" s="22"/>
      <c r="D2" s="22"/>
      <c r="E2" s="22"/>
    </row>
    <row r="3" spans="1:6" ht="31.5" x14ac:dyDescent="0.25">
      <c r="A3" s="38" t="s">
        <v>40</v>
      </c>
      <c r="B3" s="35" t="s">
        <v>2</v>
      </c>
      <c r="C3" s="36" t="s">
        <v>27</v>
      </c>
      <c r="D3" s="36" t="s">
        <v>0</v>
      </c>
      <c r="E3" s="36" t="s">
        <v>28</v>
      </c>
      <c r="F3" s="37" t="s">
        <v>21</v>
      </c>
    </row>
    <row r="4" spans="1:6" ht="30" x14ac:dyDescent="0.25">
      <c r="A4" s="39" t="s">
        <v>41</v>
      </c>
      <c r="B4" s="40" t="s">
        <v>45</v>
      </c>
      <c r="C4" s="54">
        <v>75</v>
      </c>
      <c r="D4" s="54">
        <v>47.01</v>
      </c>
      <c r="E4" s="55">
        <v>50</v>
      </c>
      <c r="F4" s="53" t="s">
        <v>66</v>
      </c>
    </row>
    <row r="5" spans="1:6" ht="30" x14ac:dyDescent="0.25">
      <c r="A5" s="39" t="s">
        <v>42</v>
      </c>
      <c r="B5" s="40" t="s">
        <v>51</v>
      </c>
      <c r="C5" s="54">
        <v>240</v>
      </c>
      <c r="D5" s="54">
        <v>101.1</v>
      </c>
      <c r="E5" s="55">
        <v>100</v>
      </c>
      <c r="F5" s="53" t="s">
        <v>67</v>
      </c>
    </row>
    <row r="6" spans="1:6" ht="31.5" x14ac:dyDescent="0.25">
      <c r="A6" s="39" t="s">
        <v>42</v>
      </c>
      <c r="B6" s="40" t="s">
        <v>29</v>
      </c>
      <c r="C6" s="54" t="s">
        <v>32</v>
      </c>
      <c r="D6" s="54" t="s">
        <v>44</v>
      </c>
      <c r="E6" s="55" t="s">
        <v>59</v>
      </c>
      <c r="F6" s="53" t="s">
        <v>58</v>
      </c>
    </row>
    <row r="7" spans="1:6" ht="45" x14ac:dyDescent="0.25">
      <c r="A7" s="39" t="s">
        <v>42</v>
      </c>
      <c r="B7" s="40" t="s">
        <v>30</v>
      </c>
      <c r="C7" s="41">
        <v>20</v>
      </c>
      <c r="D7" s="41">
        <v>6.06</v>
      </c>
      <c r="E7" s="49">
        <v>6</v>
      </c>
      <c r="F7" s="53" t="s">
        <v>60</v>
      </c>
    </row>
    <row r="8" spans="1:6" ht="45.75" x14ac:dyDescent="0.25">
      <c r="A8" s="57" t="s">
        <v>43</v>
      </c>
      <c r="B8" s="40" t="s">
        <v>9</v>
      </c>
      <c r="C8" s="41">
        <v>20</v>
      </c>
      <c r="D8" s="69" t="s">
        <v>57</v>
      </c>
      <c r="E8" s="49">
        <v>12</v>
      </c>
      <c r="F8" s="58" t="s">
        <v>61</v>
      </c>
    </row>
    <row r="9" spans="1:6" ht="30" x14ac:dyDescent="0.25">
      <c r="A9" s="39" t="s">
        <v>46</v>
      </c>
      <c r="B9" s="40" t="s">
        <v>31</v>
      </c>
      <c r="C9" s="42">
        <v>85</v>
      </c>
      <c r="D9" s="41">
        <v>156.75</v>
      </c>
      <c r="E9" s="49">
        <v>156</v>
      </c>
      <c r="F9" s="56" t="s">
        <v>62</v>
      </c>
    </row>
    <row r="10" spans="1:6" ht="81" customHeight="1" x14ac:dyDescent="0.25">
      <c r="A10" s="43" t="s">
        <v>46</v>
      </c>
      <c r="B10" s="44" t="s">
        <v>33</v>
      </c>
      <c r="C10" s="45">
        <v>115</v>
      </c>
      <c r="D10" s="46">
        <v>156.75</v>
      </c>
      <c r="E10" s="51" t="s">
        <v>37</v>
      </c>
      <c r="F10" s="53" t="s">
        <v>52</v>
      </c>
    </row>
    <row r="11" spans="1:6" ht="30" x14ac:dyDescent="0.25">
      <c r="A11" s="47" t="s">
        <v>47</v>
      </c>
      <c r="B11" s="47" t="s">
        <v>48</v>
      </c>
      <c r="C11" s="48">
        <v>0</v>
      </c>
      <c r="D11" s="48"/>
      <c r="E11" s="50" t="s">
        <v>49</v>
      </c>
      <c r="F11" s="56" t="s">
        <v>63</v>
      </c>
    </row>
    <row r="12" spans="1:6" ht="45" x14ac:dyDescent="0.25">
      <c r="A12" s="47" t="s">
        <v>47</v>
      </c>
      <c r="B12" s="47" t="s">
        <v>72</v>
      </c>
      <c r="C12" s="48">
        <v>0</v>
      </c>
      <c r="D12" s="48"/>
      <c r="E12" s="50" t="s">
        <v>50</v>
      </c>
      <c r="F12" s="56" t="s">
        <v>64</v>
      </c>
    </row>
    <row r="13" spans="1:6" ht="15.75" x14ac:dyDescent="0.25">
      <c r="A13" s="34"/>
      <c r="B13" s="86"/>
      <c r="C13" s="86"/>
      <c r="D13" s="86"/>
      <c r="E13" s="86"/>
      <c r="F13" s="86"/>
    </row>
    <row r="14" spans="1:6" ht="15.75" x14ac:dyDescent="0.25">
      <c r="A14" s="34"/>
      <c r="B14" s="86"/>
      <c r="C14" s="86"/>
      <c r="D14" s="86"/>
      <c r="E14" s="86"/>
      <c r="F14" s="86"/>
    </row>
    <row r="15" spans="1:6" ht="15.75" x14ac:dyDescent="0.25">
      <c r="A15" s="34"/>
      <c r="B15" s="87"/>
      <c r="C15" s="87"/>
      <c r="D15" s="87"/>
      <c r="E15" s="87"/>
      <c r="F15" s="87"/>
    </row>
    <row r="16" spans="1:6" ht="15.75" x14ac:dyDescent="0.25">
      <c r="A16" s="59"/>
      <c r="B16" s="84"/>
      <c r="C16" s="84"/>
      <c r="D16" s="84"/>
      <c r="E16" s="84"/>
      <c r="F16" s="84"/>
    </row>
    <row r="17" spans="1:6" ht="15.75" x14ac:dyDescent="0.25">
      <c r="A17" s="59"/>
      <c r="B17" s="60"/>
      <c r="C17" s="60"/>
      <c r="D17" s="60"/>
      <c r="E17" s="60"/>
      <c r="F17" s="59"/>
    </row>
    <row r="18" spans="1:6" ht="15.75" x14ac:dyDescent="0.25">
      <c r="A18" s="61"/>
      <c r="B18" s="59"/>
      <c r="C18" s="60"/>
      <c r="D18" s="60"/>
      <c r="E18" s="60"/>
      <c r="F18" s="59"/>
    </row>
    <row r="19" spans="1:6" ht="15.75" x14ac:dyDescent="0.25">
      <c r="A19" s="61"/>
      <c r="B19" s="61"/>
      <c r="C19" s="61"/>
      <c r="D19" s="31"/>
      <c r="E19" s="31"/>
      <c r="F19" s="62"/>
    </row>
    <row r="20" spans="1:6" ht="15.75" x14ac:dyDescent="0.25">
      <c r="A20" s="63"/>
      <c r="B20" s="63"/>
      <c r="C20" s="64"/>
      <c r="D20" s="31"/>
      <c r="E20" s="31"/>
      <c r="F20" s="62"/>
    </row>
    <row r="21" spans="1:6" ht="15.75" x14ac:dyDescent="0.25">
      <c r="A21" s="63"/>
      <c r="B21" s="63"/>
      <c r="C21" s="64"/>
      <c r="D21" s="31"/>
      <c r="E21" s="31"/>
      <c r="F21" s="62"/>
    </row>
    <row r="22" spans="1:6" ht="15.75" x14ac:dyDescent="0.25">
      <c r="A22" s="63"/>
      <c r="B22" s="63"/>
      <c r="C22" s="64"/>
      <c r="D22" s="31"/>
      <c r="E22" s="31"/>
      <c r="F22" s="62"/>
    </row>
    <row r="23" spans="1:6" ht="15.75" x14ac:dyDescent="0.25">
      <c r="A23" s="63"/>
      <c r="B23" s="63"/>
      <c r="C23" s="64"/>
      <c r="D23" s="31"/>
      <c r="E23" s="31"/>
      <c r="F23" s="62"/>
    </row>
    <row r="24" spans="1:6" ht="15.75" x14ac:dyDescent="0.25">
      <c r="A24" s="63"/>
      <c r="B24" s="63"/>
      <c r="C24" s="64"/>
      <c r="D24" s="31"/>
      <c r="E24" s="31"/>
      <c r="F24" s="62"/>
    </row>
    <row r="25" spans="1:6" ht="15.75" x14ac:dyDescent="0.25">
      <c r="A25" s="59"/>
      <c r="B25" s="59"/>
      <c r="C25" s="64"/>
      <c r="D25" s="31"/>
      <c r="E25" s="31"/>
      <c r="F25" s="62"/>
    </row>
    <row r="26" spans="1:6" ht="15.75" x14ac:dyDescent="0.25">
      <c r="A26" s="59"/>
      <c r="B26" s="59"/>
      <c r="C26" s="59"/>
      <c r="D26" s="31"/>
      <c r="E26" s="31"/>
      <c r="F26" s="62"/>
    </row>
    <row r="27" spans="1:6" ht="15.75" x14ac:dyDescent="0.25">
      <c r="A27" s="59"/>
      <c r="B27" s="59"/>
      <c r="C27" s="64"/>
      <c r="D27" s="31"/>
      <c r="E27" s="31"/>
      <c r="F27" s="62"/>
    </row>
    <row r="28" spans="1:6" x14ac:dyDescent="0.25">
      <c r="A28" s="62"/>
      <c r="B28" s="31"/>
      <c r="C28" s="31"/>
      <c r="D28" s="31"/>
      <c r="E28" s="31"/>
      <c r="F28" s="62"/>
    </row>
    <row r="29" spans="1:6" x14ac:dyDescent="0.25">
      <c r="A29" s="62"/>
      <c r="B29" s="31"/>
      <c r="C29" s="31"/>
      <c r="D29" s="31"/>
      <c r="E29" s="31"/>
      <c r="F29" s="62"/>
    </row>
  </sheetData>
  <mergeCells count="5">
    <mergeCell ref="B16:F16"/>
    <mergeCell ref="B1:E1"/>
    <mergeCell ref="B13:F13"/>
    <mergeCell ref="B14:F14"/>
    <mergeCell ref="B15:F15"/>
  </mergeCells>
  <pageMargins left="0.7" right="0.7" top="0.75" bottom="0.75" header="0.3" footer="0.3"/>
  <pageSetup scale="5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pane ySplit="3" topLeftCell="A4" activePane="bottomLeft" state="frozen"/>
      <selection activeCell="E20" sqref="E20"/>
      <selection pane="bottomLeft" activeCell="E20" sqref="E20"/>
    </sheetView>
  </sheetViews>
  <sheetFormatPr defaultRowHeight="15" x14ac:dyDescent="0.25"/>
  <cols>
    <col min="1" max="1" width="61" bestFit="1" customWidth="1"/>
    <col min="2" max="2" width="23.140625" customWidth="1"/>
    <col min="3" max="3" width="14.85546875" bestFit="1" customWidth="1"/>
    <col min="4" max="4" width="12.28515625" customWidth="1"/>
    <col min="5" max="5" width="14.42578125" style="17" customWidth="1"/>
    <col min="6" max="6" width="13.140625" style="21" customWidth="1"/>
    <col min="7" max="7" width="14.85546875" style="17" customWidth="1"/>
    <col min="8" max="8" width="11.140625" style="21" customWidth="1"/>
    <col min="9" max="9" width="8.7109375" style="17" customWidth="1"/>
    <col min="10" max="10" width="45.5703125" style="17" customWidth="1"/>
  </cols>
  <sheetData>
    <row r="1" spans="1:10" s="6" customFormat="1" x14ac:dyDescent="0.25">
      <c r="A1" s="12" t="s">
        <v>14</v>
      </c>
      <c r="E1" s="17"/>
      <c r="F1" s="21"/>
      <c r="G1" s="17"/>
      <c r="H1" s="21"/>
      <c r="I1" s="17"/>
      <c r="J1" s="17"/>
    </row>
    <row r="2" spans="1:10" s="6" customFormat="1" x14ac:dyDescent="0.25">
      <c r="E2" s="17"/>
      <c r="F2" s="21"/>
      <c r="G2" s="17"/>
      <c r="H2" s="21"/>
      <c r="I2" s="17"/>
      <c r="J2" s="17"/>
    </row>
    <row r="3" spans="1:10" ht="75" x14ac:dyDescent="0.25">
      <c r="A3" s="52" t="s">
        <v>2</v>
      </c>
      <c r="B3" s="52" t="s">
        <v>69</v>
      </c>
      <c r="C3" s="5" t="s">
        <v>3</v>
      </c>
      <c r="D3" s="5" t="s">
        <v>6</v>
      </c>
      <c r="E3" s="8" t="s">
        <v>65</v>
      </c>
      <c r="F3" s="8" t="s">
        <v>38</v>
      </c>
      <c r="G3" s="8" t="s">
        <v>5</v>
      </c>
      <c r="H3" s="8" t="s">
        <v>39</v>
      </c>
      <c r="I3" s="19" t="s">
        <v>0</v>
      </c>
      <c r="J3" s="19" t="s">
        <v>70</v>
      </c>
    </row>
    <row r="4" spans="1:10" ht="60" customHeight="1" x14ac:dyDescent="0.25">
      <c r="A4" s="90" t="s">
        <v>15</v>
      </c>
      <c r="B4" s="92">
        <v>75</v>
      </c>
      <c r="C4" s="15" t="s">
        <v>22</v>
      </c>
      <c r="D4" s="29">
        <v>70.849999999999994</v>
      </c>
      <c r="E4" s="18">
        <v>7.4829999999999997</v>
      </c>
      <c r="F4" s="18">
        <f>E4/60</f>
        <v>0.12471666666666666</v>
      </c>
      <c r="G4" s="18">
        <v>16.983000000000001</v>
      </c>
      <c r="H4" s="18">
        <f>G4/60</f>
        <v>0.28305000000000002</v>
      </c>
      <c r="I4" s="29">
        <f>(F4+H4)*D4</f>
        <v>28.890268333333331</v>
      </c>
      <c r="J4" s="88"/>
    </row>
    <row r="5" spans="1:10" s="6" customFormat="1" x14ac:dyDescent="0.25">
      <c r="A5" s="91"/>
      <c r="B5" s="93"/>
      <c r="C5" s="15" t="s">
        <v>23</v>
      </c>
      <c r="D5" s="29">
        <v>112.01</v>
      </c>
      <c r="E5" s="18">
        <v>10.117000000000001</v>
      </c>
      <c r="F5" s="18">
        <f>E5/60</f>
        <v>0.16861666666666669</v>
      </c>
      <c r="G5" s="18">
        <v>24.766999999999999</v>
      </c>
      <c r="H5" s="18">
        <f>G5/60</f>
        <v>0.41278333333333334</v>
      </c>
      <c r="I5" s="29">
        <f>(F5+H5)*D5</f>
        <v>65.122614000000013</v>
      </c>
      <c r="J5" s="89"/>
    </row>
    <row r="6" spans="1:10" s="6" customFormat="1" ht="60" x14ac:dyDescent="0.25">
      <c r="A6" s="14" t="s">
        <v>10</v>
      </c>
      <c r="B6" s="78" t="s">
        <v>12</v>
      </c>
      <c r="C6" s="79" t="s">
        <v>23</v>
      </c>
      <c r="D6" s="29">
        <v>112.01</v>
      </c>
      <c r="E6" s="80">
        <v>12.72</v>
      </c>
      <c r="F6" s="18">
        <f t="shared" ref="F6:F8" si="0">E6/60</f>
        <v>0.21200000000000002</v>
      </c>
      <c r="G6" s="81">
        <v>14.36</v>
      </c>
      <c r="H6" s="18">
        <f t="shared" ref="H6:H8" si="1">G6/60</f>
        <v>0.23933333333333331</v>
      </c>
      <c r="I6" s="29">
        <f t="shared" ref="I6:I8" si="2">(F6+H6)*D6</f>
        <v>50.553846666666672</v>
      </c>
      <c r="J6" s="9" t="s">
        <v>71</v>
      </c>
    </row>
    <row r="7" spans="1:10" s="6" customFormat="1" ht="60" x14ac:dyDescent="0.25">
      <c r="A7" s="14" t="s">
        <v>11</v>
      </c>
      <c r="B7" s="16" t="s">
        <v>19</v>
      </c>
      <c r="C7" s="79" t="s">
        <v>23</v>
      </c>
      <c r="D7" s="29">
        <v>112.01</v>
      </c>
      <c r="E7" s="80">
        <v>12.72</v>
      </c>
      <c r="F7" s="18">
        <f t="shared" si="0"/>
        <v>0.21200000000000002</v>
      </c>
      <c r="G7" s="81">
        <v>14.36</v>
      </c>
      <c r="H7" s="18">
        <f t="shared" si="1"/>
        <v>0.23933333333333331</v>
      </c>
      <c r="I7" s="29">
        <f t="shared" si="2"/>
        <v>50.553846666666672</v>
      </c>
      <c r="J7" s="9" t="s">
        <v>71</v>
      </c>
    </row>
    <row r="8" spans="1:10" s="6" customFormat="1" ht="30" x14ac:dyDescent="0.25">
      <c r="A8" s="65" t="s">
        <v>20</v>
      </c>
      <c r="B8" s="82" t="s">
        <v>13</v>
      </c>
      <c r="C8" s="79" t="s">
        <v>22</v>
      </c>
      <c r="D8" s="29">
        <v>70.849999999999994</v>
      </c>
      <c r="E8" s="80">
        <v>5.13</v>
      </c>
      <c r="F8" s="18">
        <f t="shared" si="0"/>
        <v>8.5499999999999993E-2</v>
      </c>
      <c r="G8" s="81">
        <v>0</v>
      </c>
      <c r="H8" s="18">
        <f t="shared" si="1"/>
        <v>0</v>
      </c>
      <c r="I8" s="29">
        <f t="shared" si="2"/>
        <v>6.0576749999999988</v>
      </c>
      <c r="J8" s="83"/>
    </row>
    <row r="14" spans="1:10" x14ac:dyDescent="0.25">
      <c r="D14" s="70"/>
      <c r="E14" s="71"/>
    </row>
  </sheetData>
  <mergeCells count="3">
    <mergeCell ref="J4:J5"/>
    <mergeCell ref="A4:A5"/>
    <mergeCell ref="B4:B5"/>
  </mergeCells>
  <pageMargins left="0.7" right="0.7" top="0.75" bottom="0.75" header="0.3" footer="0.3"/>
  <pageSetup scale="5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workbookViewId="0">
      <selection activeCell="E20" sqref="E20"/>
    </sheetView>
  </sheetViews>
  <sheetFormatPr defaultRowHeight="15" x14ac:dyDescent="0.25"/>
  <cols>
    <col min="1" max="1" width="24.5703125" customWidth="1"/>
    <col min="2" max="2" width="15.7109375" customWidth="1"/>
    <col min="3" max="3" width="12.85546875" customWidth="1"/>
    <col min="4" max="4" width="12.42578125" customWidth="1"/>
    <col min="5" max="5" width="11.28515625" customWidth="1"/>
    <col min="6" max="6" width="21.5703125" customWidth="1"/>
    <col min="7" max="7" width="10.42578125" customWidth="1"/>
  </cols>
  <sheetData>
    <row r="1" spans="1:7" s="6" customFormat="1" x14ac:dyDescent="0.25">
      <c r="A1" s="13" t="s">
        <v>16</v>
      </c>
    </row>
    <row r="2" spans="1:7" s="6" customFormat="1" x14ac:dyDescent="0.25"/>
    <row r="3" spans="1:7" ht="75" x14ac:dyDescent="0.25">
      <c r="A3" s="1" t="s">
        <v>2</v>
      </c>
      <c r="B3" s="52" t="s">
        <v>69</v>
      </c>
      <c r="C3" s="5" t="s">
        <v>3</v>
      </c>
      <c r="D3" s="5" t="s">
        <v>6</v>
      </c>
      <c r="E3" s="5" t="s">
        <v>4</v>
      </c>
      <c r="F3" s="5" t="s">
        <v>5</v>
      </c>
      <c r="G3" s="72" t="s">
        <v>0</v>
      </c>
    </row>
    <row r="4" spans="1:7" ht="45" x14ac:dyDescent="0.25">
      <c r="A4" s="11" t="s">
        <v>18</v>
      </c>
      <c r="B4" s="16">
        <v>85</v>
      </c>
      <c r="C4" s="2" t="s">
        <v>25</v>
      </c>
      <c r="D4" s="7">
        <v>156.75</v>
      </c>
      <c r="E4" s="20" t="s">
        <v>26</v>
      </c>
      <c r="F4" s="2" t="s">
        <v>24</v>
      </c>
      <c r="G4" s="7">
        <v>156.75</v>
      </c>
    </row>
    <row r="5" spans="1:7" s="6" customFormat="1" ht="45" x14ac:dyDescent="0.25">
      <c r="A5" s="11" t="s">
        <v>17</v>
      </c>
      <c r="B5" s="16">
        <v>115</v>
      </c>
      <c r="C5" s="2" t="s">
        <v>25</v>
      </c>
      <c r="D5" s="7">
        <v>156.75</v>
      </c>
      <c r="E5" s="20" t="s">
        <v>24</v>
      </c>
      <c r="F5" s="2" t="s">
        <v>24</v>
      </c>
      <c r="G5" s="7" t="s">
        <v>24</v>
      </c>
    </row>
    <row r="6" spans="1:7" x14ac:dyDescent="0.25">
      <c r="A6" s="68"/>
      <c r="B6" s="68"/>
      <c r="C6" s="68"/>
      <c r="D6" s="68"/>
      <c r="E6" s="68"/>
      <c r="F6" s="68"/>
      <c r="G6" s="68"/>
    </row>
    <row r="7" spans="1:7" x14ac:dyDescent="0.25">
      <c r="A7" s="68"/>
      <c r="B7" s="68"/>
      <c r="C7" s="68"/>
      <c r="D7" s="68"/>
      <c r="E7" s="68"/>
      <c r="F7" s="68"/>
      <c r="G7" s="68"/>
    </row>
    <row r="8" spans="1:7" x14ac:dyDescent="0.25">
      <c r="A8" s="68"/>
      <c r="B8" s="68"/>
      <c r="C8" s="68"/>
      <c r="D8" s="68"/>
      <c r="E8" s="68"/>
      <c r="F8" s="68"/>
      <c r="G8" s="68"/>
    </row>
  </sheetData>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E20" sqref="E20"/>
    </sheetView>
  </sheetViews>
  <sheetFormatPr defaultRowHeight="15" x14ac:dyDescent="0.25"/>
  <cols>
    <col min="1" max="1" width="24.5703125" style="6" customWidth="1"/>
    <col min="2" max="2" width="11.7109375" style="6" customWidth="1"/>
    <col min="3" max="3" width="22.28515625" style="6" customWidth="1"/>
    <col min="4" max="4" width="16" style="6" customWidth="1"/>
    <col min="5" max="5" width="10.85546875" style="21" customWidth="1"/>
    <col min="6" max="6" width="10.140625" style="6" customWidth="1"/>
    <col min="7" max="7" width="8.85546875" style="6" customWidth="1"/>
    <col min="8" max="16384" width="9.140625" style="6"/>
  </cols>
  <sheetData>
    <row r="1" spans="1:7" x14ac:dyDescent="0.25">
      <c r="A1" s="13" t="s">
        <v>16</v>
      </c>
    </row>
    <row r="3" spans="1:7" ht="60" x14ac:dyDescent="0.25">
      <c r="A3" s="52" t="s">
        <v>2</v>
      </c>
      <c r="B3" s="52" t="s">
        <v>69</v>
      </c>
      <c r="C3" s="10" t="s">
        <v>3</v>
      </c>
      <c r="D3" s="10" t="s">
        <v>8</v>
      </c>
      <c r="E3" s="76" t="s">
        <v>7</v>
      </c>
      <c r="F3" s="52" t="s">
        <v>54</v>
      </c>
      <c r="G3" s="52" t="s">
        <v>55</v>
      </c>
    </row>
    <row r="4" spans="1:7" x14ac:dyDescent="0.25">
      <c r="A4" s="11" t="s">
        <v>9</v>
      </c>
      <c r="B4" s="73">
        <v>20</v>
      </c>
      <c r="C4" s="74" t="s">
        <v>34</v>
      </c>
      <c r="D4" s="28" t="s">
        <v>24</v>
      </c>
      <c r="E4" s="75" t="s">
        <v>53</v>
      </c>
      <c r="F4" s="75">
        <v>5</v>
      </c>
      <c r="G4" s="75">
        <v>10</v>
      </c>
    </row>
    <row r="5" spans="1:7" x14ac:dyDescent="0.25">
      <c r="A5" s="23"/>
      <c r="B5" s="24"/>
      <c r="C5" s="4" t="s">
        <v>35</v>
      </c>
      <c r="D5" s="28">
        <v>4.1666999999999997E-3</v>
      </c>
      <c r="E5" s="27">
        <v>36.24</v>
      </c>
      <c r="F5" s="27">
        <f>D5*E5</f>
        <v>0.151001208</v>
      </c>
      <c r="G5" s="27">
        <v>0.151001208</v>
      </c>
    </row>
    <row r="6" spans="1:7" x14ac:dyDescent="0.25">
      <c r="A6" s="23"/>
      <c r="B6" s="24"/>
      <c r="C6" s="4" t="s">
        <v>1</v>
      </c>
      <c r="D6" s="28">
        <v>8.6666670000000001E-2</v>
      </c>
      <c r="E6" s="27">
        <v>55.56</v>
      </c>
      <c r="F6" s="27">
        <f>D6*E6</f>
        <v>4.8152001852000001</v>
      </c>
      <c r="G6" s="27">
        <v>4.8152001852000001</v>
      </c>
    </row>
    <row r="7" spans="1:7" x14ac:dyDescent="0.25">
      <c r="A7" s="23"/>
      <c r="B7" s="24"/>
      <c r="C7" s="4" t="s">
        <v>36</v>
      </c>
      <c r="D7" s="28">
        <v>3.3333330000000001E-2</v>
      </c>
      <c r="E7" s="27">
        <v>38.58</v>
      </c>
      <c r="F7" s="27">
        <f>D7*E7</f>
        <v>1.2859998714</v>
      </c>
      <c r="G7" s="27">
        <v>1.2859998714</v>
      </c>
    </row>
    <row r="8" spans="1:7" x14ac:dyDescent="0.25">
      <c r="A8" s="23"/>
      <c r="B8" s="24"/>
      <c r="C8" s="3"/>
      <c r="D8" s="26"/>
      <c r="E8" s="25"/>
      <c r="F8" s="66">
        <f>SUM(F4:F7)</f>
        <v>11.2522012646</v>
      </c>
      <c r="G8" s="27">
        <f>SUM(G4:G7)</f>
        <v>16.2522012646</v>
      </c>
    </row>
    <row r="9" spans="1:7" x14ac:dyDescent="0.25">
      <c r="A9" s="23"/>
      <c r="B9" s="24"/>
      <c r="C9" s="31"/>
      <c r="D9" s="32"/>
      <c r="E9" s="77"/>
      <c r="F9" s="31"/>
    </row>
    <row r="10" spans="1:7" x14ac:dyDescent="0.25">
      <c r="A10" s="23"/>
      <c r="B10" s="24"/>
      <c r="C10" s="31"/>
      <c r="D10" s="67" t="s">
        <v>56</v>
      </c>
      <c r="E10" s="30"/>
      <c r="F10" s="30"/>
      <c r="G10" s="68"/>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10F57CD7-A7BC-412E-8006-C130E698694D}"/>
</file>

<file path=customXml/itemProps2.xml><?xml version="1.0" encoding="utf-8"?>
<ds:datastoreItem xmlns:ds="http://schemas.openxmlformats.org/officeDocument/2006/customXml" ds:itemID="{6EEB3A89-8B5E-4C58-A1F0-C3FE6EBE70A9}"/>
</file>

<file path=customXml/itemProps3.xml><?xml version="1.0" encoding="utf-8"?>
<ds:datastoreItem xmlns:ds="http://schemas.openxmlformats.org/officeDocument/2006/customXml" ds:itemID="{D9625147-D9C1-445C-831E-AA29D5C68E6A}"/>
</file>

<file path=customXml/itemProps4.xml><?xml version="1.0" encoding="utf-8"?>
<ds:datastoreItem xmlns:ds="http://schemas.openxmlformats.org/officeDocument/2006/customXml" ds:itemID="{9BA5BB29-8377-4C62-B880-C8905CF26B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of Charges</vt:lpstr>
      <vt:lpstr>Metering</vt:lpstr>
      <vt:lpstr>T&amp;D Ops</vt:lpstr>
      <vt:lpstr>Payment Support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2019-12-12T19:57:34Z</dcterms:created>
  <dcterms:modified xsi:type="dcterms:W3CDTF">2019-12-12T19:57:38Z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