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esktop\working Folder\"/>
    </mc:Choice>
  </mc:AlternateContent>
  <bookViews>
    <workbookView xWindow="0" yWindow="0" windowWidth="19200" windowHeight="97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 iterate="1" iterateCount="1"/>
</workbook>
</file>

<file path=xl/calcChain.xml><?xml version="1.0" encoding="utf-8"?>
<calcChain xmlns="http://schemas.openxmlformats.org/spreadsheetml/2006/main">
  <c r="E18" i="1" l="1"/>
  <c r="D18" i="1"/>
  <c r="C18" i="1"/>
  <c r="G15" i="1"/>
  <c r="E15" i="1"/>
  <c r="D15" i="1"/>
  <c r="C15" i="1"/>
  <c r="B14" i="1"/>
  <c r="E13" i="1"/>
  <c r="D13" i="1"/>
  <c r="C13" i="1"/>
  <c r="B13" i="1"/>
  <c r="I10" i="1"/>
  <c r="H10" i="1"/>
  <c r="G10" i="1"/>
  <c r="E10" i="1"/>
  <c r="D10" i="1"/>
  <c r="C10" i="1"/>
  <c r="E7" i="1"/>
  <c r="D7" i="1"/>
  <c r="C7" i="1"/>
  <c r="E6" i="1"/>
  <c r="D6" i="1"/>
  <c r="C6" i="1"/>
  <c r="F15" i="1" l="1"/>
  <c r="C20" i="1"/>
  <c r="D20" i="1" s="1"/>
  <c r="E20" i="1" s="1"/>
  <c r="F10" i="1"/>
</calcChain>
</file>

<file path=xl/sharedStrings.xml><?xml version="1.0" encoding="utf-8"?>
<sst xmlns="http://schemas.openxmlformats.org/spreadsheetml/2006/main" count="20" uniqueCount="20">
  <si>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</si>
  <si>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</si>
  <si>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</si>
  <si>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</si>
  <si>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</si>
  <si>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</si>
  <si>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</si>
  <si>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</si>
  <si>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</si>
  <si>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</si>
  <si>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</si>
  <si>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</si>
  <si>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</si>
  <si>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</si>
  <si>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</si>
  <si>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1st Quarter Ending March 31, 2017</t>
  </si>
  <si>
    <t>TOTALS</t>
  </si>
  <si>
    <t>BALANCE TO</t>
  </si>
  <si>
    <t>RECOVER</t>
  </si>
  <si>
    <t>UW-161232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</si>
</sst>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43" fontId="0" fillId="0" borderId="0" xfId="0" applyNumberFormat="1" applyBorder="1"/>
    <xf numFmtId="0" fontId="5" fillId="0" borderId="5" xfId="0" applyFont="1" applyBorder="1"/>
    <xf numFmtId="0" fontId="8" fillId="0" borderId="0" xfId="0" applyFont="1"/>
    <xf numFmtId="0" fontId="2" fillId="0" borderId="6" xfId="0" applyFont="1" applyBorder="1"/>
    <xf numFmtId="43" fontId="0" fillId="0" borderId="0" xfId="2" applyFont="1" applyBorder="1"/>
    <xf numFmtId="0" fontId="5" fillId="0" borderId="0" xfId="0" applyFont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43" fontId="0" fillId="0" borderId="0" xfId="0" applyNumberFormat="1"/>
    <xf numFmtId="43" fontId="1" fillId="0" borderId="0" xfId="2" applyFont="1"/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7"/>
      <sheetName val="1STQTR"/>
      <sheetName val="2NDQTR"/>
      <sheetName val="3RDQTR"/>
      <sheetName val="4THQTR"/>
    </sheetNames>
    <sheetDataSet>
      <sheetData sheetId="0">
        <row r="6">
          <cell r="C6">
            <v>42736</v>
          </cell>
          <cell r="D6">
            <v>42767</v>
          </cell>
          <cell r="E6">
            <v>42795</v>
          </cell>
        </row>
        <row r="7">
          <cell r="C7">
            <v>-1046597.57</v>
          </cell>
          <cell r="D7">
            <v>-1293100.8799999999</v>
          </cell>
          <cell r="E7">
            <v>-1313808.96</v>
          </cell>
        </row>
        <row r="10">
          <cell r="C10">
            <v>13498.5</v>
          </cell>
          <cell r="D10">
            <v>13498.5</v>
          </cell>
          <cell r="E10">
            <v>13529.25</v>
          </cell>
          <cell r="P10">
            <v>427484.77</v>
          </cell>
          <cell r="Q10">
            <v>1312549.23</v>
          </cell>
          <cell r="R10">
            <v>1740034</v>
          </cell>
        </row>
        <row r="12">
          <cell r="B12" t="str">
            <v>Treatment Equipment</v>
          </cell>
          <cell r="C12">
            <v>241443.82</v>
          </cell>
          <cell r="D12">
            <v>15689.05</v>
          </cell>
          <cell r="E12">
            <v>58830.87</v>
          </cell>
        </row>
        <row r="13">
          <cell r="B13" t="str">
            <v>CoBank loan fees</v>
          </cell>
        </row>
        <row r="14">
          <cell r="C14">
            <v>260001.81</v>
          </cell>
          <cell r="D14">
            <v>34206.58</v>
          </cell>
          <cell r="E14">
            <v>77443.88</v>
          </cell>
          <cell r="P14">
            <v>1826984.92</v>
          </cell>
        </row>
        <row r="19">
          <cell r="C19">
            <v>-1293100.8799999999</v>
          </cell>
          <cell r="D19">
            <v>-1313808.96</v>
          </cell>
          <cell r="E19">
            <v>-1377723.5899999999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87"/>
  <sheetViews>
    <sheetView tabSelected="1" zoomScaleNormal="100" workbookViewId="0">
      <selection activeCell="E4" sqref="E4"/>
    </sheetView>
  </sheetViews>
  <sheetFormatPr defaultRowHeight="14.5" x14ac:dyDescent="0.35"/>
  <cols>
    <col min="1" max="1" width="3.7265625" style="6" customWidth="1"/>
    <col min="2" max="2" width="51.1796875" bestFit="1" customWidth="1"/>
    <col min="3" max="5" width="15.453125" customWidth="1"/>
    <col min="6" max="6" width="18.81640625" style="2" customWidth="1"/>
    <col min="7" max="17" width="13.26953125" customWidth="1"/>
  </cols>
  <sheetData>
    <row r="1" spans="1:96" x14ac:dyDescent="0.35">
      <c r="B1" s="18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5" x14ac:dyDescent="0.35">
      <c r="B2" t="s">
        <v>1</v>
      </c>
      <c r="C2" s="8" t="s">
        <v>2</v>
      </c>
      <c r="D2" s="5" t="s">
        <v>19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3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35">
      <c r="B4" t="s">
        <v>15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35">
      <c r="D5" s="7"/>
      <c r="E5" s="7"/>
      <c r="G5" s="7"/>
      <c r="H5" s="25" t="s">
        <v>17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35">
      <c r="C6" s="9">
        <f>+[1]YR2017!C6</f>
        <v>42736</v>
      </c>
      <c r="D6" s="9">
        <f>+[1]YR2017!D6</f>
        <v>42767</v>
      </c>
      <c r="E6" s="9">
        <f>+[1]YR2017!E6</f>
        <v>42795</v>
      </c>
      <c r="F6" s="1" t="s">
        <v>4</v>
      </c>
      <c r="G6" s="7"/>
      <c r="H6" s="7" t="s">
        <v>18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35">
      <c r="A7" s="6" t="s">
        <v>5</v>
      </c>
      <c r="B7" s="10" t="s">
        <v>6</v>
      </c>
      <c r="C7" s="7">
        <f>+[1]YR2017!C7</f>
        <v>-1046597.57</v>
      </c>
      <c r="D7" s="7">
        <f>+[1]YR2017!D7</f>
        <v>-1293100.8799999999</v>
      </c>
      <c r="E7" s="7">
        <f>+[1]YR2017!E7</f>
        <v>-1313808.96</v>
      </c>
      <c r="F7" s="1" t="s">
        <v>16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35">
      <c r="B8" s="19"/>
      <c r="F8" s="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35">
      <c r="B9" s="11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35">
      <c r="A10" s="6" t="s">
        <v>7</v>
      </c>
      <c r="B10" s="12" t="s">
        <v>8</v>
      </c>
      <c r="C10" s="13">
        <f>+[1]YR2017!C10</f>
        <v>13498.5</v>
      </c>
      <c r="D10" s="13">
        <f>+[1]YR2017!D10</f>
        <v>13498.5</v>
      </c>
      <c r="E10" s="13">
        <f>+[1]YR2017!E10</f>
        <v>13529.25</v>
      </c>
      <c r="F10" s="4">
        <f>SUM(C10:E10)</f>
        <v>40526.25</v>
      </c>
      <c r="G10" s="7">
        <f>+[1]YR2017!P10</f>
        <v>427484.77</v>
      </c>
      <c r="H10" s="7">
        <f>+[1]YR2017!Q10</f>
        <v>1312549.23</v>
      </c>
      <c r="I10" s="7">
        <f>+[1]YR2017!R10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35">
      <c r="B11" s="17"/>
      <c r="C11" s="20"/>
      <c r="D11" s="20"/>
      <c r="E11" s="20"/>
      <c r="F11" s="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35">
      <c r="B12" s="21"/>
      <c r="C12" s="20"/>
      <c r="D12" s="20"/>
      <c r="E12" s="20"/>
      <c r="F12" s="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35">
      <c r="B13" s="22" t="str">
        <f>+[1]YR2017!B12</f>
        <v>Treatment Equipment</v>
      </c>
      <c r="C13" s="7">
        <f>+[1]YR2017!C12</f>
        <v>241443.82</v>
      </c>
      <c r="D13" s="7">
        <f>+[1]YR2017!D12</f>
        <v>15689.05</v>
      </c>
      <c r="E13" s="7">
        <f>+[1]YR2017!E12</f>
        <v>58830.87</v>
      </c>
      <c r="F13" s="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35">
      <c r="B14" s="23" t="str">
        <f>+[1]YR2017!B13</f>
        <v>CoBank loan fees</v>
      </c>
      <c r="C14" s="7">
        <v>18511.759999999998</v>
      </c>
      <c r="D14" s="7">
        <v>18558</v>
      </c>
      <c r="E14" s="7">
        <v>18517.53</v>
      </c>
      <c r="F14" s="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35">
      <c r="A15" s="6" t="s">
        <v>9</v>
      </c>
      <c r="B15" s="12" t="s">
        <v>10</v>
      </c>
      <c r="C15" s="13">
        <f>+[1]YR2017!C14</f>
        <v>260001.81</v>
      </c>
      <c r="D15" s="13">
        <f>+[1]YR2017!D14</f>
        <v>34206.58</v>
      </c>
      <c r="E15" s="13">
        <f>+[1]YR2017!E14</f>
        <v>77443.88</v>
      </c>
      <c r="F15" s="4">
        <f>SUM(C15:E15)</f>
        <v>371652.27</v>
      </c>
      <c r="G15" s="7">
        <f>+[1]YR2017!P14</f>
        <v>1826984.92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35">
      <c r="B16" s="14"/>
      <c r="F16" s="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35">
      <c r="B17" s="7"/>
      <c r="F17" s="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35">
      <c r="A18" s="6" t="s">
        <v>11</v>
      </c>
      <c r="B18" s="15" t="s">
        <v>12</v>
      </c>
      <c r="C18" s="13">
        <f>+[1]YR2017!C19</f>
        <v>-1293100.8799999999</v>
      </c>
      <c r="D18" s="13">
        <f>+[1]YR2017!D19</f>
        <v>-1313808.96</v>
      </c>
      <c r="E18" s="13">
        <f>+[1]YR2017!E19</f>
        <v>-1377723.5899999999</v>
      </c>
      <c r="F18" s="4"/>
      <c r="G18" s="24"/>
      <c r="H18" s="16"/>
    </row>
    <row r="19" spans="1:96" x14ac:dyDescent="0.35">
      <c r="B19" s="7"/>
      <c r="F19" s="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35">
      <c r="A20" s="6" t="s">
        <v>13</v>
      </c>
      <c r="B20" s="15" t="s">
        <v>14</v>
      </c>
      <c r="C20" s="13">
        <f>20873.63+C10-C15</f>
        <v>-225629.68</v>
      </c>
      <c r="D20" s="13">
        <f>+C20+D10-D15</f>
        <v>-246337.76</v>
      </c>
      <c r="E20" s="13">
        <f>+D20+E10-E15</f>
        <v>-310252.39</v>
      </c>
      <c r="F20" s="4"/>
      <c r="G20" s="24"/>
      <c r="H20" s="16"/>
    </row>
    <row r="21" spans="1:96" x14ac:dyDescent="0.3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3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3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3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3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3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3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3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3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3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3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3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3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3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3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3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3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3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3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3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3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3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3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3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3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3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3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3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3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3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3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3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3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3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3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3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3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3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3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3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3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3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3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3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3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3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3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3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3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3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3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3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3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3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3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3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3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3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3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3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3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3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3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3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3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3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3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3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3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3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3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3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3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3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3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3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3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3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3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3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3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3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3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3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3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3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3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3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3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3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3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3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3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3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3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3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3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3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3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3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3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3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3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3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3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3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3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3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3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3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3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3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3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3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3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3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3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3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3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3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3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3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3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3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3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3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3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3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3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3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3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3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3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3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3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3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3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3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3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3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3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3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3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3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3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3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3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3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3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3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3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3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3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3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3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3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3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3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3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3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3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3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3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3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3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3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3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3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3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3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3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3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3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3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3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3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3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3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3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3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3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3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3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3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3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3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3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3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3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3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3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3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3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3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3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3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3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3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3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3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3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3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3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3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3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3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3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3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3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3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3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3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3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3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3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3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3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3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3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3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3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3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3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3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3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3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3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3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3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3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3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3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3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3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3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3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3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3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3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3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3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3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3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3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3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3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3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3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3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3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3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3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3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3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3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3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3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3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3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3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3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3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3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3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3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3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3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3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3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3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3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3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3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3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3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3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3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3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3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3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3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3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3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3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3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3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3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3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3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3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3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3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3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3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3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3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3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3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3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3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3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3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3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3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3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3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3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3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3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3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3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3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3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3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3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3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3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3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3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3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3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3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3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3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3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3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3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3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3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3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3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3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3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3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3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3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3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3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3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3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3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3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3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3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3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3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3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3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3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3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3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3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3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3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3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3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3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3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3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3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3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3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3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3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3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3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3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3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3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3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3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3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3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3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3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3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3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3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3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3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3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3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3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3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3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3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3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3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3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3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3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3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3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3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3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3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3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3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3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3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3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3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3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3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3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3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3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3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3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3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3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3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3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3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3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3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3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3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3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3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3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3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3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3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3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3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3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3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3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3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3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3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3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3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3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3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3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3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3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3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3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3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3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3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3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3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3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3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3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3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3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3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3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3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3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3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3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3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3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3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3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3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3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3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3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3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3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3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3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3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3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3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3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3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3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3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3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3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3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3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3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3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3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3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3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3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3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3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3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3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3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3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3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3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3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3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3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3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3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3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3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3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3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3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3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3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3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3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3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3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3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3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3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3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3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3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3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3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3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3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3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3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3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3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3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3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3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3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3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3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3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3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3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3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3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3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3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3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3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3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3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3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3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3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3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3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3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3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3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3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3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3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3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3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3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3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3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3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3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3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3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3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3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3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3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3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3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3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3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3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3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3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3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3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3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3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3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3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3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3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3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3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3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3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3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3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3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3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3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3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3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3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3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3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3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3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3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3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3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3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3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3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3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3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3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3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3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3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3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3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3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3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3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3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3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3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3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3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3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3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3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3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3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3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3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3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3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3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3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3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3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3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3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3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3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3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3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3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3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3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3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3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3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3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3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3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3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3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3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3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3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3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3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3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3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3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3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3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3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3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3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3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3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3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3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3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3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3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3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3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3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3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3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3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3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3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3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3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3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3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3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3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3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3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3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3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3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3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3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3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3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3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3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3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3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3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3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3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3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3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3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3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3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3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3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3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3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3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3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3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3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3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3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3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3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3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3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3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3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3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3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3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3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3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3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3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3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3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3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3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3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3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3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3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3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3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3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3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3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3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3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3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3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3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3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3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3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3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3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3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3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3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3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3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3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3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3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3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3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3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3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3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3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3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3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3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3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3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3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3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3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3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3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3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3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3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3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3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3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3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3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3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3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3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3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3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3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3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3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3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3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3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3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3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3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3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3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3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3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3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3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3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3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3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3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3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3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3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3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3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3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3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3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3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3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3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3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3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3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3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3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3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3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3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3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3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3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3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3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3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3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3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3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3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3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3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3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3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3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3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3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3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3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3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3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3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3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3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3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3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3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3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3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3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3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3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3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3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3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3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3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3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3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3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3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3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3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3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3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3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3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3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3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3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3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3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3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3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3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3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3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3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3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3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3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3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3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3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3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3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3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3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3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3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3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3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3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3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3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3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3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3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3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3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3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3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3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3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3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3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3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3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3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3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3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3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3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3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3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3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3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3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3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3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3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3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3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3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3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3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3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3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3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3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3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3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3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3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3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3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3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3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3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3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3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3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3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3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3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3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3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3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3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3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3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3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3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3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3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3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3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3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3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3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3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3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3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3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3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3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3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3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3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3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3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3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3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3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3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3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3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3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3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3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3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3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3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3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3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3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3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3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3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3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3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3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3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3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3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3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3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3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3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3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3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3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3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3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3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3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3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3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3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3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3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3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3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3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3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3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3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3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3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3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3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3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3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3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3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3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3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3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3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3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3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3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3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3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3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3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3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3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3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3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3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3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3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3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3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3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3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3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3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3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3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3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3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3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3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3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3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3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3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3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3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3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3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Date1 xmlns="dc463f71-b30c-4ab2-9473-d307f9d35888">2017-04-17T07:00:00+00:00</Date1>
    <IsDocumentOrder xmlns="dc463f71-b30c-4ab2-9473-d307f9d35888" xsi:nil="true"/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82D73CC-030E-4773-97A9-4AF32287F4F7}"/>
</file>

<file path=customXml/itemProps2.xml><?xml version="1.0" encoding="utf-8"?>
<ds:datastoreItem xmlns:ds="http://schemas.openxmlformats.org/officeDocument/2006/customXml" ds:itemID="{45758BD2-4BF0-4C14-9BD5-5237CFCA4731}"/>
</file>

<file path=customXml/itemProps3.xml><?xml version="1.0" encoding="utf-8"?>
<ds:datastoreItem xmlns:ds="http://schemas.openxmlformats.org/officeDocument/2006/customXml" ds:itemID="{521EAB04-5A8B-48BD-81AD-FC4996035122}"/>
</file>

<file path=customXml/itemProps4.xml><?xml version="1.0" encoding="utf-8"?>
<ds:datastoreItem xmlns:ds="http://schemas.openxmlformats.org/officeDocument/2006/customXml" ds:itemID="{33FF4C3B-6F9A-4088-941D-80F6891A1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Rainier View Water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Lisa Wyse</cp:lastModifiedBy>
  <cp:lastPrinted>2017-04-17T18:01:44Z</cp:lastPrinted>
  <dcterms:created xsi:type="dcterms:W3CDTF">2015-04-16T15:49:13Z</dcterms:created>
  <dcterms:modified xsi:type="dcterms:W3CDTF">2017-04-17T18:25:12Z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