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3475" windowHeight="12345" activeTab="0"/>
  </bookViews>
  <sheets>
    <sheet name="Attach 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ECURRENT" hidden="1">'[1]ConsolidatingPL'!#REF!</definedName>
    <definedName name="_End">'[2]BS'!#REF!</definedName>
    <definedName name="_Fill" localSheetId="0">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>'[5]1.06'!#REF!</definedName>
    <definedName name="AccessDatabase" hidden="1">"I:\COMTREL\FINICLE\TradeSummary.mdb"</definedName>
    <definedName name="Acq1Plant">'[6]Acquisition Inputs'!$C$8</definedName>
    <definedName name="Acq2Plant">'[6]Acquisition Inputs'!$C$70</definedName>
    <definedName name="apeek" localSheetId="0">#REF!</definedName>
    <definedName name="apeek">#REF!</definedName>
    <definedName name="Apr03AMA">'[7]BS C&amp;L'!#REF!</definedName>
    <definedName name="Apr04">'[8]BS'!$U$7:$U$3582</definedName>
    <definedName name="Apr04AMA">'[8]BS'!$AG$7:$AG$3582</definedName>
    <definedName name="Apr05">'[2]BS'!#REF!</definedName>
    <definedName name="Apr05AMA">'[2]BS'!#REF!</definedName>
    <definedName name="Aug03AMA">'[7]BS C&amp;L'!#REF!</definedName>
    <definedName name="Aug04">'[8]BS'!$Y$7:$Y$3582</definedName>
    <definedName name="Aug04AMA">'[8]BS'!$AK$7:$AK$3582</definedName>
    <definedName name="Aug05">'[2]BS'!#REF!</definedName>
    <definedName name="Aug05AMA">'[2]BS'!#REF!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 localSheetId="0">#REF!</definedName>
    <definedName name="BADDEBT">#REF!</definedName>
    <definedName name="BD" localSheetId="0">#REF!</definedName>
    <definedName name="BD">#REF!</definedName>
    <definedName name="BEP" localSheetId="0">#REF!</definedName>
    <definedName name="BEP">#REF!</definedName>
    <definedName name="Button_1">"TradeSummary_Ken_Finicle_List"</definedName>
    <definedName name="Capacity" localSheetId="0">#REF!</definedName>
    <definedName name="Capacity">#REF!</definedName>
    <definedName name="CaseDescription">'[6]Dispatch Cases'!$C$11</definedName>
    <definedName name="CBWorkbookPriority" hidden="1">-2060790043</definedName>
    <definedName name="CCGT_HeatRate">'[6]Assumptions'!$H$23</definedName>
    <definedName name="CCGTPrice">'[6]Assumptions'!$H$22</definedName>
    <definedName name="COLHOUSE" localSheetId="0">#REF!</definedName>
    <definedName name="COLHOUSE">#REF!</definedName>
    <definedName name="COLXFER" localSheetId="0">#REF!</definedName>
    <definedName name="COLXFER">#REF!</definedName>
    <definedName name="combp1" localSheetId="0">#REF!</definedName>
    <definedName name="combp1">#REF!</definedName>
    <definedName name="combp2" localSheetId="0">#REF!</definedName>
    <definedName name="combp2">#REF!</definedName>
    <definedName name="CombWC_LineItem">'[2]BS'!#REF!</definedName>
    <definedName name="COMMON_ADMIN_ALLOCATED" localSheetId="0">#REF!</definedName>
    <definedName name="COMMON_ADMIN_ALLOCATED">#REF!</definedName>
    <definedName name="COMPINSR" localSheetId="0">#REF!</definedName>
    <definedName name="COMPINSR">#REF!</definedName>
    <definedName name="CONSERV" localSheetId="0">#REF!</definedName>
    <definedName name="CONSERV">#REF!</definedName>
    <definedName name="ContractDate">'[9]Dispatch Cases'!#REF!</definedName>
    <definedName name="ConversionFactor">'[6]Assumptions'!$I$65</definedName>
    <definedName name="CONVFACT" localSheetId="0">#REF!</definedName>
    <definedName name="CONVFACT">#REF!</definedName>
    <definedName name="CUSTDEP" localSheetId="0">#REF!</definedName>
    <definedName name="CUSTDEP">#REF!</definedName>
    <definedName name="Data" localSheetId="0">#REF!</definedName>
    <definedName name="Data">#REF!</definedName>
    <definedName name="DebtPerc">'[6]Assumptions'!$I$58</definedName>
    <definedName name="Dec03">'[10]BS'!$T$7:$T$3582</definedName>
    <definedName name="Dec03AMA">'[10]BS'!$AJ$7:$AJ$3582</definedName>
    <definedName name="Dec04">'[8]BS'!$AC$7:$AC$3580</definedName>
    <definedName name="Dec04AMA">'[8]BS'!$AO$7:$AO$3582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 localSheetId="0">#REF!</definedName>
    <definedName name="DEPRECIATION">#REF!</definedName>
    <definedName name="DF_HeatRate">'[6]Assumptions'!$L$23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'[9]Debt Amortization'!#REF!</definedName>
    <definedName name="DOCKET">#REF!</definedName>
    <definedName name="Electp1" localSheetId="0">#REF!</definedName>
    <definedName name="Electp1">#REF!</definedName>
    <definedName name="Electp2" localSheetId="0">#REF!</definedName>
    <definedName name="Electp2">#REF!</definedName>
    <definedName name="Electric_Prices">'[12]Monthly Price Summary'!$B$4:$E$27</definedName>
    <definedName name="ElecWC_LineItems">'[2]BS'!#REF!</definedName>
    <definedName name="ElRBLine">'[8]BS'!$AQ$7:$AQ$3303</definedName>
    <definedName name="EMPLBENE" localSheetId="0">#REF!</definedName>
    <definedName name="EMPLBENE">#REF!</definedName>
    <definedName name="EndDate">'[6]Assumptions'!$C$11</definedName>
    <definedName name="FACTORS" localSheetId="0">#REF!</definedName>
    <definedName name="FACTORS">#REF!</definedName>
    <definedName name="Feb03AMA">'[7]BS C&amp;L'!#REF!</definedName>
    <definedName name="Feb04">'[8]BS'!$S$7:$S$3582</definedName>
    <definedName name="Feb04AMA">'[8]BS'!$AE$7:$AE$3582</definedName>
    <definedName name="Feb05">'[2]BS'!#REF!</definedName>
    <definedName name="Feb05AMA">'[2]BS'!#REF!</definedName>
    <definedName name="Fed_Cap_Tax">'[13]Inputs'!$E$112</definedName>
    <definedName name="FedTaxRate">'[6]Assumptions'!$C$33</definedName>
    <definedName name="FF" localSheetId="0">#REF!</definedName>
    <definedName name="FF">#REF!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ELDCHRG" localSheetId="0">#REF!</definedName>
    <definedName name="FIELDCHRG">#REF!</definedName>
    <definedName name="FIT">#REF!</definedName>
    <definedName name="GasRBLine">'[8]BS'!$AS$7:$AS$3631</definedName>
    <definedName name="GasWC_LineItem">'[8]BS'!$AR$7:$AR$3631</definedName>
    <definedName name="GeoDate">'[9]Dispatch Cases'!#REF!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 localSheetId="0">#REF!</definedName>
    <definedName name="HydroCap">#REF!</definedName>
    <definedName name="HydroGen">'[9]Dispatch'!#REF!</definedName>
    <definedName name="INCSTMNT" localSheetId="0">#REF!</definedName>
    <definedName name="INCSTMNT">#REF!</definedName>
    <definedName name="INCSTMT" localSheetId="0">#REF!</definedName>
    <definedName name="INCSTMT">#REF!</definedName>
    <definedName name="INTRESEXCH" localSheetId="0">#REF!</definedName>
    <definedName name="INTRESEXCH">#REF!</definedName>
    <definedName name="INVPLAN" localSheetId="0">#REF!</definedName>
    <definedName name="INVPLAN">#REF!</definedName>
    <definedName name="Jan03AMA">'[7]BS C&amp;L'!#REF!</definedName>
    <definedName name="Jan04">'[8]BS'!$R$7:$R$3582</definedName>
    <definedName name="Jan04AMA">'[8]BS'!$AD$7:$AD$3582</definedName>
    <definedName name="Jan05">'[2]BS'!#REF!</definedName>
    <definedName name="Jan05AMA">'[2]BS'!#REF!</definedName>
    <definedName name="Jul03AMA">'[7]BS C&amp;L'!#REF!</definedName>
    <definedName name="Jul04">'[8]BS'!$X$7:$X$3582</definedName>
    <definedName name="Jul04AMA">'[8]BS'!$AJ$7:$AJ$3582</definedName>
    <definedName name="Jul05">'[2]BS'!#REF!</definedName>
    <definedName name="Jul05AMA">'[2]BS'!#REF!</definedName>
    <definedName name="Jun03AMA">'[7]BS C&amp;L'!#REF!</definedName>
    <definedName name="Jun04">'[8]BS'!$W$7:$W$3582</definedName>
    <definedName name="Jun04AMA">'[8]BS'!$AI$7:$AI$3582</definedName>
    <definedName name="Jun05">'[2]BS'!#REF!</definedName>
    <definedName name="Jun05AMA">'[2]BS'!#REF!</definedName>
    <definedName name="Last_Row" localSheetId="0">IF('Attach B'!Values_Entered,Header_Row+'Attach B'!Number_of_Payments,Header_Row)</definedName>
    <definedName name="Last_Row">IF([0]!Values_Entered,Header_Row+[0]!Number_of_Payments,Header_Row)</definedName>
    <definedName name="LATEPAY" localSheetId="0">#REF!</definedName>
    <definedName name="LATEPAY">#REF!</definedName>
    <definedName name="LoadArray">'[14]Load Source Data'!$C$78:$X$89</definedName>
    <definedName name="LoadGrowthAdder" localSheetId="0">#REF!</definedName>
    <definedName name="LoadGrowthAdder">#REF!</definedName>
    <definedName name="Mar03AMA">'[7]BS C&amp;L'!#REF!</definedName>
    <definedName name="Mar04">'[8]BS'!$T$7:$T$3582</definedName>
    <definedName name="Mar04AMA">'[8]BS'!$AF$7:$AF$3582</definedName>
    <definedName name="Mar05">'[2]BS'!#REF!</definedName>
    <definedName name="Mar05AMA">'[2]BS'!#REF!</definedName>
    <definedName name="May03AMA">'[7]BS C&amp;L'!#REF!</definedName>
    <definedName name="May04">'[8]BS'!$V$7:$V$3582</definedName>
    <definedName name="May04AMA">'[8]BS'!$AH$7:$AH$3582</definedName>
    <definedName name="May05">'[2]BS'!#REF!</definedName>
    <definedName name="May05AMA">'[2]BS'!#REF!</definedName>
    <definedName name="MISCELLANEOUS" localSheetId="0">#REF!</definedName>
    <definedName name="MISCELLANEOUS">#REF!</definedName>
    <definedName name="MonTotalDispatch">'[9]Dispatch'!#REF!</definedName>
    <definedName name="MT" localSheetId="0">#REF!</definedName>
    <definedName name="MT">#REF!</definedName>
    <definedName name="MustRunGen">'[9]Dispatch'!#REF!</definedName>
    <definedName name="Nov03">'[10]BS'!$S$7:$S$3582</definedName>
    <definedName name="Nov03AMA">'[10]BS'!$AI$7:$AI$3582</definedName>
    <definedName name="Nov04">'[8]BS'!$AB$7:$AB$3582</definedName>
    <definedName name="Nov04AMA">'[8]BS'!$AN$7:$AN$3582</definedName>
    <definedName name="Number_of_Payments" localSheetId="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 localSheetId="0">#REF!</definedName>
    <definedName name="OBCLEASE">#REF!</definedName>
    <definedName name="Oct03">'[10]BS'!$R$7:$R$3582</definedName>
    <definedName name="Oct03AMA">'[10]BS'!$AH$7:$AH$3582</definedName>
    <definedName name="Oct04">'[8]BS'!$AA$7:$AA$3582</definedName>
    <definedName name="Oct04AMA">'[8]BS'!$AM$7:$AM$3582</definedName>
    <definedName name="OPEXPPF" localSheetId="0">#REF!</definedName>
    <definedName name="OPEXPPF">#REF!</definedName>
    <definedName name="OPEXPRS" localSheetId="0">#REF!</definedName>
    <definedName name="OPEXPRS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EBBLE" localSheetId="0">#REF!</definedName>
    <definedName name="PEBBLE">#REF!</definedName>
    <definedName name="Percent_debt">'[13]Inputs'!$E$129</definedName>
    <definedName name="PERCENTAGES_CALCULATED" localSheetId="0">#REF!</definedName>
    <definedName name="PERCENTAGES_CALCULATED">#REF!</definedName>
    <definedName name="PreTaxDebtCost">'[6]Assumptions'!$I$56</definedName>
    <definedName name="PreTaxWACC">'[6]Assumptions'!$I$62</definedName>
    <definedName name="PriceCaseTable" localSheetId="0">#REF!</definedName>
    <definedName name="PriceCaseTable">#REF!</definedName>
    <definedName name="Prices_Aurora">'[12]Monthly Price Summary'!$C$4:$H$63</definedName>
    <definedName name="PRO_FORMA" localSheetId="0">#REF!</definedName>
    <definedName name="PRO_FORMA">#REF!</definedName>
    <definedName name="PRODADJ" localSheetId="0">#REF!</definedName>
    <definedName name="PRODADJ">#REF!</definedName>
    <definedName name="Production_Factor" localSheetId="0">#REF!</definedName>
    <definedName name="Production_Factor">#REF!</definedName>
    <definedName name="PROPSALES" localSheetId="0">#REF!</definedName>
    <definedName name="PROPSALES">#REF!</definedName>
    <definedName name="Prov_Cap_Tax">'[13]Inputs'!$E$111</definedName>
    <definedName name="PSPL" localSheetId="0">#REF!</definedName>
    <definedName name="PSPL">#REF!</definedName>
    <definedName name="PWRCSTPF" localSheetId="0">#REF!</definedName>
    <definedName name="PWRCSTPF">#REF!</definedName>
    <definedName name="PWRCSTRS" localSheetId="0">#REF!</definedName>
    <definedName name="PWRCSTRS">#REF!</definedName>
    <definedName name="PWRCSTWP" localSheetId="0">#REF!</definedName>
    <definedName name="PWRCSTWP">#REF!</definedName>
    <definedName name="PWRCSTWR" localSheetId="0">#REF!</definedName>
    <definedName name="PWRCSTWR">#REF!</definedName>
    <definedName name="QA">'[15]IPOA2002'!#REF!</definedName>
    <definedName name="RATEBASE" localSheetId="0">#REF!</definedName>
    <definedName name="RATEBASE">#REF!</definedName>
    <definedName name="RATEBASE_U95" localSheetId="0">#REF!</definedName>
    <definedName name="RATEBASE_U95">#REF!</definedName>
    <definedName name="RATECASE" localSheetId="0">#REF!</definedName>
    <definedName name="RATECASE">#REF!</definedName>
    <definedName name="resource_lookup">'[16]#REF'!$B$3:$C$112</definedName>
    <definedName name="RESTATING" localSheetId="0">#REF!</definedName>
    <definedName name="RESTATING">#REF!</definedName>
    <definedName name="RETIREPLAN" localSheetId="0">#REF!</definedName>
    <definedName name="RETIREPLAN">#REF!</definedName>
    <definedName name="REVADJ" localSheetId="0">#REF!</definedName>
    <definedName name="REVADJ">#REF!</definedName>
    <definedName name="REVREQ" localSheetId="0">#REF!</definedName>
    <definedName name="REVREQ">#REF!</definedName>
    <definedName name="ROE" localSheetId="0">#REF!</definedName>
    <definedName name="ROE">#REF!</definedName>
    <definedName name="ROR" localSheetId="0">#REF!</definedName>
    <definedName name="ROR">#REF!</definedName>
    <definedName name="SALESRESALEP" localSheetId="0">#REF!</definedName>
    <definedName name="SALESRESALEP">#REF!</definedName>
    <definedName name="SALESRESALER" localSheetId="0">#REF!</definedName>
    <definedName name="SALESRESALER">#REF!</definedName>
    <definedName name="Sep03">'[10]BS'!$Q$7:$Q$3582</definedName>
    <definedName name="Sep03AMA">'[10]BS'!$AG$7:$AG$3582</definedName>
    <definedName name="Sep04">'[8]BS'!$Z$7:$Z$3582</definedName>
    <definedName name="Sep04AMA">'[8]BS'!$AL$7:$AL$3582</definedName>
    <definedName name="Sep05">'[2]BS'!#REF!</definedName>
    <definedName name="SKAGIT" localSheetId="0">#REF!</definedName>
    <definedName name="SKAGIT">#REF!</definedName>
    <definedName name="SLFINSURANCE" localSheetId="0">#REF!</definedName>
    <definedName name="SLFINSURANCE">#REF!</definedName>
    <definedName name="SolarDate">'[9]Dispatch Cases'!#REF!</definedName>
    <definedName name="STAFFREDUC" localSheetId="0">#REF!</definedName>
    <definedName name="STAFFREDUC">#REF!</definedName>
    <definedName name="StartDate">'[6]Assumptions'!$C$9</definedName>
    <definedName name="STORM" localSheetId="0">#REF!</definedName>
    <definedName name="STORM">#REF!</definedName>
    <definedName name="SUMMARY" localSheetId="0">#REF!</definedName>
    <definedName name="SUMMARY">#REF!</definedName>
    <definedName name="TAXCORPLIC" localSheetId="0">#REF!</definedName>
    <definedName name="TAXCORPLIC">#REF!</definedName>
    <definedName name="TAXENERGYP" localSheetId="0">#REF!</definedName>
    <definedName name="TAXENERGYP">#REF!</definedName>
    <definedName name="TAXENERGYR" localSheetId="0">#REF!</definedName>
    <definedName name="TAXENERGYR">#REF!</definedName>
    <definedName name="TAXEXCISE" localSheetId="0">#REF!</definedName>
    <definedName name="TAXEXCISE">#REF!</definedName>
    <definedName name="TAXFICA" localSheetId="0">#REF!</definedName>
    <definedName name="TAXFICA">#REF!</definedName>
    <definedName name="TAXFUT" localSheetId="0">#REF!</definedName>
    <definedName name="TAXFUT">#REF!</definedName>
    <definedName name="TAXINCOME" localSheetId="0">#REF!</definedName>
    <definedName name="TAXINCOME">#REF!</definedName>
    <definedName name="TAXMEDICARE" localSheetId="0">#REF!</definedName>
    <definedName name="TAXMEDICARE">#REF!</definedName>
    <definedName name="TAXPFINT" localSheetId="0">#REF!</definedName>
    <definedName name="TAXPFINT">#REF!</definedName>
    <definedName name="TAXPROPERTY" localSheetId="0">#REF!</definedName>
    <definedName name="TAXPROPERTY">#REF!</definedName>
    <definedName name="TAXSUT" localSheetId="0">#REF!</definedName>
    <definedName name="TAXSUT">#REF!</definedName>
    <definedName name="TEMPADJ" localSheetId="0">#REF!</definedName>
    <definedName name="TEMPADJ">#REF!</definedName>
    <definedName name="TenaskaShare">'[9]Dispatch'!#REF!</definedName>
    <definedName name="Test">'[2]BS'!#REF!</definedName>
    <definedName name="TESTYEAR" localSheetId="0">#REF!</definedName>
    <definedName name="TESTYEAR">#REF!</definedName>
    <definedName name="Therm_upload" localSheetId="0">#REF!</definedName>
    <definedName name="Therm_upload">#REF!</definedName>
    <definedName name="ThermalBookLife">'[6]Assumptions'!$C$25</definedName>
    <definedName name="Title">'[6]Assumptions'!$A$1</definedName>
    <definedName name="UBakerAvail" localSheetId="0">#REF!</definedName>
    <definedName name="UBakerAvail">#REF!</definedName>
    <definedName name="UNITCOMPARE" localSheetId="0">#REF!</definedName>
    <definedName name="UNITCOMPARE">#REF!</definedName>
    <definedName name="UNITCOSTS" localSheetId="0">#REF!</definedName>
    <definedName name="UNITCOSTS">#REF!</definedName>
    <definedName name="UTG" localSheetId="0">#REF!</definedName>
    <definedName name="UTG">#REF!</definedName>
    <definedName name="UTN" localSheetId="0">#REF!</definedName>
    <definedName name="UTN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OMEsc">'[6]Assumptions'!$C$21</definedName>
    <definedName name="WACC">'[6]Assumptions'!$I$61</definedName>
    <definedName name="WAGES" localSheetId="0">#REF!</definedName>
    <definedName name="WAGES">#REF!</definedName>
    <definedName name="WindDate">'[9]Dispatch Cases'!#REF!</definedName>
    <definedName name="WRKCAP" localSheetId="0">#REF!</definedName>
    <definedName name="WRKCAP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Years_evaluated">'[17]Revison Inputs'!$B$6</definedName>
  </definedNames>
  <calcPr fullCalcOnLoad="1"/>
</workbook>
</file>

<file path=xl/sharedStrings.xml><?xml version="1.0" encoding="utf-8"?>
<sst xmlns="http://schemas.openxmlformats.org/spreadsheetml/2006/main" count="39" uniqueCount="34">
  <si>
    <t>This number represents the rate approved in 2009 GRC prorated from April through December of 2010.</t>
  </si>
  <si>
    <t xml:space="preserve">The rates in effect through March 2010 did not remove officers' incentive pays.  </t>
  </si>
  <si>
    <t>which is 12 months ended 12/31/2010</t>
  </si>
  <si>
    <t>Note 1</t>
  </si>
  <si>
    <t>Officers Incentives removed from the test year</t>
  </si>
  <si>
    <t>4 yr. Average Less Officers Incentive</t>
  </si>
  <si>
    <t>Percent of Officers Incentive</t>
  </si>
  <si>
    <t>Officers Incentive</t>
  </si>
  <si>
    <t>Total 2008 Incentive Pay (millions)</t>
  </si>
  <si>
    <t>4 yr. Average. - (r6) = (r5) / 4 years</t>
  </si>
  <si>
    <t>2008 Officers Incentive Pay (millions)</t>
  </si>
  <si>
    <t>(r5) = (r1) + (r2) + (r3) + (r4)</t>
  </si>
  <si>
    <t>(r4)</t>
  </si>
  <si>
    <t>(r3)</t>
  </si>
  <si>
    <t>(r2)</t>
  </si>
  <si>
    <t>(r1)</t>
  </si>
  <si>
    <t xml:space="preserve">x YTD Direct Labor O&amp;M % </t>
  </si>
  <si>
    <t>Actual Incentive Payout</t>
  </si>
  <si>
    <t>(e) = (a) + (b) + (c) + (d)</t>
  </si>
  <si>
    <t>(d)</t>
  </si>
  <si>
    <t>(c)</t>
  </si>
  <si>
    <t>(b)</t>
  </si>
  <si>
    <t>(a)</t>
  </si>
  <si>
    <t>Total</t>
  </si>
  <si>
    <t>2006</t>
  </si>
  <si>
    <t>2005</t>
  </si>
  <si>
    <t>4 Year</t>
  </si>
  <si>
    <t>Calendar Year</t>
  </si>
  <si>
    <t>2009 GRC</t>
  </si>
  <si>
    <t>Four Year Average as of December 31, 2008</t>
  </si>
  <si>
    <t>Incentive / Merit Payouts From 2005 To 2008</t>
  </si>
  <si>
    <t xml:space="preserve">BENCH REQUEST NO. 020 </t>
  </si>
  <si>
    <t>Puget Sound Energy</t>
  </si>
  <si>
    <t>ATTACHMENT 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</si>
</sst>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&quot;$&quot;* #,##0_);_(&quot;$&quot;* \(#,##0\);_(&quot;$&quot;* &quot;-&quot;??_);_(@_)"/>
    <numFmt numFmtId="166" formatCode="&quot;$&quot;#,##0.0"/>
    <numFmt numFmtId="167" formatCode="&quot;$&quot;#,##0.0_);\(&quot;$&quot;#,##0.0\)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#."/>
    <numFmt numFmtId="173" formatCode="_(* ###0_);_(* \(###0\);_(* &quot;-&quot;_);_(@_)"/>
    <numFmt numFmtId="174" formatCode="00000"/>
    <numFmt numFmtId="175" formatCode="0.00_)"/>
    <numFmt numFmtId="176" formatCode="mmmm\ d\,\ yyyy"/>
    <numFmt numFmtId="177" formatCode="_(&quot;$&quot;* #,##0.0000_);_(&quot;$&quot;* \(#,##0.0000\);_(&quot;$&quot;* &quot;-&quot;????_);_(@_)"/>
    <numFmt numFmtId="178" formatCode="_(* #,##0_);_(* \(#,##0\);_(* &quot;-&quot;??_);_(@_)"/>
    <numFmt numFmtId="179" formatCode="_(* #,##0.0_);_(* \(#,##0.0\);_(* &quot;-&quot;_);_(@_)"/>
    <numFmt numFmtId="180" formatCode="&quot;$&quot;#,##0.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Garamond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n"/>
    </border>
    <border>
      <left>
        <color indexed="63"/>
      </left>
      <right style="thick">
        <color theme="1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theme="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1"/>
      </right>
      <top>
        <color indexed="63"/>
      </top>
      <bottom style="medium"/>
    </border>
  </borders>
  <cellStyleXfs count="226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22" fillId="0" borderId="0">
      <alignment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2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71" fontId="23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1" fontId="0" fillId="29" borderId="0">
      <alignment/>
      <protection/>
    </xf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172" fontId="28" fillId="0" borderId="0">
      <alignment/>
      <protection locked="0"/>
    </xf>
    <xf numFmtId="0" fontId="27" fillId="0" borderId="0">
      <alignment/>
      <protection/>
    </xf>
    <xf numFmtId="0" fontId="29" fillId="0" borderId="0" applyNumberFormat="0" applyAlignment="0">
      <protection/>
    </xf>
    <xf numFmtId="0" fontId="30" fillId="0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0" fillId="0" borderId="0">
      <alignment/>
      <protection/>
    </xf>
    <xf numFmtId="0" fontId="59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26" fillId="0" borderId="0">
      <alignment/>
      <protection/>
    </xf>
    <xf numFmtId="0" fontId="60" fillId="30" borderId="0" applyNumberFormat="0" applyBorder="0" applyAlignment="0" applyProtection="0"/>
    <xf numFmtId="38" fontId="31" fillId="29" borderId="0" applyNumberFormat="0" applyBorder="0" applyAlignment="0" applyProtection="0"/>
    <xf numFmtId="0" fontId="32" fillId="0" borderId="3" applyNumberFormat="0" applyAlignment="0" applyProtection="0"/>
    <xf numFmtId="0" fontId="32" fillId="0" borderId="4">
      <alignment horizontal="left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38" fontId="33" fillId="0" borderId="0">
      <alignment/>
      <protection/>
    </xf>
    <xf numFmtId="40" fontId="33" fillId="0" borderId="0">
      <alignment/>
      <protection/>
    </xf>
    <xf numFmtId="0" fontId="64" fillId="31" borderId="1" applyNumberFormat="0" applyAlignment="0" applyProtection="0"/>
    <xf numFmtId="10" fontId="31" fillId="32" borderId="8" applyNumberFormat="0" applyBorder="0" applyAlignment="0" applyProtection="0"/>
    <xf numFmtId="41" fontId="34" fillId="33" borderId="9">
      <alignment horizontal="left"/>
      <protection locked="0"/>
    </xf>
    <xf numFmtId="10" fontId="34" fillId="33" borderId="9">
      <alignment horizontal="right"/>
      <protection locked="0"/>
    </xf>
    <xf numFmtId="0" fontId="31" fillId="29" borderId="0">
      <alignment/>
      <protection/>
    </xf>
    <xf numFmtId="3" fontId="35" fillId="0" borderId="0" applyFill="0" applyBorder="0" applyAlignment="0" applyProtection="0"/>
    <xf numFmtId="0" fontId="65" fillId="0" borderId="10" applyNumberFormat="0" applyFill="0" applyAlignment="0" applyProtection="0"/>
    <xf numFmtId="44" fontId="18" fillId="0" borderId="11" applyNumberFormat="0" applyFont="0" applyAlignment="0">
      <protection/>
    </xf>
    <xf numFmtId="44" fontId="18" fillId="0" borderId="12" applyNumberFormat="0" applyFont="0" applyAlignment="0">
      <protection/>
    </xf>
    <xf numFmtId="0" fontId="66" fillId="34" borderId="0" applyNumberFormat="0" applyBorder="0" applyAlignment="0" applyProtection="0"/>
    <xf numFmtId="37" fontId="36" fillId="0" borderId="0">
      <alignment/>
      <protection/>
    </xf>
    <xf numFmtId="175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176" fontId="0" fillId="0" borderId="0">
      <alignment horizontal="left" wrapText="1"/>
      <protection/>
    </xf>
    <xf numFmtId="0" fontId="1" fillId="0" borderId="0">
      <alignment/>
      <protection/>
    </xf>
    <xf numFmtId="0" fontId="39" fillId="0" borderId="0">
      <alignment/>
      <protection/>
    </xf>
    <xf numFmtId="0" fontId="54" fillId="35" borderId="13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67" fillId="27" borderId="15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9" fontId="54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7" borderId="9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6">
      <alignment horizontal="center"/>
      <protection/>
    </xf>
    <xf numFmtId="3" fontId="39" fillId="0" borderId="0" applyFont="0" applyFill="0" applyBorder="0" applyAlignment="0" applyProtection="0"/>
    <xf numFmtId="0" fontId="39" fillId="38" borderId="0" applyNumberFormat="0" applyFont="0" applyBorder="0" applyAlignment="0" applyProtection="0"/>
    <xf numFmtId="0" fontId="27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18" fillId="32" borderId="18" applyNumberFormat="0">
      <alignment horizontal="center" vertical="center" wrapText="1"/>
      <protection/>
    </xf>
    <xf numFmtId="10" fontId="0" fillId="32" borderId="0">
      <alignment/>
      <protection/>
    </xf>
    <xf numFmtId="177" fontId="0" fillId="32" borderId="0">
      <alignment/>
      <protection/>
    </xf>
    <xf numFmtId="178" fontId="33" fillId="0" borderId="0" applyBorder="0" applyAlignment="0">
      <protection/>
    </xf>
    <xf numFmtId="42" fontId="0" fillId="32" borderId="19">
      <alignment horizontal="left"/>
      <protection/>
    </xf>
    <xf numFmtId="177" fontId="43" fillId="32" borderId="19">
      <alignment horizontal="left"/>
      <protection/>
    </xf>
    <xf numFmtId="178" fontId="33" fillId="0" borderId="0" applyBorder="0" applyAlignment="0">
      <protection/>
    </xf>
    <xf numFmtId="14" fontId="38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44" fillId="33" borderId="20" applyNumberFormat="0" applyProtection="0">
      <alignment vertical="center"/>
    </xf>
    <xf numFmtId="4" fontId="45" fillId="33" borderId="20" applyNumberFormat="0" applyProtection="0">
      <alignment vertical="center"/>
    </xf>
    <xf numFmtId="4" fontId="44" fillId="33" borderId="20" applyNumberFormat="0" applyProtection="0">
      <alignment horizontal="left" vertical="center" indent="1"/>
    </xf>
    <xf numFmtId="4" fontId="44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44" fillId="40" borderId="20" applyNumberFormat="0" applyProtection="0">
      <alignment horizontal="right" vertical="center"/>
    </xf>
    <xf numFmtId="4" fontId="44" fillId="41" borderId="20" applyNumberFormat="0" applyProtection="0">
      <alignment horizontal="right" vertical="center"/>
    </xf>
    <xf numFmtId="4" fontId="44" fillId="42" borderId="20" applyNumberFormat="0" applyProtection="0">
      <alignment horizontal="right" vertical="center"/>
    </xf>
    <xf numFmtId="4" fontId="44" fillId="43" borderId="20" applyNumberFormat="0" applyProtection="0">
      <alignment horizontal="right" vertical="center"/>
    </xf>
    <xf numFmtId="4" fontId="44" fillId="44" borderId="20" applyNumberFormat="0" applyProtection="0">
      <alignment horizontal="right" vertical="center"/>
    </xf>
    <xf numFmtId="4" fontId="44" fillId="45" borderId="20" applyNumberFormat="0" applyProtection="0">
      <alignment horizontal="right" vertical="center"/>
    </xf>
    <xf numFmtId="4" fontId="44" fillId="46" borderId="20" applyNumberFormat="0" applyProtection="0">
      <alignment horizontal="right" vertical="center"/>
    </xf>
    <xf numFmtId="4" fontId="44" fillId="47" borderId="20" applyNumberFormat="0" applyProtection="0">
      <alignment horizontal="right" vertical="center"/>
    </xf>
    <xf numFmtId="4" fontId="44" fillId="48" borderId="20" applyNumberFormat="0" applyProtection="0">
      <alignment horizontal="right" vertical="center"/>
    </xf>
    <xf numFmtId="4" fontId="46" fillId="49" borderId="20" applyNumberFormat="0" applyProtection="0">
      <alignment horizontal="left" vertical="center" indent="1"/>
    </xf>
    <xf numFmtId="4" fontId="44" fillId="50" borderId="21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44" fillId="50" borderId="20" applyNumberFormat="0" applyProtection="0">
      <alignment horizontal="left" vertical="center" indent="1"/>
    </xf>
    <xf numFmtId="4" fontId="44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44" fillId="36" borderId="20" applyNumberFormat="0" applyProtection="0">
      <alignment vertical="center"/>
    </xf>
    <xf numFmtId="4" fontId="45" fillId="36" borderId="20" applyNumberFormat="0" applyProtection="0">
      <alignment vertical="center"/>
    </xf>
    <xf numFmtId="4" fontId="44" fillId="36" borderId="20" applyNumberFormat="0" applyProtection="0">
      <alignment horizontal="left" vertical="center" indent="1"/>
    </xf>
    <xf numFmtId="4" fontId="44" fillId="36" borderId="20" applyNumberFormat="0" applyProtection="0">
      <alignment horizontal="left" vertical="center" indent="1"/>
    </xf>
    <xf numFmtId="4" fontId="44" fillId="50" borderId="20" applyNumberFormat="0" applyProtection="0">
      <alignment horizontal="right" vertical="center"/>
    </xf>
    <xf numFmtId="4" fontId="45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48" fillId="0" borderId="0">
      <alignment/>
      <protection/>
    </xf>
    <xf numFmtId="4" fontId="49" fillId="50" borderId="20" applyNumberFormat="0" applyProtection="0">
      <alignment horizontal="right" vertical="center"/>
    </xf>
    <xf numFmtId="39" fontId="0" fillId="54" borderId="0">
      <alignment/>
      <protection/>
    </xf>
    <xf numFmtId="38" fontId="31" fillId="0" borderId="22">
      <alignment/>
      <protection/>
    </xf>
    <xf numFmtId="38" fontId="33" fillId="0" borderId="19">
      <alignment/>
      <protection/>
    </xf>
    <xf numFmtId="39" fontId="38" fillId="55" borderId="0">
      <alignment/>
      <protection/>
    </xf>
    <xf numFmtId="168" fontId="0" fillId="0" borderId="0">
      <alignment horizontal="left" wrapText="1"/>
      <protection/>
    </xf>
    <xf numFmtId="169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40" fontId="50" fillId="0" borderId="0" applyBorder="0">
      <alignment horizontal="right"/>
      <protection/>
    </xf>
    <xf numFmtId="41" fontId="51" fillId="32" borderId="0">
      <alignment horizontal="left"/>
      <protection/>
    </xf>
    <xf numFmtId="0" fontId="68" fillId="0" borderId="0" applyNumberFormat="0" applyFill="0" applyBorder="0" applyAlignment="0" applyProtection="0"/>
    <xf numFmtId="180" fontId="52" fillId="32" borderId="0">
      <alignment horizontal="left" vertical="center"/>
      <protection/>
    </xf>
    <xf numFmtId="0" fontId="18" fillId="32" borderId="0">
      <alignment horizontal="left" wrapText="1"/>
      <protection/>
    </xf>
    <xf numFmtId="0" fontId="53" fillId="0" borderId="0">
      <alignment horizontal="left" vertical="center"/>
      <protection/>
    </xf>
    <xf numFmtId="0" fontId="69" fillId="0" borderId="23" applyNumberFormat="0" applyFill="0" applyAlignment="0" applyProtection="0"/>
    <xf numFmtId="0" fontId="27" fillId="0" borderId="24">
      <alignment/>
      <protection/>
    </xf>
    <xf numFmtId="0" fontId="7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4" fontId="18" fillId="0" borderId="29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5" fontId="0" fillId="0" borderId="30" xfId="92" applyNumberFormat="1" applyFont="1" applyFill="1" applyBorder="1" applyAlignment="1">
      <alignment/>
    </xf>
    <xf numFmtId="37" fontId="0" fillId="0" borderId="31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165" fontId="0" fillId="0" borderId="32" xfId="92" applyNumberFormat="1" applyFont="1" applyFill="1" applyBorder="1" applyAlignment="1">
      <alignment/>
    </xf>
    <xf numFmtId="9" fontId="0" fillId="0" borderId="0" xfId="92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/>
    </xf>
    <xf numFmtId="165" fontId="0" fillId="0" borderId="28" xfId="92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37" fontId="19" fillId="0" borderId="28" xfId="0" applyNumberFormat="1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42" fontId="0" fillId="0" borderId="28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18" fillId="0" borderId="29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10" fontId="19" fillId="0" borderId="34" xfId="0" applyNumberFormat="1" applyFont="1" applyFill="1" applyBorder="1" applyAlignment="1">
      <alignment/>
    </xf>
    <xf numFmtId="0" fontId="19" fillId="0" borderId="34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164" fontId="18" fillId="0" borderId="35" xfId="0" applyNumberFormat="1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8" fillId="0" borderId="36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49" fontId="18" fillId="0" borderId="37" xfId="0" applyNumberFormat="1" applyFont="1" applyFill="1" applyBorder="1" applyAlignment="1">
      <alignment/>
    </xf>
    <xf numFmtId="164" fontId="18" fillId="0" borderId="38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7" fontId="18" fillId="0" borderId="0" xfId="0" applyNumberFormat="1" applyFont="1" applyFill="1" applyBorder="1" applyAlignment="1">
      <alignment horizontal="right"/>
    </xf>
    <xf numFmtId="0" fontId="1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165" fontId="18" fillId="0" borderId="41" xfId="92" applyNumberFormat="1" applyFont="1" applyFill="1" applyBorder="1" applyAlignment="1">
      <alignment/>
    </xf>
    <xf numFmtId="0" fontId="18" fillId="0" borderId="42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/>
    </xf>
    <xf numFmtId="37" fontId="0" fillId="0" borderId="43" xfId="0" applyNumberFormat="1" applyFont="1" applyFill="1" applyBorder="1" applyAlignment="1">
      <alignment/>
    </xf>
  </cellXfs>
  <cellStyles count="212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0" xfId="80"/>
    <cellStyle name="Comma0 - Style2" xfId="81"/>
    <cellStyle name="Comma0 - Style4" xfId="82"/>
    <cellStyle name="Comma0 - Style5" xfId="83"/>
    <cellStyle name="Comma0_00COS Ind Allocators" xfId="84"/>
    <cellStyle name="Comma1 - Style1" xfId="85"/>
    <cellStyle name="Copied" xfId="86"/>
    <cellStyle name="COST1" xfId="87"/>
    <cellStyle name="Curren - Style1" xfId="88"/>
    <cellStyle name="Curren - Style2" xfId="89"/>
    <cellStyle name="Curren - Style5" xfId="90"/>
    <cellStyle name="Curren - Style6" xfId="91"/>
    <cellStyle name="Currency" xfId="92"/>
    <cellStyle name="Currency [0]" xfId="93"/>
    <cellStyle name="Currency 2" xfId="94"/>
    <cellStyle name="Currency 3" xfId="95"/>
    <cellStyle name="Currency0" xfId="96"/>
    <cellStyle name="Date" xfId="97"/>
    <cellStyle name="Entered" xfId="98"/>
    <cellStyle name="Explanatory Text" xfId="99"/>
    <cellStyle name="Fixed" xfId="100"/>
    <cellStyle name="Fixed3 - Style3" xfId="101"/>
    <cellStyle name="Good" xfId="102"/>
    <cellStyle name="Grey" xfId="103"/>
    <cellStyle name="Header1" xfId="104"/>
    <cellStyle name="Header2" xfId="105"/>
    <cellStyle name="Heading 1" xfId="106"/>
    <cellStyle name="Heading 2" xfId="107"/>
    <cellStyle name="Heading 3" xfId="108"/>
    <cellStyle name="Heading 4" xfId="109"/>
    <cellStyle name="Heading1" xfId="110"/>
    <cellStyle name="Heading2" xfId="111"/>
    <cellStyle name="Input" xfId="112"/>
    <cellStyle name="Input [yellow]" xfId="113"/>
    <cellStyle name="Input Cells" xfId="114"/>
    <cellStyle name="Input Cells Percent" xfId="115"/>
    <cellStyle name="Lines" xfId="116"/>
    <cellStyle name="LINKED" xfId="117"/>
    <cellStyle name="Linked Cell" xfId="118"/>
    <cellStyle name="modified border" xfId="119"/>
    <cellStyle name="modified border1" xfId="120"/>
    <cellStyle name="Neutral" xfId="121"/>
    <cellStyle name="no dec" xfId="122"/>
    <cellStyle name="Normal - Style1" xfId="123"/>
    <cellStyle name="Normal 2" xfId="124"/>
    <cellStyle name="Normal 2 2" xfId="125"/>
    <cellStyle name="Normal 2 2 2" xfId="126"/>
    <cellStyle name="Normal 2 2_4.25E &amp; 4.28 Wage Increase" xfId="127"/>
    <cellStyle name="Normal 2_4.25E &amp; 4.28 Wage Increase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te" xfId="136"/>
    <cellStyle name="Note 2" xfId="137"/>
    <cellStyle name="Note 3" xfId="138"/>
    <cellStyle name="Note 4" xfId="139"/>
    <cellStyle name="Output" xfId="140"/>
    <cellStyle name="Percen - Style1" xfId="141"/>
    <cellStyle name="Percen - Style2" xfId="142"/>
    <cellStyle name="Percen - Style3" xfId="143"/>
    <cellStyle name="Percent" xfId="144"/>
    <cellStyle name="Percent [2]" xfId="145"/>
    <cellStyle name="Percent 2" xfId="146"/>
    <cellStyle name="Percent 3" xfId="147"/>
    <cellStyle name="Percent 4" xfId="148"/>
    <cellStyle name="Percent 5" xfId="149"/>
    <cellStyle name="Processing" xfId="150"/>
    <cellStyle name="PSChar" xfId="151"/>
    <cellStyle name="PSDate" xfId="152"/>
    <cellStyle name="PSDec" xfId="153"/>
    <cellStyle name="PSHeading" xfId="154"/>
    <cellStyle name="PSInt" xfId="155"/>
    <cellStyle name="PSSpacer" xfId="156"/>
    <cellStyle name="purple - Style8" xfId="157"/>
    <cellStyle name="RED" xfId="158"/>
    <cellStyle name="Red - Style7" xfId="159"/>
    <cellStyle name="Report" xfId="160"/>
    <cellStyle name="Report Bar" xfId="161"/>
    <cellStyle name="Report Heading" xfId="162"/>
    <cellStyle name="Report Percent" xfId="163"/>
    <cellStyle name="Report Unit Cost" xfId="164"/>
    <cellStyle name="Reports" xfId="165"/>
    <cellStyle name="Reports Total" xfId="166"/>
    <cellStyle name="Reports Unit Cost Total" xfId="167"/>
    <cellStyle name="Reports_14.21G &amp; 16.28E Incentive Pay" xfId="168"/>
    <cellStyle name="RevList" xfId="169"/>
    <cellStyle name="round100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resData" xfId="199"/>
    <cellStyle name="SAPBEXresDataEmph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X" xfId="206"/>
    <cellStyle name="SAPBEXtitle" xfId="207"/>
    <cellStyle name="SAPBEXundefined" xfId="208"/>
    <cellStyle name="shade" xfId="209"/>
    <cellStyle name="StmtTtl1" xfId="210"/>
    <cellStyle name="StmtTtl2" xfId="211"/>
    <cellStyle name="STYL1 - Style1" xfId="212"/>
    <cellStyle name="Style 1" xfId="213"/>
    <cellStyle name="Style 1 2" xfId="214"/>
    <cellStyle name="Style 1 3" xfId="215"/>
    <cellStyle name="Style 1_4.25E &amp; 4.28 Wage Increase" xfId="216"/>
    <cellStyle name="Subtotal" xfId="217"/>
    <cellStyle name="Sub-total" xfId="218"/>
    <cellStyle name="Title" xfId="219"/>
    <cellStyle name="Title: Major" xfId="220"/>
    <cellStyle name="Title: Minor" xfId="221"/>
    <cellStyle name="Title: Worksheet" xfId="222"/>
    <cellStyle name="Total" xfId="223"/>
    <cellStyle name="Total4 - Style4" xfId="224"/>
    <cellStyle name="Warning Text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gho\Desktop\Book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GRC%20-%20to%20be%20filed%20December%201,%202007\Models%20&amp;%20Adjustments\3.05E%20&amp;%203.05G%20ALLOC%20METHOD%20working%20file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9%20GRC\Rebuttal%20Filing%202009\14.21G%20&amp;%2016.28E%20Incentive%20Pa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11%20GRC\RebuttalFiling2011%20GRC\21.10E%20Incentive%20Pay%202011%20GR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7%20GRC%20-%20to%20be%20filed%20December%201,%202007\Models%20&amp;%20Adjustments\1.06%20ALLOC%20METH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2005\3rd%20Quarter%202005\WC_RB%203Q2005\WC-RB%20Overvi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28 Electric"/>
      <sheetName val="14.21 Gas"/>
      <sheetName val="Incntv Pay - Allocated Electric"/>
      <sheetName val="Incntv Pay - Allocated Gas"/>
      <sheetName val="16.25 - Wage Incr - Electric"/>
      <sheetName val="14.18 - Wage Incr - Gas"/>
      <sheetName val="4 Year Average 2008 - RY"/>
      <sheetName val="PR Taxes Alloc"/>
      <sheetName val="SAP DL Download"/>
      <sheetName val="Incent &amp; Related PR Tax - TY"/>
      <sheetName val="Incentive Allocation "/>
      <sheetName val="Report 20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10 Electric"/>
      <sheetName val="Incntv Pay - Allocated Electric"/>
      <sheetName val="Electric wage increase ratios"/>
      <sheetName val="4 Year Average 2010- RY"/>
      <sheetName val="4 Year Average 2009- RY"/>
      <sheetName val="Non-Utility O-U clearings"/>
      <sheetName val="4 Year Average 2008 - RY"/>
      <sheetName val="Report 2010"/>
      <sheetName val="PR Taxes Alloc"/>
      <sheetName val="Incent &amp; Related PR Tax - TY"/>
      <sheetName val="TY Manual Clearing"/>
      <sheetName val="Incentive Allocation "/>
      <sheetName val="SAP"/>
      <sheetName val="3.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X3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30.7109375" style="4" customWidth="1"/>
    <col min="2" max="2" width="12.00390625" style="3" hidden="1" customWidth="1"/>
    <col min="3" max="3" width="2.421875" style="1" hidden="1" customWidth="1"/>
    <col min="4" max="4" width="12.00390625" style="1" hidden="1" customWidth="1"/>
    <col min="5" max="5" width="1.7109375" style="2" customWidth="1"/>
    <col min="6" max="6" width="15.7109375" style="1" customWidth="1"/>
    <col min="7" max="7" width="1.7109375" style="1" customWidth="1"/>
    <col min="8" max="8" width="15.7109375" style="1" customWidth="1"/>
    <col min="9" max="9" width="1.7109375" style="1" customWidth="1"/>
    <col min="10" max="10" width="15.7109375" style="1" customWidth="1"/>
    <col min="11" max="11" width="1.7109375" style="1" customWidth="1"/>
    <col min="12" max="12" width="15.7109375" style="1" customWidth="1"/>
    <col min="13" max="13" width="9.421875" style="1" customWidth="1"/>
    <col min="14" max="14" width="22.7109375" style="1" customWidth="1"/>
    <col min="15" max="15" width="14.7109375" style="1" customWidth="1"/>
    <col min="16" max="16" width="5.7109375" style="1" customWidth="1"/>
    <col min="17" max="16384" width="9.140625" style="1" customWidth="1"/>
  </cols>
  <sheetData>
    <row r="1" spans="2:15" ht="12.75">
      <c r="B1" s="63"/>
      <c r="F1" s="63"/>
      <c r="H1" s="63"/>
      <c r="J1" s="63"/>
      <c r="L1" s="63"/>
      <c r="O1" s="2"/>
    </row>
    <row r="2" spans="1:15" ht="12.7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"/>
    </row>
    <row r="3" spans="1:16" ht="12.7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  <c r="P3" s="60"/>
    </row>
    <row r="4" spans="1:16" ht="12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62"/>
    </row>
    <row r="5" spans="1:15" ht="12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"/>
    </row>
    <row r="6" spans="1:15" ht="12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ht="12.75" customHeight="1">
      <c r="A7" s="60" t="s">
        <v>29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2"/>
    </row>
    <row r="8" spans="1:15" ht="12.75" customHeight="1">
      <c r="A8" s="60"/>
      <c r="B8" s="60"/>
      <c r="C8" s="60"/>
      <c r="D8" s="60"/>
      <c r="E8" s="60"/>
      <c r="F8" s="60"/>
      <c r="G8" s="60"/>
      <c r="H8" s="61" t="s">
        <v>28</v>
      </c>
      <c r="I8" s="61"/>
      <c r="J8" s="61"/>
      <c r="K8" s="60"/>
      <c r="L8" s="60"/>
      <c r="M8" s="60"/>
      <c r="N8" s="60"/>
      <c r="O8" s="2"/>
    </row>
    <row r="9" spans="1:15" ht="13.5" thickBot="1">
      <c r="A9" s="59"/>
      <c r="B9" s="58"/>
      <c r="C9" s="2"/>
      <c r="D9" s="5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4" ht="13.5" thickTop="1">
      <c r="A10" s="56"/>
      <c r="B10" s="53" t="s">
        <v>27</v>
      </c>
      <c r="C10" s="55"/>
      <c r="D10" s="53" t="s">
        <v>27</v>
      </c>
      <c r="E10" s="54"/>
      <c r="F10" s="53" t="s">
        <v>27</v>
      </c>
      <c r="G10" s="54"/>
      <c r="H10" s="53" t="s">
        <v>27</v>
      </c>
      <c r="I10" s="54"/>
      <c r="J10" s="53" t="s">
        <v>27</v>
      </c>
      <c r="K10" s="54"/>
      <c r="L10" s="53" t="s">
        <v>27</v>
      </c>
      <c r="M10" s="52"/>
      <c r="N10" s="51" t="s">
        <v>26</v>
      </c>
      <c r="O10" s="13"/>
      <c r="P10" s="13"/>
      <c r="Q10" s="13"/>
      <c r="R10" s="13"/>
      <c r="S10" s="13"/>
      <c r="T10" s="13"/>
      <c r="U10" s="13"/>
      <c r="V10" s="2"/>
      <c r="W10" s="2"/>
      <c r="X10" s="2"/>
    </row>
    <row r="11" spans="1:24" ht="12.75">
      <c r="A11" s="11"/>
      <c r="B11" s="49">
        <v>1998</v>
      </c>
      <c r="C11" s="50"/>
      <c r="D11" s="49">
        <v>1999</v>
      </c>
      <c r="E11" s="48"/>
      <c r="F11" s="47" t="s">
        <v>25</v>
      </c>
      <c r="G11" s="48"/>
      <c r="H11" s="47" t="s">
        <v>24</v>
      </c>
      <c r="I11" s="48"/>
      <c r="J11" s="47">
        <v>2007</v>
      </c>
      <c r="K11" s="48"/>
      <c r="L11" s="47">
        <v>2008</v>
      </c>
      <c r="M11" s="46"/>
      <c r="N11" s="45" t="s">
        <v>23</v>
      </c>
      <c r="O11" s="13"/>
      <c r="P11" s="13"/>
      <c r="Q11" s="13"/>
      <c r="R11" s="13"/>
      <c r="S11" s="13"/>
      <c r="T11" s="13"/>
      <c r="U11" s="13"/>
      <c r="V11" s="2"/>
      <c r="W11" s="2"/>
      <c r="X11" s="2"/>
    </row>
    <row r="12" spans="1:24" ht="13.5" thickBot="1">
      <c r="A12" s="44"/>
      <c r="B12" s="42"/>
      <c r="C12" s="43"/>
      <c r="D12" s="42"/>
      <c r="E12" s="41"/>
      <c r="F12" s="40" t="s">
        <v>22</v>
      </c>
      <c r="G12" s="41"/>
      <c r="H12" s="40" t="s">
        <v>21</v>
      </c>
      <c r="I12" s="41"/>
      <c r="J12" s="40" t="s">
        <v>20</v>
      </c>
      <c r="K12" s="41"/>
      <c r="L12" s="40" t="s">
        <v>19</v>
      </c>
      <c r="M12" s="39"/>
      <c r="N12" s="38" t="s">
        <v>18</v>
      </c>
      <c r="O12" s="13"/>
      <c r="P12" s="13"/>
      <c r="Q12" s="13"/>
      <c r="R12" s="13"/>
      <c r="S12" s="13"/>
      <c r="T12" s="13"/>
      <c r="U12" s="13"/>
      <c r="V12" s="2"/>
      <c r="W12" s="2"/>
      <c r="X12" s="2"/>
    </row>
    <row r="13" spans="1:15" ht="13.5" thickTop="1">
      <c r="A13" s="36" t="s">
        <v>17</v>
      </c>
      <c r="B13" s="10" t="e">
        <f>SUM(#REF!)</f>
        <v>#REF!</v>
      </c>
      <c r="C13" s="10"/>
      <c r="D13" s="10" t="e">
        <f>SUM(#REF!)</f>
        <v>#REF!</v>
      </c>
      <c r="E13" s="37"/>
      <c r="F13" s="37">
        <v>17082436</v>
      </c>
      <c r="G13" s="37"/>
      <c r="H13" s="37">
        <v>14068599</v>
      </c>
      <c r="I13" s="37"/>
      <c r="J13" s="37">
        <v>14968601</v>
      </c>
      <c r="K13" s="37"/>
      <c r="L13" s="37">
        <v>17586273</v>
      </c>
      <c r="M13" s="31"/>
      <c r="N13" s="30">
        <f>SUM(F13:L13)</f>
        <v>63705909</v>
      </c>
      <c r="O13" s="3"/>
    </row>
    <row r="14" spans="1:14" ht="12.75">
      <c r="A14" s="36" t="s">
        <v>16</v>
      </c>
      <c r="B14" s="34">
        <v>0.556</v>
      </c>
      <c r="C14" s="13"/>
      <c r="D14" s="34">
        <v>0.5354</v>
      </c>
      <c r="E14" s="34"/>
      <c r="F14" s="34">
        <v>0.6243</v>
      </c>
      <c r="G14" s="34"/>
      <c r="H14" s="34">
        <v>0.5609</v>
      </c>
      <c r="I14" s="35"/>
      <c r="J14" s="34">
        <v>0.5839</v>
      </c>
      <c r="K14" s="35"/>
      <c r="L14" s="34">
        <v>0.594</v>
      </c>
      <c r="M14" s="33"/>
      <c r="N14" s="32"/>
    </row>
    <row r="15" spans="1:14" ht="12.75">
      <c r="A15" s="12"/>
      <c r="B15" s="10" t="e">
        <f>B13*B14</f>
        <v>#REF!</v>
      </c>
      <c r="C15" s="10"/>
      <c r="D15" s="10" t="e">
        <f>D13*D14</f>
        <v>#REF!</v>
      </c>
      <c r="E15" s="31"/>
      <c r="F15" s="31">
        <f>F13*F14</f>
        <v>10664564.7948</v>
      </c>
      <c r="G15" s="31"/>
      <c r="H15" s="31">
        <f>H13*H14</f>
        <v>7891077.179099999</v>
      </c>
      <c r="I15" s="31"/>
      <c r="J15" s="31">
        <f>J13*J14</f>
        <v>8740166.1239</v>
      </c>
      <c r="K15" s="31"/>
      <c r="L15" s="31">
        <f>L13*L14</f>
        <v>10446246.161999999</v>
      </c>
      <c r="M15" s="31"/>
      <c r="N15" s="30">
        <f>SUM(F15:L15)</f>
        <v>37742054.259799995</v>
      </c>
    </row>
    <row r="16" spans="1:14" ht="12.75">
      <c r="A16" s="12"/>
      <c r="B16" s="10"/>
      <c r="C16" s="10"/>
      <c r="D16" s="10"/>
      <c r="F16" s="28" t="s">
        <v>15</v>
      </c>
      <c r="G16" s="29"/>
      <c r="H16" s="28" t="s">
        <v>14</v>
      </c>
      <c r="I16" s="29"/>
      <c r="J16" s="28" t="s">
        <v>13</v>
      </c>
      <c r="K16" s="29"/>
      <c r="L16" s="28" t="s">
        <v>12</v>
      </c>
      <c r="M16" s="27"/>
      <c r="N16" s="26" t="s">
        <v>11</v>
      </c>
    </row>
    <row r="17" spans="1:14" ht="12.75">
      <c r="A17" s="12"/>
      <c r="B17" s="10"/>
      <c r="C17" s="10"/>
      <c r="D17" s="10"/>
      <c r="F17" s="10"/>
      <c r="G17" s="2"/>
      <c r="H17" s="10"/>
      <c r="I17" s="2"/>
      <c r="J17" s="10"/>
      <c r="K17" s="2"/>
      <c r="L17" s="10"/>
      <c r="M17" s="10"/>
      <c r="N17" s="9"/>
    </row>
    <row r="18" spans="1:14" ht="12.75">
      <c r="A18" s="12"/>
      <c r="B18" s="2"/>
      <c r="C18" s="2"/>
      <c r="D18" s="2"/>
      <c r="F18" s="10"/>
      <c r="G18" s="2"/>
      <c r="H18" s="10"/>
      <c r="I18" s="2"/>
      <c r="J18" s="10"/>
      <c r="K18" s="2"/>
      <c r="L18" s="10"/>
      <c r="M18" s="2"/>
      <c r="N18" s="15"/>
    </row>
    <row r="19" spans="1:14" ht="12.75">
      <c r="A19" s="16" t="s">
        <v>10</v>
      </c>
      <c r="B19" s="2"/>
      <c r="C19" s="2"/>
      <c r="D19" s="2"/>
      <c r="F19" s="25">
        <v>2.7</v>
      </c>
      <c r="G19" s="2"/>
      <c r="H19" s="2"/>
      <c r="I19" s="2"/>
      <c r="J19" s="2"/>
      <c r="K19" s="2"/>
      <c r="L19" s="2"/>
      <c r="M19" s="22" t="s">
        <v>9</v>
      </c>
      <c r="N19" s="24">
        <f>N15/4</f>
        <v>9435513.564949999</v>
      </c>
    </row>
    <row r="20" spans="1:14" ht="12.75">
      <c r="A20" s="12" t="s">
        <v>8</v>
      </c>
      <c r="B20" s="10"/>
      <c r="C20" s="2"/>
      <c r="D20" s="2"/>
      <c r="F20" s="23">
        <f>ROUND(L13/1000000,1)</f>
        <v>17.6</v>
      </c>
      <c r="G20" s="2"/>
      <c r="H20" s="2"/>
      <c r="I20" s="2"/>
      <c r="J20" s="2"/>
      <c r="K20" s="2"/>
      <c r="L20" s="22" t="s">
        <v>7</v>
      </c>
      <c r="M20" s="21">
        <v>0.1553</v>
      </c>
      <c r="N20" s="20">
        <f>N19*M20</f>
        <v>1465335.2566367348</v>
      </c>
    </row>
    <row r="21" spans="1:14" ht="12.75">
      <c r="A21" s="12" t="s">
        <v>6</v>
      </c>
      <c r="B21" s="10"/>
      <c r="C21" s="2"/>
      <c r="D21" s="2"/>
      <c r="F21" s="19">
        <f>ROUNDUP(F19/F20,2)</f>
        <v>0.16</v>
      </c>
      <c r="G21" s="2"/>
      <c r="H21" s="2"/>
      <c r="I21" s="2"/>
      <c r="J21" s="2"/>
      <c r="K21" s="2"/>
      <c r="L21" s="2"/>
      <c r="M21" s="18" t="s">
        <v>5</v>
      </c>
      <c r="N21" s="17">
        <f>N19-N20</f>
        <v>7970178.308313264</v>
      </c>
    </row>
    <row r="22" spans="1:14" ht="12.75">
      <c r="A22" s="12"/>
      <c r="B22" s="2"/>
      <c r="C22" s="2"/>
      <c r="D22" s="2"/>
      <c r="F22" s="2"/>
      <c r="G22" s="2"/>
      <c r="H22" s="13"/>
      <c r="I22" s="2"/>
      <c r="J22" s="2"/>
      <c r="K22" s="2"/>
      <c r="L22" s="2"/>
      <c r="M22" s="2"/>
      <c r="N22" s="15"/>
    </row>
    <row r="23" spans="1:14" ht="13.5" thickBot="1">
      <c r="A23" s="16"/>
      <c r="B23" s="2"/>
      <c r="C23" s="2"/>
      <c r="D23" s="2"/>
      <c r="F23" s="2"/>
      <c r="G23" s="2"/>
      <c r="H23" s="13"/>
      <c r="I23" s="13"/>
      <c r="J23" s="2"/>
      <c r="K23" s="13"/>
      <c r="L23" s="2"/>
      <c r="M23" s="2"/>
      <c r="N23" s="15"/>
    </row>
    <row r="24" spans="1:15" ht="12.75">
      <c r="A24" s="12"/>
      <c r="B24" s="10"/>
      <c r="C24" s="2"/>
      <c r="D24" s="2"/>
      <c r="F24" s="2"/>
      <c r="G24" s="2"/>
      <c r="H24" s="2"/>
      <c r="I24" s="2"/>
      <c r="J24" s="64" t="s">
        <v>4</v>
      </c>
      <c r="K24" s="65"/>
      <c r="L24" s="65"/>
      <c r="M24" s="65"/>
      <c r="N24" s="66">
        <f>+N20/12*9</f>
        <v>1099001.442477551</v>
      </c>
      <c r="O24" s="1" t="s">
        <v>3</v>
      </c>
    </row>
    <row r="25" spans="1:14" ht="13.5" thickBot="1">
      <c r="A25" s="12"/>
      <c r="B25" s="10"/>
      <c r="C25" s="2"/>
      <c r="D25" s="2"/>
      <c r="F25" s="2"/>
      <c r="G25" s="2"/>
      <c r="H25" s="2"/>
      <c r="I25" s="2"/>
      <c r="J25" s="67" t="s">
        <v>2</v>
      </c>
      <c r="K25" s="68"/>
      <c r="L25" s="69"/>
      <c r="M25" s="70"/>
      <c r="N25" s="71"/>
    </row>
    <row r="26" spans="1:14" ht="12.75">
      <c r="A26" s="12"/>
      <c r="B26" s="10"/>
      <c r="C26" s="2"/>
      <c r="D26" s="2"/>
      <c r="F26" s="2"/>
      <c r="G26" s="2"/>
      <c r="H26" s="2"/>
      <c r="I26" s="2"/>
      <c r="J26" s="14"/>
      <c r="K26" s="2"/>
      <c r="L26" s="14"/>
      <c r="M26" s="13"/>
      <c r="N26" s="9"/>
    </row>
    <row r="27" spans="1:14" ht="12.75">
      <c r="A27" s="12"/>
      <c r="B27" s="10"/>
      <c r="C27" s="2"/>
      <c r="D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2.75">
      <c r="A28" s="12"/>
      <c r="B28" s="10"/>
      <c r="C28" s="2"/>
      <c r="D28" s="2"/>
      <c r="F28" s="2"/>
      <c r="G28" s="2"/>
      <c r="H28" s="2"/>
      <c r="I28" s="2"/>
      <c r="J28" s="2"/>
      <c r="K28" s="2"/>
      <c r="L28" s="2"/>
      <c r="M28" s="2"/>
      <c r="N28" s="9"/>
    </row>
    <row r="29" spans="1:14" ht="12.75">
      <c r="A29" s="11"/>
      <c r="B29" s="10"/>
      <c r="C29" s="2"/>
      <c r="D29" s="2"/>
      <c r="F29" s="2"/>
      <c r="G29" s="2"/>
      <c r="H29" s="2"/>
      <c r="I29" s="2"/>
      <c r="J29" s="2"/>
      <c r="K29" s="2"/>
      <c r="L29" s="2"/>
      <c r="M29" s="2"/>
      <c r="N29" s="9"/>
    </row>
    <row r="30" spans="1:14" ht="13.5" thickBot="1">
      <c r="A30" s="8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</row>
    <row r="31" ht="13.5" thickTop="1"/>
    <row r="34" s="1" customFormat="1" ht="12.75">
      <c r="A34" s="4" t="s">
        <v>1</v>
      </c>
    </row>
    <row r="35" s="1" customFormat="1" ht="12.75">
      <c r="A35" s="4" t="s">
        <v>0</v>
      </c>
    </row>
  </sheetData>
  <sheetProtection/>
  <mergeCells count="4">
    <mergeCell ref="H8:J8"/>
    <mergeCell ref="A2:N2"/>
    <mergeCell ref="A3:N3"/>
    <mergeCell ref="A4:N4"/>
  </mergeCells>
  <printOptions/>
  <pageMargins left="0.39" right="0.26" top="1" bottom="1" header="0.5" footer="0.5"/>
  <pageSetup horizontalDpi="600" verticalDpi="600" orientation="landscape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Iov</dc:creator>
  <cp:keywords/>
  <dc:description/>
  <cp:lastModifiedBy>Marina Iov</cp:lastModifiedBy>
  <cp:lastPrinted>2012-03-07T00:46:20Z</cp:lastPrinted>
  <dcterms:created xsi:type="dcterms:W3CDTF">2012-03-07T00:45:14Z</dcterms:created>
  <dcterms:modified xsi:type="dcterms:W3CDTF">2012-03-07T00:46:26Z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