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Utility\Current Cases\Exhibit Updates\"/>
    </mc:Choice>
  </mc:AlternateContent>
  <xr:revisionPtr revIDLastSave="0" documentId="8_{92C9490F-BEA1-4A9D-BA65-6DF55D72EE4E}" xr6:coauthVersionLast="47" xr6:coauthVersionMax="47" xr10:uidLastSave="{00000000-0000-0000-0000-000000000000}"/>
  <bookViews>
    <workbookView xWindow="2214" yWindow="0" windowWidth="20826" windowHeight="11556" xr2:uid="{16830570-CB0C-406A-99D7-2233A7A7AD0E}"/>
  </bookViews>
  <sheets>
    <sheet name="Percentages - 2021" sheetId="2" r:id="rId1"/>
    <sheet name="Sheet6" sheetId="6" r:id="rId2"/>
    <sheet name="ALE" sheetId="40" r:id="rId3"/>
    <sheet name="LNT" sheetId="41" r:id="rId4"/>
    <sheet name="AEE" sheetId="42" r:id="rId5"/>
    <sheet name="AEP" sheetId="43" r:id="rId6"/>
    <sheet name="AGR" sheetId="45" r:id="rId7"/>
    <sheet name="AVA" sheetId="44" r:id="rId8"/>
    <sheet name="BKH" sheetId="46" r:id="rId9"/>
    <sheet name="CMS" sheetId="47" r:id="rId10"/>
    <sheet name="CNP" sheetId="48" r:id="rId11"/>
    <sheet name="ED1" sheetId="49" r:id="rId12"/>
    <sheet name="ED" sheetId="9" r:id="rId13"/>
    <sheet name="D" sheetId="50" r:id="rId14"/>
    <sheet name="DUK" sheetId="51" r:id="rId15"/>
    <sheet name="DTE" sheetId="52" r:id="rId16"/>
    <sheet name="EIX" sheetId="17" r:id="rId17"/>
    <sheet name="ETR" sheetId="53" r:id="rId18"/>
    <sheet name="EVRG" sheetId="54" r:id="rId19"/>
    <sheet name="ES" sheetId="55" r:id="rId20"/>
    <sheet name="EXC" sheetId="56" r:id="rId21"/>
    <sheet name="FE" sheetId="57" r:id="rId22"/>
    <sheet name="HE" sheetId="58" r:id="rId23"/>
    <sheet name="IDA" sheetId="59" r:id="rId24"/>
    <sheet name="MGEE" sheetId="60" r:id="rId25"/>
    <sheet name="NEE" sheetId="61" r:id="rId26"/>
    <sheet name="NWE" sheetId="62" r:id="rId27"/>
    <sheet name="OGE" sheetId="63" r:id="rId28"/>
    <sheet name="OTTR" sheetId="64" r:id="rId29"/>
    <sheet name="PNW" sheetId="30" r:id="rId30"/>
    <sheet name="PPL" sheetId="65" r:id="rId31"/>
    <sheet name="Segment Analysis (2)" sheetId="71" r:id="rId32"/>
    <sheet name="PEG" sheetId="32" r:id="rId33"/>
    <sheet name="SRE" sheetId="66" r:id="rId34"/>
    <sheet name="SO" sheetId="67" r:id="rId35"/>
    <sheet name="WEC" sheetId="68" r:id="rId36"/>
    <sheet name="XEL" sheetId="70" r:id="rId37"/>
  </sheets>
  <externalReferences>
    <externalReference r:id="rId38"/>
    <externalReference r:id="rId39"/>
  </externalReferences>
  <definedNames>
    <definedName name="CIQWBGuid" hidden="1">"8c8c8a96-3c5f-426a-9b2c-3de9b9ce75d7"</definedName>
    <definedName name="CIQWBInfo" hidden="1">"{ ""CIQVersion"":""9.47.1108.4092"" }"</definedName>
    <definedName name="Clear_Data1">#REF!</definedName>
    <definedName name="Company_Name">[1]ALE!$G$10</definedName>
    <definedName name="CompanyList">OFFSET([1]ALE!$S$40,0,0,COUNTA([1]ALE!$S$40:$S$6919),1)</definedName>
    <definedName name="CompanyName">[1]ALE!$V$24</definedName>
    <definedName name="completed">OFFSET(#REF!,0,0,#REF!,21)</definedName>
    <definedName name="Copy2">#REF!</definedName>
    <definedName name="Copy3">#REF!</definedName>
    <definedName name="Count_2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4" hidden="1">44264.7134837963</definedName>
    <definedName name="IQ_NAMES_REVISION_DATE_" localSheetId="5" hidden="1">44264.7134837963</definedName>
    <definedName name="IQ_NAMES_REVISION_DATE_" localSheetId="6" hidden="1">44264.7134837963</definedName>
    <definedName name="IQ_NAMES_REVISION_DATE_" localSheetId="2" hidden="1">44264.7134837963</definedName>
    <definedName name="IQ_NAMES_REVISION_DATE_" localSheetId="7" hidden="1">44264.7134837963</definedName>
    <definedName name="IQ_NAMES_REVISION_DATE_" localSheetId="8" hidden="1">44264.7134837963</definedName>
    <definedName name="IQ_NAMES_REVISION_DATE_" localSheetId="9" hidden="1">44264.7134837963</definedName>
    <definedName name="IQ_NAMES_REVISION_DATE_" localSheetId="10" hidden="1">44264.7134837963</definedName>
    <definedName name="IQ_NAMES_REVISION_DATE_" localSheetId="13" hidden="1">44264.7134837963</definedName>
    <definedName name="IQ_NAMES_REVISION_DATE_" localSheetId="15" hidden="1">44264.7134837963</definedName>
    <definedName name="IQ_NAMES_REVISION_DATE_" localSheetId="14" hidden="1">44264.7134837963</definedName>
    <definedName name="IQ_NAMES_REVISION_DATE_" localSheetId="11" hidden="1">44264.7134837963</definedName>
    <definedName name="IQ_NAMES_REVISION_DATE_" localSheetId="19" hidden="1">44264.7134837963</definedName>
    <definedName name="IQ_NAMES_REVISION_DATE_" localSheetId="17" hidden="1">44264.7134837963</definedName>
    <definedName name="IQ_NAMES_REVISION_DATE_" localSheetId="18" hidden="1">44264.7134837963</definedName>
    <definedName name="IQ_NAMES_REVISION_DATE_" localSheetId="20" hidden="1">44264.7134837963</definedName>
    <definedName name="IQ_NAMES_REVISION_DATE_" localSheetId="21" hidden="1">44264.7134837963</definedName>
    <definedName name="IQ_NAMES_REVISION_DATE_" localSheetId="22" hidden="1">44264.7134837963</definedName>
    <definedName name="IQ_NAMES_REVISION_DATE_" localSheetId="23" hidden="1">44264.7134837963</definedName>
    <definedName name="IQ_NAMES_REVISION_DATE_" localSheetId="3" hidden="1">44264.7134837963</definedName>
    <definedName name="IQ_NAMES_REVISION_DATE_" localSheetId="24" hidden="1">44264.7134837963</definedName>
    <definedName name="IQ_NAMES_REVISION_DATE_" localSheetId="25" hidden="1">44264.7134837963</definedName>
    <definedName name="IQ_NAMES_REVISION_DATE_" localSheetId="26" hidden="1">44264.7134837963</definedName>
    <definedName name="IQ_NAMES_REVISION_DATE_" localSheetId="27" hidden="1">44264.7134837963</definedName>
    <definedName name="IQ_NAMES_REVISION_DATE_" localSheetId="28" hidden="1">44264.7134837963</definedName>
    <definedName name="IQ_NAMES_REVISION_DATE_" localSheetId="30" hidden="1">44264.7134837963</definedName>
    <definedName name="IQ_NAMES_REVISION_DATE_" localSheetId="31" hidden="1">44264.7134837963</definedName>
    <definedName name="IQ_NAMES_REVISION_DATE_" localSheetId="34" hidden="1">44264.7134837963</definedName>
    <definedName name="IQ_NAMES_REVISION_DATE_" localSheetId="33" hidden="1">44264.7134837963</definedName>
    <definedName name="IQ_NAMES_REVISION_DATE_" localSheetId="35" hidden="1">44264.7134837963</definedName>
    <definedName name="IQ_NAMES_REVISION_DATE_" localSheetId="36" hidden="1">44264.7134837963</definedName>
    <definedName name="IQ_NAMES_REVISION_DATE_" hidden="1">44264.7134837963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Paste1">OFFSET([1]ALE!$G$118,3,0,[1]ALE!$B$114,1)</definedName>
    <definedName name="Paste2">OFFSET(#REF!,3,0,#REF!,1)</definedName>
    <definedName name="Paste3">#REF!</definedName>
    <definedName name="Pending">OFFSET([1]ALE!$B$120,1,0,[1]ALE!$B$114,14)</definedName>
    <definedName name="_xlnm.Print_Titles" localSheetId="12">ED!$1:$3</definedName>
    <definedName name="_xlnm.Print_Titles" localSheetId="16">EIX!$1:$3</definedName>
    <definedName name="_xlnm.Print_Titles" localSheetId="32">PEG!$1:$3</definedName>
    <definedName name="_xlnm.Print_Titles" localSheetId="29">PNW!$1:$3</definedName>
  </definedNames>
  <calcPr calcId="191029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6" i="70" l="1"/>
  <c r="H16" i="70" s="1"/>
  <c r="D39" i="2" s="1"/>
  <c r="G16" i="70"/>
  <c r="E32" i="68"/>
  <c r="G16" i="68"/>
  <c r="C38" i="2" s="1"/>
  <c r="H16" i="68"/>
  <c r="F21" i="67"/>
  <c r="H16" i="67" s="1"/>
  <c r="D37" i="2" s="1"/>
  <c r="G16" i="67"/>
  <c r="C37" i="2" s="1"/>
  <c r="G10" i="66"/>
  <c r="H7" i="66" s="1"/>
  <c r="H9" i="66"/>
  <c r="F20" i="65"/>
  <c r="G16" i="65"/>
  <c r="H16" i="65"/>
  <c r="D34" i="2" s="1"/>
  <c r="F20" i="64"/>
  <c r="G16" i="64"/>
  <c r="G16" i="63"/>
  <c r="F22" i="62"/>
  <c r="G16" i="62"/>
  <c r="H16" i="62"/>
  <c r="F20" i="61"/>
  <c r="G16" i="61"/>
  <c r="C27" i="2" s="1"/>
  <c r="F24" i="60"/>
  <c r="H16" i="60" s="1"/>
  <c r="D26" i="2" s="1"/>
  <c r="G16" i="60"/>
  <c r="F19" i="59"/>
  <c r="G16" i="59"/>
  <c r="F19" i="58"/>
  <c r="G16" i="58"/>
  <c r="C24" i="2" s="1"/>
  <c r="G16" i="57"/>
  <c r="C23" i="2" s="1"/>
  <c r="F23" i="56"/>
  <c r="I17" i="56" s="1"/>
  <c r="D22" i="2" s="1"/>
  <c r="H17" i="56"/>
  <c r="F22" i="55"/>
  <c r="G16" i="55"/>
  <c r="C21" i="2" s="1"/>
  <c r="H16" i="55"/>
  <c r="G18" i="54"/>
  <c r="C20" i="2" s="1"/>
  <c r="F20" i="53"/>
  <c r="H16" i="53" s="1"/>
  <c r="C19" i="2" s="1"/>
  <c r="H31" i="17"/>
  <c r="F24" i="52"/>
  <c r="G16" i="52" s="1"/>
  <c r="C16" i="2" s="1"/>
  <c r="H16" i="52"/>
  <c r="F21" i="51"/>
  <c r="G16" i="51"/>
  <c r="C17" i="2" s="1"/>
  <c r="H16" i="51"/>
  <c r="D17" i="2" s="1"/>
  <c r="F24" i="50"/>
  <c r="H16" i="50" s="1"/>
  <c r="D15" i="2" s="1"/>
  <c r="A1" i="50"/>
  <c r="G16" i="50"/>
  <c r="H18" i="9"/>
  <c r="C14" i="2" s="1"/>
  <c r="I18" i="9"/>
  <c r="D14" i="2" s="1"/>
  <c r="F21" i="49"/>
  <c r="F29" i="48"/>
  <c r="G16" i="48" s="1"/>
  <c r="C12" i="2" s="1"/>
  <c r="F21" i="47"/>
  <c r="G16" i="47" s="1"/>
  <c r="C13" i="2" s="1"/>
  <c r="H16" i="47"/>
  <c r="F24" i="46"/>
  <c r="G16" i="46"/>
  <c r="H16" i="46"/>
  <c r="D11" i="2" s="1"/>
  <c r="F20" i="44"/>
  <c r="G16" i="44"/>
  <c r="F19" i="45"/>
  <c r="G16" i="45" s="1"/>
  <c r="F22" i="43"/>
  <c r="G16" i="43" s="1"/>
  <c r="C8" i="2" s="1"/>
  <c r="F22" i="42"/>
  <c r="H17" i="42" s="1"/>
  <c r="D7" i="2" s="1"/>
  <c r="G17" i="42"/>
  <c r="C7" i="2" s="1"/>
  <c r="F20" i="41"/>
  <c r="G16" i="41" s="1"/>
  <c r="C6" i="2" s="1"/>
  <c r="F20" i="40"/>
  <c r="G20" i="40"/>
  <c r="C5" i="2"/>
  <c r="D5" i="2"/>
  <c r="A6" i="2"/>
  <c r="A7" i="2" s="1"/>
  <c r="A8" i="2" s="1"/>
  <c r="A10" i="2" s="1"/>
  <c r="A9" i="2" s="1"/>
  <c r="A11" i="2" s="1"/>
  <c r="A12" i="2" s="1"/>
  <c r="A13" i="2" s="1"/>
  <c r="A14" i="2" s="1"/>
  <c r="C9" i="2"/>
  <c r="D9" i="2"/>
  <c r="C10" i="2"/>
  <c r="D10" i="2"/>
  <c r="C11" i="2"/>
  <c r="D13" i="2"/>
  <c r="C15" i="2"/>
  <c r="D16" i="2"/>
  <c r="C18" i="2"/>
  <c r="D18" i="2"/>
  <c r="D21" i="2"/>
  <c r="C22" i="2"/>
  <c r="D24" i="2"/>
  <c r="C25" i="2"/>
  <c r="C26" i="2"/>
  <c r="D27" i="2"/>
  <c r="C28" i="2"/>
  <c r="D28" i="2"/>
  <c r="C29" i="2"/>
  <c r="C30" i="2"/>
  <c r="D30" i="2"/>
  <c r="C31" i="2"/>
  <c r="D31" i="2"/>
  <c r="C32" i="2"/>
  <c r="D32" i="2"/>
  <c r="C33" i="2"/>
  <c r="D33" i="2"/>
  <c r="C34" i="2"/>
  <c r="C36" i="2"/>
  <c r="D36" i="2"/>
  <c r="D38" i="2"/>
  <c r="C39" i="2"/>
  <c r="C42" i="2"/>
  <c r="D42" i="2"/>
  <c r="C50" i="2"/>
  <c r="D50" i="2"/>
  <c r="C51" i="2"/>
  <c r="D51" i="2"/>
  <c r="A46" i="2" l="1"/>
  <c r="A15" i="2"/>
  <c r="A16" i="2" s="1"/>
  <c r="A17" i="2" s="1"/>
  <c r="A18" i="2" s="1"/>
  <c r="H16" i="41"/>
  <c r="D6" i="2" s="1"/>
  <c r="H8" i="66"/>
  <c r="H16" i="48"/>
  <c r="D12" i="2" s="1"/>
  <c r="A19" i="2" l="1"/>
  <c r="A20" i="2" s="1"/>
  <c r="A21" i="2" s="1"/>
  <c r="A22" i="2" s="1"/>
  <c r="A23" i="2" s="1"/>
  <c r="A24" i="2" s="1"/>
  <c r="A25" i="2" s="1"/>
  <c r="A26" i="2" s="1"/>
  <c r="A27" i="2" s="1"/>
  <c r="A42" i="2"/>
  <c r="A51" i="2" l="1"/>
  <c r="A28" i="2"/>
  <c r="A29" i="2" s="1"/>
  <c r="A30" i="2" l="1"/>
  <c r="A31" i="2" s="1"/>
  <c r="A32" i="2" s="1"/>
  <c r="A33" i="2" s="1"/>
  <c r="A34" i="2" s="1"/>
  <c r="A35" i="2" s="1"/>
  <c r="A36" i="2" s="1"/>
  <c r="A37" i="2" s="1"/>
  <c r="A38" i="2" s="1"/>
  <c r="A39" i="2" s="1"/>
  <c r="A49" i="2"/>
  <c r="A50" i="2" s="1"/>
</calcChain>
</file>

<file path=xl/sharedStrings.xml><?xml version="1.0" encoding="utf-8"?>
<sst xmlns="http://schemas.openxmlformats.org/spreadsheetml/2006/main" count="8247" uniqueCount="357">
  <si>
    <t>In Millions of the reported currency.</t>
  </si>
  <si>
    <t>View By:</t>
  </si>
  <si>
    <t>Line Items</t>
  </si>
  <si>
    <t> </t>
  </si>
  <si>
    <t>Restatement:</t>
  </si>
  <si>
    <t>Latest Filings</t>
  </si>
  <si>
    <t>Period Type:</t>
  </si>
  <si>
    <t>Annual</t>
  </si>
  <si>
    <t>Order:</t>
  </si>
  <si>
    <t>Latest on Right</t>
  </si>
  <si>
    <t>Currency:</t>
  </si>
  <si>
    <t>Reported Currency</t>
  </si>
  <si>
    <t>Conversion:</t>
  </si>
  <si>
    <t>Historical</t>
  </si>
  <si>
    <t>Units:</t>
  </si>
  <si>
    <t>S&amp;P Capital IQ (Default)</t>
  </si>
  <si>
    <t>Decimals:</t>
  </si>
  <si>
    <t>Capital IQ (Default)</t>
  </si>
  <si>
    <t>Business Segments</t>
  </si>
  <si>
    <t xml:space="preserve">For the Fiscal Period Ending
</t>
  </si>
  <si>
    <t>12 months
Dec-31-2015</t>
  </si>
  <si>
    <t>Reclassified
12 months
Dec-31-2016</t>
  </si>
  <si>
    <t>Reclassified
12 months
Dec-31-2017</t>
  </si>
  <si>
    <t>Reclassified
12 months
Dec-31-2018</t>
  </si>
  <si>
    <t>12 months
Dec-31-2019</t>
  </si>
  <si>
    <t>Currency</t>
  </si>
  <si>
    <t>USD</t>
  </si>
  <si>
    <t>Revenues</t>
  </si>
  <si>
    <t>-</t>
  </si>
  <si>
    <t xml:space="preserve">  Total Revenues</t>
  </si>
  <si>
    <t>Operating Profit Before Tax</t>
  </si>
  <si>
    <t xml:space="preserve">  Total Operating Profit Before Tax</t>
  </si>
  <si>
    <t>Interest Expense</t>
  </si>
  <si>
    <t>Eliminations</t>
  </si>
  <si>
    <t xml:space="preserve">  Total Interest Expense</t>
  </si>
  <si>
    <t>Net Profit Before Tax</t>
  </si>
  <si>
    <t xml:space="preserve">  Total Net Profit Before Tax</t>
  </si>
  <si>
    <t>Tax Expense</t>
  </si>
  <si>
    <t xml:space="preserve">  Total Tax Expense</t>
  </si>
  <si>
    <t>Net Profit After Tax</t>
  </si>
  <si>
    <t xml:space="preserve">  Total Net Profit After Tax</t>
  </si>
  <si>
    <t>Assets</t>
  </si>
  <si>
    <t xml:space="preserve">  Total Assets</t>
  </si>
  <si>
    <t>Depreciation &amp; Amortization</t>
  </si>
  <si>
    <t xml:space="preserve">  Total Depreciation &amp; Amortization</t>
  </si>
  <si>
    <t>Capital Expenditure</t>
  </si>
  <si>
    <t xml:space="preserve">  Total Capital Expenditure</t>
  </si>
  <si>
    <t xml:space="preserve"> </t>
  </si>
  <si>
    <t>Filing Date</t>
  </si>
  <si>
    <t>Geographic Segments</t>
  </si>
  <si>
    <t>United States</t>
  </si>
  <si>
    <t xml:space="preserve">
               </t>
  </si>
  <si>
    <t>% Elec</t>
  </si>
  <si>
    <t>% Gas</t>
  </si>
  <si>
    <t>ALLETE, Inc. (NYSE-ALE)</t>
  </si>
  <si>
    <t>Alliant  Energy Corporation (NYSE-LNT)</t>
  </si>
  <si>
    <t>Ameren Corporation (NYSE-AEE)</t>
  </si>
  <si>
    <t>American Electric Power Co. (NYSE-AEP)</t>
  </si>
  <si>
    <t>AVANGRID, Inc. (NYSE-AGR)</t>
  </si>
  <si>
    <t>CMS Energy Corporation (NYSE-CMS)</t>
  </si>
  <si>
    <t>Consolidated Edison, Inc. (NYSE-ED)</t>
  </si>
  <si>
    <t>Duke Energy Corporation (NYSE-DUK)</t>
  </si>
  <si>
    <t>Edison International (NYSE-EIX)</t>
  </si>
  <si>
    <t>El Paso Electric Company (NYSE-EE)</t>
  </si>
  <si>
    <t>Entergy Corporation (NYSE-ETR)</t>
  </si>
  <si>
    <t>Eversource Energy (NYSE-ES)</t>
  </si>
  <si>
    <t>Exelon Corporation (NYSE-EXC)</t>
  </si>
  <si>
    <t>FirstEnergy Corporation (NYSE-FE)</t>
  </si>
  <si>
    <t>Hawaiian Electric Inductries (NYSE-HEC)</t>
  </si>
  <si>
    <t>IDACORP, Inc. (NYSE-IDA)</t>
  </si>
  <si>
    <t>MGE Energy, Inc. (NYSE-MGEE)</t>
  </si>
  <si>
    <t>NextEra Energy, Inc. (NYSE-NEE)</t>
  </si>
  <si>
    <t>NorthWestern Corporation (NYSE-NWE)</t>
  </si>
  <si>
    <t>OGE Energy Corp. (NYSE-OGE)</t>
  </si>
  <si>
    <t>Pinnacle West Capital Corp. (NYSE-PNW)</t>
  </si>
  <si>
    <t>PNM Resources, Inc. (NYSE-PNM)</t>
  </si>
  <si>
    <t>Portland General Electric Company (NYSE-POR)</t>
  </si>
  <si>
    <t>PPL Corporation (NYSE-PPL)</t>
  </si>
  <si>
    <t>Sempra Energy (NYSE-SRE)</t>
  </si>
  <si>
    <t>Southern Company (NYSE-SO)</t>
  </si>
  <si>
    <t>WEC Energy Group (NYSE-WEC)</t>
  </si>
  <si>
    <t>Xcel Energy Inc. (NYSE-XEL)</t>
  </si>
  <si>
    <t>Avista Corporation (NYSE-AVA)</t>
  </si>
  <si>
    <t>Black Hills Corporation (NYSE-BKH)</t>
  </si>
  <si>
    <t>CenterPoint Energy, Inc. (NYSE-CNP)</t>
  </si>
  <si>
    <t>Dominion Resources, Inc. (NYSE-D)</t>
  </si>
  <si>
    <t>DTE Energy Company (NYSE-DTE)</t>
  </si>
  <si>
    <t>Evergy, Inc. (NYSE-EVRG)</t>
  </si>
  <si>
    <t>Otter Tail Corporation (NDQ-OTTR)</t>
  </si>
  <si>
    <t>PG&amp;E Corporation (NYSE-PCG)</t>
  </si>
  <si>
    <t>Public Service Enterprise Group, Inc. (NYSE-PEG)</t>
  </si>
  <si>
    <t>12 months
Dec-31-2014</t>
  </si>
  <si>
    <t>12 months
Dec-31-2018</t>
  </si>
  <si>
    <t>Gross Profit Before Tax</t>
  </si>
  <si>
    <t xml:space="preserve">  Total Gross Profit Before Tax</t>
  </si>
  <si>
    <t>Other</t>
  </si>
  <si>
    <t>Electric Utility</t>
  </si>
  <si>
    <t>Consolidated Edison, Inc. (NYSE:ED) &gt; Financials &gt; Segments</t>
  </si>
  <si>
    <t>Consolidated Edison Company of New York, Inc. (CECONY) - Electric</t>
  </si>
  <si>
    <t>Clean Energy Businesses</t>
  </si>
  <si>
    <t>Con Edison Transmission</t>
  </si>
  <si>
    <t>Consolidated Edison Company of New York, Inc. (CECONY) - Gas</t>
  </si>
  <si>
    <t>Consolidated Edison Company of New York, Inc. (CECONY) - Steam</t>
  </si>
  <si>
    <t>Consolidation Adjustments</t>
  </si>
  <si>
    <t>Orange and Rockland Utilities, Inc. (O&amp;R) - Electric</t>
  </si>
  <si>
    <t>Orange and Rockland Utilities, Inc. (O&amp;R) - Gas</t>
  </si>
  <si>
    <t>Orange and Rockland Utilities, Inc. (O&amp;R) - Other</t>
  </si>
  <si>
    <t>Consolidated Edison Company of New York, Inc. (CECONY)</t>
  </si>
  <si>
    <t>Orange and Rockland Utilities, Inc. (O&amp;R)</t>
  </si>
  <si>
    <t>Unallocated Income Tax Expense on Non-Operating Income</t>
  </si>
  <si>
    <t>Unallocated Income Attributable to Non-Controlling Interest</t>
  </si>
  <si>
    <t>Edison International (NYSE:EIX) &gt; Financials &gt; Segments</t>
  </si>
  <si>
    <t>Edison International Parent and Other</t>
  </si>
  <si>
    <t>Discontinued Operations</t>
  </si>
  <si>
    <t>All Other</t>
  </si>
  <si>
    <t>Provide Electric Generation, Transmission and Distribution Services</t>
  </si>
  <si>
    <t>Pinnacle West Capital Corporation (NYSE:PNW) &gt; Financials &gt; Segments</t>
  </si>
  <si>
    <t>Regulated Electricity</t>
  </si>
  <si>
    <t>Public Service Enterprise Group Incorporated (NYSE:PEG) &gt; Financials &gt; Segments</t>
  </si>
  <si>
    <t>Public Service Electric and Gas Company (PSE&amp;G)</t>
  </si>
  <si>
    <t>PSEG Power</t>
  </si>
  <si>
    <t>Public Service Enterprise Group (PSEG) Enterprise/Other &amp; Corporate</t>
  </si>
  <si>
    <t>aa</t>
  </si>
  <si>
    <t>Note: S&amp;P Global Market Intelligence uses a variety of sources to retrieve financial information for each company we cover.  For Energy companies, S&amp;P Global Market Intelligence mines data from documents filed by the company, surveys, and other sources of public information.</t>
  </si>
  <si>
    <t>NA</t>
  </si>
  <si>
    <t>Segment Assets/ Assets (%)</t>
  </si>
  <si>
    <t>Total Assets ($000)</t>
  </si>
  <si>
    <t>NM</t>
  </si>
  <si>
    <t>Segment Net Income/ Total Net Income (%)</t>
  </si>
  <si>
    <t>Net Income ($000)</t>
  </si>
  <si>
    <t>Segment Capital Expend/ Capital Expenditures (%)</t>
  </si>
  <si>
    <t>Segment Operating Revenue/ Operating Revenue (%)</t>
  </si>
  <si>
    <t>Cash Flow: Capital Expenditures ($000)</t>
  </si>
  <si>
    <t>Energy Operating Revenue ($000)</t>
  </si>
  <si>
    <t>Segment: U.S. Water Services</t>
  </si>
  <si>
    <t>Segment: Corporate and Other</t>
  </si>
  <si>
    <t>Segment: ALLETE Clean Energy</t>
  </si>
  <si>
    <t>Segment: Regulated Operations</t>
  </si>
  <si>
    <t>Period Ended</t>
  </si>
  <si>
    <t>2021 FY</t>
  </si>
  <si>
    <t>2020 FY</t>
  </si>
  <si>
    <t>2019 FY</t>
  </si>
  <si>
    <t>2018 FY</t>
  </si>
  <si>
    <t>2017 FY</t>
  </si>
  <si>
    <t>SNL Financial</t>
  </si>
  <si>
    <t>Segments</t>
  </si>
  <si>
    <t>Financials</t>
  </si>
  <si>
    <t>Magnitude: Thousands (K)</t>
  </si>
  <si>
    <t>Periods: Last Five Years</t>
  </si>
  <si>
    <t>Source: SNL Financial</t>
  </si>
  <si>
    <t>NYSE: ALE (MI KEY: 4022309; SPCIQ KEY: 289272)</t>
  </si>
  <si>
    <t>ALLETE, Inc. | Segment Analysis</t>
  </si>
  <si>
    <t>Segment: Non-Regulated, Parent and Other</t>
  </si>
  <si>
    <t>Segment: Utility Other</t>
  </si>
  <si>
    <t>Segment: Utility Gas Operations</t>
  </si>
  <si>
    <t>Segment: Utility Electric Operations</t>
  </si>
  <si>
    <t>NASDAQGS: LNT (MI KEY: 4057038; SPCIQ KEY: 312949)</t>
  </si>
  <si>
    <t>Alliant Energy Corporation | Segment Analysis</t>
  </si>
  <si>
    <t>Segment: Intersegment Eliminations</t>
  </si>
  <si>
    <t>Segment: Other</t>
  </si>
  <si>
    <t>Segment: Ameren Transmission</t>
  </si>
  <si>
    <t>Segment: Ameren Illinois Natural Gas</t>
  </si>
  <si>
    <t>Segment: Ameren Illinois Electric Distribution</t>
  </si>
  <si>
    <t>Segment: Ameren Missouri</t>
  </si>
  <si>
    <t>NYSE: AEE (MI KEY: 4007308; SPCIQ KEY: 373264)</t>
  </si>
  <si>
    <t>Ameren Corporation | Segment Analysis</t>
  </si>
  <si>
    <t>Segment: Reconciling Adjustments</t>
  </si>
  <si>
    <t>Segment: Generation and Marketing</t>
  </si>
  <si>
    <t>Segment: AEP Transmission Holdco</t>
  </si>
  <si>
    <t>Segment: Transmission and Distribution Utilities</t>
  </si>
  <si>
    <t>Segment: Vertically Integrated Utilities</t>
  </si>
  <si>
    <t>NASDAQGS: AEP (MI KEY: 4006321; SPCIQ KEY: 135470)</t>
  </si>
  <si>
    <t>American Electric Power Company, Inc. | Segment Analysis</t>
  </si>
  <si>
    <t>Segment: Alaska Electric Light and Power Company</t>
  </si>
  <si>
    <t>Segment: Avista Utilities</t>
  </si>
  <si>
    <t>NYSE: AVA (MI KEY: 4057075; SPCIQ KEY: 100918)</t>
  </si>
  <si>
    <t>Avista Corporation | Segment Analysis</t>
  </si>
  <si>
    <t>Segment: Others</t>
  </si>
  <si>
    <t>Segment: Renewables</t>
  </si>
  <si>
    <t>Segment: Networks</t>
  </si>
  <si>
    <t>NYSE: AGR (MI KEY: 4057045; SPCIQ KEY: 291586)</t>
  </si>
  <si>
    <t>Avangrid, Inc. | Segment Analysis</t>
  </si>
  <si>
    <t>Segment: Corporate</t>
  </si>
  <si>
    <t>Segment: Discontinued Operations</t>
  </si>
  <si>
    <t>Segment: Mining</t>
  </si>
  <si>
    <t>Segment: Power Generation</t>
  </si>
  <si>
    <t>Segment: Inter-company Eliminations</t>
  </si>
  <si>
    <t>Segment: Gas Utilities</t>
  </si>
  <si>
    <t>Segment: Electric Utilities</t>
  </si>
  <si>
    <t>NYSE: BKH (MI KEY: 4010420; SPCIQ KEY: 255902)</t>
  </si>
  <si>
    <t>Black Hills Corporation | Segment Analysis</t>
  </si>
  <si>
    <t>Segment: EnerBank</t>
  </si>
  <si>
    <t>Segment: Enterprises</t>
  </si>
  <si>
    <t>Segment: Gas utility</t>
  </si>
  <si>
    <t>Segment: Electric utility</t>
  </si>
  <si>
    <t>NYSE: CMS (MI KEY: 4004172; SPCIQ KEY: 257682)</t>
  </si>
  <si>
    <t>CMS Energy Corporation | Segment Analysis</t>
  </si>
  <si>
    <t>Segment: Other Operations</t>
  </si>
  <si>
    <t>Segment: Electric Transmission &amp; Distribution</t>
  </si>
  <si>
    <t>Segment: Midstream Investments</t>
  </si>
  <si>
    <t>Segment: Infrastructure Services</t>
  </si>
  <si>
    <t>Segment: Energy Services</t>
  </si>
  <si>
    <t>Segment: Natural Gas Distribution</t>
  </si>
  <si>
    <t>Segment: Indiana Electric Integrated</t>
  </si>
  <si>
    <t>Segment: Houston Electric T&amp;D</t>
  </si>
  <si>
    <t>Segment: Eliminations</t>
  </si>
  <si>
    <t>Segment: Natural Gas</t>
  </si>
  <si>
    <t>Segment: Electric</t>
  </si>
  <si>
    <t>NYSE: CNP (MI KEY: 4074390; SPCIQ KEY: 279513)</t>
  </si>
  <si>
    <t>CenterPoint Energy, Inc. | Segment Analysis</t>
  </si>
  <si>
    <t>Segment: Con Edison Transmission</t>
  </si>
  <si>
    <t>Segment: Clean Energy Businesses</t>
  </si>
  <si>
    <t>Segment: Orange and Rockland Utilities, Inc.</t>
  </si>
  <si>
    <t>Segment: Con Edison of New York</t>
  </si>
  <si>
    <t>NYSE: ED (MI KEY: 4057041; SPCIQ KEY: 263295)</t>
  </si>
  <si>
    <t>Consolidated Edison, Inc. | Segment Analysis</t>
  </si>
  <si>
    <t>Segment: Contracted Generation</t>
  </si>
  <si>
    <t>Segment: Gas Transmission &amp; Storage</t>
  </si>
  <si>
    <t>Segment: Adjustments &amp; Eliminations</t>
  </si>
  <si>
    <t>Segment: Contracted Assets</t>
  </si>
  <si>
    <t>Segment: Dominion Energy South Carolina</t>
  </si>
  <si>
    <t>Segment: Gas Distribution</t>
  </si>
  <si>
    <t>Segment: Dominion Energy Virginia</t>
  </si>
  <si>
    <t>NYSE: D (MI KEY: 4001616; SPCIQ KEY: 267105)</t>
  </si>
  <si>
    <t>Dominion Energy, Inc. | Segment Analysis</t>
  </si>
  <si>
    <t>Segment: Commercial Renewables</t>
  </si>
  <si>
    <t>Segment: Gas Utilities and Infrastructure</t>
  </si>
  <si>
    <t>Segment: Electric Utilities and Infrastructure</t>
  </si>
  <si>
    <t>NYSE: DUK (MI KEY: 4121470; SPCIQ KEY: 267850)</t>
  </si>
  <si>
    <t>Duke Energy Corporation | Segment Analysis</t>
  </si>
  <si>
    <t>Segment: Power and Industrial Projects</t>
  </si>
  <si>
    <t>Segment: Gas Storage and Pipelines</t>
  </si>
  <si>
    <t>Segment: Reconciliation and Eliminations</t>
  </si>
  <si>
    <t>Segment: Corporate &amp; Other</t>
  </si>
  <si>
    <t>Segment: Energy Trading</t>
  </si>
  <si>
    <t>Segment: DTE Vantage</t>
  </si>
  <si>
    <t>Segment: Gas</t>
  </si>
  <si>
    <t>NYSE: DTE (MI KEY: 4057044; SPCIQ KEY: 266598)</t>
  </si>
  <si>
    <t>DTE Energy Company | Segment Analysis</t>
  </si>
  <si>
    <t>Segment: All Other</t>
  </si>
  <si>
    <t>Segment: Entergy Wholesale Commodities</t>
  </si>
  <si>
    <t>Segment: Utility</t>
  </si>
  <si>
    <t>NYSE: ETR (MI KEY: 4007889; SPCIQ KEY: 269764)</t>
  </si>
  <si>
    <t>Entergy Corporation | Segment Analysis</t>
  </si>
  <si>
    <t>Capital Expenditure ($000)</t>
  </si>
  <si>
    <t>Depreciation &amp; Amort. ($000)</t>
  </si>
  <si>
    <t>Income Tax Expense ($000)</t>
  </si>
  <si>
    <t>EBT Incl. Unusual Items ($000)</t>
  </si>
  <si>
    <t>Interest Expense ($000)</t>
  </si>
  <si>
    <t>Operating Income ($000)</t>
  </si>
  <si>
    <t>Total Revenue ($000)</t>
  </si>
  <si>
    <t>Reported Currency Code</t>
  </si>
  <si>
    <t xml:space="preserve">2021 FY  </t>
  </si>
  <si>
    <t xml:space="preserve">2020 FY  </t>
  </si>
  <si>
    <t xml:space="preserve">2019 FY  </t>
  </si>
  <si>
    <t xml:space="preserve">2018 FY  </t>
  </si>
  <si>
    <t xml:space="preserve">2017 FY  </t>
  </si>
  <si>
    <t>Recommended: S&amp;P Capital IQ - Standard</t>
  </si>
  <si>
    <t>Geographic Data</t>
  </si>
  <si>
    <t>Line of Business Data</t>
  </si>
  <si>
    <t xml:space="preserve">     SubTotal - Geographic Segments</t>
  </si>
  <si>
    <t xml:space="preserve">     SubTotal - Business Segments</t>
  </si>
  <si>
    <t>Source: Recommended</t>
  </si>
  <si>
    <t>NYSE: EVRG (MI KEY: 8603803; SPCIQ KEY: 283024)</t>
  </si>
  <si>
    <t>Evergy, Inc. | Segment Analysis</t>
  </si>
  <si>
    <t>Segment: Water Distribution</t>
  </si>
  <si>
    <t>Segment: Electric Transmission</t>
  </si>
  <si>
    <t>Segment: Electric Distribution</t>
  </si>
  <si>
    <t>NYSE: ES (MI KEY: 4057052; SPCIQ KEY: 292525)</t>
  </si>
  <si>
    <t>Eversource Energy | Segment Analysis</t>
  </si>
  <si>
    <t>Segment: PHI</t>
  </si>
  <si>
    <t>Segment: BGE</t>
  </si>
  <si>
    <t>Segment: PECO</t>
  </si>
  <si>
    <t>Segment: ComEd</t>
  </si>
  <si>
    <t>Segment: Generation</t>
  </si>
  <si>
    <t>NASDAQGS: EXC (MI KEY: 4057056; SPCIQ KEY: 296181)</t>
  </si>
  <si>
    <t>Exelon Corporation | Segment Analysis</t>
  </si>
  <si>
    <t>Segment: Corporate/Other</t>
  </si>
  <si>
    <t>Segment: Regulated Transmission</t>
  </si>
  <si>
    <t>Segment: Regulated Distribution</t>
  </si>
  <si>
    <t>NYSE: FE (MI KEY: 4056944; SPCIQ KEY: 293515)</t>
  </si>
  <si>
    <t>FirstEnergy Corp. | Segment Analysis</t>
  </si>
  <si>
    <t>Segment: Bank</t>
  </si>
  <si>
    <t>Segment: Electric Utility</t>
  </si>
  <si>
    <t>NYSE: HE (MI KEY: 1031123; SPCIQ KEY: 277854)</t>
  </si>
  <si>
    <t>Hawaiian Electric Industries, Inc. | Segment Analysis</t>
  </si>
  <si>
    <t>Segment: Utility Operations</t>
  </si>
  <si>
    <t>NYSE: IDA (MI KEY: 4056949; SPCIQ KEY: 280458)</t>
  </si>
  <si>
    <t>IDACORP, Inc. | Segment Analysis</t>
  </si>
  <si>
    <t>Segment: Consolidation/ Elimination Entries</t>
  </si>
  <si>
    <t>Segment: Non Regulated Energy</t>
  </si>
  <si>
    <t>Segment: Consolidation/ Elimination</t>
  </si>
  <si>
    <t>Segment: All Others</t>
  </si>
  <si>
    <t>Segment: Transmission Investment</t>
  </si>
  <si>
    <t>Segment: Nonregulated Energy</t>
  </si>
  <si>
    <t>NASDAQGS: MGEE (MI KEY: 4072883; SPCIQ KEY: 285723)</t>
  </si>
  <si>
    <t>MGE Energy, Inc. | Segment Analysis</t>
  </si>
  <si>
    <t>Segment: NextEra Energy Resources</t>
  </si>
  <si>
    <t>Segment: Gulf Power</t>
  </si>
  <si>
    <t>Segment: FPL</t>
  </si>
  <si>
    <t>NYSE: NEE (MI KEY: 3010401; SPCIQ KEY: 270586)</t>
  </si>
  <si>
    <t>NextEra Energy, Inc. | Segment Analysis</t>
  </si>
  <si>
    <t>Segment: Regulated Natural Gas Operations</t>
  </si>
  <si>
    <t>Segment: Regulated Electric Operations</t>
  </si>
  <si>
    <t>NASDAQGS: NWE (MI KEY: 4057053; SPCIQ KEY: 184841)</t>
  </si>
  <si>
    <t>NorthWestern Corporation | Segment Analysis</t>
  </si>
  <si>
    <t>Segment: Natural Gas Midstream Operations</t>
  </si>
  <si>
    <t>NYSE: OGE (MI KEY: 4057055; SPCIQ KEY: 293569)</t>
  </si>
  <si>
    <t>OGE Energy Corp. | Segment Analysis</t>
  </si>
  <si>
    <t>Segment: Corporate and Intersegment Eliminations</t>
  </si>
  <si>
    <t>Segment: Plastics</t>
  </si>
  <si>
    <t>Segment: Manufacturing</t>
  </si>
  <si>
    <t>NASDAQGS: OTTR (MI KEY: 4057017; SPCIQ KEY: 294269)</t>
  </si>
  <si>
    <t>Otter Tail Corporation | Segment Analysis</t>
  </si>
  <si>
    <t>Segment: U.K. Regulated</t>
  </si>
  <si>
    <t>Segment: Pennsylvania Regulated</t>
  </si>
  <si>
    <t>Segment: Kentucky Regulated</t>
  </si>
  <si>
    <t>NYSE: PPL (MI KEY: 4057058; SPCIQ KEY: 185508)</t>
  </si>
  <si>
    <t>PPL Corporation | Segment Analysis</t>
  </si>
  <si>
    <t>Segment: Sempra LNG &amp; Midstream</t>
  </si>
  <si>
    <t>Segment: Sempra South American Utilities</t>
  </si>
  <si>
    <t>Segment: Sempra LNG</t>
  </si>
  <si>
    <t>Segment: Sempra Mexico</t>
  </si>
  <si>
    <t>Segment: Sempra Renewables</t>
  </si>
  <si>
    <t>Segment: Intersegment revenues</t>
  </si>
  <si>
    <t>Segment: Adjustments and eliminations</t>
  </si>
  <si>
    <t>Segment: All other</t>
  </si>
  <si>
    <t>Segment: Discontinued operations</t>
  </si>
  <si>
    <t>Segment: Sempra Infrastructure</t>
  </si>
  <si>
    <t>Segment: Sempra Texas Utility</t>
  </si>
  <si>
    <t>Segment: SoCalGas</t>
  </si>
  <si>
    <t>Segment: SDG&amp;E</t>
  </si>
  <si>
    <t>NYSE: SRE (MI KEY: 4057062; SPCIQ KEY: 120622)</t>
  </si>
  <si>
    <t>Sempra | Segment Analysis</t>
  </si>
  <si>
    <t>Segment: Southern Company Gas</t>
  </si>
  <si>
    <t>Segment: Southern Power</t>
  </si>
  <si>
    <t>Segment: Traditional Operating Companies</t>
  </si>
  <si>
    <t>NYSE: SO (MI KEY: 4004298; SPCIQ KEY: 120623)</t>
  </si>
  <si>
    <t>The Southern Company | Segment Analysis</t>
  </si>
  <si>
    <t>Segment: Reconciling Eliminations</t>
  </si>
  <si>
    <t>Segment: Non-Utility Energy Infrastructure</t>
  </si>
  <si>
    <t>Segment: Other States</t>
  </si>
  <si>
    <t>Segment: Illinois</t>
  </si>
  <si>
    <t>Segment: Wisconsin</t>
  </si>
  <si>
    <t>NYSE: WEC (MI KEY: 4009725; SPCIQ KEY: 315117)</t>
  </si>
  <si>
    <t>WEC Energy Group, Inc. | Segment Analysis</t>
  </si>
  <si>
    <t>Segment: Regulated Natural Gas Utility</t>
  </si>
  <si>
    <t>Segment: Regulated Electric Utility</t>
  </si>
  <si>
    <t>NASDAQGS: XEL (MI KEY: 4025308; SPCIQ KEY: 527542)</t>
  </si>
  <si>
    <t>Xcel Energy Inc. | Segment Analysis</t>
  </si>
  <si>
    <t>Segment: PSEG Power</t>
  </si>
  <si>
    <t>Segment: PSE&amp;G</t>
  </si>
  <si>
    <t>NYSE: PEG (MI KEY: 4050911; SPCIQ KEY: 298482)</t>
  </si>
  <si>
    <t>Public Service Enterprise Group Incorporated | Segment Analysis</t>
  </si>
  <si>
    <t>Public Service Enterprise Group (NYSE-PEG)</t>
  </si>
  <si>
    <t>XXXX</t>
  </si>
  <si>
    <t>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</si>
</sst>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_);_(* \(#,##0.0\)_)\ ;_(* 0_)"/>
    <numFmt numFmtId="165" formatCode="mmm\-dd\-yyyy"/>
    <numFmt numFmtId="166" formatCode="#,##0.00;[Red]\(#,##0.00\)"/>
    <numFmt numFmtId="167" formatCode="#,##0;[Red]\(#,##0\)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9"/>
      <name val="Verdana"/>
      <family val="2"/>
    </font>
    <font>
      <sz val="1"/>
      <color indexed="9"/>
      <name val="Symbol"/>
      <family val="1"/>
      <charset val="2"/>
    </font>
    <font>
      <b/>
      <sz val="8"/>
      <color indexed="8"/>
      <name val="Arial"/>
      <family val="2"/>
    </font>
    <font>
      <b/>
      <i/>
      <sz val="8"/>
      <color indexed="8"/>
      <name val="Arial"/>
      <family val="2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12">
    <xf numFmtId="0" fontId="0" fillId="0" borderId="0"/>
    <xf numFmtId="9" fontId="3" fillId="0" borderId="0" applyFont="0" applyFill="0" applyBorder="0" applyAlignment="0" applyProtection="0"/>
    <xf numFmtId="0" fontId="8" fillId="0" borderId="0" applyAlignment="0"/>
    <xf numFmtId="0" fontId="2" fillId="0" borderId="0"/>
    <xf numFmtId="9" fontId="2" fillId="0" borderId="0" applyFont="0" applyFill="0" applyBorder="0" applyAlignment="0" applyProtection="0"/>
    <xf numFmtId="0" fontId="1" fillId="0" borderId="0" xfId="0" applyFont="1" applyAlignment="1">
      <alignment horizontal="left"/>
    </xf>
    <xf numFmtId="0" fontId="8" fillId="0" borderId="0" xfId="2" applyAlignment="1"/>
    <xf numFmtId="0" fontId="14" fillId="0" borderId="0"/>
    <xf numFmtId="0" fontId="14" fillId="0" borderId="0" xfId="7" applyAlignment="1">
      <alignment horizontal="left" vertical="top" wrapText="1"/>
    </xf>
    <xf numFmtId="0" fontId="14" fillId="0" borderId="0"/>
    <xf numFmtId="0" fontId="6" fillId="6" borderId="0" applyNumberFormat="0" applyBorder="0" applyAlignment="0" applyProtection="0"/>
    <xf numFmtId="0" fontId="6" fillId="8" borderId="0" applyNumberFormat="0" applyBorder="0" applyAlignment="0" applyProtection="0"/>
  </cellStyleXfs>
  <cellXfs count="75">
    <xf numFmtId="0" fontId="0" fillId="0" borderId="0" xfId="0"/>
    <xf numFmtId="0" fontId="5" fillId="0" borderId="0" xfId="0" applyFont="1"/>
    <xf numFmtId="0" fontId="6" fillId="0" borderId="0" xfId="0" applyFont="1" applyAlignment="1">
      <alignment horizontal="left" vertical="top"/>
    </xf>
    <xf numFmtId="49" fontId="4" fillId="0" borderId="0" xfId="0" applyNumberFormat="1" applyFont="1"/>
    <xf numFmtId="0" fontId="7" fillId="2" borderId="0" xfId="0" applyFont="1" applyFill="1"/>
    <xf numFmtId="0" fontId="8" fillId="0" borderId="0" xfId="2" applyAlignment="1"/>
    <xf numFmtId="0" fontId="9" fillId="3" borderId="0" xfId="0" applyFont="1" applyFill="1" applyAlignment="1">
      <alignment wrapText="1"/>
    </xf>
    <xf numFmtId="0" fontId="9" fillId="3" borderId="0" xfId="0" applyFont="1" applyFill="1" applyAlignment="1">
      <alignment horizontal="right" wrapText="1"/>
    </xf>
    <xf numFmtId="0" fontId="10" fillId="3" borderId="0" xfId="0" applyFont="1" applyFill="1" applyAlignment="1">
      <alignment wrapText="1"/>
    </xf>
    <xf numFmtId="0" fontId="10" fillId="3" borderId="0" xfId="0" applyFont="1" applyFill="1" applyAlignment="1">
      <alignment horizontal="right" wrapText="1"/>
    </xf>
    <xf numFmtId="0" fontId="9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right" vertical="top" wrapText="1"/>
    </xf>
    <xf numFmtId="164" fontId="9" fillId="0" borderId="0" xfId="0" applyNumberFormat="1" applyFont="1" applyAlignment="1">
      <alignment horizontal="right" vertical="top" wrapText="1"/>
    </xf>
    <xf numFmtId="165" fontId="6" fillId="0" borderId="0" xfId="0" applyNumberFormat="1" applyFont="1" applyAlignment="1">
      <alignment horizontal="right" vertical="top" wrapText="1"/>
    </xf>
    <xf numFmtId="0" fontId="4" fillId="0" borderId="0" xfId="0" applyFont="1" applyAlignment="1">
      <alignment vertical="top" wrapText="1"/>
    </xf>
    <xf numFmtId="0" fontId="6" fillId="0" borderId="0" xfId="0" applyFont="1" applyAlignment="1">
      <alignment horizontal="center" vertical="center"/>
    </xf>
    <xf numFmtId="0" fontId="2" fillId="0" borderId="0" xfId="3"/>
    <xf numFmtId="9" fontId="11" fillId="0" borderId="0" xfId="4" applyFont="1"/>
    <xf numFmtId="0" fontId="12" fillId="0" borderId="2" xfId="3" applyFont="1" applyBorder="1" applyAlignment="1">
      <alignment horizontal="left"/>
    </xf>
    <xf numFmtId="9" fontId="11" fillId="0" borderId="3" xfId="4" applyFont="1" applyFill="1" applyBorder="1"/>
    <xf numFmtId="10" fontId="2" fillId="0" borderId="0" xfId="3" applyNumberFormat="1"/>
    <xf numFmtId="10" fontId="0" fillId="0" borderId="0" xfId="4" applyNumberFormat="1" applyFont="1"/>
    <xf numFmtId="9" fontId="11" fillId="0" borderId="3" xfId="4" applyFont="1" applyBorder="1"/>
    <xf numFmtId="9" fontId="11" fillId="0" borderId="4" xfId="4" applyFont="1" applyBorder="1"/>
    <xf numFmtId="9" fontId="11" fillId="0" borderId="0" xfId="4" applyFont="1" applyBorder="1"/>
    <xf numFmtId="0" fontId="11" fillId="0" borderId="2" xfId="3" applyFont="1" applyBorder="1" applyAlignment="1">
      <alignment horizontal="left"/>
    </xf>
    <xf numFmtId="0" fontId="12" fillId="4" borderId="2" xfId="3" applyFont="1" applyFill="1" applyBorder="1" applyAlignment="1">
      <alignment horizontal="left"/>
    </xf>
    <xf numFmtId="9" fontId="11" fillId="4" borderId="3" xfId="4" applyFont="1" applyFill="1" applyBorder="1"/>
    <xf numFmtId="9" fontId="11" fillId="4" borderId="4" xfId="4" applyFont="1" applyFill="1" applyBorder="1"/>
    <xf numFmtId="0" fontId="1" fillId="0" borderId="0" xfId="3" applyFont="1"/>
    <xf numFmtId="0" fontId="12" fillId="0" borderId="5" xfId="3" applyFont="1" applyBorder="1" applyAlignment="1">
      <alignment horizontal="left"/>
    </xf>
    <xf numFmtId="0" fontId="12" fillId="0" borderId="3" xfId="3" applyFont="1" applyBorder="1" applyAlignment="1">
      <alignment horizontal="left"/>
    </xf>
    <xf numFmtId="9" fontId="13" fillId="0" borderId="3" xfId="1" applyFont="1" applyBorder="1"/>
    <xf numFmtId="0" fontId="11" fillId="0" borderId="3" xfId="3" applyFont="1" applyBorder="1" applyAlignment="1">
      <alignment horizontal="left"/>
    </xf>
    <xf numFmtId="0" fontId="12" fillId="0" borderId="3" xfId="3" applyFont="1" applyFill="1" applyBorder="1" applyAlignment="1">
      <alignment horizontal="left"/>
    </xf>
    <xf numFmtId="0" fontId="12" fillId="0" borderId="6" xfId="3" applyFont="1" applyBorder="1" applyAlignment="1">
      <alignment horizontal="left"/>
    </xf>
    <xf numFmtId="0" fontId="14" fillId="0" borderId="0" xfId="7"/>
    <xf numFmtId="0" fontId="14" fillId="0" borderId="0" xfId="7" applyAlignment="1">
      <alignment horizontal="left" vertical="top" wrapText="1"/>
    </xf>
    <xf numFmtId="0" fontId="14" fillId="0" borderId="0" xfId="7" applyAlignment="1">
      <alignment horizontal="right" vertical="top"/>
    </xf>
    <xf numFmtId="166" fontId="14" fillId="0" borderId="0" xfId="7" applyNumberFormat="1" applyAlignment="1">
      <alignment horizontal="right" vertical="top"/>
    </xf>
    <xf numFmtId="0" fontId="14" fillId="0" borderId="0" xfId="7" applyAlignment="1">
      <alignment horizontal="left" vertical="top"/>
    </xf>
    <xf numFmtId="167" fontId="14" fillId="0" borderId="0" xfId="7" applyNumberFormat="1" applyAlignment="1">
      <alignment horizontal="right" vertical="top"/>
    </xf>
    <xf numFmtId="0" fontId="15" fillId="0" borderId="0" xfId="7" applyFont="1" applyAlignment="1">
      <alignment horizontal="left" vertical="top"/>
    </xf>
    <xf numFmtId="14" fontId="14" fillId="0" borderId="0" xfId="7" applyNumberFormat="1" applyAlignment="1">
      <alignment horizontal="right" vertical="top"/>
    </xf>
    <xf numFmtId="0" fontId="8" fillId="2" borderId="1" xfId="6" applyNumberFormat="1" applyFont="1" applyFill="1" applyBorder="1" applyAlignment="1">
      <alignment horizontal="right" vertical="top" wrapText="1"/>
    </xf>
    <xf numFmtId="0" fontId="8" fillId="2" borderId="1" xfId="6" applyNumberFormat="1" applyFont="1" applyFill="1" applyBorder="1" applyAlignment="1">
      <alignment horizontal="left" vertical="top" wrapText="1"/>
    </xf>
    <xf numFmtId="167" fontId="14" fillId="0" borderId="0" xfId="7" applyNumberFormat="1" applyAlignment="1">
      <alignment horizontal="left" vertical="top"/>
    </xf>
    <xf numFmtId="9" fontId="11" fillId="5" borderId="3" xfId="4" applyFont="1" applyFill="1" applyBorder="1"/>
    <xf numFmtId="0" fontId="12" fillId="0" borderId="1" xfId="3" applyFont="1" applyFill="1" applyBorder="1" applyAlignment="1">
      <alignment horizontal="left"/>
    </xf>
    <xf numFmtId="0" fontId="14" fillId="0" borderId="0" xfId="9"/>
    <xf numFmtId="0" fontId="14" fillId="0" borderId="0" xfId="9" applyAlignment="1">
      <alignment horizontal="left" vertical="top" wrapText="1"/>
    </xf>
    <xf numFmtId="0" fontId="14" fillId="0" borderId="0" xfId="9" applyAlignment="1">
      <alignment horizontal="right" vertical="top"/>
    </xf>
    <xf numFmtId="0" fontId="14" fillId="0" borderId="0" xfId="9" applyAlignment="1">
      <alignment horizontal="left" vertical="top"/>
    </xf>
    <xf numFmtId="167" fontId="14" fillId="0" borderId="0" xfId="9" applyNumberFormat="1" applyAlignment="1">
      <alignment horizontal="right" vertical="top"/>
    </xf>
    <xf numFmtId="166" fontId="14" fillId="0" borderId="0" xfId="9" applyNumberFormat="1" applyAlignment="1">
      <alignment horizontal="right" vertical="top"/>
    </xf>
    <xf numFmtId="0" fontId="15" fillId="0" borderId="0" xfId="9" applyFont="1" applyAlignment="1">
      <alignment horizontal="left" vertical="top"/>
    </xf>
    <xf numFmtId="14" fontId="14" fillId="0" borderId="0" xfId="9" applyNumberFormat="1" applyAlignment="1">
      <alignment horizontal="right" vertical="top"/>
    </xf>
    <xf numFmtId="0" fontId="16" fillId="7" borderId="7" xfId="10" applyNumberFormat="1" applyFont="1" applyFill="1" applyBorder="1" applyAlignment="1">
      <alignment horizontal="right" vertical="top" wrapText="1"/>
    </xf>
    <xf numFmtId="0" fontId="16" fillId="7" borderId="7" xfId="10" applyNumberFormat="1" applyFont="1" applyFill="1" applyBorder="1" applyAlignment="1">
      <alignment horizontal="left" vertical="top" wrapText="1"/>
    </xf>
    <xf numFmtId="167" fontId="14" fillId="0" borderId="0" xfId="9" applyNumberFormat="1" applyAlignment="1">
      <alignment horizontal="left" vertical="top"/>
    </xf>
    <xf numFmtId="167" fontId="15" fillId="0" borderId="0" xfId="9" applyNumberFormat="1" applyFont="1" applyAlignment="1">
      <alignment horizontal="right" vertical="top"/>
    </xf>
    <xf numFmtId="0" fontId="8" fillId="2" borderId="1" xfId="7" applyNumberFormat="1" applyFont="1" applyFill="1" applyBorder="1" applyAlignment="1">
      <alignment horizontal="right" vertical="top" wrapText="1"/>
    </xf>
    <xf numFmtId="0" fontId="8" fillId="2" borderId="1" xfId="7" applyNumberFormat="1" applyFont="1" applyFill="1" applyBorder="1" applyAlignment="1">
      <alignment horizontal="left" vertical="top" wrapText="1"/>
    </xf>
    <xf numFmtId="0" fontId="12" fillId="0" borderId="3" xfId="9" applyFont="1" applyBorder="1" applyAlignment="1">
      <alignment horizontal="left"/>
    </xf>
    <xf numFmtId="0" fontId="1" fillId="0" borderId="0" xfId="5" applyFont="1" applyAlignment="1"/>
    <xf numFmtId="0" fontId="9" fillId="3" borderId="0" xfId="0" applyFont="1" applyFill="1" applyAlignment="1">
      <alignment wrapText="1"/>
    </xf>
    <xf numFmtId="0" fontId="1" fillId="0" borderId="0" xfId="5" applyFont="1" applyAlignment="1">
      <alignment horizontal="left"/>
    </xf>
    <xf numFmtId="0" fontId="14" fillId="0" borderId="0" xfId="9" applyAlignment="1">
      <alignment horizontal="center"/>
    </xf>
    <xf numFmtId="0" fontId="14" fillId="0" borderId="0" xfId="9"/>
    <xf numFmtId="0" fontId="14" fillId="0" borderId="0" xfId="9" applyAlignment="1">
      <alignment horizontal="left" vertical="top" wrapText="1"/>
    </xf>
    <xf numFmtId="0" fontId="4" fillId="0" borderId="0" xfId="11" applyFont="1" applyFill="1" applyAlignment="1">
      <alignment horizontal="left"/>
    </xf>
    <xf numFmtId="0" fontId="4" fillId="0" borderId="0" xfId="11" applyFont="1" applyFill="1"/>
    <xf numFmtId="0" fontId="9" fillId="3" borderId="0" xfId="8" applyNumberFormat="1" applyFont="1" applyFill="1" applyAlignment="1">
      <alignment horizontal="left" vertical="top" wrapText="1"/>
    </xf>
    <xf numFmtId="0" fontId="1" fillId="0" borderId="0" xfId="6" applyFont="1" applyAlignment="1">
      <alignment horizontal="left"/>
    </xf>
    <xf numFmtId="0" fontId="1" fillId="0" borderId="0" xfId="6" applyFont="1" applyAlignment="1"/>
  </cellXfs>
  <cellStyles count="9">
    <cellStyle name="20% - Accent6 2" xfId="11" xr:uid="{073D404A-EE41-43F4-9BDA-139B11124CEA}"/>
    <cellStyle name="40% - Accent1 2" xfId="10" xr:uid="{911B994C-54DD-4663-A90D-1DF552F1ADE5}"/>
    <cellStyle name="Invisible" xfId="2" xr:uid="{597515D0-2311-4E9D-B523-D191AECF1D6E}"/>
    <cellStyle name="Normal" xfId="0" builtinId="0"/>
    <cellStyle name="Normal 2" xfId="3" xr:uid="{25738FDD-DA7E-42FA-9253-B6442EF85617}"/>
    <cellStyle name="Normal 2 2" xfId="9" xr:uid="{C62DA3C0-7A2E-41E8-B091-D54399A7878F}"/>
    <cellStyle name="Normal 3" xfId="7" xr:uid="{99BC93E1-B557-469A-935C-B8A5026DE715}"/>
    <cellStyle name="Percent" xfId="1" builtinId="5"/>
    <cellStyle name="Percent 2" xfId="4" xr:uid="{3DC8BEE0-B35E-4B7D-8930-C01BC51CA0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9341F41F-ACF0-4544-9C17-572D8C68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4EF4A8CA-5EC3-4D86-8B3B-66EDAFCB3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914400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F87E125-D105-4494-AF0C-0D9A04ECF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A3D9B390-B848-4D5D-8FFE-D3CCCC91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7112CEB-4527-4624-A181-97A71FFAB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0CBCE9A3-4498-43FA-B874-00EE4FD3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914400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F055DB-7270-4867-91E5-DD8EE6EB7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F8F2927E-ED44-49FF-84BC-6DBFEE363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690A4EE-425F-4A1E-A870-D0DF7DC4A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96D554E9-48FA-4B5D-9BD6-D2255D0D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F58FD4D6-05FA-41F0-9178-A72700A0F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41D3688F-899E-4DDB-B082-D04E3E7E1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0087BE05-AEBD-41C3-9315-EC0017119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B555C0BE-690E-41ED-9E79-51230902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BFBB9E01-5A35-4634-A47A-BE9F3A516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1AD2DA99-873D-490F-AD5B-DEC4FE9B4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C298D10-C4BE-421C-8C24-D156903C5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C6A069B8-2BA4-42D3-BF29-1ECACA66A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2DE1F3BD-2783-4BF0-B541-F4F4C517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6C6E9D1-E095-450E-9B91-6C86D3C23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914400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C917CF2-A139-4BB3-BF68-49CE1AF93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185C4CC5-C0A2-4F60-AF9A-1DB52842A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409D3660-3CED-41C2-85D7-62B61AB98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25E833CC-5307-4F3F-BA3F-504475816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144780</xdr:colOff>
      <xdr:row>1</xdr:row>
      <xdr:rowOff>359841</xdr:rowOff>
    </xdr:from>
    <xdr:to>
      <xdr:col>18</xdr:col>
      <xdr:colOff>155923</xdr:colOff>
      <xdr:row>15</xdr:row>
      <xdr:rowOff>54423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D3979-ABB7-4625-9C58-F81647F0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74140" y="866571"/>
          <a:ext cx="4278343" cy="2110122"/>
        </a:xfrm>
        <a:prstGeom prst="rect">
          <a:avLst/>
        </a:prstGeom>
      </xdr:spPr>
    </xdr:pic>
    <xdr:clientData/>
  </xdr:twoCellAnchor>
  <xdr:twoCellAnchor editAs="oneCell">
    <xdr:from>
      <xdr:col>11</xdr:col>
      <xdr:colOff>204452</xdr:colOff>
      <xdr:row>15</xdr:row>
      <xdr:rowOff>131496</xdr:rowOff>
    </xdr:from>
    <xdr:to>
      <xdr:col>18</xdr:col>
      <xdr:colOff>121919</xdr:colOff>
      <xdr:row>28</xdr:row>
      <xdr:rowOff>12180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4FFA11-B3E9-46D4-8E5C-351243FF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33812" y="3053766"/>
          <a:ext cx="4184667" cy="191141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914400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4B6A0D7-0EA8-4BD7-ADA6-70A4477F9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D5E7FF4-854F-45FD-A6C5-4C345D9E8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D2B1EBE3-3426-413C-AB7B-F6453A620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37B2A414-765B-491C-9419-B787F879E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1356360</xdr:colOff>
      <xdr:row>0</xdr:row>
      <xdr:rowOff>195740</xdr:rowOff>
    </xdr:from>
    <xdr:to>
      <xdr:col>4</xdr:col>
      <xdr:colOff>363575</xdr:colOff>
      <xdr:row>31</xdr:row>
      <xdr:rowOff>15491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C0275D-9830-4476-A126-69047AB1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6360" y="195740"/>
          <a:ext cx="6920585" cy="524138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F77098C3-898C-43DD-B5FB-8F3593DC6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C878D89D-8277-402E-A328-2F181D5E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29BF3324-8659-46A1-AE88-1BB48FAB0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ADBEBE3D-C6BC-4485-A243-7FC19690D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F0F9B0D1-69AE-471E-961E-86121C47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7AF3D37E-C5A9-41A1-AC78-1B65E60F5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</xdr:colOff>
      <xdr:row>0</xdr:row>
      <xdr:rowOff>30480</xdr:rowOff>
    </xdr:from>
    <xdr:ext cx="1565910" cy="419100"/>
    <xdr:pic>
      <xdr:nvPicPr>
        <xdr:cNvPr id="2" name="Picture 2">
          <a:extLst>
            <a:ext uri="{FF2B5EF4-FFF2-40B4-BE49-F238E27FC236}">
              <a16:creationId xmlns:a16="http://schemas.microsoft.com/office/drawing/2014/main" id="{740DD312-9F86-4B6E-993A-3F023ADA3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0480"/>
          <a:ext cx="156591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U%20Financial%20Profile%20-%202021%20-%203-11-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ity/Current%20Cases/Electric%20Proxy%20Group/Electric%20Utilities%20Revenue%20Breakdown%20-%202018%2010-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___snlqueryparms"/>
      <sheetName val="___snlqueryparms2"/>
      <sheetName val="Sheet1"/>
      <sheetName val="ALE"/>
      <sheetName val="LNT"/>
      <sheetName val="AEE"/>
      <sheetName val="AEP"/>
      <sheetName val="SWEPCO1"/>
      <sheetName val="AES"/>
      <sheetName val="DPL"/>
      <sheetName val="APC"/>
      <sheetName val="AGR"/>
      <sheetName val="AVA"/>
      <sheetName val="AVA (2)"/>
      <sheetName val="BKH"/>
      <sheetName val="CNP"/>
      <sheetName val="CNP (2)"/>
      <sheetName val="CMS"/>
      <sheetName val="ED"/>
      <sheetName val="D"/>
      <sheetName val="DESC"/>
      <sheetName val="DTE"/>
      <sheetName val="DUK"/>
      <sheetName val="EIX"/>
      <sheetName val="ETR"/>
      <sheetName val="EVRG"/>
      <sheetName val="ES"/>
      <sheetName val="ES (2)"/>
      <sheetName val="EXC"/>
      <sheetName val="BGE"/>
      <sheetName val="FE"/>
      <sheetName val="Pepco (2)"/>
      <sheetName val="FOR"/>
      <sheetName val="HE"/>
      <sheetName val="IDA"/>
      <sheetName val="IDA (2)"/>
      <sheetName val="MDU"/>
      <sheetName val="MGE"/>
      <sheetName val="MGE (2)"/>
      <sheetName val="NEE"/>
      <sheetName val="FPL"/>
      <sheetName val="Gulf"/>
      <sheetName val="NWE"/>
      <sheetName val="OGE"/>
      <sheetName val="OTTR"/>
      <sheetName val="PacificCorp"/>
      <sheetName val="PNW"/>
      <sheetName val="PSE"/>
      <sheetName val="PCG"/>
      <sheetName val="PCG (2)"/>
      <sheetName val="PPL"/>
      <sheetName val="PSEG"/>
      <sheetName val="SRE"/>
      <sheetName val="SO"/>
      <sheetName val="VVC"/>
      <sheetName val="WEC"/>
      <sheetName val="XEL"/>
      <sheetName val="SPSCO (2)"/>
      <sheetName val="SWEPCO"/>
    </sheetNames>
    <sheetDataSet>
      <sheetData sheetId="0"/>
      <sheetData sheetId="1"/>
      <sheetData sheetId="2"/>
      <sheetData sheetId="3"/>
      <sheetData sheetId="4">
        <row r="10">
          <cell r="G10" t="str">
            <v>ALLETE, Inc.</v>
          </cell>
        </row>
        <row r="24">
          <cell r="V24" t="str">
            <v>ALLETE, Inc.</v>
          </cell>
        </row>
        <row r="40">
          <cell r="S40" t="str">
            <v>Advanced Energy Industries, Inc.</v>
          </cell>
        </row>
        <row r="41">
          <cell r="S41" t="str">
            <v>AEP Generating Company</v>
          </cell>
        </row>
        <row r="42">
          <cell r="S42" t="str">
            <v>AEP Texas Inc.</v>
          </cell>
        </row>
        <row r="43">
          <cell r="S43" t="str">
            <v>AEP Transmission Company, LLC</v>
          </cell>
        </row>
        <row r="44">
          <cell r="S44" t="str">
            <v>AES Indiana</v>
          </cell>
        </row>
        <row r="45">
          <cell r="S45" t="str">
            <v>AES Ohio</v>
          </cell>
        </row>
        <row r="46">
          <cell r="S46" t="str">
            <v>Alabama Power Company</v>
          </cell>
        </row>
        <row r="47">
          <cell r="S47" t="str">
            <v>Algonquin Power &amp; Utilities Corp.</v>
          </cell>
        </row>
        <row r="48">
          <cell r="S48" t="str">
            <v>Allegheny Generating Company</v>
          </cell>
        </row>
        <row r="49">
          <cell r="S49" t="str">
            <v>ALLETE, Inc.</v>
          </cell>
        </row>
        <row r="50">
          <cell r="S50" t="str">
            <v>Alliant Energy Corporation</v>
          </cell>
        </row>
        <row r="51">
          <cell r="S51" t="str">
            <v>AltaGas Ltd.</v>
          </cell>
        </row>
        <row r="52">
          <cell r="S52" t="str">
            <v>AltaLink, L.P.</v>
          </cell>
        </row>
        <row r="53">
          <cell r="S53" t="str">
            <v>Ameren Corporation</v>
          </cell>
        </row>
        <row r="54">
          <cell r="S54" t="str">
            <v>Ameren Illinois Company</v>
          </cell>
        </row>
        <row r="55">
          <cell r="S55" t="str">
            <v>American Electric Power Company, Inc.</v>
          </cell>
        </row>
        <row r="56">
          <cell r="S56" t="str">
            <v>American Superconductor Corporation</v>
          </cell>
        </row>
        <row r="57">
          <cell r="S57" t="str">
            <v>American Transmission Systems, Incorporated</v>
          </cell>
        </row>
        <row r="58">
          <cell r="S58" t="str">
            <v>Amtech Systems, Inc.</v>
          </cell>
        </row>
        <row r="59">
          <cell r="S59" t="str">
            <v>Appalachian Power Company</v>
          </cell>
        </row>
        <row r="60">
          <cell r="S60" t="str">
            <v>Arizona Public Service Company</v>
          </cell>
        </row>
        <row r="61">
          <cell r="S61" t="str">
            <v>Ascent Solar Technologies, Inc.</v>
          </cell>
        </row>
        <row r="62">
          <cell r="S62" t="str">
            <v>ATCO Ltd.</v>
          </cell>
        </row>
        <row r="63">
          <cell r="S63" t="str">
            <v>Atlantic City Electric Company</v>
          </cell>
        </row>
        <row r="64">
          <cell r="S64" t="str">
            <v>Atlantic Power Corporation</v>
          </cell>
        </row>
        <row r="65">
          <cell r="S65" t="str">
            <v>Atlantica Sustainable Infrastructure plc</v>
          </cell>
        </row>
        <row r="66">
          <cell r="S66" t="str">
            <v>Atmos Energy Corporation</v>
          </cell>
        </row>
        <row r="67">
          <cell r="S67" t="str">
            <v>Avangrid, Inc.</v>
          </cell>
        </row>
        <row r="68">
          <cell r="S68" t="str">
            <v>Avista Corporation</v>
          </cell>
        </row>
        <row r="69">
          <cell r="S69" t="str">
            <v>Baltimore Gas and Electric Company</v>
          </cell>
        </row>
        <row r="70">
          <cell r="S70" t="str">
            <v>Berkshire Hathaway Energy Company</v>
          </cell>
        </row>
        <row r="71">
          <cell r="S71" t="str">
            <v>Black Hills Corporation</v>
          </cell>
        </row>
        <row r="72">
          <cell r="S72" t="str">
            <v>Black Hills Power, Inc.</v>
          </cell>
        </row>
        <row r="73">
          <cell r="S73" t="str">
            <v>Boralex Inc.</v>
          </cell>
        </row>
        <row r="74">
          <cell r="S74" t="str">
            <v>Broadwind, Inc.</v>
          </cell>
        </row>
        <row r="75">
          <cell r="S75" t="str">
            <v>Brookfield Renewable Partners L.P.</v>
          </cell>
        </row>
        <row r="76">
          <cell r="S76" t="str">
            <v>Calpine Corporation</v>
          </cell>
        </row>
        <row r="77">
          <cell r="S77" t="str">
            <v>Canadian Solar Inc.</v>
          </cell>
        </row>
        <row r="78">
          <cell r="S78" t="str">
            <v>Canadian Utilities Limited</v>
          </cell>
        </row>
        <row r="79">
          <cell r="S79" t="str">
            <v>Capital Power Corporation</v>
          </cell>
        </row>
        <row r="80">
          <cell r="S80" t="str">
            <v>Capstone Green Energy Corporation</v>
          </cell>
        </row>
        <row r="81">
          <cell r="S81" t="str">
            <v>Capstone Infrastructure Corporation</v>
          </cell>
        </row>
        <row r="82">
          <cell r="S82" t="str">
            <v>Caribbean Utilities Company, Ltd.</v>
          </cell>
        </row>
        <row r="83">
          <cell r="S83" t="str">
            <v>CenterPoint Energy Houston Electric, LLC</v>
          </cell>
        </row>
        <row r="84">
          <cell r="S84" t="str">
            <v>CenterPoint Energy Resources Corp.</v>
          </cell>
        </row>
        <row r="85">
          <cell r="S85" t="str">
            <v>CenterPoint Energy, Inc.</v>
          </cell>
        </row>
        <row r="86">
          <cell r="S86" t="str">
            <v>Central Hudson Gas &amp; Electric Corporation</v>
          </cell>
        </row>
        <row r="87">
          <cell r="S87" t="str">
            <v>Central Maine Power Company</v>
          </cell>
        </row>
        <row r="88">
          <cell r="S88" t="str">
            <v>CH Energy Group, Inc.</v>
          </cell>
        </row>
        <row r="89">
          <cell r="S89" t="str">
            <v>Chesapeake Utilities Corporation</v>
          </cell>
        </row>
        <row r="90">
          <cell r="S90" t="str">
            <v>Clearway Energy, Inc.</v>
          </cell>
        </row>
        <row r="91">
          <cell r="S91" t="str">
            <v>Cleco Corporate Holdings LLC</v>
          </cell>
        </row>
        <row r="92">
          <cell r="S92" t="str">
            <v>Cleco Power LLC</v>
          </cell>
        </row>
        <row r="93">
          <cell r="S93" t="str">
            <v>CMS Energy Corporation</v>
          </cell>
        </row>
        <row r="94">
          <cell r="S94" t="str">
            <v>Commonwealth Edison Company</v>
          </cell>
        </row>
        <row r="95">
          <cell r="S95" t="str">
            <v>Connecticut Natural Gas Corporation</v>
          </cell>
        </row>
        <row r="96">
          <cell r="S96" t="str">
            <v>Consolidated Edison Company of New York, Inc.</v>
          </cell>
        </row>
        <row r="97">
          <cell r="S97" t="str">
            <v>Consolidated Edison, Inc.</v>
          </cell>
        </row>
        <row r="98">
          <cell r="S98" t="str">
            <v>Constellation Energy Corporation</v>
          </cell>
        </row>
        <row r="99">
          <cell r="S99" t="str">
            <v>Consumers Energy Company</v>
          </cell>
        </row>
        <row r="100">
          <cell r="S100" t="str">
            <v>Corning Natural Gas Holding Corporation</v>
          </cell>
        </row>
        <row r="101">
          <cell r="S101" t="str">
            <v>Covanta Holding Corporation</v>
          </cell>
        </row>
        <row r="102">
          <cell r="S102" t="str">
            <v>Delmarva Power &amp; Light Company</v>
          </cell>
        </row>
        <row r="103">
          <cell r="S103" t="str">
            <v>Dominion Energy South Carolina, Inc.</v>
          </cell>
        </row>
        <row r="104">
          <cell r="S104" t="str">
            <v>Dominion Energy, Inc.</v>
          </cell>
        </row>
        <row r="105">
          <cell r="S105" t="str">
            <v>DPL Inc.</v>
          </cell>
        </row>
        <row r="106">
          <cell r="S106" t="str">
            <v>DTE Electric Company</v>
          </cell>
        </row>
        <row r="107">
          <cell r="S107" t="str">
            <v>DTE Energy Company</v>
          </cell>
        </row>
        <row r="108">
          <cell r="S108" t="str">
            <v>DTE Gas Company</v>
          </cell>
        </row>
        <row r="109">
          <cell r="S109" t="str">
            <v>Duke Energy Carolinas, LLC</v>
          </cell>
        </row>
        <row r="110">
          <cell r="S110" t="str">
            <v>Duke Energy Corporation</v>
          </cell>
        </row>
        <row r="111">
          <cell r="S111" t="str">
            <v>Duke Energy Florida, LLC</v>
          </cell>
        </row>
        <row r="112">
          <cell r="S112" t="str">
            <v>Duke Energy Indiana, LLC</v>
          </cell>
        </row>
        <row r="113">
          <cell r="S113" t="str">
            <v>Duke Energy Kentucky, Inc.</v>
          </cell>
        </row>
        <row r="114">
          <cell r="B114">
            <v>1</v>
          </cell>
          <cell r="S114" t="str">
            <v>Duke Energy Ohio, Inc.</v>
          </cell>
        </row>
        <row r="115">
          <cell r="S115" t="str">
            <v>Duke Energy Progress, LLC</v>
          </cell>
        </row>
        <row r="116">
          <cell r="S116" t="str">
            <v>Eastern Energy Gas Holdings, LLC</v>
          </cell>
        </row>
        <row r="117">
          <cell r="S117" t="str">
            <v>Edison International</v>
          </cell>
        </row>
        <row r="118">
          <cell r="G118">
            <v>0</v>
          </cell>
          <cell r="S118" t="str">
            <v>El Paso Electric Company</v>
          </cell>
        </row>
        <row r="119">
          <cell r="S119" t="str">
            <v>Emera Incorporated</v>
          </cell>
        </row>
        <row r="120">
          <cell r="S120" t="str">
            <v>Enbridge Gas Inc.</v>
          </cell>
        </row>
        <row r="121">
          <cell r="S121" t="str">
            <v>Enphase Energy, Inc.</v>
          </cell>
        </row>
        <row r="122">
          <cell r="S122" t="str">
            <v>Entergy Arkansas, LLC</v>
          </cell>
        </row>
        <row r="123">
          <cell r="S123" t="str">
            <v>Entergy Corporation</v>
          </cell>
        </row>
        <row r="124">
          <cell r="S124" t="str">
            <v>Entergy Louisiana, LLC</v>
          </cell>
        </row>
        <row r="125">
          <cell r="S125" t="str">
            <v>Entergy Mississippi, LLC</v>
          </cell>
        </row>
        <row r="126">
          <cell r="S126" t="str">
            <v>Entergy New Orleans, LLC</v>
          </cell>
        </row>
        <row r="127">
          <cell r="S127" t="str">
            <v>Entergy Texas, Inc.</v>
          </cell>
        </row>
        <row r="128">
          <cell r="S128" t="str">
            <v>Evergy Kansas Central, Inc.</v>
          </cell>
        </row>
        <row r="129">
          <cell r="S129" t="str">
            <v>Evergy Metro, Inc.</v>
          </cell>
        </row>
        <row r="130">
          <cell r="S130" t="str">
            <v>Evergy, Inc.</v>
          </cell>
        </row>
        <row r="131">
          <cell r="S131" t="str">
            <v>Eversource Energy</v>
          </cell>
        </row>
        <row r="132">
          <cell r="S132" t="str">
            <v>Exelon Corporation</v>
          </cell>
        </row>
        <row r="133">
          <cell r="S133" t="str">
            <v>First Solar, Inc.</v>
          </cell>
        </row>
        <row r="134">
          <cell r="S134" t="str">
            <v>FirstEnergy Corp.</v>
          </cell>
        </row>
        <row r="135">
          <cell r="S135" t="str">
            <v>FirstEnergy Transmission, LLC</v>
          </cell>
        </row>
        <row r="136">
          <cell r="S136" t="str">
            <v>Florida Power &amp; Light Company</v>
          </cell>
        </row>
        <row r="137">
          <cell r="S137" t="str">
            <v>Fortis Inc.</v>
          </cell>
        </row>
        <row r="138">
          <cell r="S138" t="str">
            <v>FortisAlberta Inc.</v>
          </cell>
        </row>
        <row r="139">
          <cell r="S139" t="str">
            <v>FortisBC Energy Inc.</v>
          </cell>
        </row>
        <row r="140">
          <cell r="S140" t="str">
            <v>FortisBC Inc.</v>
          </cell>
        </row>
        <row r="141">
          <cell r="S141" t="str">
            <v>Georgia Power Company</v>
          </cell>
        </row>
        <row r="142">
          <cell r="S142" t="str">
            <v>Gulf Power Company</v>
          </cell>
        </row>
        <row r="143">
          <cell r="S143" t="str">
            <v>Hawaiian Electric Company, Inc.</v>
          </cell>
        </row>
        <row r="144">
          <cell r="S144" t="str">
            <v>Hawaiian Electric Industries, Inc.</v>
          </cell>
        </row>
        <row r="145">
          <cell r="S145" t="str">
            <v>IDACORP, Inc.</v>
          </cell>
        </row>
        <row r="146">
          <cell r="S146" t="str">
            <v>Idaho Power Company</v>
          </cell>
        </row>
        <row r="147">
          <cell r="S147" t="str">
            <v>Indiana Michigan Power Company</v>
          </cell>
        </row>
        <row r="148">
          <cell r="S148" t="str">
            <v>Innergex Renewable Energy Inc.</v>
          </cell>
        </row>
        <row r="149">
          <cell r="S149" t="str">
            <v>Integrys Holding, Inc.</v>
          </cell>
        </row>
        <row r="150">
          <cell r="S150" t="str">
            <v>Interstate Power and Light Company</v>
          </cell>
        </row>
        <row r="151">
          <cell r="S151" t="str">
            <v>IPALCO Enterprises, Inc.</v>
          </cell>
        </row>
        <row r="152">
          <cell r="S152" t="str">
            <v>ITC Holdings Corp.</v>
          </cell>
        </row>
        <row r="153">
          <cell r="S153" t="str">
            <v>Itron, Inc.</v>
          </cell>
        </row>
        <row r="154">
          <cell r="S154" t="str">
            <v>Jersey Central Power &amp; Light Company</v>
          </cell>
        </row>
        <row r="155">
          <cell r="S155" t="str">
            <v>Just Energy Group Inc.</v>
          </cell>
        </row>
        <row r="156">
          <cell r="S156" t="str">
            <v>Kentucky Power Company</v>
          </cell>
        </row>
        <row r="157">
          <cell r="S157" t="str">
            <v>Kentucky Utilities Company</v>
          </cell>
        </row>
        <row r="158">
          <cell r="S158" t="str">
            <v>LG&amp;E and KU Energy LLC</v>
          </cell>
        </row>
        <row r="159">
          <cell r="S159" t="str">
            <v>Louisville Gas and Electric Company</v>
          </cell>
        </row>
        <row r="160">
          <cell r="S160" t="str">
            <v>Macquarie Infrastructure Holdings, LLC</v>
          </cell>
        </row>
        <row r="161">
          <cell r="S161" t="str">
            <v>Madison Gas and Electric Company</v>
          </cell>
        </row>
        <row r="162">
          <cell r="S162" t="str">
            <v>Maxim Power Corp.</v>
          </cell>
        </row>
        <row r="163">
          <cell r="S163" t="str">
            <v>MDU Resources Group, Inc.</v>
          </cell>
        </row>
        <row r="164">
          <cell r="S164" t="str">
            <v>Metropolitan Edison Company</v>
          </cell>
        </row>
        <row r="165">
          <cell r="S165" t="str">
            <v>MGE Energy, Inc.</v>
          </cell>
        </row>
        <row r="166">
          <cell r="S166" t="str">
            <v>Michigan Gas Utilities Corporation</v>
          </cell>
        </row>
        <row r="167">
          <cell r="S167" t="str">
            <v>MidAmerican Energy Company</v>
          </cell>
        </row>
        <row r="168">
          <cell r="S168" t="str">
            <v>MidAmerican Funding, LLC</v>
          </cell>
        </row>
        <row r="169">
          <cell r="S169" t="str">
            <v>Mid-Atlantic Interstate Transmission, LLC</v>
          </cell>
        </row>
        <row r="170">
          <cell r="S170" t="str">
            <v>Minnesota Energy Resources Corporation</v>
          </cell>
        </row>
        <row r="171">
          <cell r="S171" t="str">
            <v>Mississippi Power Company</v>
          </cell>
        </row>
        <row r="172">
          <cell r="S172" t="str">
            <v>Monongahela Power Company</v>
          </cell>
        </row>
        <row r="173">
          <cell r="S173" t="str">
            <v>MYR Group Inc.</v>
          </cell>
        </row>
        <row r="174">
          <cell r="S174" t="str">
            <v>National Fuel Gas Company</v>
          </cell>
        </row>
        <row r="175">
          <cell r="S175" t="str">
            <v>Net Zero Renewable Energy Inc.</v>
          </cell>
        </row>
        <row r="176">
          <cell r="S176" t="str">
            <v>Nevada Power Company</v>
          </cell>
        </row>
        <row r="177">
          <cell r="S177" t="str">
            <v>New Jersey Natural Gas Company</v>
          </cell>
        </row>
        <row r="178">
          <cell r="S178" t="str">
            <v>New Jersey Resources Corporation</v>
          </cell>
        </row>
        <row r="179">
          <cell r="S179" t="str">
            <v>New York State Electric &amp; Gas Corporation</v>
          </cell>
        </row>
        <row r="180">
          <cell r="S180" t="str">
            <v>Newfoundland Power Inc.</v>
          </cell>
        </row>
        <row r="181">
          <cell r="S181" t="str">
            <v>NextEra Energy Partners, LP</v>
          </cell>
        </row>
        <row r="182">
          <cell r="S182" t="str">
            <v>NextEra Energy Resources, LLC</v>
          </cell>
        </row>
        <row r="183">
          <cell r="S183" t="str">
            <v>NextEra Energy, Inc.</v>
          </cell>
        </row>
        <row r="184">
          <cell r="S184" t="str">
            <v>NiSource Inc.</v>
          </cell>
        </row>
        <row r="185">
          <cell r="S185" t="str">
            <v>North Shore Gas Company</v>
          </cell>
        </row>
        <row r="186">
          <cell r="S186" t="str">
            <v>Northern States Power Company</v>
          </cell>
        </row>
        <row r="187">
          <cell r="S187" t="str">
            <v>Northern States Power Company</v>
          </cell>
        </row>
        <row r="188">
          <cell r="S188" t="str">
            <v>Northland Power Inc.</v>
          </cell>
        </row>
        <row r="189">
          <cell r="S189" t="str">
            <v>Northwest Natural Gas Company</v>
          </cell>
        </row>
        <row r="190">
          <cell r="S190" t="str">
            <v>Northwest Natural Holding Company</v>
          </cell>
        </row>
        <row r="191">
          <cell r="S191" t="str">
            <v>NorthWestern Corporation</v>
          </cell>
        </row>
        <row r="192">
          <cell r="S192" t="str">
            <v>Nova Scotia Power Inc.</v>
          </cell>
        </row>
        <row r="193">
          <cell r="S193" t="str">
            <v>NRG Energy, Inc.</v>
          </cell>
        </row>
        <row r="194">
          <cell r="S194" t="str">
            <v>NSTAR Electric Company</v>
          </cell>
        </row>
        <row r="195">
          <cell r="S195" t="str">
            <v>Ocean Power Technologies, Inc.</v>
          </cell>
        </row>
        <row r="196">
          <cell r="S196" t="str">
            <v>OGE Energy Corp.</v>
          </cell>
        </row>
        <row r="197">
          <cell r="S197" t="str">
            <v>Ohio Edison Company</v>
          </cell>
        </row>
        <row r="198">
          <cell r="S198" t="str">
            <v>Ohio Power Company</v>
          </cell>
        </row>
        <row r="199">
          <cell r="S199" t="str">
            <v>Oklahoma Gas and Electric Company</v>
          </cell>
        </row>
        <row r="200">
          <cell r="S200" t="str">
            <v>Oncor Electric Delivery Company LLC</v>
          </cell>
        </row>
        <row r="201">
          <cell r="S201" t="str">
            <v>ONE Gas, Inc.</v>
          </cell>
        </row>
        <row r="202">
          <cell r="S202" t="str">
            <v>Orange and Rockland Utilities, Inc.</v>
          </cell>
        </row>
        <row r="203">
          <cell r="S203" t="str">
            <v>Ormat Technologies, Inc.</v>
          </cell>
        </row>
        <row r="204">
          <cell r="S204" t="str">
            <v>Otter Tail Corporation</v>
          </cell>
        </row>
        <row r="205">
          <cell r="S205" t="str">
            <v>Pacific Gas and Electric Company</v>
          </cell>
        </row>
        <row r="206">
          <cell r="S206" t="str">
            <v>PacifiCorp</v>
          </cell>
        </row>
        <row r="207">
          <cell r="S207" t="str">
            <v>PECO Energy Company</v>
          </cell>
        </row>
        <row r="208">
          <cell r="S208" t="str">
            <v>Pennsylvania Electric Company</v>
          </cell>
        </row>
        <row r="209">
          <cell r="S209" t="str">
            <v>Pennsylvania Power Company</v>
          </cell>
        </row>
        <row r="210">
          <cell r="S210" t="str">
            <v>Pepco Holdings LLC</v>
          </cell>
        </row>
        <row r="211">
          <cell r="S211" t="str">
            <v>PG&amp;E Corporation</v>
          </cell>
        </row>
        <row r="212">
          <cell r="S212" t="str">
            <v>Piedmont Natural Gas Company, Inc.</v>
          </cell>
        </row>
        <row r="213">
          <cell r="S213" t="str">
            <v>Pinnacle West Capital Corporation</v>
          </cell>
        </row>
        <row r="214">
          <cell r="S214" t="str">
            <v>PNM Resources, Inc.</v>
          </cell>
        </row>
        <row r="215">
          <cell r="S215" t="str">
            <v>Portland General Electric Company</v>
          </cell>
        </row>
        <row r="216">
          <cell r="S216" t="str">
            <v>Potomac Electric Power Company</v>
          </cell>
        </row>
        <row r="217">
          <cell r="S217" t="str">
            <v>PPL Corporation</v>
          </cell>
        </row>
        <row r="218">
          <cell r="S218" t="str">
            <v>PPL Electric Utilities Corporation</v>
          </cell>
        </row>
        <row r="219">
          <cell r="S219" t="str">
            <v>Progress Energy, Inc.</v>
          </cell>
        </row>
        <row r="220">
          <cell r="S220" t="str">
            <v>PSEG Power LLC</v>
          </cell>
        </row>
        <row r="221">
          <cell r="S221" t="str">
            <v>Public Service Company of Colorado</v>
          </cell>
        </row>
        <row r="222">
          <cell r="S222" t="str">
            <v>Public Service Company of New Hampshire</v>
          </cell>
        </row>
        <row r="223">
          <cell r="S223" t="str">
            <v>Public Service Company of New Mexico</v>
          </cell>
        </row>
        <row r="224">
          <cell r="S224" t="str">
            <v>Public Service Company of North Carolina, Incorporated</v>
          </cell>
        </row>
        <row r="225">
          <cell r="S225" t="str">
            <v>Public Service Company of Oklahoma</v>
          </cell>
        </row>
        <row r="226">
          <cell r="S226" t="str">
            <v>Public Service Electric and Gas Company</v>
          </cell>
        </row>
        <row r="227">
          <cell r="S227" t="str">
            <v>Public Service Enterprise Group Incorporated</v>
          </cell>
        </row>
        <row r="228">
          <cell r="S228" t="str">
            <v>Puget Energy, Inc.</v>
          </cell>
        </row>
        <row r="229">
          <cell r="S229" t="str">
            <v>Puget Sound Energy, Inc.</v>
          </cell>
        </row>
        <row r="230">
          <cell r="S230" t="str">
            <v>Quanta Services, Inc.</v>
          </cell>
        </row>
        <row r="231">
          <cell r="S231" t="str">
            <v>ReneSola Ltd</v>
          </cell>
        </row>
        <row r="232">
          <cell r="S232" t="str">
            <v>RGC Resources, Inc.</v>
          </cell>
        </row>
        <row r="233">
          <cell r="S233" t="str">
            <v>Rochester Gas and Electric Co</v>
          </cell>
        </row>
        <row r="234">
          <cell r="S234" t="str">
            <v>San Diego Gas &amp; Electric Company</v>
          </cell>
        </row>
        <row r="235">
          <cell r="S235" t="str">
            <v>Sempra</v>
          </cell>
        </row>
        <row r="236">
          <cell r="S236" t="str">
            <v>Sierra Pacific Power Company</v>
          </cell>
        </row>
        <row r="237">
          <cell r="S237" t="str">
            <v>Solar Alliance Energy Inc.</v>
          </cell>
        </row>
        <row r="238">
          <cell r="S238" t="str">
            <v>SolarEdge Technologies, Inc.</v>
          </cell>
        </row>
        <row r="239">
          <cell r="S239" t="str">
            <v>South Jersey Gas Company</v>
          </cell>
        </row>
        <row r="240">
          <cell r="S240" t="str">
            <v>South Jersey Industries, Inc.</v>
          </cell>
        </row>
        <row r="241">
          <cell r="S241" t="str">
            <v>Southern California Edison Company</v>
          </cell>
        </row>
        <row r="242">
          <cell r="S242" t="str">
            <v>Southern California Gas Company</v>
          </cell>
        </row>
        <row r="243">
          <cell r="S243" t="str">
            <v>Southern Company Gas</v>
          </cell>
        </row>
        <row r="244">
          <cell r="S244" t="str">
            <v>Southern Indiana Gas and Electric Company</v>
          </cell>
        </row>
        <row r="245">
          <cell r="S245" t="str">
            <v>Southern Power Company</v>
          </cell>
        </row>
        <row r="246">
          <cell r="S246" t="str">
            <v>Southwest Gas Corporation</v>
          </cell>
        </row>
        <row r="247">
          <cell r="S247" t="str">
            <v>Southwest Gas Holdings, Inc.</v>
          </cell>
        </row>
        <row r="248">
          <cell r="S248" t="str">
            <v>Southwestern Electric Power Company</v>
          </cell>
        </row>
        <row r="249">
          <cell r="S249" t="str">
            <v>Southwestern Public Service Company</v>
          </cell>
        </row>
        <row r="250">
          <cell r="S250" t="str">
            <v>Spire Alabama Inc.</v>
          </cell>
        </row>
        <row r="251">
          <cell r="S251" t="str">
            <v>Spire Inc.</v>
          </cell>
        </row>
        <row r="252">
          <cell r="S252" t="str">
            <v>Spire Missouri Inc.</v>
          </cell>
        </row>
        <row r="253">
          <cell r="S253" t="str">
            <v>SunPower Corporation</v>
          </cell>
        </row>
        <row r="254">
          <cell r="S254" t="str">
            <v>Sunrun Inc.</v>
          </cell>
        </row>
        <row r="255">
          <cell r="S255" t="str">
            <v>Sunworks, Inc.</v>
          </cell>
        </row>
        <row r="256">
          <cell r="S256" t="str">
            <v>Synex Renewable Energy Corporation</v>
          </cell>
        </row>
        <row r="257">
          <cell r="S257" t="str">
            <v>System Energy Resources, Inc.</v>
          </cell>
        </row>
        <row r="258">
          <cell r="S258" t="str">
            <v>Tampa Electric Company</v>
          </cell>
        </row>
        <row r="259">
          <cell r="S259" t="str">
            <v>TC Energy Corporation</v>
          </cell>
        </row>
        <row r="260">
          <cell r="S260" t="str">
            <v>Texas-New Mexico Power Company</v>
          </cell>
        </row>
        <row r="261">
          <cell r="S261" t="str">
            <v>The AES Corporation</v>
          </cell>
        </row>
        <row r="262">
          <cell r="S262" t="str">
            <v>The Berkshire Gas Company</v>
          </cell>
        </row>
        <row r="263">
          <cell r="S263" t="str">
            <v>The Cleveland Electric Illuminating Company</v>
          </cell>
        </row>
        <row r="264">
          <cell r="S264" t="str">
            <v>The Connecticut Light and Power Company</v>
          </cell>
        </row>
        <row r="265">
          <cell r="S265" t="str">
            <v>The Peoples Gas Light and Coke Company</v>
          </cell>
        </row>
        <row r="266">
          <cell r="S266" t="str">
            <v>The Potomac Edison Company</v>
          </cell>
        </row>
        <row r="267">
          <cell r="S267" t="str">
            <v>The Southern Company</v>
          </cell>
        </row>
        <row r="268">
          <cell r="S268" t="str">
            <v>The Southern Connecticut Gas Company</v>
          </cell>
        </row>
        <row r="269">
          <cell r="S269" t="str">
            <v>The Toledo Edison Company</v>
          </cell>
        </row>
        <row r="270">
          <cell r="S270" t="str">
            <v>The United Illuminating Company</v>
          </cell>
        </row>
        <row r="271">
          <cell r="S271" t="str">
            <v>Trans-Allegheny Interstate Line Company</v>
          </cell>
        </row>
        <row r="272">
          <cell r="S272" t="str">
            <v>TransAlta Corporation</v>
          </cell>
        </row>
        <row r="273">
          <cell r="S273" t="str">
            <v>TransAlta Renewables Inc.</v>
          </cell>
        </row>
        <row r="274">
          <cell r="S274" t="str">
            <v>TransCanada PipeLines Limited</v>
          </cell>
        </row>
        <row r="275">
          <cell r="S275" t="str">
            <v>Tucson Electric Power Company</v>
          </cell>
        </row>
        <row r="276">
          <cell r="S276" t="str">
            <v>UGI Corporation</v>
          </cell>
        </row>
        <row r="277">
          <cell r="S277" t="str">
            <v>UGI Utilities, Inc.</v>
          </cell>
        </row>
        <row r="278">
          <cell r="S278" t="str">
            <v>Union Electric Company</v>
          </cell>
        </row>
        <row r="279">
          <cell r="S279" t="str">
            <v>Unitil Corporation</v>
          </cell>
        </row>
        <row r="280">
          <cell r="S280" t="str">
            <v>Vectren Utility Holdings, Inc.</v>
          </cell>
        </row>
        <row r="281">
          <cell r="S281" t="str">
            <v>Via Renewables, Inc.</v>
          </cell>
        </row>
        <row r="282">
          <cell r="S282" t="str">
            <v>Virginia Electric and Power Company</v>
          </cell>
        </row>
        <row r="283">
          <cell r="S283" t="str">
            <v>Vistra Corp.</v>
          </cell>
        </row>
        <row r="284">
          <cell r="S284" t="str">
            <v>Vivint Solar, Inc.</v>
          </cell>
        </row>
        <row r="285">
          <cell r="S285" t="str">
            <v>Washington Gas Light Company</v>
          </cell>
        </row>
        <row r="286">
          <cell r="S286" t="str">
            <v>WEC Energy Group, Inc.</v>
          </cell>
        </row>
        <row r="287">
          <cell r="S287" t="str">
            <v>West Penn Power Company</v>
          </cell>
        </row>
        <row r="288">
          <cell r="S288" t="str">
            <v>Wisconsin Electric Power Company</v>
          </cell>
        </row>
        <row r="289">
          <cell r="S289" t="str">
            <v>Wisconsin Gas LLC</v>
          </cell>
        </row>
        <row r="290">
          <cell r="S290" t="str">
            <v>Wisconsin Power and Light Company</v>
          </cell>
        </row>
        <row r="291">
          <cell r="S291" t="str">
            <v>Wisconsin Public Service Corporation</v>
          </cell>
        </row>
        <row r="292">
          <cell r="S292" t="str">
            <v>Xcel Energy Inc.</v>
          </cell>
        </row>
        <row r="293">
          <cell r="S293" t="str">
            <v>Yukon Energy Corporation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centages - 2018"/>
      <sheetName val="10-K Reports - 2018"/>
      <sheetName val="Percentages - 2017"/>
      <sheetName val="10-K Reports"/>
    </sheetNames>
    <sheetDataSet>
      <sheetData sheetId="0"/>
      <sheetData sheetId="1">
        <row r="60">
          <cell r="B60">
            <v>0.56205619018215502</v>
          </cell>
          <cell r="C60">
            <v>0.22738499536894102</v>
          </cell>
        </row>
        <row r="258">
          <cell r="C258">
            <v>0</v>
          </cell>
        </row>
        <row r="299">
          <cell r="C299">
            <v>0</v>
          </cell>
        </row>
        <row r="346">
          <cell r="C346">
            <v>0</v>
          </cell>
        </row>
        <row r="376">
          <cell r="B376">
            <v>0.94717611690575032</v>
          </cell>
          <cell r="C376">
            <v>0</v>
          </cell>
        </row>
        <row r="406">
          <cell r="B406">
            <v>1</v>
          </cell>
          <cell r="C406">
            <v>0</v>
          </cell>
        </row>
      </sheetData>
      <sheetData sheetId="2"/>
      <sheetData sheetId="3">
        <row r="3">
          <cell r="B3">
            <v>0</v>
          </cell>
        </row>
        <row r="152">
          <cell r="B152">
            <v>0</v>
          </cell>
        </row>
        <row r="166">
          <cell r="B166">
            <v>1</v>
          </cell>
        </row>
        <row r="167">
          <cell r="B167">
            <v>0</v>
          </cell>
        </row>
        <row r="331">
          <cell r="B331">
            <v>0.76591771228479721</v>
          </cell>
        </row>
        <row r="332">
          <cell r="B332">
            <v>0.23408228771520281</v>
          </cell>
        </row>
        <row r="362">
          <cell r="B362">
            <v>0</v>
          </cell>
        </row>
        <row r="541">
          <cell r="B541">
            <v>0.43262879788639363</v>
          </cell>
        </row>
        <row r="542">
          <cell r="B542">
            <v>0.56962864721485407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74BB-FEC4-44C7-B0C5-4DC579EDCEF3}">
  <dimension ref="A4:H51"/>
  <sheetViews>
    <sheetView tabSelected="1" topLeftCell="A18" workbookViewId="0">
      <selection activeCell="D35" sqref="D35"/>
    </sheetView>
  </sheetViews>
  <sheetFormatPr defaultColWidth="9.1640625" defaultRowHeight="15.3" x14ac:dyDescent="0.55000000000000004"/>
  <cols>
    <col min="1" max="1" width="9.1640625" style="16"/>
    <col min="2" max="2" width="49" style="16" customWidth="1"/>
    <col min="3" max="3" width="9.71875" style="17" bestFit="1" customWidth="1"/>
    <col min="4" max="4" width="12.27734375" style="17" customWidth="1"/>
    <col min="5" max="16384" width="9.1640625" style="16"/>
  </cols>
  <sheetData>
    <row r="4" spans="1:8" x14ac:dyDescent="0.55000000000000004">
      <c r="C4" s="17" t="s">
        <v>52</v>
      </c>
      <c r="D4" s="17" t="s">
        <v>53</v>
      </c>
    </row>
    <row r="5" spans="1:8" x14ac:dyDescent="0.55000000000000004">
      <c r="A5" s="16">
        <v>1</v>
      </c>
      <c r="B5" s="31" t="s">
        <v>54</v>
      </c>
      <c r="C5" s="32">
        <f>ALE!$G$20</f>
        <v>0.86520574971815112</v>
      </c>
      <c r="D5" s="22">
        <f>'[2]10-K Reports'!B3</f>
        <v>0</v>
      </c>
    </row>
    <row r="6" spans="1:8" x14ac:dyDescent="0.55000000000000004">
      <c r="A6" s="16">
        <f>A5+1</f>
        <v>2</v>
      </c>
      <c r="B6" s="31" t="s">
        <v>55</v>
      </c>
      <c r="C6" s="19">
        <f>LNT!G16</f>
        <v>0.8397383483237939</v>
      </c>
      <c r="D6" s="19">
        <f>LNT!H16</f>
        <v>0.12428454619787407</v>
      </c>
      <c r="F6" s="20"/>
    </row>
    <row r="7" spans="1:8" x14ac:dyDescent="0.55000000000000004">
      <c r="A7" s="16">
        <f t="shared" ref="A7:A39" si="0">A6+1</f>
        <v>3</v>
      </c>
      <c r="B7" s="31" t="s">
        <v>56</v>
      </c>
      <c r="C7" s="22">
        <f>AEE!G17</f>
        <v>0.78073193619017833</v>
      </c>
      <c r="D7" s="22">
        <f>AEE!H17</f>
        <v>0.14967156709415078</v>
      </c>
      <c r="F7" s="20"/>
      <c r="G7" s="21"/>
      <c r="H7" s="21"/>
    </row>
    <row r="8" spans="1:8" x14ac:dyDescent="0.55000000000000004">
      <c r="A8" s="16">
        <f t="shared" si="0"/>
        <v>4</v>
      </c>
      <c r="B8" s="31" t="s">
        <v>57</v>
      </c>
      <c r="C8" s="22">
        <f>AEP!$G$16</f>
        <v>0.86299428299190095</v>
      </c>
      <c r="D8" s="22">
        <v>0</v>
      </c>
    </row>
    <row r="9" spans="1:8" x14ac:dyDescent="0.55000000000000004">
      <c r="A9" s="16">
        <f>A10+1</f>
        <v>6</v>
      </c>
      <c r="B9" s="31" t="s">
        <v>58</v>
      </c>
      <c r="C9" s="47">
        <f>'[2]10-K Reports - 2018'!B60</f>
        <v>0.56205619018215502</v>
      </c>
      <c r="D9" s="47">
        <f>'[2]10-K Reports - 2018'!C60</f>
        <v>0.22738499536894102</v>
      </c>
      <c r="H9" s="29" t="s">
        <v>122</v>
      </c>
    </row>
    <row r="10" spans="1:8" ht="15.6" thickBot="1" x14ac:dyDescent="0.6">
      <c r="A10" s="16">
        <f>A8+1</f>
        <v>5</v>
      </c>
      <c r="B10" s="33" t="s">
        <v>82</v>
      </c>
      <c r="C10" s="47">
        <f>890656/1396893</f>
        <v>0.63759786898495452</v>
      </c>
      <c r="D10" s="47">
        <f>302037/1396893</f>
        <v>0.21622056950675536</v>
      </c>
      <c r="H10" s="29" t="s">
        <v>122</v>
      </c>
    </row>
    <row r="11" spans="1:8" x14ac:dyDescent="0.55000000000000004">
      <c r="A11" s="16">
        <f>A9+1</f>
        <v>7</v>
      </c>
      <c r="B11" s="48" t="s">
        <v>83</v>
      </c>
      <c r="C11" s="17">
        <f>BKH!G16</f>
        <v>0.43212617913274931</v>
      </c>
      <c r="D11" s="17">
        <f>BKH!H16</f>
        <v>0.1828262451118515</v>
      </c>
    </row>
    <row r="12" spans="1:8" x14ac:dyDescent="0.55000000000000004">
      <c r="A12" s="16">
        <f t="shared" si="0"/>
        <v>8</v>
      </c>
      <c r="B12" s="18" t="s">
        <v>84</v>
      </c>
      <c r="C12" s="17">
        <f>CNP!G16</f>
        <v>0.45055076628352492</v>
      </c>
      <c r="D12" s="17">
        <f>CNP!H16</f>
        <v>0.51915708812260541</v>
      </c>
    </row>
    <row r="13" spans="1:8" x14ac:dyDescent="0.55000000000000004">
      <c r="A13" s="16">
        <f t="shared" si="0"/>
        <v>9</v>
      </c>
      <c r="B13" s="31" t="s">
        <v>59</v>
      </c>
      <c r="C13" s="22">
        <f>CMS!G16</f>
        <v>0.67649065356801752</v>
      </c>
      <c r="D13" s="22">
        <f>CMS!H16</f>
        <v>0.28148451357620413</v>
      </c>
    </row>
    <row r="14" spans="1:8" x14ac:dyDescent="0.55000000000000004">
      <c r="A14" s="16">
        <f t="shared" si="0"/>
        <v>10</v>
      </c>
      <c r="B14" s="34" t="s">
        <v>60</v>
      </c>
      <c r="C14" s="47">
        <f>ED!H18</f>
        <v>0.6425163034833784</v>
      </c>
      <c r="D14" s="47">
        <f>ED!I18</f>
        <v>0.17011293144584064</v>
      </c>
    </row>
    <row r="15" spans="1:8" x14ac:dyDescent="0.55000000000000004">
      <c r="A15" s="16">
        <f t="shared" si="0"/>
        <v>11</v>
      </c>
      <c r="B15" s="31" t="s">
        <v>85</v>
      </c>
      <c r="C15" s="19">
        <f>D!G16</f>
        <v>0.78587797192781439</v>
      </c>
      <c r="D15" s="19">
        <f>D!H16</f>
        <v>0.19084789458607848</v>
      </c>
    </row>
    <row r="16" spans="1:8" x14ac:dyDescent="0.55000000000000004">
      <c r="A16" s="16">
        <f t="shared" si="0"/>
        <v>12</v>
      </c>
      <c r="B16" s="18" t="s">
        <v>86</v>
      </c>
      <c r="C16" s="17">
        <f>DTE!G16</f>
        <v>0.38900026730820636</v>
      </c>
      <c r="D16" s="17">
        <f>DTE!H16</f>
        <v>0.10378241112002139</v>
      </c>
    </row>
    <row r="17" spans="1:4" x14ac:dyDescent="0.55000000000000004">
      <c r="A17" s="16">
        <f t="shared" si="0"/>
        <v>13</v>
      </c>
      <c r="B17" s="34" t="s">
        <v>61</v>
      </c>
      <c r="C17" s="22">
        <f>DUK!G16</f>
        <v>0.90062557277762278</v>
      </c>
      <c r="D17" s="22">
        <f>DUK!H16</f>
        <v>8.4153484480216756E-2</v>
      </c>
    </row>
    <row r="18" spans="1:4" x14ac:dyDescent="0.55000000000000004">
      <c r="A18" s="16">
        <f t="shared" si="0"/>
        <v>14</v>
      </c>
      <c r="B18" s="34" t="s">
        <v>62</v>
      </c>
      <c r="C18" s="32">
        <f>EIX!$H$31</f>
        <v>1</v>
      </c>
      <c r="D18" s="22">
        <f>'[2]10-K Reports'!B152</f>
        <v>0</v>
      </c>
    </row>
    <row r="19" spans="1:4" x14ac:dyDescent="0.55000000000000004">
      <c r="A19" s="16">
        <f t="shared" si="0"/>
        <v>15</v>
      </c>
      <c r="B19" s="34" t="s">
        <v>64</v>
      </c>
      <c r="C19" s="19">
        <f>ETR!$H$16</f>
        <v>0.94054090234640586</v>
      </c>
      <c r="D19" s="19">
        <v>0</v>
      </c>
    </row>
    <row r="20" spans="1:4" x14ac:dyDescent="0.55000000000000004">
      <c r="A20" s="16">
        <f t="shared" si="0"/>
        <v>16</v>
      </c>
      <c r="B20" s="31" t="s">
        <v>87</v>
      </c>
      <c r="C20" s="22">
        <f>EVRG!$G$18</f>
        <v>1</v>
      </c>
      <c r="D20" s="22"/>
    </row>
    <row r="21" spans="1:4" x14ac:dyDescent="0.55000000000000004">
      <c r="A21" s="16">
        <f t="shared" si="0"/>
        <v>17</v>
      </c>
      <c r="B21" s="31" t="s">
        <v>65</v>
      </c>
      <c r="C21" s="22">
        <f>ES!G16</f>
        <v>0.75266396974582028</v>
      </c>
      <c r="D21" s="22">
        <f>ES!H16</f>
        <v>0.18144396792083625</v>
      </c>
    </row>
    <row r="22" spans="1:4" x14ac:dyDescent="0.55000000000000004">
      <c r="A22" s="16">
        <f t="shared" si="0"/>
        <v>18</v>
      </c>
      <c r="B22" s="31" t="s">
        <v>66</v>
      </c>
      <c r="C22" s="22">
        <f>EXC!H17</f>
        <v>0.91092652077896008</v>
      </c>
      <c r="D22" s="22">
        <f>EXC!I17</f>
        <v>3.3537442280666532E-2</v>
      </c>
    </row>
    <row r="23" spans="1:4" x14ac:dyDescent="0.55000000000000004">
      <c r="A23" s="16">
        <f t="shared" si="0"/>
        <v>19</v>
      </c>
      <c r="B23" s="31" t="s">
        <v>67</v>
      </c>
      <c r="C23" s="32">
        <f>FE!$G$16</f>
        <v>1</v>
      </c>
      <c r="D23" s="22">
        <v>0</v>
      </c>
    </row>
    <row r="24" spans="1:4" x14ac:dyDescent="0.55000000000000004">
      <c r="A24" s="16">
        <f t="shared" si="0"/>
        <v>20</v>
      </c>
      <c r="B24" s="31" t="s">
        <v>68</v>
      </c>
      <c r="C24" s="22">
        <f>HE!$G$16</f>
        <v>0.89098186592028639</v>
      </c>
      <c r="D24" s="22">
        <f>'[2]10-K Reports - 2018'!C258</f>
        <v>0</v>
      </c>
    </row>
    <row r="25" spans="1:4" x14ac:dyDescent="0.55000000000000004">
      <c r="A25" s="16">
        <f t="shared" si="0"/>
        <v>21</v>
      </c>
      <c r="B25" s="31" t="s">
        <v>69</v>
      </c>
      <c r="C25" s="22">
        <f>IDA!$G$16</f>
        <v>0.99816608645318106</v>
      </c>
      <c r="D25" s="22">
        <v>0</v>
      </c>
    </row>
    <row r="26" spans="1:4" x14ac:dyDescent="0.55000000000000004">
      <c r="A26" s="16">
        <f t="shared" si="0"/>
        <v>22</v>
      </c>
      <c r="B26" s="31" t="s">
        <v>70</v>
      </c>
      <c r="C26" s="22">
        <f>MGEE!G16</f>
        <v>0.6274350189493898</v>
      </c>
      <c r="D26" s="22">
        <f>MGEE!H16</f>
        <v>0.31062686549362339</v>
      </c>
    </row>
    <row r="27" spans="1:4" x14ac:dyDescent="0.55000000000000004">
      <c r="A27" s="16">
        <f t="shared" si="0"/>
        <v>23</v>
      </c>
      <c r="B27" s="31" t="s">
        <v>71</v>
      </c>
      <c r="C27" s="22">
        <f>NEE!$G$16</f>
        <v>0.82623469447536468</v>
      </c>
      <c r="D27" s="22">
        <f>'[2]10-K Reports - 2018'!C299</f>
        <v>0</v>
      </c>
    </row>
    <row r="28" spans="1:4" x14ac:dyDescent="0.55000000000000004">
      <c r="A28" s="16">
        <f t="shared" si="0"/>
        <v>24</v>
      </c>
      <c r="B28" s="31" t="s">
        <v>72</v>
      </c>
      <c r="C28" s="22">
        <f>NWE!G16</f>
        <v>0.76671990999157624</v>
      </c>
      <c r="D28" s="22">
        <f>NWE!H16</f>
        <v>0.23328009000842373</v>
      </c>
    </row>
    <row r="29" spans="1:4" x14ac:dyDescent="0.55000000000000004">
      <c r="A29" s="16">
        <f t="shared" si="0"/>
        <v>25</v>
      </c>
      <c r="B29" s="34" t="s">
        <v>73</v>
      </c>
      <c r="C29" s="19">
        <f>OGE!$G$16</f>
        <v>1</v>
      </c>
      <c r="D29" s="19">
        <v>0</v>
      </c>
    </row>
    <row r="30" spans="1:4" x14ac:dyDescent="0.55000000000000004">
      <c r="A30" s="16">
        <f t="shared" si="0"/>
        <v>26</v>
      </c>
      <c r="B30" s="31" t="s">
        <v>88</v>
      </c>
      <c r="C30" s="22">
        <f>OTTR!$G$16</f>
        <v>0.40132297943591644</v>
      </c>
      <c r="D30" s="22">
        <f>'[2]10-K Reports - 2018'!C346</f>
        <v>0</v>
      </c>
    </row>
    <row r="31" spans="1:4" x14ac:dyDescent="0.55000000000000004">
      <c r="A31" s="16">
        <f t="shared" si="0"/>
        <v>27</v>
      </c>
      <c r="B31" s="31" t="s">
        <v>74</v>
      </c>
      <c r="C31" s="22">
        <f>'[2]10-K Reports - 2018'!B376</f>
        <v>0.94717611690575032</v>
      </c>
      <c r="D31" s="22">
        <f>'[2]10-K Reports - 2018'!C376</f>
        <v>0</v>
      </c>
    </row>
    <row r="32" spans="1:4" x14ac:dyDescent="0.55000000000000004">
      <c r="A32" s="16">
        <f t="shared" si="0"/>
        <v>28</v>
      </c>
      <c r="B32" s="31" t="s">
        <v>75</v>
      </c>
      <c r="C32" s="22">
        <f>PNW!$H$17</f>
        <v>1</v>
      </c>
      <c r="D32" s="22">
        <f>'[2]10-K Reports'!B362</f>
        <v>0</v>
      </c>
    </row>
    <row r="33" spans="1:7" x14ac:dyDescent="0.55000000000000004">
      <c r="A33" s="16">
        <f t="shared" si="0"/>
        <v>29</v>
      </c>
      <c r="B33" s="31" t="s">
        <v>76</v>
      </c>
      <c r="C33" s="22">
        <f>'[2]10-K Reports - 2018'!B406</f>
        <v>1</v>
      </c>
      <c r="D33" s="22">
        <f>'[2]10-K Reports - 2018'!C406</f>
        <v>0</v>
      </c>
    </row>
    <row r="34" spans="1:7" x14ac:dyDescent="0.55000000000000004">
      <c r="A34" s="16">
        <f t="shared" si="0"/>
        <v>30</v>
      </c>
      <c r="B34" s="31" t="s">
        <v>77</v>
      </c>
      <c r="C34" s="22">
        <f>PPL!G16</f>
        <v>0.88421234653294134</v>
      </c>
      <c r="D34" s="22">
        <f>PPL!H16</f>
        <v>8.3071070378696182E-2</v>
      </c>
    </row>
    <row r="35" spans="1:7" x14ac:dyDescent="0.55000000000000004">
      <c r="A35" s="16">
        <f t="shared" si="0"/>
        <v>31</v>
      </c>
      <c r="B35" s="63" t="s">
        <v>354</v>
      </c>
      <c r="C35" s="47" t="s">
        <v>355</v>
      </c>
      <c r="D35" s="47" t="s">
        <v>356</v>
      </c>
    </row>
    <row r="36" spans="1:7" x14ac:dyDescent="0.55000000000000004">
      <c r="A36" s="16">
        <f t="shared" si="0"/>
        <v>32</v>
      </c>
      <c r="B36" s="34" t="s">
        <v>78</v>
      </c>
      <c r="C36" s="19">
        <f>SRE!G16</f>
        <v>0.41</v>
      </c>
      <c r="D36" s="19">
        <f>SRE!H16</f>
        <v>0.48</v>
      </c>
      <c r="G36" s="29" t="s">
        <v>122</v>
      </c>
    </row>
    <row r="37" spans="1:7" x14ac:dyDescent="0.55000000000000004">
      <c r="A37" s="16">
        <f t="shared" si="0"/>
        <v>33</v>
      </c>
      <c r="B37" s="34" t="s">
        <v>79</v>
      </c>
      <c r="C37" s="19">
        <f>SO!G16</f>
        <v>0.81469302989659498</v>
      </c>
      <c r="D37" s="19">
        <f>SO!H16</f>
        <v>0.18950374248258556</v>
      </c>
    </row>
    <row r="38" spans="1:7" x14ac:dyDescent="0.55000000000000004">
      <c r="A38" s="16">
        <f t="shared" si="0"/>
        <v>34</v>
      </c>
      <c r="B38" s="34" t="s">
        <v>80</v>
      </c>
      <c r="C38" s="19">
        <f>WEC!G16</f>
        <v>0.59018425596033131</v>
      </c>
      <c r="D38" s="19">
        <f>WEC!H16</f>
        <v>0.23099209718540997</v>
      </c>
      <c r="G38" s="29" t="s">
        <v>122</v>
      </c>
    </row>
    <row r="39" spans="1:7" x14ac:dyDescent="0.55000000000000004">
      <c r="A39" s="16">
        <f t="shared" si="0"/>
        <v>35</v>
      </c>
      <c r="B39" s="31" t="s">
        <v>81</v>
      </c>
      <c r="C39" s="22">
        <f>XEL!G16</f>
        <v>0.83425780464742272</v>
      </c>
      <c r="D39" s="22">
        <f>XEL!H16</f>
        <v>0.1587360677829813</v>
      </c>
    </row>
    <row r="40" spans="1:7" x14ac:dyDescent="0.55000000000000004">
      <c r="B40" s="35"/>
      <c r="C40" s="24"/>
      <c r="D40" s="24"/>
    </row>
    <row r="41" spans="1:7" x14ac:dyDescent="0.55000000000000004">
      <c r="B41" s="30"/>
      <c r="C41" s="24"/>
      <c r="D41" s="24"/>
    </row>
    <row r="42" spans="1:7" x14ac:dyDescent="0.55000000000000004">
      <c r="A42" s="16">
        <f>A18+1</f>
        <v>15</v>
      </c>
      <c r="B42" s="18" t="s">
        <v>63</v>
      </c>
      <c r="C42" s="22">
        <f>'[2]10-K Reports'!B166</f>
        <v>1</v>
      </c>
      <c r="D42" s="23">
        <f>'[2]10-K Reports'!B167</f>
        <v>0</v>
      </c>
    </row>
    <row r="43" spans="1:7" x14ac:dyDescent="0.55000000000000004">
      <c r="B43" s="25"/>
      <c r="C43" s="16"/>
      <c r="D43" s="16"/>
    </row>
    <row r="46" spans="1:7" ht="14.4" x14ac:dyDescent="0.55000000000000004">
      <c r="A46" s="16">
        <f>A14+1</f>
        <v>11</v>
      </c>
      <c r="C46" s="16"/>
      <c r="D46" s="16"/>
    </row>
    <row r="48" spans="1:7" ht="14.4" x14ac:dyDescent="0.55000000000000004">
      <c r="C48" s="16"/>
      <c r="D48" s="16"/>
    </row>
    <row r="49" spans="1:4" ht="14.4" x14ac:dyDescent="0.55000000000000004">
      <c r="A49" s="16">
        <f>A29+1</f>
        <v>26</v>
      </c>
      <c r="C49" s="16"/>
      <c r="D49" s="16"/>
    </row>
    <row r="50" spans="1:4" x14ac:dyDescent="0.55000000000000004">
      <c r="A50" s="16">
        <f>A49+1</f>
        <v>27</v>
      </c>
      <c r="B50" s="18" t="s">
        <v>89</v>
      </c>
      <c r="C50" s="22">
        <f>'[2]10-K Reports'!B331</f>
        <v>0.76591771228479721</v>
      </c>
      <c r="D50" s="23">
        <f>'[2]10-K Reports'!B332</f>
        <v>0.23408228771520281</v>
      </c>
    </row>
    <row r="51" spans="1:4" x14ac:dyDescent="0.55000000000000004">
      <c r="A51" s="16">
        <f>A27+1</f>
        <v>24</v>
      </c>
      <c r="B51" s="26" t="s">
        <v>90</v>
      </c>
      <c r="C51" s="27">
        <f>'[2]10-K Reports'!B541</f>
        <v>0.43262879788639363</v>
      </c>
      <c r="D51" s="28">
        <f>'[2]10-K Reports'!B542</f>
        <v>0.56962864721485407</v>
      </c>
    </row>
  </sheetData>
  <pageMargins left="0.7" right="0.7" top="0.75" bottom="0.75" header="0.3" footer="0.3"/>
  <pageSetup paperSize="168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AA3D7-FE7C-42A2-9C4B-0EB7FDECB359}">
  <dimension ref="A1:L126"/>
  <sheetViews>
    <sheetView zoomScaleNormal="100" workbookViewId="0">
      <selection activeCell="C8" sqref="C8"/>
    </sheetView>
  </sheetViews>
  <sheetFormatPr defaultRowHeight="12.3" x14ac:dyDescent="0.4"/>
  <cols>
    <col min="1" max="1" width="48.5546875" style="36" customWidth="1"/>
    <col min="2" max="4" width="23.5546875" style="36" customWidth="1"/>
    <col min="5" max="5" width="22.27734375" style="36" customWidth="1"/>
    <col min="6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196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195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194</v>
      </c>
      <c r="B16" s="41">
        <v>4448000</v>
      </c>
      <c r="C16" s="41">
        <v>4561000</v>
      </c>
      <c r="D16" s="41">
        <v>4439000</v>
      </c>
      <c r="E16" s="41">
        <v>4372000</v>
      </c>
      <c r="F16" s="41">
        <v>4958000</v>
      </c>
      <c r="G16" s="36">
        <f>F16/F21</f>
        <v>0.67649065356801752</v>
      </c>
      <c r="H16" s="36">
        <f>F17/F21</f>
        <v>0.28148451357620413</v>
      </c>
    </row>
    <row r="17" spans="1:6" x14ac:dyDescent="0.4">
      <c r="A17" s="40" t="s">
        <v>193</v>
      </c>
      <c r="B17" s="41">
        <v>1774000</v>
      </c>
      <c r="C17" s="41">
        <v>1903000</v>
      </c>
      <c r="D17" s="41">
        <v>1937000</v>
      </c>
      <c r="E17" s="41">
        <v>1817000</v>
      </c>
      <c r="F17" s="41">
        <v>2063000</v>
      </c>
    </row>
    <row r="18" spans="1:6" x14ac:dyDescent="0.4">
      <c r="A18" s="40" t="s">
        <v>192</v>
      </c>
      <c r="B18" s="41">
        <v>229000</v>
      </c>
      <c r="C18" s="41">
        <v>252000</v>
      </c>
      <c r="D18" s="41">
        <v>248000</v>
      </c>
      <c r="E18" s="41">
        <v>229000</v>
      </c>
      <c r="F18" s="41">
        <v>308000</v>
      </c>
    </row>
    <row r="19" spans="1:6" x14ac:dyDescent="0.4">
      <c r="A19" s="40" t="s">
        <v>159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</row>
    <row r="20" spans="1:6" x14ac:dyDescent="0.4">
      <c r="A20" s="40" t="s">
        <v>191</v>
      </c>
      <c r="B20" s="41">
        <v>132000</v>
      </c>
      <c r="C20" s="41">
        <v>157000</v>
      </c>
      <c r="D20" s="41">
        <v>221000</v>
      </c>
      <c r="E20" s="38" t="s">
        <v>124</v>
      </c>
      <c r="F20" s="38" t="s">
        <v>124</v>
      </c>
    </row>
    <row r="21" spans="1:6" x14ac:dyDescent="0.4">
      <c r="A21" s="40" t="s">
        <v>47</v>
      </c>
      <c r="B21" s="40"/>
      <c r="C21" s="40"/>
      <c r="D21" s="40"/>
      <c r="E21" s="40"/>
      <c r="F21" s="46">
        <f>SUM(F16:F20)</f>
        <v>7329000</v>
      </c>
    </row>
    <row r="22" spans="1:6" x14ac:dyDescent="0.4">
      <c r="A22" s="40" t="s">
        <v>131</v>
      </c>
      <c r="B22" s="40"/>
      <c r="C22" s="40"/>
      <c r="D22" s="40"/>
      <c r="E22" s="40"/>
      <c r="F22" s="40"/>
    </row>
    <row r="23" spans="1:6" x14ac:dyDescent="0.4">
      <c r="A23" s="40" t="s">
        <v>194</v>
      </c>
      <c r="B23" s="39">
        <v>67.567978125474696</v>
      </c>
      <c r="C23" s="39">
        <v>66.3611232358504</v>
      </c>
      <c r="D23" s="39">
        <v>64.850255661066498</v>
      </c>
      <c r="E23" s="39">
        <v>68.120909940791506</v>
      </c>
      <c r="F23" s="39">
        <v>67.649065356801799</v>
      </c>
    </row>
    <row r="24" spans="1:6" x14ac:dyDescent="0.4">
      <c r="A24" s="40" t="s">
        <v>193</v>
      </c>
      <c r="B24" s="39">
        <v>26.9481999088561</v>
      </c>
      <c r="C24" s="39">
        <v>27.688054706823799</v>
      </c>
      <c r="D24" s="39">
        <v>28.298027757487201</v>
      </c>
      <c r="E24" s="39">
        <v>28.311000311623602</v>
      </c>
      <c r="F24" s="39">
        <v>28.148451357620399</v>
      </c>
    </row>
    <row r="25" spans="1:6" x14ac:dyDescent="0.4">
      <c r="A25" s="40" t="s">
        <v>192</v>
      </c>
      <c r="B25" s="39">
        <v>3.47865714719733</v>
      </c>
      <c r="C25" s="39">
        <v>3.6665211697948501</v>
      </c>
      <c r="D25" s="39">
        <v>3.6230825420014598</v>
      </c>
      <c r="E25" s="39">
        <v>3.5680897475849198</v>
      </c>
      <c r="F25" s="39">
        <v>4.2024832855778396</v>
      </c>
    </row>
    <row r="26" spans="1:6" x14ac:dyDescent="0.4">
      <c r="A26" s="40" t="s">
        <v>159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</row>
    <row r="27" spans="1:6" x14ac:dyDescent="0.4">
      <c r="A27" s="40" t="s">
        <v>191</v>
      </c>
      <c r="B27" s="39">
        <v>2.0051648184718198</v>
      </c>
      <c r="C27" s="39">
        <v>2.2843008875309199</v>
      </c>
      <c r="D27" s="39">
        <v>3.2286340394448501</v>
      </c>
      <c r="E27" s="38" t="s">
        <v>124</v>
      </c>
      <c r="F27" s="38" t="s">
        <v>124</v>
      </c>
    </row>
    <row r="28" spans="1:6" x14ac:dyDescent="0.4">
      <c r="A28" s="40" t="s">
        <v>47</v>
      </c>
      <c r="B28" s="40"/>
      <c r="C28" s="40"/>
      <c r="D28" s="40"/>
      <c r="E28" s="40"/>
      <c r="F28" s="40"/>
    </row>
    <row r="29" spans="1:6" x14ac:dyDescent="0.4">
      <c r="A29" s="40" t="s">
        <v>129</v>
      </c>
      <c r="B29" s="40"/>
      <c r="C29" s="40"/>
      <c r="D29" s="40"/>
      <c r="E29" s="40"/>
      <c r="F29" s="40"/>
    </row>
    <row r="30" spans="1:6" x14ac:dyDescent="0.4">
      <c r="A30" s="40" t="s">
        <v>194</v>
      </c>
      <c r="B30" s="41">
        <v>455000</v>
      </c>
      <c r="C30" s="41">
        <v>535000</v>
      </c>
      <c r="D30" s="41">
        <v>509000</v>
      </c>
      <c r="E30" s="41">
        <v>554000</v>
      </c>
      <c r="F30" s="41">
        <v>565000</v>
      </c>
    </row>
    <row r="31" spans="1:6" x14ac:dyDescent="0.4">
      <c r="A31" s="40" t="s">
        <v>193</v>
      </c>
      <c r="B31" s="41">
        <v>173000</v>
      </c>
      <c r="C31" s="41">
        <v>169000</v>
      </c>
      <c r="D31" s="41">
        <v>233000</v>
      </c>
      <c r="E31" s="41">
        <v>261000</v>
      </c>
      <c r="F31" s="41">
        <v>302000</v>
      </c>
    </row>
    <row r="32" spans="1:6" x14ac:dyDescent="0.4">
      <c r="A32" s="40" t="s">
        <v>192</v>
      </c>
      <c r="B32" s="41">
        <v>-27000</v>
      </c>
      <c r="C32" s="41">
        <v>34000</v>
      </c>
      <c r="D32" s="41">
        <v>33000</v>
      </c>
      <c r="E32" s="41">
        <v>36000</v>
      </c>
      <c r="F32" s="41">
        <v>23000</v>
      </c>
    </row>
    <row r="33" spans="1:6" x14ac:dyDescent="0.4">
      <c r="A33" s="40" t="s">
        <v>159</v>
      </c>
      <c r="B33" s="41">
        <v>-169000</v>
      </c>
      <c r="C33" s="41">
        <v>-119000</v>
      </c>
      <c r="D33" s="41">
        <v>-144000</v>
      </c>
      <c r="E33" s="41">
        <v>-96000</v>
      </c>
      <c r="F33" s="41">
        <v>458000</v>
      </c>
    </row>
    <row r="34" spans="1:6" x14ac:dyDescent="0.4">
      <c r="A34" s="40" t="s">
        <v>191</v>
      </c>
      <c r="B34" s="41">
        <v>28000</v>
      </c>
      <c r="C34" s="41">
        <v>38000</v>
      </c>
      <c r="D34" s="41">
        <v>49000</v>
      </c>
      <c r="E34" s="38" t="s">
        <v>124</v>
      </c>
      <c r="F34" s="38" t="s">
        <v>124</v>
      </c>
    </row>
    <row r="35" spans="1:6" x14ac:dyDescent="0.4">
      <c r="A35" s="40" t="s">
        <v>47</v>
      </c>
      <c r="B35" s="40"/>
      <c r="C35" s="40"/>
      <c r="D35" s="40"/>
      <c r="E35" s="40"/>
      <c r="F35" s="40"/>
    </row>
    <row r="36" spans="1:6" x14ac:dyDescent="0.4">
      <c r="A36" s="40" t="s">
        <v>128</v>
      </c>
      <c r="B36" s="40"/>
      <c r="C36" s="40"/>
      <c r="D36" s="40"/>
      <c r="E36" s="40"/>
      <c r="F36" s="40"/>
    </row>
    <row r="37" spans="1:6" x14ac:dyDescent="0.4">
      <c r="A37" s="40" t="s">
        <v>194</v>
      </c>
      <c r="B37" s="39">
        <v>98.913043478260903</v>
      </c>
      <c r="C37" s="39">
        <v>81.4307458143075</v>
      </c>
      <c r="D37" s="39">
        <v>74.852941176470594</v>
      </c>
      <c r="E37" s="39">
        <v>73.377483443708599</v>
      </c>
      <c r="F37" s="39">
        <v>41.913946587537097</v>
      </c>
    </row>
    <row r="38" spans="1:6" x14ac:dyDescent="0.4">
      <c r="A38" s="40" t="s">
        <v>193</v>
      </c>
      <c r="B38" s="39">
        <v>37.6086956521739</v>
      </c>
      <c r="C38" s="39">
        <v>25.722983257229799</v>
      </c>
      <c r="D38" s="39">
        <v>34.264705882352899</v>
      </c>
      <c r="E38" s="39">
        <v>34.5695364238411</v>
      </c>
      <c r="F38" s="39">
        <v>22.403560830860499</v>
      </c>
    </row>
    <row r="39" spans="1:6" x14ac:dyDescent="0.4">
      <c r="A39" s="40" t="s">
        <v>192</v>
      </c>
      <c r="B39" s="38" t="s">
        <v>127</v>
      </c>
      <c r="C39" s="39">
        <v>5.1750380517503798</v>
      </c>
      <c r="D39" s="39">
        <v>4.8529411764705896</v>
      </c>
      <c r="E39" s="39">
        <v>4.7682119205297999</v>
      </c>
      <c r="F39" s="39">
        <v>1.70623145400593</v>
      </c>
    </row>
    <row r="40" spans="1:6" x14ac:dyDescent="0.4">
      <c r="A40" s="40" t="s">
        <v>159</v>
      </c>
      <c r="B40" s="38" t="s">
        <v>127</v>
      </c>
      <c r="C40" s="38" t="s">
        <v>127</v>
      </c>
      <c r="D40" s="38" t="s">
        <v>127</v>
      </c>
      <c r="E40" s="38" t="s">
        <v>127</v>
      </c>
      <c r="F40" s="39">
        <v>33.976261127596402</v>
      </c>
    </row>
    <row r="41" spans="1:6" x14ac:dyDescent="0.4">
      <c r="A41" s="40" t="s">
        <v>191</v>
      </c>
      <c r="B41" s="39">
        <v>6.0869565217391299</v>
      </c>
      <c r="C41" s="39">
        <v>5.7838660578386598</v>
      </c>
      <c r="D41" s="39">
        <v>7.2058823529411802</v>
      </c>
      <c r="E41" s="38" t="s">
        <v>124</v>
      </c>
      <c r="F41" s="38" t="s">
        <v>124</v>
      </c>
    </row>
    <row r="42" spans="1:6" x14ac:dyDescent="0.4">
      <c r="A42" s="40" t="s">
        <v>47</v>
      </c>
      <c r="B42" s="40"/>
      <c r="C42" s="40"/>
      <c r="D42" s="40"/>
      <c r="E42" s="40"/>
      <c r="F42" s="40"/>
    </row>
    <row r="43" spans="1:6" x14ac:dyDescent="0.4">
      <c r="A43" s="40" t="s">
        <v>132</v>
      </c>
      <c r="B43" s="40"/>
      <c r="C43" s="40"/>
      <c r="D43" s="40"/>
      <c r="E43" s="40"/>
      <c r="F43" s="40"/>
    </row>
    <row r="44" spans="1:6" x14ac:dyDescent="0.4">
      <c r="A44" s="40" t="s">
        <v>194</v>
      </c>
      <c r="B44" s="41">
        <v>882000</v>
      </c>
      <c r="C44" s="41">
        <v>865000</v>
      </c>
      <c r="D44" s="41">
        <v>1162000</v>
      </c>
      <c r="E44" s="41">
        <v>1281000</v>
      </c>
      <c r="F44" s="41">
        <v>1153000</v>
      </c>
    </row>
    <row r="45" spans="1:6" x14ac:dyDescent="0.4">
      <c r="A45" s="40" t="s">
        <v>193</v>
      </c>
      <c r="B45" s="41">
        <v>800000</v>
      </c>
      <c r="C45" s="41">
        <v>958000</v>
      </c>
      <c r="D45" s="41">
        <v>971000</v>
      </c>
      <c r="E45" s="41">
        <v>885000</v>
      </c>
      <c r="F45" s="41">
        <v>989000</v>
      </c>
    </row>
    <row r="46" spans="1:6" x14ac:dyDescent="0.4">
      <c r="A46" s="40" t="s">
        <v>192</v>
      </c>
      <c r="B46" s="41">
        <v>33000</v>
      </c>
      <c r="C46" s="41">
        <v>246000</v>
      </c>
      <c r="D46" s="41">
        <v>5000</v>
      </c>
      <c r="E46" s="41">
        <v>108000</v>
      </c>
      <c r="F46" s="41">
        <v>17000</v>
      </c>
    </row>
    <row r="47" spans="1:6" x14ac:dyDescent="0.4">
      <c r="A47" s="40" t="s">
        <v>159</v>
      </c>
      <c r="B47" s="41">
        <v>1000</v>
      </c>
      <c r="C47" s="41">
        <v>2000</v>
      </c>
      <c r="D47" s="41">
        <v>1000</v>
      </c>
      <c r="E47" s="41">
        <v>1000</v>
      </c>
      <c r="F47" s="41">
        <v>2000</v>
      </c>
    </row>
    <row r="48" spans="1:6" x14ac:dyDescent="0.4">
      <c r="A48" s="40" t="s">
        <v>191</v>
      </c>
      <c r="B48" s="41">
        <v>6000</v>
      </c>
      <c r="C48" s="41">
        <v>10000</v>
      </c>
      <c r="D48" s="41">
        <v>8000</v>
      </c>
      <c r="E48" s="38" t="s">
        <v>124</v>
      </c>
      <c r="F48" s="38" t="s">
        <v>124</v>
      </c>
    </row>
    <row r="49" spans="1:6" x14ac:dyDescent="0.4">
      <c r="A49" s="40" t="s">
        <v>47</v>
      </c>
      <c r="B49" s="40"/>
      <c r="C49" s="40"/>
      <c r="D49" s="40"/>
      <c r="E49" s="40"/>
      <c r="F49" s="40"/>
    </row>
    <row r="50" spans="1:6" x14ac:dyDescent="0.4">
      <c r="A50" s="40" t="s">
        <v>130</v>
      </c>
      <c r="B50" s="40"/>
      <c r="C50" s="40"/>
      <c r="D50" s="40"/>
      <c r="E50" s="40"/>
      <c r="F50" s="40"/>
    </row>
    <row r="51" spans="1:6" x14ac:dyDescent="0.4">
      <c r="A51" s="40" t="s">
        <v>194</v>
      </c>
      <c r="B51" s="39">
        <v>51.219512195122</v>
      </c>
      <c r="C51" s="39">
        <v>41.566554541085999</v>
      </c>
      <c r="D51" s="39">
        <v>54.122030740568199</v>
      </c>
      <c r="E51" s="39">
        <v>56.307692307692299</v>
      </c>
      <c r="F51" s="39">
        <v>53.354928273947202</v>
      </c>
    </row>
    <row r="52" spans="1:6" x14ac:dyDescent="0.4">
      <c r="A52" s="40" t="s">
        <v>193</v>
      </c>
      <c r="B52" s="39">
        <v>46.457607433217198</v>
      </c>
      <c r="C52" s="39">
        <v>46.035559827006203</v>
      </c>
      <c r="D52" s="39">
        <v>45.225896599906797</v>
      </c>
      <c r="E52" s="39">
        <v>38.901098901098898</v>
      </c>
      <c r="F52" s="39">
        <v>45.765849143914899</v>
      </c>
    </row>
    <row r="53" spans="1:6" x14ac:dyDescent="0.4">
      <c r="A53" s="40" t="s">
        <v>192</v>
      </c>
      <c r="B53" s="39">
        <v>1.91637630662021</v>
      </c>
      <c r="C53" s="39">
        <v>11.821239788563201</v>
      </c>
      <c r="D53" s="39">
        <v>0.23288309268747101</v>
      </c>
      <c r="E53" s="39">
        <v>4.7472527472527499</v>
      </c>
      <c r="F53" s="39">
        <v>0.786672836649699</v>
      </c>
    </row>
    <row r="54" spans="1:6" x14ac:dyDescent="0.4">
      <c r="A54" s="40" t="s">
        <v>159</v>
      </c>
      <c r="B54" s="39">
        <v>5.8072009291521502E-2</v>
      </c>
      <c r="C54" s="39">
        <v>9.6107640557424295E-2</v>
      </c>
      <c r="D54" s="39">
        <v>4.6576618537494202E-2</v>
      </c>
      <c r="E54" s="39">
        <v>4.3956043956044001E-2</v>
      </c>
      <c r="F54" s="39">
        <v>9.25497454881999E-2</v>
      </c>
    </row>
    <row r="55" spans="1:6" x14ac:dyDescent="0.4">
      <c r="A55" s="40" t="s">
        <v>191</v>
      </c>
      <c r="B55" s="39">
        <v>0.348432055749129</v>
      </c>
      <c r="C55" s="39">
        <v>0.480538202787122</v>
      </c>
      <c r="D55" s="39">
        <v>0.37261294829995301</v>
      </c>
      <c r="E55" s="38" t="s">
        <v>124</v>
      </c>
      <c r="F55" s="38" t="s">
        <v>124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126</v>
      </c>
      <c r="B57" s="40"/>
      <c r="C57" s="40"/>
      <c r="D57" s="40"/>
      <c r="E57" s="40"/>
      <c r="F57" s="40"/>
    </row>
    <row r="58" spans="1:6" x14ac:dyDescent="0.4">
      <c r="A58" s="40" t="s">
        <v>194</v>
      </c>
      <c r="B58" s="41">
        <v>13906000</v>
      </c>
      <c r="C58" s="41">
        <v>14079000</v>
      </c>
      <c r="D58" s="41">
        <v>14911000</v>
      </c>
      <c r="E58" s="41">
        <v>15829000</v>
      </c>
      <c r="F58" s="41">
        <v>16493000</v>
      </c>
    </row>
    <row r="59" spans="1:6" x14ac:dyDescent="0.4">
      <c r="A59" s="40" t="s">
        <v>193</v>
      </c>
      <c r="B59" s="41">
        <v>7139000</v>
      </c>
      <c r="C59" s="41">
        <v>7806000</v>
      </c>
      <c r="D59" s="41">
        <v>8659000</v>
      </c>
      <c r="E59" s="41">
        <v>9429000</v>
      </c>
      <c r="F59" s="41">
        <v>10517000</v>
      </c>
    </row>
    <row r="60" spans="1:6" x14ac:dyDescent="0.4">
      <c r="A60" s="40" t="s">
        <v>192</v>
      </c>
      <c r="B60" s="41">
        <v>342000</v>
      </c>
      <c r="C60" s="41">
        <v>540000</v>
      </c>
      <c r="D60" s="41">
        <v>527000</v>
      </c>
      <c r="E60" s="41">
        <v>1276000</v>
      </c>
      <c r="F60" s="41">
        <v>1312000</v>
      </c>
    </row>
    <row r="61" spans="1:6" x14ac:dyDescent="0.4">
      <c r="A61" s="40" t="s">
        <v>159</v>
      </c>
      <c r="B61" s="41">
        <v>210000</v>
      </c>
      <c r="C61" s="41">
        <v>98000</v>
      </c>
      <c r="D61" s="41">
        <v>48000</v>
      </c>
      <c r="E61" s="41">
        <v>3132000</v>
      </c>
      <c r="F61" s="41">
        <v>431000</v>
      </c>
    </row>
    <row r="62" spans="1:6" x14ac:dyDescent="0.4">
      <c r="A62" s="40" t="s">
        <v>191</v>
      </c>
      <c r="B62" s="41">
        <v>1453000</v>
      </c>
      <c r="C62" s="41">
        <v>2006000</v>
      </c>
      <c r="D62" s="41">
        <v>2692000</v>
      </c>
      <c r="E62" s="38" t="s">
        <v>124</v>
      </c>
      <c r="F62" s="38" t="s">
        <v>124</v>
      </c>
    </row>
    <row r="63" spans="1:6" x14ac:dyDescent="0.4">
      <c r="A63" s="40" t="s">
        <v>47</v>
      </c>
      <c r="B63" s="40"/>
      <c r="C63" s="40"/>
      <c r="D63" s="40"/>
      <c r="E63" s="40"/>
      <c r="F63" s="40"/>
    </row>
    <row r="64" spans="1:6" x14ac:dyDescent="0.4">
      <c r="A64" s="40" t="s">
        <v>125</v>
      </c>
      <c r="B64" s="40"/>
      <c r="C64" s="40"/>
      <c r="D64" s="40"/>
      <c r="E64" s="40"/>
      <c r="F64" s="40"/>
    </row>
    <row r="65" spans="1:6" x14ac:dyDescent="0.4">
      <c r="A65" s="40" t="s">
        <v>194</v>
      </c>
      <c r="B65" s="39">
        <v>60.329718004338403</v>
      </c>
      <c r="C65" s="39">
        <v>57.397366382649103</v>
      </c>
      <c r="D65" s="39">
        <v>55.561351864962496</v>
      </c>
      <c r="E65" s="39">
        <v>53.357378817501498</v>
      </c>
      <c r="F65" s="39">
        <v>57.360971029109997</v>
      </c>
    </row>
    <row r="66" spans="1:6" x14ac:dyDescent="0.4">
      <c r="A66" s="40" t="s">
        <v>193</v>
      </c>
      <c r="B66" s="39">
        <v>30.971800433839501</v>
      </c>
      <c r="C66" s="39">
        <v>31.8235557911044</v>
      </c>
      <c r="D66" s="39">
        <v>32.265156314043999</v>
      </c>
      <c r="E66" s="39">
        <v>31.783860311467699</v>
      </c>
      <c r="F66" s="39">
        <v>36.577052829270002</v>
      </c>
    </row>
    <row r="67" spans="1:6" x14ac:dyDescent="0.4">
      <c r="A67" s="40" t="s">
        <v>192</v>
      </c>
      <c r="B67" s="39">
        <v>1.48373101952278</v>
      </c>
      <c r="C67" s="39">
        <v>2.2014758041501898</v>
      </c>
      <c r="D67" s="39">
        <v>1.9637068226701899</v>
      </c>
      <c r="E67" s="39">
        <v>4.3012202521405003</v>
      </c>
      <c r="F67" s="39">
        <v>4.5630021215177603</v>
      </c>
    </row>
    <row r="68" spans="1:6" x14ac:dyDescent="0.4">
      <c r="A68" s="40" t="s">
        <v>159</v>
      </c>
      <c r="B68" s="39">
        <v>0.91106290672451196</v>
      </c>
      <c r="C68" s="39">
        <v>0.39952709038281198</v>
      </c>
      <c r="D68" s="39">
        <v>0.178857547415881</v>
      </c>
      <c r="E68" s="39">
        <v>10.5575406188903</v>
      </c>
      <c r="F68" s="39">
        <v>1.4989740201022499</v>
      </c>
    </row>
    <row r="69" spans="1:6" x14ac:dyDescent="0.4">
      <c r="A69" s="40" t="s">
        <v>191</v>
      </c>
      <c r="B69" s="39">
        <v>6.3036876355748399</v>
      </c>
      <c r="C69" s="39">
        <v>8.1780749317134802</v>
      </c>
      <c r="D69" s="39">
        <v>10.030927450907299</v>
      </c>
      <c r="E69" s="38" t="s">
        <v>124</v>
      </c>
      <c r="F69" s="38" t="s">
        <v>124</v>
      </c>
    </row>
    <row r="70" spans="1:6" x14ac:dyDescent="0.4">
      <c r="A70" s="8"/>
      <c r="B70" s="6"/>
      <c r="C70" s="6"/>
      <c r="D70" s="6"/>
      <c r="E70" s="6"/>
      <c r="F70" s="6"/>
    </row>
    <row r="71" spans="1:6" x14ac:dyDescent="0.4">
      <c r="A71" s="37" t="s">
        <v>145</v>
      </c>
    </row>
    <row r="72" spans="1:6" ht="12.6" thickBot="1" x14ac:dyDescent="0.45">
      <c r="A72" s="8"/>
      <c r="B72" s="6"/>
      <c r="C72" s="6"/>
      <c r="D72" s="6"/>
      <c r="E72" s="6"/>
      <c r="F72" s="6"/>
    </row>
    <row r="73" spans="1:6" x14ac:dyDescent="0.4">
      <c r="A73" s="45" t="s">
        <v>144</v>
      </c>
      <c r="B73" s="44" t="s">
        <v>143</v>
      </c>
      <c r="C73" s="44" t="s">
        <v>142</v>
      </c>
      <c r="D73" s="44" t="s">
        <v>141</v>
      </c>
      <c r="E73" s="44" t="s">
        <v>140</v>
      </c>
      <c r="F73" s="44" t="s">
        <v>139</v>
      </c>
    </row>
    <row r="74" spans="1:6" x14ac:dyDescent="0.4">
      <c r="A74" s="40" t="s">
        <v>138</v>
      </c>
      <c r="B74" s="43">
        <v>43100</v>
      </c>
      <c r="C74" s="43">
        <v>43465</v>
      </c>
      <c r="D74" s="43">
        <v>43830</v>
      </c>
      <c r="E74" s="43">
        <v>44196</v>
      </c>
      <c r="F74" s="43">
        <v>44561</v>
      </c>
    </row>
    <row r="75" spans="1:6" x14ac:dyDescent="0.4">
      <c r="A75" s="40" t="s">
        <v>47</v>
      </c>
      <c r="B75" s="40"/>
      <c r="C75" s="40"/>
      <c r="D75" s="40"/>
      <c r="E75" s="40"/>
      <c r="F75" s="40"/>
    </row>
    <row r="76" spans="1:6" x14ac:dyDescent="0.4">
      <c r="A76" s="42" t="s">
        <v>194</v>
      </c>
      <c r="B76" s="40"/>
      <c r="C76" s="40"/>
      <c r="D76" s="40"/>
      <c r="E76" s="40"/>
      <c r="F76" s="40"/>
    </row>
    <row r="77" spans="1:6" x14ac:dyDescent="0.4">
      <c r="A77" s="40" t="s">
        <v>133</v>
      </c>
      <c r="B77" s="41">
        <v>4448000</v>
      </c>
      <c r="C77" s="41">
        <v>4561000</v>
      </c>
      <c r="D77" s="41">
        <v>4439000</v>
      </c>
      <c r="E77" s="41">
        <v>4372000</v>
      </c>
      <c r="F77" s="41">
        <v>4958000</v>
      </c>
    </row>
    <row r="78" spans="1:6" x14ac:dyDescent="0.4">
      <c r="A78" s="40" t="s">
        <v>132</v>
      </c>
      <c r="B78" s="41">
        <v>882000</v>
      </c>
      <c r="C78" s="41">
        <v>865000</v>
      </c>
      <c r="D78" s="41">
        <v>1162000</v>
      </c>
      <c r="E78" s="41">
        <v>1281000</v>
      </c>
      <c r="F78" s="41">
        <v>1153000</v>
      </c>
    </row>
    <row r="79" spans="1:6" x14ac:dyDescent="0.4">
      <c r="A79" s="40" t="s">
        <v>131</v>
      </c>
      <c r="B79" s="39">
        <v>67.567978125474696</v>
      </c>
      <c r="C79" s="39">
        <v>66.3611232358504</v>
      </c>
      <c r="D79" s="39">
        <v>64.850255661066498</v>
      </c>
      <c r="E79" s="39">
        <v>68.120909940791506</v>
      </c>
      <c r="F79" s="39">
        <v>67.649065356801799</v>
      </c>
    </row>
    <row r="80" spans="1:6" x14ac:dyDescent="0.4">
      <c r="A80" s="40" t="s">
        <v>130</v>
      </c>
      <c r="B80" s="39">
        <v>51.219512195122</v>
      </c>
      <c r="C80" s="39">
        <v>41.566554541085999</v>
      </c>
      <c r="D80" s="39">
        <v>54.122030740568199</v>
      </c>
      <c r="E80" s="39">
        <v>56.307692307692299</v>
      </c>
      <c r="F80" s="39">
        <v>53.354928273947202</v>
      </c>
    </row>
    <row r="81" spans="1:6" x14ac:dyDescent="0.4">
      <c r="A81" s="40" t="s">
        <v>129</v>
      </c>
      <c r="B81" s="41">
        <v>455000</v>
      </c>
      <c r="C81" s="41">
        <v>535000</v>
      </c>
      <c r="D81" s="41">
        <v>509000</v>
      </c>
      <c r="E81" s="41">
        <v>554000</v>
      </c>
      <c r="F81" s="41">
        <v>565000</v>
      </c>
    </row>
    <row r="82" spans="1:6" x14ac:dyDescent="0.4">
      <c r="A82" s="40" t="s">
        <v>128</v>
      </c>
      <c r="B82" s="39">
        <v>98.913043478260903</v>
      </c>
      <c r="C82" s="39">
        <v>81.4307458143075</v>
      </c>
      <c r="D82" s="39">
        <v>74.852941176470594</v>
      </c>
      <c r="E82" s="39">
        <v>73.377483443708599</v>
      </c>
      <c r="F82" s="39">
        <v>41.913946587537097</v>
      </c>
    </row>
    <row r="83" spans="1:6" x14ac:dyDescent="0.4">
      <c r="A83" s="40" t="s">
        <v>126</v>
      </c>
      <c r="B83" s="41">
        <v>13906000</v>
      </c>
      <c r="C83" s="41">
        <v>14079000</v>
      </c>
      <c r="D83" s="41">
        <v>14911000</v>
      </c>
      <c r="E83" s="41">
        <v>15829000</v>
      </c>
      <c r="F83" s="41">
        <v>16493000</v>
      </c>
    </row>
    <row r="84" spans="1:6" x14ac:dyDescent="0.4">
      <c r="A84" s="40" t="s">
        <v>125</v>
      </c>
      <c r="B84" s="39">
        <v>60.329718004338403</v>
      </c>
      <c r="C84" s="39">
        <v>57.397366382649103</v>
      </c>
      <c r="D84" s="39">
        <v>55.561351864962496</v>
      </c>
      <c r="E84" s="39">
        <v>53.357378817501498</v>
      </c>
      <c r="F84" s="39">
        <v>57.360971029109997</v>
      </c>
    </row>
    <row r="85" spans="1:6" x14ac:dyDescent="0.4">
      <c r="A85" s="40" t="s">
        <v>47</v>
      </c>
      <c r="B85" s="40"/>
      <c r="C85" s="40"/>
      <c r="D85" s="40"/>
      <c r="E85" s="40"/>
      <c r="F85" s="40"/>
    </row>
    <row r="86" spans="1:6" x14ac:dyDescent="0.4">
      <c r="A86" s="42" t="s">
        <v>193</v>
      </c>
      <c r="B86" s="40"/>
      <c r="C86" s="40"/>
      <c r="D86" s="40"/>
      <c r="E86" s="40"/>
      <c r="F86" s="40"/>
    </row>
    <row r="87" spans="1:6" x14ac:dyDescent="0.4">
      <c r="A87" s="40" t="s">
        <v>133</v>
      </c>
      <c r="B87" s="41">
        <v>1774000</v>
      </c>
      <c r="C87" s="41">
        <v>1903000</v>
      </c>
      <c r="D87" s="41">
        <v>1937000</v>
      </c>
      <c r="E87" s="41">
        <v>1817000</v>
      </c>
      <c r="F87" s="41">
        <v>2063000</v>
      </c>
    </row>
    <row r="88" spans="1:6" x14ac:dyDescent="0.4">
      <c r="A88" s="40" t="s">
        <v>132</v>
      </c>
      <c r="B88" s="41">
        <v>800000</v>
      </c>
      <c r="C88" s="41">
        <v>958000</v>
      </c>
      <c r="D88" s="41">
        <v>971000</v>
      </c>
      <c r="E88" s="41">
        <v>885000</v>
      </c>
      <c r="F88" s="41">
        <v>989000</v>
      </c>
    </row>
    <row r="89" spans="1:6" x14ac:dyDescent="0.4">
      <c r="A89" s="40" t="s">
        <v>131</v>
      </c>
      <c r="B89" s="39">
        <v>26.9481999088561</v>
      </c>
      <c r="C89" s="39">
        <v>27.688054706823799</v>
      </c>
      <c r="D89" s="39">
        <v>28.298027757487201</v>
      </c>
      <c r="E89" s="39">
        <v>28.311000311623602</v>
      </c>
      <c r="F89" s="39">
        <v>28.148451357620399</v>
      </c>
    </row>
    <row r="90" spans="1:6" x14ac:dyDescent="0.4">
      <c r="A90" s="40" t="s">
        <v>130</v>
      </c>
      <c r="B90" s="39">
        <v>46.457607433217198</v>
      </c>
      <c r="C90" s="39">
        <v>46.035559827006203</v>
      </c>
      <c r="D90" s="39">
        <v>45.225896599906797</v>
      </c>
      <c r="E90" s="39">
        <v>38.901098901098898</v>
      </c>
      <c r="F90" s="39">
        <v>45.765849143914899</v>
      </c>
    </row>
    <row r="91" spans="1:6" x14ac:dyDescent="0.4">
      <c r="A91" s="40" t="s">
        <v>129</v>
      </c>
      <c r="B91" s="41">
        <v>173000</v>
      </c>
      <c r="C91" s="41">
        <v>169000</v>
      </c>
      <c r="D91" s="41">
        <v>233000</v>
      </c>
      <c r="E91" s="41">
        <v>261000</v>
      </c>
      <c r="F91" s="41">
        <v>302000</v>
      </c>
    </row>
    <row r="92" spans="1:6" x14ac:dyDescent="0.4">
      <c r="A92" s="40" t="s">
        <v>128</v>
      </c>
      <c r="B92" s="39">
        <v>37.6086956521739</v>
      </c>
      <c r="C92" s="39">
        <v>25.722983257229799</v>
      </c>
      <c r="D92" s="39">
        <v>34.264705882352899</v>
      </c>
      <c r="E92" s="39">
        <v>34.5695364238411</v>
      </c>
      <c r="F92" s="39">
        <v>22.403560830860499</v>
      </c>
    </row>
    <row r="93" spans="1:6" x14ac:dyDescent="0.4">
      <c r="A93" s="40" t="s">
        <v>126</v>
      </c>
      <c r="B93" s="41">
        <v>7139000</v>
      </c>
      <c r="C93" s="41">
        <v>7806000</v>
      </c>
      <c r="D93" s="41">
        <v>8659000</v>
      </c>
      <c r="E93" s="41">
        <v>9429000</v>
      </c>
      <c r="F93" s="41">
        <v>10517000</v>
      </c>
    </row>
    <row r="94" spans="1:6" x14ac:dyDescent="0.4">
      <c r="A94" s="40" t="s">
        <v>125</v>
      </c>
      <c r="B94" s="39">
        <v>30.971800433839501</v>
      </c>
      <c r="C94" s="39">
        <v>31.8235557911044</v>
      </c>
      <c r="D94" s="39">
        <v>32.265156314043999</v>
      </c>
      <c r="E94" s="39">
        <v>31.783860311467699</v>
      </c>
      <c r="F94" s="39">
        <v>36.577052829270002</v>
      </c>
    </row>
    <row r="95" spans="1:6" x14ac:dyDescent="0.4">
      <c r="A95" s="40" t="s">
        <v>47</v>
      </c>
      <c r="B95" s="40"/>
      <c r="C95" s="40"/>
      <c r="D95" s="40"/>
      <c r="E95" s="40"/>
      <c r="F95" s="40"/>
    </row>
    <row r="96" spans="1:6" x14ac:dyDescent="0.4">
      <c r="A96" s="42" t="s">
        <v>192</v>
      </c>
      <c r="B96" s="40"/>
      <c r="C96" s="40"/>
      <c r="D96" s="40"/>
      <c r="E96" s="40"/>
      <c r="F96" s="40"/>
    </row>
    <row r="97" spans="1:6" x14ac:dyDescent="0.4">
      <c r="A97" s="40" t="s">
        <v>133</v>
      </c>
      <c r="B97" s="41">
        <v>229000</v>
      </c>
      <c r="C97" s="41">
        <v>252000</v>
      </c>
      <c r="D97" s="41">
        <v>248000</v>
      </c>
      <c r="E97" s="41">
        <v>229000</v>
      </c>
      <c r="F97" s="41">
        <v>308000</v>
      </c>
    </row>
    <row r="98" spans="1:6" x14ac:dyDescent="0.4">
      <c r="A98" s="40" t="s">
        <v>132</v>
      </c>
      <c r="B98" s="41">
        <v>33000</v>
      </c>
      <c r="C98" s="41">
        <v>246000</v>
      </c>
      <c r="D98" s="41">
        <v>5000</v>
      </c>
      <c r="E98" s="41">
        <v>108000</v>
      </c>
      <c r="F98" s="41">
        <v>17000</v>
      </c>
    </row>
    <row r="99" spans="1:6" x14ac:dyDescent="0.4">
      <c r="A99" s="40" t="s">
        <v>131</v>
      </c>
      <c r="B99" s="39">
        <v>3.47865714719733</v>
      </c>
      <c r="C99" s="39">
        <v>3.6665211697948501</v>
      </c>
      <c r="D99" s="39">
        <v>3.6230825420014598</v>
      </c>
      <c r="E99" s="39">
        <v>3.5680897475849198</v>
      </c>
      <c r="F99" s="39">
        <v>4.2024832855778396</v>
      </c>
    </row>
    <row r="100" spans="1:6" x14ac:dyDescent="0.4">
      <c r="A100" s="40" t="s">
        <v>130</v>
      </c>
      <c r="B100" s="39">
        <v>1.91637630662021</v>
      </c>
      <c r="C100" s="39">
        <v>11.821239788563201</v>
      </c>
      <c r="D100" s="39">
        <v>0.23288309268747101</v>
      </c>
      <c r="E100" s="39">
        <v>4.7472527472527499</v>
      </c>
      <c r="F100" s="39">
        <v>0.786672836649699</v>
      </c>
    </row>
    <row r="101" spans="1:6" x14ac:dyDescent="0.4">
      <c r="A101" s="40" t="s">
        <v>129</v>
      </c>
      <c r="B101" s="41">
        <v>-27000</v>
      </c>
      <c r="C101" s="41">
        <v>34000</v>
      </c>
      <c r="D101" s="41">
        <v>33000</v>
      </c>
      <c r="E101" s="41">
        <v>36000</v>
      </c>
      <c r="F101" s="41">
        <v>23000</v>
      </c>
    </row>
    <row r="102" spans="1:6" x14ac:dyDescent="0.4">
      <c r="A102" s="40" t="s">
        <v>128</v>
      </c>
      <c r="B102" s="38" t="s">
        <v>127</v>
      </c>
      <c r="C102" s="39">
        <v>5.1750380517503798</v>
      </c>
      <c r="D102" s="39">
        <v>4.8529411764705896</v>
      </c>
      <c r="E102" s="39">
        <v>4.7682119205297999</v>
      </c>
      <c r="F102" s="39">
        <v>1.70623145400593</v>
      </c>
    </row>
    <row r="103" spans="1:6" x14ac:dyDescent="0.4">
      <c r="A103" s="40" t="s">
        <v>126</v>
      </c>
      <c r="B103" s="41">
        <v>342000</v>
      </c>
      <c r="C103" s="41">
        <v>540000</v>
      </c>
      <c r="D103" s="41">
        <v>527000</v>
      </c>
      <c r="E103" s="41">
        <v>1276000</v>
      </c>
      <c r="F103" s="41">
        <v>1312000</v>
      </c>
    </row>
    <row r="104" spans="1:6" x14ac:dyDescent="0.4">
      <c r="A104" s="40" t="s">
        <v>125</v>
      </c>
      <c r="B104" s="39">
        <v>1.48373101952278</v>
      </c>
      <c r="C104" s="39">
        <v>2.2014758041501898</v>
      </c>
      <c r="D104" s="39">
        <v>1.9637068226701899</v>
      </c>
      <c r="E104" s="39">
        <v>4.3012202521405003</v>
      </c>
      <c r="F104" s="39">
        <v>4.5630021215177603</v>
      </c>
    </row>
    <row r="105" spans="1:6" x14ac:dyDescent="0.4">
      <c r="A105" s="40" t="s">
        <v>47</v>
      </c>
      <c r="B105" s="40"/>
      <c r="C105" s="40"/>
      <c r="D105" s="40"/>
      <c r="E105" s="40"/>
      <c r="F105" s="40"/>
    </row>
    <row r="106" spans="1:6" x14ac:dyDescent="0.4">
      <c r="A106" s="42" t="s">
        <v>159</v>
      </c>
      <c r="B106" s="40"/>
      <c r="C106" s="40"/>
      <c r="D106" s="40"/>
      <c r="E106" s="40"/>
      <c r="F106" s="40"/>
    </row>
    <row r="107" spans="1:6" x14ac:dyDescent="0.4">
      <c r="A107" s="40" t="s">
        <v>133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</row>
    <row r="108" spans="1:6" x14ac:dyDescent="0.4">
      <c r="A108" s="40" t="s">
        <v>132</v>
      </c>
      <c r="B108" s="41">
        <v>1000</v>
      </c>
      <c r="C108" s="41">
        <v>2000</v>
      </c>
      <c r="D108" s="41">
        <v>1000</v>
      </c>
      <c r="E108" s="41">
        <v>1000</v>
      </c>
      <c r="F108" s="41">
        <v>2000</v>
      </c>
    </row>
    <row r="109" spans="1:6" x14ac:dyDescent="0.4">
      <c r="A109" s="40" t="s">
        <v>131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</row>
    <row r="110" spans="1:6" x14ac:dyDescent="0.4">
      <c r="A110" s="40" t="s">
        <v>130</v>
      </c>
      <c r="B110" s="39">
        <v>5.8072009291521502E-2</v>
      </c>
      <c r="C110" s="39">
        <v>9.6107640557424295E-2</v>
      </c>
      <c r="D110" s="39">
        <v>4.6576618537494202E-2</v>
      </c>
      <c r="E110" s="39">
        <v>4.3956043956044001E-2</v>
      </c>
      <c r="F110" s="39">
        <v>9.25497454881999E-2</v>
      </c>
    </row>
    <row r="111" spans="1:6" x14ac:dyDescent="0.4">
      <c r="A111" s="40" t="s">
        <v>129</v>
      </c>
      <c r="B111" s="41">
        <v>-169000</v>
      </c>
      <c r="C111" s="41">
        <v>-119000</v>
      </c>
      <c r="D111" s="41">
        <v>-144000</v>
      </c>
      <c r="E111" s="41">
        <v>-96000</v>
      </c>
      <c r="F111" s="41">
        <v>458000</v>
      </c>
    </row>
    <row r="112" spans="1:6" x14ac:dyDescent="0.4">
      <c r="A112" s="40" t="s">
        <v>128</v>
      </c>
      <c r="B112" s="38" t="s">
        <v>127</v>
      </c>
      <c r="C112" s="38" t="s">
        <v>127</v>
      </c>
      <c r="D112" s="38" t="s">
        <v>127</v>
      </c>
      <c r="E112" s="38" t="s">
        <v>127</v>
      </c>
      <c r="F112" s="39">
        <v>33.976261127596402</v>
      </c>
    </row>
    <row r="113" spans="1:6" x14ac:dyDescent="0.4">
      <c r="A113" s="40" t="s">
        <v>126</v>
      </c>
      <c r="B113" s="41">
        <v>210000</v>
      </c>
      <c r="C113" s="41">
        <v>98000</v>
      </c>
      <c r="D113" s="41">
        <v>48000</v>
      </c>
      <c r="E113" s="41">
        <v>3132000</v>
      </c>
      <c r="F113" s="41">
        <v>431000</v>
      </c>
    </row>
    <row r="114" spans="1:6" x14ac:dyDescent="0.4">
      <c r="A114" s="40" t="s">
        <v>125</v>
      </c>
      <c r="B114" s="39">
        <v>0.91106290672451196</v>
      </c>
      <c r="C114" s="39">
        <v>0.39952709038281198</v>
      </c>
      <c r="D114" s="39">
        <v>0.178857547415881</v>
      </c>
      <c r="E114" s="39">
        <v>10.5575406188903</v>
      </c>
      <c r="F114" s="39">
        <v>1.4989740201022499</v>
      </c>
    </row>
    <row r="115" spans="1:6" x14ac:dyDescent="0.4">
      <c r="A115" s="40" t="s">
        <v>47</v>
      </c>
      <c r="B115" s="40"/>
      <c r="C115" s="40"/>
      <c r="D115" s="40"/>
      <c r="E115" s="40"/>
      <c r="F115" s="40"/>
    </row>
    <row r="116" spans="1:6" x14ac:dyDescent="0.4">
      <c r="A116" s="42" t="s">
        <v>191</v>
      </c>
      <c r="B116" s="40"/>
      <c r="C116" s="40"/>
      <c r="D116" s="40"/>
      <c r="E116" s="40"/>
      <c r="F116" s="40"/>
    </row>
    <row r="117" spans="1:6" x14ac:dyDescent="0.4">
      <c r="A117" s="40" t="s">
        <v>133</v>
      </c>
      <c r="B117" s="41">
        <v>132000</v>
      </c>
      <c r="C117" s="41">
        <v>157000</v>
      </c>
      <c r="D117" s="41">
        <v>221000</v>
      </c>
      <c r="E117" s="38" t="s">
        <v>124</v>
      </c>
      <c r="F117" s="38" t="s">
        <v>124</v>
      </c>
    </row>
    <row r="118" spans="1:6" x14ac:dyDescent="0.4">
      <c r="A118" s="40" t="s">
        <v>132</v>
      </c>
      <c r="B118" s="41">
        <v>6000</v>
      </c>
      <c r="C118" s="41">
        <v>10000</v>
      </c>
      <c r="D118" s="41">
        <v>8000</v>
      </c>
      <c r="E118" s="38" t="s">
        <v>124</v>
      </c>
      <c r="F118" s="38" t="s">
        <v>124</v>
      </c>
    </row>
    <row r="119" spans="1:6" x14ac:dyDescent="0.4">
      <c r="A119" s="40" t="s">
        <v>131</v>
      </c>
      <c r="B119" s="39">
        <v>2.0051648184718198</v>
      </c>
      <c r="C119" s="39">
        <v>2.2843008875309199</v>
      </c>
      <c r="D119" s="39">
        <v>3.2286340394448501</v>
      </c>
      <c r="E119" s="38" t="s">
        <v>124</v>
      </c>
      <c r="F119" s="38" t="s">
        <v>124</v>
      </c>
    </row>
    <row r="120" spans="1:6" x14ac:dyDescent="0.4">
      <c r="A120" s="40" t="s">
        <v>130</v>
      </c>
      <c r="B120" s="39">
        <v>0.348432055749129</v>
      </c>
      <c r="C120" s="39">
        <v>0.480538202787122</v>
      </c>
      <c r="D120" s="39">
        <v>0.37261294829995301</v>
      </c>
      <c r="E120" s="38" t="s">
        <v>124</v>
      </c>
      <c r="F120" s="38" t="s">
        <v>124</v>
      </c>
    </row>
    <row r="121" spans="1:6" x14ac:dyDescent="0.4">
      <c r="A121" s="40" t="s">
        <v>129</v>
      </c>
      <c r="B121" s="41">
        <v>28000</v>
      </c>
      <c r="C121" s="41">
        <v>38000</v>
      </c>
      <c r="D121" s="41">
        <v>49000</v>
      </c>
      <c r="E121" s="38" t="s">
        <v>124</v>
      </c>
      <c r="F121" s="38" t="s">
        <v>124</v>
      </c>
    </row>
    <row r="122" spans="1:6" x14ac:dyDescent="0.4">
      <c r="A122" s="40" t="s">
        <v>128</v>
      </c>
      <c r="B122" s="39">
        <v>6.0869565217391299</v>
      </c>
      <c r="C122" s="39">
        <v>5.7838660578386598</v>
      </c>
      <c r="D122" s="39">
        <v>7.2058823529411802</v>
      </c>
      <c r="E122" s="38" t="s">
        <v>124</v>
      </c>
      <c r="F122" s="38" t="s">
        <v>124</v>
      </c>
    </row>
    <row r="123" spans="1:6" x14ac:dyDescent="0.4">
      <c r="A123" s="40" t="s">
        <v>126</v>
      </c>
      <c r="B123" s="41">
        <v>1453000</v>
      </c>
      <c r="C123" s="41">
        <v>2006000</v>
      </c>
      <c r="D123" s="41">
        <v>2692000</v>
      </c>
      <c r="E123" s="38" t="s">
        <v>124</v>
      </c>
      <c r="F123" s="38" t="s">
        <v>124</v>
      </c>
    </row>
    <row r="124" spans="1:6" x14ac:dyDescent="0.4">
      <c r="A124" s="40" t="s">
        <v>125</v>
      </c>
      <c r="B124" s="39">
        <v>6.3036876355748399</v>
      </c>
      <c r="C124" s="39">
        <v>8.1780749317134802</v>
      </c>
      <c r="D124" s="39">
        <v>10.030927450907299</v>
      </c>
      <c r="E124" s="38" t="s">
        <v>124</v>
      </c>
      <c r="F124" s="38" t="s">
        <v>124</v>
      </c>
    </row>
    <row r="125" spans="1:6" x14ac:dyDescent="0.4">
      <c r="A125" s="37"/>
    </row>
    <row r="126" spans="1:6" ht="178.5" customHeight="1" x14ac:dyDescent="0.4">
      <c r="A126" s="8" t="s">
        <v>123</v>
      </c>
      <c r="B126" s="6"/>
      <c r="C126" s="6"/>
      <c r="D126" s="6"/>
      <c r="E126" s="6"/>
      <c r="F126" s="6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61A13-865A-44F3-8109-BCC06D386182}">
  <dimension ref="A1:L270"/>
  <sheetViews>
    <sheetView zoomScaleNormal="100" workbookViewId="0">
      <selection activeCell="D4" sqref="D4"/>
    </sheetView>
  </sheetViews>
  <sheetFormatPr defaultRowHeight="12.3" x14ac:dyDescent="0.4"/>
  <cols>
    <col min="1" max="1" width="48.5546875" style="36" customWidth="1"/>
    <col min="2" max="4" width="22.27734375" style="36" customWidth="1"/>
    <col min="5" max="6" width="21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209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208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207</v>
      </c>
      <c r="B16" s="38" t="s">
        <v>124</v>
      </c>
      <c r="C16" s="38" t="s">
        <v>124</v>
      </c>
      <c r="D16" s="38" t="s">
        <v>124</v>
      </c>
      <c r="E16" s="41">
        <v>3470000</v>
      </c>
      <c r="F16" s="41">
        <v>3763000</v>
      </c>
      <c r="G16" s="36">
        <f>F16/F29</f>
        <v>0.45055076628352492</v>
      </c>
      <c r="H16" s="36">
        <f>F17/F29</f>
        <v>0.51915708812260541</v>
      </c>
    </row>
    <row r="17" spans="1:6" x14ac:dyDescent="0.4">
      <c r="A17" s="40" t="s">
        <v>206</v>
      </c>
      <c r="B17" s="38" t="s">
        <v>124</v>
      </c>
      <c r="C17" s="38" t="s">
        <v>124</v>
      </c>
      <c r="D17" s="38" t="s">
        <v>124</v>
      </c>
      <c r="E17" s="41">
        <v>3631000</v>
      </c>
      <c r="F17" s="41">
        <v>4336000</v>
      </c>
    </row>
    <row r="18" spans="1:6" x14ac:dyDescent="0.4">
      <c r="A18" s="40" t="s">
        <v>135</v>
      </c>
      <c r="B18" s="38" t="s">
        <v>124</v>
      </c>
      <c r="C18" s="41">
        <v>15000</v>
      </c>
      <c r="D18" s="41">
        <v>300000</v>
      </c>
      <c r="E18" s="41">
        <v>317000</v>
      </c>
      <c r="F18" s="41">
        <v>253000</v>
      </c>
    </row>
    <row r="19" spans="1:6" x14ac:dyDescent="0.4">
      <c r="A19" s="40" t="s">
        <v>205</v>
      </c>
      <c r="B19" s="41">
        <v>-85000</v>
      </c>
      <c r="C19" s="41">
        <v>-146000</v>
      </c>
      <c r="D19" s="41">
        <v>-173000</v>
      </c>
      <c r="E19" s="41">
        <v>0</v>
      </c>
      <c r="F19" s="41">
        <v>0</v>
      </c>
    </row>
    <row r="20" spans="1:6" x14ac:dyDescent="0.4">
      <c r="A20" s="40" t="s">
        <v>183</v>
      </c>
      <c r="B20" s="38" t="s">
        <v>124</v>
      </c>
      <c r="C20" s="38" t="s">
        <v>124</v>
      </c>
      <c r="D20" s="38" t="s">
        <v>124</v>
      </c>
      <c r="E20" s="41">
        <v>0</v>
      </c>
      <c r="F20" s="41">
        <v>0</v>
      </c>
    </row>
    <row r="21" spans="1:6" x14ac:dyDescent="0.4">
      <c r="A21" s="40" t="s">
        <v>204</v>
      </c>
      <c r="B21" s="38" t="s">
        <v>124</v>
      </c>
      <c r="C21" s="41">
        <v>3232000</v>
      </c>
      <c r="D21" s="41">
        <v>2996000</v>
      </c>
      <c r="E21" s="38" t="s">
        <v>124</v>
      </c>
      <c r="F21" s="38" t="s">
        <v>124</v>
      </c>
    </row>
    <row r="22" spans="1:6" x14ac:dyDescent="0.4">
      <c r="A22" s="40" t="s">
        <v>203</v>
      </c>
      <c r="B22" s="38" t="s">
        <v>124</v>
      </c>
      <c r="C22" s="41">
        <v>0</v>
      </c>
      <c r="D22" s="41">
        <v>523000</v>
      </c>
      <c r="E22" s="38" t="s">
        <v>124</v>
      </c>
      <c r="F22" s="38" t="s">
        <v>124</v>
      </c>
    </row>
    <row r="23" spans="1:6" x14ac:dyDescent="0.4">
      <c r="A23" s="40" t="s">
        <v>202</v>
      </c>
      <c r="B23" s="41">
        <v>2639000</v>
      </c>
      <c r="C23" s="41">
        <v>2967000</v>
      </c>
      <c r="D23" s="41">
        <v>3683000</v>
      </c>
      <c r="E23" s="38" t="s">
        <v>124</v>
      </c>
      <c r="F23" s="38" t="s">
        <v>124</v>
      </c>
    </row>
    <row r="24" spans="1:6" x14ac:dyDescent="0.4">
      <c r="A24" s="40" t="s">
        <v>201</v>
      </c>
      <c r="B24" s="41">
        <v>4049000</v>
      </c>
      <c r="C24" s="41">
        <v>4521000</v>
      </c>
      <c r="D24" s="41">
        <v>3782000</v>
      </c>
      <c r="E24" s="38" t="s">
        <v>124</v>
      </c>
      <c r="F24" s="38" t="s">
        <v>124</v>
      </c>
    </row>
    <row r="25" spans="1:6" x14ac:dyDescent="0.4">
      <c r="A25" s="40" t="s">
        <v>200</v>
      </c>
      <c r="B25" s="38" t="s">
        <v>124</v>
      </c>
      <c r="C25" s="41">
        <v>0</v>
      </c>
      <c r="D25" s="41">
        <v>1190000</v>
      </c>
      <c r="E25" s="38" t="s">
        <v>124</v>
      </c>
      <c r="F25" s="38" t="s">
        <v>124</v>
      </c>
    </row>
    <row r="26" spans="1:6" x14ac:dyDescent="0.4">
      <c r="A26" s="40" t="s">
        <v>199</v>
      </c>
      <c r="B26" s="41">
        <v>0</v>
      </c>
      <c r="C26" s="41">
        <v>0</v>
      </c>
      <c r="D26" s="41">
        <v>0</v>
      </c>
      <c r="E26" s="38" t="s">
        <v>124</v>
      </c>
      <c r="F26" s="38" t="s">
        <v>124</v>
      </c>
    </row>
    <row r="27" spans="1:6" x14ac:dyDescent="0.4">
      <c r="A27" s="40" t="s">
        <v>198</v>
      </c>
      <c r="B27" s="41">
        <v>2997000</v>
      </c>
      <c r="C27" s="38" t="s">
        <v>124</v>
      </c>
      <c r="D27" s="38" t="s">
        <v>124</v>
      </c>
      <c r="E27" s="38" t="s">
        <v>124</v>
      </c>
      <c r="F27" s="38" t="s">
        <v>124</v>
      </c>
    </row>
    <row r="28" spans="1:6" x14ac:dyDescent="0.4">
      <c r="A28" s="40" t="s">
        <v>197</v>
      </c>
      <c r="B28" s="41">
        <v>14000</v>
      </c>
      <c r="C28" s="38" t="s">
        <v>124</v>
      </c>
      <c r="D28" s="38" t="s">
        <v>124</v>
      </c>
      <c r="E28" s="38" t="s">
        <v>124</v>
      </c>
      <c r="F28" s="38" t="s">
        <v>124</v>
      </c>
    </row>
    <row r="29" spans="1:6" x14ac:dyDescent="0.4">
      <c r="A29" s="40" t="s">
        <v>47</v>
      </c>
      <c r="B29" s="40"/>
      <c r="C29" s="40"/>
      <c r="D29" s="40"/>
      <c r="E29" s="40"/>
      <c r="F29" s="46">
        <f>SUM(F16:F28)</f>
        <v>8352000</v>
      </c>
    </row>
    <row r="30" spans="1:6" x14ac:dyDescent="0.4">
      <c r="A30" s="40" t="s">
        <v>131</v>
      </c>
      <c r="B30" s="40"/>
      <c r="C30" s="40"/>
      <c r="D30" s="40"/>
      <c r="E30" s="40"/>
      <c r="F30" s="40"/>
    </row>
    <row r="31" spans="1:6" x14ac:dyDescent="0.4">
      <c r="A31" s="40" t="s">
        <v>207</v>
      </c>
      <c r="B31" s="38" t="s">
        <v>124</v>
      </c>
      <c r="C31" s="38" t="s">
        <v>124</v>
      </c>
      <c r="D31" s="38" t="s">
        <v>124</v>
      </c>
      <c r="E31" s="39">
        <v>46.778107306551597</v>
      </c>
      <c r="F31" s="39">
        <v>45.055076628352502</v>
      </c>
    </row>
    <row r="32" spans="1:6" x14ac:dyDescent="0.4">
      <c r="A32" s="40" t="s">
        <v>206</v>
      </c>
      <c r="B32" s="38" t="s">
        <v>124</v>
      </c>
      <c r="C32" s="38" t="s">
        <v>124</v>
      </c>
      <c r="D32" s="38" t="s">
        <v>124</v>
      </c>
      <c r="E32" s="39">
        <v>48.948503639795099</v>
      </c>
      <c r="F32" s="39">
        <v>51.915708812260497</v>
      </c>
    </row>
    <row r="33" spans="1:6" x14ac:dyDescent="0.4">
      <c r="A33" s="40" t="s">
        <v>135</v>
      </c>
      <c r="B33" s="38" t="s">
        <v>124</v>
      </c>
      <c r="C33" s="39">
        <v>0.14165643592407201</v>
      </c>
      <c r="D33" s="39">
        <v>2.4388261116982402</v>
      </c>
      <c r="E33" s="39">
        <v>4.2733890536532799</v>
      </c>
      <c r="F33" s="39">
        <v>3.0292145593869702</v>
      </c>
    </row>
    <row r="34" spans="1:6" x14ac:dyDescent="0.4">
      <c r="A34" s="40" t="s">
        <v>205</v>
      </c>
      <c r="B34" s="38" t="s">
        <v>127</v>
      </c>
      <c r="C34" s="38" t="s">
        <v>127</v>
      </c>
      <c r="D34" s="38" t="s">
        <v>127</v>
      </c>
      <c r="E34" s="39">
        <v>0</v>
      </c>
      <c r="F34" s="39">
        <v>0</v>
      </c>
    </row>
    <row r="35" spans="1:6" x14ac:dyDescent="0.4">
      <c r="A35" s="40" t="s">
        <v>183</v>
      </c>
      <c r="B35" s="38" t="s">
        <v>124</v>
      </c>
      <c r="C35" s="38" t="s">
        <v>124</v>
      </c>
      <c r="D35" s="38" t="s">
        <v>124</v>
      </c>
      <c r="E35" s="39">
        <v>0</v>
      </c>
      <c r="F35" s="39">
        <v>0</v>
      </c>
    </row>
    <row r="36" spans="1:6" x14ac:dyDescent="0.4">
      <c r="A36" s="40" t="s">
        <v>204</v>
      </c>
      <c r="B36" s="38" t="s">
        <v>124</v>
      </c>
      <c r="C36" s="39">
        <v>30.522240060440101</v>
      </c>
      <c r="D36" s="39">
        <v>24.3557434354931</v>
      </c>
      <c r="E36" s="38" t="s">
        <v>124</v>
      </c>
      <c r="F36" s="38" t="s">
        <v>124</v>
      </c>
    </row>
    <row r="37" spans="1:6" x14ac:dyDescent="0.4">
      <c r="A37" s="40" t="s">
        <v>203</v>
      </c>
      <c r="B37" s="38" t="s">
        <v>124</v>
      </c>
      <c r="C37" s="39">
        <v>0</v>
      </c>
      <c r="D37" s="39">
        <v>4.2516868547272599</v>
      </c>
      <c r="E37" s="38" t="s">
        <v>124</v>
      </c>
      <c r="F37" s="38" t="s">
        <v>124</v>
      </c>
    </row>
    <row r="38" spans="1:6" x14ac:dyDescent="0.4">
      <c r="A38" s="40" t="s">
        <v>202</v>
      </c>
      <c r="B38" s="39">
        <v>27.449552735593901</v>
      </c>
      <c r="C38" s="39">
        <v>28.019643025781502</v>
      </c>
      <c r="D38" s="39">
        <v>29.940655231282001</v>
      </c>
      <c r="E38" s="38" t="s">
        <v>124</v>
      </c>
      <c r="F38" s="38" t="s">
        <v>124</v>
      </c>
    </row>
    <row r="39" spans="1:6" x14ac:dyDescent="0.4">
      <c r="A39" s="40" t="s">
        <v>201</v>
      </c>
      <c r="B39" s="39">
        <v>42.115664655710397</v>
      </c>
      <c r="C39" s="39">
        <v>42.695249787515301</v>
      </c>
      <c r="D39" s="39">
        <v>30.7454678481424</v>
      </c>
      <c r="E39" s="38" t="s">
        <v>124</v>
      </c>
      <c r="F39" s="38" t="s">
        <v>124</v>
      </c>
    </row>
    <row r="40" spans="1:6" x14ac:dyDescent="0.4">
      <c r="A40" s="40" t="s">
        <v>200</v>
      </c>
      <c r="B40" s="38" t="s">
        <v>124</v>
      </c>
      <c r="C40" s="39">
        <v>0</v>
      </c>
      <c r="D40" s="39">
        <v>9.6740102430696702</v>
      </c>
      <c r="E40" s="38" t="s">
        <v>124</v>
      </c>
      <c r="F40" s="38" t="s">
        <v>124</v>
      </c>
    </row>
    <row r="41" spans="1:6" x14ac:dyDescent="0.4">
      <c r="A41" s="40" t="s">
        <v>199</v>
      </c>
      <c r="B41" s="39">
        <v>0</v>
      </c>
      <c r="C41" s="39">
        <v>0</v>
      </c>
      <c r="D41" s="39">
        <v>0</v>
      </c>
      <c r="E41" s="38" t="s">
        <v>124</v>
      </c>
      <c r="F41" s="38" t="s">
        <v>124</v>
      </c>
    </row>
    <row r="42" spans="1:6" x14ac:dyDescent="0.4">
      <c r="A42" s="40" t="s">
        <v>198</v>
      </c>
      <c r="B42" s="39">
        <v>31.173288953609301</v>
      </c>
      <c r="C42" s="38" t="s">
        <v>124</v>
      </c>
      <c r="D42" s="38" t="s">
        <v>124</v>
      </c>
      <c r="E42" s="38" t="s">
        <v>124</v>
      </c>
      <c r="F42" s="38" t="s">
        <v>124</v>
      </c>
    </row>
    <row r="43" spans="1:6" x14ac:dyDescent="0.4">
      <c r="A43" s="40" t="s">
        <v>197</v>
      </c>
      <c r="B43" s="39">
        <v>0.14562096941959601</v>
      </c>
      <c r="C43" s="38" t="s">
        <v>124</v>
      </c>
      <c r="D43" s="38" t="s">
        <v>124</v>
      </c>
      <c r="E43" s="38" t="s">
        <v>124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129</v>
      </c>
      <c r="B45" s="40"/>
      <c r="C45" s="40"/>
      <c r="D45" s="40"/>
      <c r="E45" s="40"/>
      <c r="F45" s="40"/>
    </row>
    <row r="46" spans="1:6" x14ac:dyDescent="0.4">
      <c r="A46" s="40" t="s">
        <v>207</v>
      </c>
      <c r="B46" s="38" t="s">
        <v>124</v>
      </c>
      <c r="C46" s="38" t="s">
        <v>124</v>
      </c>
      <c r="D46" s="38" t="s">
        <v>124</v>
      </c>
      <c r="E46" s="41">
        <v>230000</v>
      </c>
      <c r="F46" s="41">
        <v>475000</v>
      </c>
    </row>
    <row r="47" spans="1:6" x14ac:dyDescent="0.4">
      <c r="A47" s="40" t="s">
        <v>206</v>
      </c>
      <c r="B47" s="38" t="s">
        <v>124</v>
      </c>
      <c r="C47" s="38" t="s">
        <v>124</v>
      </c>
      <c r="D47" s="38" t="s">
        <v>124</v>
      </c>
      <c r="E47" s="41">
        <v>278000</v>
      </c>
      <c r="F47" s="41">
        <v>403000</v>
      </c>
    </row>
    <row r="48" spans="1:6" x14ac:dyDescent="0.4">
      <c r="A48" s="40" t="s">
        <v>135</v>
      </c>
      <c r="B48" s="38" t="s">
        <v>124</v>
      </c>
      <c r="C48" s="38" t="s">
        <v>124</v>
      </c>
      <c r="D48" s="38" t="s">
        <v>124</v>
      </c>
      <c r="E48" s="41">
        <v>-25000</v>
      </c>
      <c r="F48" s="41">
        <v>-210000</v>
      </c>
    </row>
    <row r="49" spans="1:6" x14ac:dyDescent="0.4">
      <c r="A49" s="40" t="s">
        <v>205</v>
      </c>
      <c r="B49" s="38" t="s">
        <v>124</v>
      </c>
      <c r="C49" s="38" t="s">
        <v>124</v>
      </c>
      <c r="D49" s="38" t="s">
        <v>124</v>
      </c>
      <c r="E49" s="41">
        <v>0</v>
      </c>
      <c r="F49" s="41">
        <v>0</v>
      </c>
    </row>
    <row r="50" spans="1:6" x14ac:dyDescent="0.4">
      <c r="A50" s="40" t="s">
        <v>183</v>
      </c>
      <c r="B50" s="38" t="s">
        <v>124</v>
      </c>
      <c r="C50" s="38" t="s">
        <v>124</v>
      </c>
      <c r="D50" s="38" t="s">
        <v>124</v>
      </c>
      <c r="E50" s="41">
        <v>-1256000</v>
      </c>
      <c r="F50" s="41">
        <v>818000</v>
      </c>
    </row>
    <row r="51" spans="1:6" x14ac:dyDescent="0.4">
      <c r="A51" s="40" t="s">
        <v>204</v>
      </c>
      <c r="B51" s="38" t="s">
        <v>124</v>
      </c>
      <c r="C51" s="38" t="s">
        <v>124</v>
      </c>
      <c r="D51" s="38" t="s">
        <v>124</v>
      </c>
      <c r="E51" s="38" t="s">
        <v>124</v>
      </c>
      <c r="F51" s="38" t="s">
        <v>124</v>
      </c>
    </row>
    <row r="52" spans="1:6" x14ac:dyDescent="0.4">
      <c r="A52" s="40" t="s">
        <v>203</v>
      </c>
      <c r="B52" s="38" t="s">
        <v>124</v>
      </c>
      <c r="C52" s="38" t="s">
        <v>124</v>
      </c>
      <c r="D52" s="38" t="s">
        <v>124</v>
      </c>
      <c r="E52" s="38" t="s">
        <v>124</v>
      </c>
      <c r="F52" s="38" t="s">
        <v>124</v>
      </c>
    </row>
    <row r="53" spans="1:6" x14ac:dyDescent="0.4">
      <c r="A53" s="40" t="s">
        <v>202</v>
      </c>
      <c r="B53" s="38" t="s">
        <v>124</v>
      </c>
      <c r="C53" s="38" t="s">
        <v>124</v>
      </c>
      <c r="D53" s="38" t="s">
        <v>124</v>
      </c>
      <c r="E53" s="38" t="s">
        <v>124</v>
      </c>
      <c r="F53" s="38" t="s">
        <v>124</v>
      </c>
    </row>
    <row r="54" spans="1:6" x14ac:dyDescent="0.4">
      <c r="A54" s="40" t="s">
        <v>201</v>
      </c>
      <c r="B54" s="38" t="s">
        <v>124</v>
      </c>
      <c r="C54" s="38" t="s">
        <v>124</v>
      </c>
      <c r="D54" s="38" t="s">
        <v>124</v>
      </c>
      <c r="E54" s="38" t="s">
        <v>124</v>
      </c>
      <c r="F54" s="38" t="s">
        <v>124</v>
      </c>
    </row>
    <row r="55" spans="1:6" x14ac:dyDescent="0.4">
      <c r="A55" s="40" t="s">
        <v>200</v>
      </c>
      <c r="B55" s="38" t="s">
        <v>124</v>
      </c>
      <c r="C55" s="38" t="s">
        <v>124</v>
      </c>
      <c r="D55" s="38" t="s">
        <v>124</v>
      </c>
      <c r="E55" s="38" t="s">
        <v>124</v>
      </c>
      <c r="F55" s="38" t="s">
        <v>124</v>
      </c>
    </row>
    <row r="56" spans="1:6" x14ac:dyDescent="0.4">
      <c r="A56" s="40" t="s">
        <v>199</v>
      </c>
      <c r="B56" s="38" t="s">
        <v>124</v>
      </c>
      <c r="C56" s="38" t="s">
        <v>124</v>
      </c>
      <c r="D56" s="38" t="s">
        <v>124</v>
      </c>
      <c r="E56" s="38" t="s">
        <v>124</v>
      </c>
      <c r="F56" s="38" t="s">
        <v>124</v>
      </c>
    </row>
    <row r="57" spans="1:6" x14ac:dyDescent="0.4">
      <c r="A57" s="40" t="s">
        <v>198</v>
      </c>
      <c r="B57" s="38" t="s">
        <v>124</v>
      </c>
      <c r="C57" s="38" t="s">
        <v>124</v>
      </c>
      <c r="D57" s="38" t="s">
        <v>124</v>
      </c>
      <c r="E57" s="38" t="s">
        <v>124</v>
      </c>
      <c r="F57" s="38" t="s">
        <v>124</v>
      </c>
    </row>
    <row r="58" spans="1:6" x14ac:dyDescent="0.4">
      <c r="A58" s="40" t="s">
        <v>197</v>
      </c>
      <c r="B58" s="38" t="s">
        <v>124</v>
      </c>
      <c r="C58" s="38" t="s">
        <v>124</v>
      </c>
      <c r="D58" s="38" t="s">
        <v>124</v>
      </c>
      <c r="E58" s="38" t="s">
        <v>124</v>
      </c>
      <c r="F58" s="38" t="s">
        <v>124</v>
      </c>
    </row>
    <row r="59" spans="1:6" x14ac:dyDescent="0.4">
      <c r="A59" s="40" t="s">
        <v>47</v>
      </c>
      <c r="B59" s="40"/>
      <c r="C59" s="40"/>
      <c r="D59" s="40"/>
      <c r="E59" s="40"/>
      <c r="F59" s="40"/>
    </row>
    <row r="60" spans="1:6" x14ac:dyDescent="0.4">
      <c r="A60" s="40" t="s">
        <v>128</v>
      </c>
      <c r="B60" s="40"/>
      <c r="C60" s="40"/>
      <c r="D60" s="40"/>
      <c r="E60" s="40"/>
      <c r="F60" s="40"/>
    </row>
    <row r="61" spans="1:6" x14ac:dyDescent="0.4">
      <c r="A61" s="40" t="s">
        <v>207</v>
      </c>
      <c r="B61" s="38" t="s">
        <v>124</v>
      </c>
      <c r="C61" s="38" t="s">
        <v>124</v>
      </c>
      <c r="D61" s="38" t="s">
        <v>124</v>
      </c>
      <c r="E61" s="38" t="s">
        <v>127</v>
      </c>
      <c r="F61" s="39">
        <v>31.9650067294751</v>
      </c>
    </row>
    <row r="62" spans="1:6" x14ac:dyDescent="0.4">
      <c r="A62" s="40" t="s">
        <v>206</v>
      </c>
      <c r="B62" s="38" t="s">
        <v>124</v>
      </c>
      <c r="C62" s="38" t="s">
        <v>124</v>
      </c>
      <c r="D62" s="38" t="s">
        <v>124</v>
      </c>
      <c r="E62" s="38" t="s">
        <v>127</v>
      </c>
      <c r="F62" s="39">
        <v>27.119784656796799</v>
      </c>
    </row>
    <row r="63" spans="1:6" x14ac:dyDescent="0.4">
      <c r="A63" s="40" t="s">
        <v>135</v>
      </c>
      <c r="B63" s="38" t="s">
        <v>124</v>
      </c>
      <c r="C63" s="38" t="s">
        <v>124</v>
      </c>
      <c r="D63" s="38" t="s">
        <v>124</v>
      </c>
      <c r="E63" s="38" t="s">
        <v>127</v>
      </c>
      <c r="F63" s="38" t="s">
        <v>127</v>
      </c>
    </row>
    <row r="64" spans="1:6" x14ac:dyDescent="0.4">
      <c r="A64" s="40" t="s">
        <v>205</v>
      </c>
      <c r="B64" s="38" t="s">
        <v>124</v>
      </c>
      <c r="C64" s="38" t="s">
        <v>124</v>
      </c>
      <c r="D64" s="38" t="s">
        <v>124</v>
      </c>
      <c r="E64" s="38" t="s">
        <v>127</v>
      </c>
      <c r="F64" s="39">
        <v>0</v>
      </c>
    </row>
    <row r="65" spans="1:6" x14ac:dyDescent="0.4">
      <c r="A65" s="40" t="s">
        <v>183</v>
      </c>
      <c r="B65" s="38" t="s">
        <v>124</v>
      </c>
      <c r="C65" s="38" t="s">
        <v>124</v>
      </c>
      <c r="D65" s="38" t="s">
        <v>124</v>
      </c>
      <c r="E65" s="38" t="s">
        <v>127</v>
      </c>
      <c r="F65" s="39">
        <v>55.047106325706601</v>
      </c>
    </row>
    <row r="66" spans="1:6" x14ac:dyDescent="0.4">
      <c r="A66" s="40" t="s">
        <v>204</v>
      </c>
      <c r="B66" s="38" t="s">
        <v>124</v>
      </c>
      <c r="C66" s="38" t="s">
        <v>124</v>
      </c>
      <c r="D66" s="38" t="s">
        <v>124</v>
      </c>
      <c r="E66" s="38" t="s">
        <v>124</v>
      </c>
      <c r="F66" s="38" t="s">
        <v>124</v>
      </c>
    </row>
    <row r="67" spans="1:6" x14ac:dyDescent="0.4">
      <c r="A67" s="40" t="s">
        <v>203</v>
      </c>
      <c r="B67" s="38" t="s">
        <v>124</v>
      </c>
      <c r="C67" s="38" t="s">
        <v>124</v>
      </c>
      <c r="D67" s="38" t="s">
        <v>124</v>
      </c>
      <c r="E67" s="38" t="s">
        <v>124</v>
      </c>
      <c r="F67" s="38" t="s">
        <v>124</v>
      </c>
    </row>
    <row r="68" spans="1:6" x14ac:dyDescent="0.4">
      <c r="A68" s="40" t="s">
        <v>202</v>
      </c>
      <c r="B68" s="38" t="s">
        <v>124</v>
      </c>
      <c r="C68" s="38" t="s">
        <v>124</v>
      </c>
      <c r="D68" s="38" t="s">
        <v>124</v>
      </c>
      <c r="E68" s="38" t="s">
        <v>124</v>
      </c>
      <c r="F68" s="38" t="s">
        <v>124</v>
      </c>
    </row>
    <row r="69" spans="1:6" x14ac:dyDescent="0.4">
      <c r="A69" s="40" t="s">
        <v>201</v>
      </c>
      <c r="B69" s="38" t="s">
        <v>124</v>
      </c>
      <c r="C69" s="38" t="s">
        <v>124</v>
      </c>
      <c r="D69" s="38" t="s">
        <v>124</v>
      </c>
      <c r="E69" s="38" t="s">
        <v>124</v>
      </c>
      <c r="F69" s="38" t="s">
        <v>124</v>
      </c>
    </row>
    <row r="70" spans="1:6" x14ac:dyDescent="0.4">
      <c r="A70" s="40" t="s">
        <v>200</v>
      </c>
      <c r="B70" s="38" t="s">
        <v>124</v>
      </c>
      <c r="C70" s="38" t="s">
        <v>124</v>
      </c>
      <c r="D70" s="38" t="s">
        <v>124</v>
      </c>
      <c r="E70" s="38" t="s">
        <v>124</v>
      </c>
      <c r="F70" s="38" t="s">
        <v>124</v>
      </c>
    </row>
    <row r="71" spans="1:6" x14ac:dyDescent="0.4">
      <c r="A71" s="40" t="s">
        <v>199</v>
      </c>
      <c r="B71" s="38" t="s">
        <v>124</v>
      </c>
      <c r="C71" s="38" t="s">
        <v>124</v>
      </c>
      <c r="D71" s="38" t="s">
        <v>124</v>
      </c>
      <c r="E71" s="38" t="s">
        <v>124</v>
      </c>
      <c r="F71" s="38" t="s">
        <v>124</v>
      </c>
    </row>
    <row r="72" spans="1:6" x14ac:dyDescent="0.4">
      <c r="A72" s="40" t="s">
        <v>198</v>
      </c>
      <c r="B72" s="38" t="s">
        <v>124</v>
      </c>
      <c r="C72" s="38" t="s">
        <v>124</v>
      </c>
      <c r="D72" s="38" t="s">
        <v>124</v>
      </c>
      <c r="E72" s="38" t="s">
        <v>124</v>
      </c>
      <c r="F72" s="38" t="s">
        <v>124</v>
      </c>
    </row>
    <row r="73" spans="1:6" x14ac:dyDescent="0.4">
      <c r="A73" s="40" t="s">
        <v>197</v>
      </c>
      <c r="B73" s="38" t="s">
        <v>124</v>
      </c>
      <c r="C73" s="38" t="s">
        <v>124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47</v>
      </c>
      <c r="B74" s="40"/>
      <c r="C74" s="40"/>
      <c r="D74" s="40"/>
      <c r="E74" s="40"/>
      <c r="F74" s="40"/>
    </row>
    <row r="75" spans="1:6" x14ac:dyDescent="0.4">
      <c r="A75" s="40" t="s">
        <v>132</v>
      </c>
      <c r="B75" s="40"/>
      <c r="C75" s="40"/>
      <c r="D75" s="40"/>
      <c r="E75" s="40"/>
      <c r="F75" s="40"/>
    </row>
    <row r="76" spans="1:6" x14ac:dyDescent="0.4">
      <c r="A76" s="40" t="s">
        <v>207</v>
      </c>
      <c r="B76" s="38" t="s">
        <v>124</v>
      </c>
      <c r="C76" s="38" t="s">
        <v>124</v>
      </c>
      <c r="D76" s="38" t="s">
        <v>124</v>
      </c>
      <c r="E76" s="41">
        <v>1281000</v>
      </c>
      <c r="F76" s="41">
        <v>2008000</v>
      </c>
    </row>
    <row r="77" spans="1:6" x14ac:dyDescent="0.4">
      <c r="A77" s="40" t="s">
        <v>206</v>
      </c>
      <c r="B77" s="38" t="s">
        <v>124</v>
      </c>
      <c r="C77" s="38" t="s">
        <v>124</v>
      </c>
      <c r="D77" s="38" t="s">
        <v>124</v>
      </c>
      <c r="E77" s="41">
        <v>1139000</v>
      </c>
      <c r="F77" s="41">
        <v>1178000</v>
      </c>
    </row>
    <row r="78" spans="1:6" x14ac:dyDescent="0.4">
      <c r="A78" s="40" t="s">
        <v>135</v>
      </c>
      <c r="B78" s="38" t="s">
        <v>124</v>
      </c>
      <c r="C78" s="41">
        <v>110000</v>
      </c>
      <c r="D78" s="41">
        <v>194000</v>
      </c>
      <c r="E78" s="41">
        <v>95000</v>
      </c>
      <c r="F78" s="41">
        <v>42000</v>
      </c>
    </row>
    <row r="79" spans="1:6" x14ac:dyDescent="0.4">
      <c r="A79" s="40" t="s">
        <v>205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</row>
    <row r="80" spans="1:6" x14ac:dyDescent="0.4">
      <c r="A80" s="40" t="s">
        <v>183</v>
      </c>
      <c r="B80" s="38" t="s">
        <v>124</v>
      </c>
      <c r="C80" s="38" t="s">
        <v>124</v>
      </c>
      <c r="D80" s="38" t="s">
        <v>124</v>
      </c>
      <c r="E80" s="41">
        <v>21000</v>
      </c>
      <c r="F80" s="41">
        <v>171000</v>
      </c>
    </row>
    <row r="81" spans="1:6" x14ac:dyDescent="0.4">
      <c r="A81" s="40" t="s">
        <v>204</v>
      </c>
      <c r="B81" s="38" t="s">
        <v>124</v>
      </c>
      <c r="C81" s="41">
        <v>952000</v>
      </c>
      <c r="D81" s="41">
        <v>1033000</v>
      </c>
      <c r="E81" s="38" t="s">
        <v>124</v>
      </c>
      <c r="F81" s="38" t="s">
        <v>124</v>
      </c>
    </row>
    <row r="82" spans="1:6" x14ac:dyDescent="0.4">
      <c r="A82" s="40" t="s">
        <v>203</v>
      </c>
      <c r="B82" s="38" t="s">
        <v>124</v>
      </c>
      <c r="C82" s="41">
        <v>0</v>
      </c>
      <c r="D82" s="41">
        <v>183000</v>
      </c>
      <c r="E82" s="38" t="s">
        <v>124</v>
      </c>
      <c r="F82" s="38" t="s">
        <v>124</v>
      </c>
    </row>
    <row r="83" spans="1:6" x14ac:dyDescent="0.4">
      <c r="A83" s="40" t="s">
        <v>202</v>
      </c>
      <c r="B83" s="41">
        <v>523000</v>
      </c>
      <c r="C83" s="41">
        <v>638000</v>
      </c>
      <c r="D83" s="41">
        <v>1098000</v>
      </c>
      <c r="E83" s="38" t="s">
        <v>124</v>
      </c>
      <c r="F83" s="38" t="s">
        <v>124</v>
      </c>
    </row>
    <row r="84" spans="1:6" x14ac:dyDescent="0.4">
      <c r="A84" s="40" t="s">
        <v>201</v>
      </c>
      <c r="B84" s="41">
        <v>11000</v>
      </c>
      <c r="C84" s="41">
        <v>20000</v>
      </c>
      <c r="D84" s="41">
        <v>12000</v>
      </c>
      <c r="E84" s="38" t="s">
        <v>124</v>
      </c>
      <c r="F84" s="38" t="s">
        <v>124</v>
      </c>
    </row>
    <row r="85" spans="1:6" x14ac:dyDescent="0.4">
      <c r="A85" s="40" t="s">
        <v>200</v>
      </c>
      <c r="B85" s="38" t="s">
        <v>124</v>
      </c>
      <c r="C85" s="41">
        <v>0</v>
      </c>
      <c r="D85" s="41">
        <v>67000</v>
      </c>
      <c r="E85" s="38" t="s">
        <v>124</v>
      </c>
      <c r="F85" s="38" t="s">
        <v>124</v>
      </c>
    </row>
    <row r="86" spans="1:6" x14ac:dyDescent="0.4">
      <c r="A86" s="40" t="s">
        <v>199</v>
      </c>
      <c r="B86" s="41">
        <v>0</v>
      </c>
      <c r="C86" s="41">
        <v>0</v>
      </c>
      <c r="D86" s="41">
        <v>0</v>
      </c>
      <c r="E86" s="38" t="s">
        <v>124</v>
      </c>
      <c r="F86" s="38" t="s">
        <v>124</v>
      </c>
    </row>
    <row r="87" spans="1:6" x14ac:dyDescent="0.4">
      <c r="A87" s="40" t="s">
        <v>198</v>
      </c>
      <c r="B87" s="41">
        <v>924000</v>
      </c>
      <c r="C87" s="38" t="s">
        <v>124</v>
      </c>
      <c r="D87" s="38" t="s">
        <v>124</v>
      </c>
      <c r="E87" s="38" t="s">
        <v>124</v>
      </c>
      <c r="F87" s="38" t="s">
        <v>124</v>
      </c>
    </row>
    <row r="88" spans="1:6" x14ac:dyDescent="0.4">
      <c r="A88" s="40" t="s">
        <v>197</v>
      </c>
      <c r="B88" s="41">
        <v>36000</v>
      </c>
      <c r="C88" s="38" t="s">
        <v>124</v>
      </c>
      <c r="D88" s="38" t="s">
        <v>124</v>
      </c>
      <c r="E88" s="38" t="s">
        <v>124</v>
      </c>
      <c r="F88" s="38" t="s">
        <v>124</v>
      </c>
    </row>
    <row r="89" spans="1:6" x14ac:dyDescent="0.4">
      <c r="A89" s="40" t="s">
        <v>47</v>
      </c>
      <c r="B89" s="40"/>
      <c r="C89" s="40"/>
      <c r="D89" s="40"/>
      <c r="E89" s="40"/>
      <c r="F89" s="40"/>
    </row>
    <row r="90" spans="1:6" x14ac:dyDescent="0.4">
      <c r="A90" s="40" t="s">
        <v>130</v>
      </c>
      <c r="B90" s="40"/>
      <c r="C90" s="40"/>
      <c r="D90" s="40"/>
      <c r="E90" s="40"/>
      <c r="F90" s="40"/>
    </row>
    <row r="91" spans="1:6" x14ac:dyDescent="0.4">
      <c r="A91" s="40" t="s">
        <v>207</v>
      </c>
      <c r="B91" s="38" t="s">
        <v>124</v>
      </c>
      <c r="C91" s="38" t="s">
        <v>124</v>
      </c>
      <c r="D91" s="38" t="s">
        <v>124</v>
      </c>
      <c r="E91" s="39">
        <v>50.51261829653</v>
      </c>
      <c r="F91" s="39">
        <v>59.076198882024102</v>
      </c>
    </row>
    <row r="92" spans="1:6" x14ac:dyDescent="0.4">
      <c r="A92" s="40" t="s">
        <v>206</v>
      </c>
      <c r="B92" s="38" t="s">
        <v>124</v>
      </c>
      <c r="C92" s="38" t="s">
        <v>124</v>
      </c>
      <c r="D92" s="38" t="s">
        <v>124</v>
      </c>
      <c r="E92" s="39">
        <v>44.913249211356501</v>
      </c>
      <c r="F92" s="39">
        <v>34.657252132980297</v>
      </c>
    </row>
    <row r="93" spans="1:6" x14ac:dyDescent="0.4">
      <c r="A93" s="40" t="s">
        <v>135</v>
      </c>
      <c r="B93" s="38" t="s">
        <v>124</v>
      </c>
      <c r="C93" s="39">
        <v>6.3953488372093004</v>
      </c>
      <c r="D93" s="39">
        <v>7.4990336296868998</v>
      </c>
      <c r="E93" s="39">
        <v>3.74605678233439</v>
      </c>
      <c r="F93" s="39">
        <v>1.23565754633716</v>
      </c>
    </row>
    <row r="94" spans="1:6" x14ac:dyDescent="0.4">
      <c r="A94" s="40" t="s">
        <v>205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</row>
    <row r="95" spans="1:6" x14ac:dyDescent="0.4">
      <c r="A95" s="40" t="s">
        <v>183</v>
      </c>
      <c r="B95" s="38" t="s">
        <v>124</v>
      </c>
      <c r="C95" s="38" t="s">
        <v>124</v>
      </c>
      <c r="D95" s="38" t="s">
        <v>124</v>
      </c>
      <c r="E95" s="39">
        <v>0.82807570977917999</v>
      </c>
      <c r="F95" s="39">
        <v>5.03089143865843</v>
      </c>
    </row>
    <row r="96" spans="1:6" x14ac:dyDescent="0.4">
      <c r="A96" s="40" t="s">
        <v>204</v>
      </c>
      <c r="B96" s="38" t="s">
        <v>124</v>
      </c>
      <c r="C96" s="39">
        <v>55.348837209302303</v>
      </c>
      <c r="D96" s="39">
        <v>39.930421337456501</v>
      </c>
      <c r="E96" s="38" t="s">
        <v>124</v>
      </c>
      <c r="F96" s="38" t="s">
        <v>124</v>
      </c>
    </row>
    <row r="97" spans="1:6" x14ac:dyDescent="0.4">
      <c r="A97" s="40" t="s">
        <v>203</v>
      </c>
      <c r="B97" s="38" t="s">
        <v>124</v>
      </c>
      <c r="C97" s="39">
        <v>0</v>
      </c>
      <c r="D97" s="39">
        <v>7.07383069192114</v>
      </c>
      <c r="E97" s="38" t="s">
        <v>124</v>
      </c>
      <c r="F97" s="38" t="s">
        <v>124</v>
      </c>
    </row>
    <row r="98" spans="1:6" x14ac:dyDescent="0.4">
      <c r="A98" s="40" t="s">
        <v>202</v>
      </c>
      <c r="B98" s="39">
        <v>35.0066934404284</v>
      </c>
      <c r="C98" s="39">
        <v>37.093023255814003</v>
      </c>
      <c r="D98" s="39">
        <v>42.4429841515269</v>
      </c>
      <c r="E98" s="38" t="s">
        <v>124</v>
      </c>
      <c r="F98" s="38" t="s">
        <v>124</v>
      </c>
    </row>
    <row r="99" spans="1:6" x14ac:dyDescent="0.4">
      <c r="A99" s="40" t="s">
        <v>201</v>
      </c>
      <c r="B99" s="39">
        <v>0.736278447121821</v>
      </c>
      <c r="C99" s="39">
        <v>1.16279069767442</v>
      </c>
      <c r="D99" s="39">
        <v>0.463857750289911</v>
      </c>
      <c r="E99" s="38" t="s">
        <v>124</v>
      </c>
      <c r="F99" s="38" t="s">
        <v>124</v>
      </c>
    </row>
    <row r="100" spans="1:6" x14ac:dyDescent="0.4">
      <c r="A100" s="40" t="s">
        <v>200</v>
      </c>
      <c r="B100" s="38" t="s">
        <v>124</v>
      </c>
      <c r="C100" s="39">
        <v>0</v>
      </c>
      <c r="D100" s="39">
        <v>2.58987243911867</v>
      </c>
      <c r="E100" s="38" t="s">
        <v>124</v>
      </c>
      <c r="F100" s="38" t="s">
        <v>124</v>
      </c>
    </row>
    <row r="101" spans="1:6" x14ac:dyDescent="0.4">
      <c r="A101" s="40" t="s">
        <v>199</v>
      </c>
      <c r="B101" s="39">
        <v>0</v>
      </c>
      <c r="C101" s="39">
        <v>0</v>
      </c>
      <c r="D101" s="39">
        <v>0</v>
      </c>
      <c r="E101" s="38" t="s">
        <v>124</v>
      </c>
      <c r="F101" s="38" t="s">
        <v>124</v>
      </c>
    </row>
    <row r="102" spans="1:6" x14ac:dyDescent="0.4">
      <c r="A102" s="40" t="s">
        <v>198</v>
      </c>
      <c r="B102" s="39">
        <v>61.847389558232898</v>
      </c>
      <c r="C102" s="38" t="s">
        <v>124</v>
      </c>
      <c r="D102" s="38" t="s">
        <v>124</v>
      </c>
      <c r="E102" s="38" t="s">
        <v>124</v>
      </c>
      <c r="F102" s="38" t="s">
        <v>124</v>
      </c>
    </row>
    <row r="103" spans="1:6" x14ac:dyDescent="0.4">
      <c r="A103" s="40" t="s">
        <v>197</v>
      </c>
      <c r="B103" s="39">
        <v>2.4096385542168699</v>
      </c>
      <c r="C103" s="38" t="s">
        <v>124</v>
      </c>
      <c r="D103" s="38" t="s">
        <v>124</v>
      </c>
      <c r="E103" s="38" t="s">
        <v>124</v>
      </c>
      <c r="F103" s="38" t="s">
        <v>124</v>
      </c>
    </row>
    <row r="104" spans="1:6" x14ac:dyDescent="0.4">
      <c r="A104" s="40" t="s">
        <v>47</v>
      </c>
      <c r="B104" s="40"/>
      <c r="C104" s="40"/>
      <c r="D104" s="40"/>
      <c r="E104" s="40"/>
      <c r="F104" s="40"/>
    </row>
    <row r="105" spans="1:6" x14ac:dyDescent="0.4">
      <c r="A105" s="40" t="s">
        <v>126</v>
      </c>
      <c r="B105" s="40"/>
      <c r="C105" s="40"/>
      <c r="D105" s="40"/>
      <c r="E105" s="40"/>
      <c r="F105" s="40"/>
    </row>
    <row r="106" spans="1:6" x14ac:dyDescent="0.4">
      <c r="A106" s="40" t="s">
        <v>207</v>
      </c>
      <c r="B106" s="38" t="s">
        <v>124</v>
      </c>
      <c r="C106" s="38" t="s">
        <v>124</v>
      </c>
      <c r="D106" s="38" t="s">
        <v>124</v>
      </c>
      <c r="E106" s="41">
        <v>14516000</v>
      </c>
      <c r="F106" s="41">
        <v>16439000</v>
      </c>
    </row>
    <row r="107" spans="1:6" x14ac:dyDescent="0.4">
      <c r="A107" s="40" t="s">
        <v>206</v>
      </c>
      <c r="B107" s="38" t="s">
        <v>124</v>
      </c>
      <c r="C107" s="38" t="s">
        <v>124</v>
      </c>
      <c r="D107" s="38" t="s">
        <v>124</v>
      </c>
      <c r="E107" s="41">
        <v>15041000</v>
      </c>
      <c r="F107" s="41">
        <v>16153000</v>
      </c>
    </row>
    <row r="108" spans="1:6" x14ac:dyDescent="0.4">
      <c r="A108" s="40" t="s">
        <v>135</v>
      </c>
      <c r="B108" s="38" t="s">
        <v>124</v>
      </c>
      <c r="C108" s="41">
        <v>6156000</v>
      </c>
      <c r="D108" s="41">
        <v>4784000</v>
      </c>
      <c r="E108" s="41">
        <v>3132000</v>
      </c>
      <c r="F108" s="41">
        <v>2749000</v>
      </c>
    </row>
    <row r="109" spans="1:6" x14ac:dyDescent="0.4">
      <c r="A109" s="40" t="s">
        <v>205</v>
      </c>
      <c r="B109" s="41">
        <v>-654000</v>
      </c>
      <c r="C109" s="41">
        <v>-652000</v>
      </c>
      <c r="D109" s="41">
        <v>-2531000</v>
      </c>
      <c r="E109" s="41">
        <v>0</v>
      </c>
      <c r="F109" s="41">
        <v>0</v>
      </c>
    </row>
    <row r="110" spans="1:6" x14ac:dyDescent="0.4">
      <c r="A110" s="40" t="s">
        <v>183</v>
      </c>
      <c r="B110" s="38" t="s">
        <v>124</v>
      </c>
      <c r="C110" s="38" t="s">
        <v>124</v>
      </c>
      <c r="D110" s="38" t="s">
        <v>124</v>
      </c>
      <c r="E110" s="41">
        <v>782000</v>
      </c>
      <c r="F110" s="41">
        <v>2338000</v>
      </c>
    </row>
    <row r="111" spans="1:6" x14ac:dyDescent="0.4">
      <c r="A111" s="40" t="s">
        <v>204</v>
      </c>
      <c r="B111" s="38" t="s">
        <v>124</v>
      </c>
      <c r="C111" s="41">
        <v>10509000</v>
      </c>
      <c r="D111" s="41">
        <v>11264000</v>
      </c>
      <c r="E111" s="38" t="s">
        <v>124</v>
      </c>
      <c r="F111" s="38" t="s">
        <v>124</v>
      </c>
    </row>
    <row r="112" spans="1:6" x14ac:dyDescent="0.4">
      <c r="A112" s="40" t="s">
        <v>203</v>
      </c>
      <c r="B112" s="38" t="s">
        <v>124</v>
      </c>
      <c r="C112" s="41">
        <v>0</v>
      </c>
      <c r="D112" s="41">
        <v>3168000</v>
      </c>
      <c r="E112" s="38" t="s">
        <v>124</v>
      </c>
      <c r="F112" s="38" t="s">
        <v>124</v>
      </c>
    </row>
    <row r="113" spans="1:6" x14ac:dyDescent="0.4">
      <c r="A113" s="40" t="s">
        <v>202</v>
      </c>
      <c r="B113" s="41">
        <v>6608000</v>
      </c>
      <c r="C113" s="41">
        <v>6956000</v>
      </c>
      <c r="D113" s="41">
        <v>13903000</v>
      </c>
      <c r="E113" s="38" t="s">
        <v>124</v>
      </c>
      <c r="F113" s="38" t="s">
        <v>124</v>
      </c>
    </row>
    <row r="114" spans="1:6" x14ac:dyDescent="0.4">
      <c r="A114" s="40" t="s">
        <v>201</v>
      </c>
      <c r="B114" s="41">
        <v>1521000</v>
      </c>
      <c r="C114" s="41">
        <v>1558000</v>
      </c>
      <c r="D114" s="41">
        <v>1301000</v>
      </c>
      <c r="E114" s="38" t="s">
        <v>124</v>
      </c>
      <c r="F114" s="38" t="s">
        <v>124</v>
      </c>
    </row>
    <row r="115" spans="1:6" x14ac:dyDescent="0.4">
      <c r="A115" s="40" t="s">
        <v>200</v>
      </c>
      <c r="B115" s="38" t="s">
        <v>124</v>
      </c>
      <c r="C115" s="41">
        <v>0</v>
      </c>
      <c r="D115" s="41">
        <v>1077000</v>
      </c>
      <c r="E115" s="38" t="s">
        <v>124</v>
      </c>
      <c r="F115" s="38" t="s">
        <v>124</v>
      </c>
    </row>
    <row r="116" spans="1:6" x14ac:dyDescent="0.4">
      <c r="A116" s="40" t="s">
        <v>199</v>
      </c>
      <c r="B116" s="41">
        <v>2472000</v>
      </c>
      <c r="C116" s="41">
        <v>2482000</v>
      </c>
      <c r="D116" s="41">
        <v>2473000</v>
      </c>
      <c r="E116" s="38" t="s">
        <v>124</v>
      </c>
      <c r="F116" s="38" t="s">
        <v>124</v>
      </c>
    </row>
    <row r="117" spans="1:6" x14ac:dyDescent="0.4">
      <c r="A117" s="40" t="s">
        <v>198</v>
      </c>
      <c r="B117" s="41">
        <v>10292000</v>
      </c>
      <c r="C117" s="38" t="s">
        <v>124</v>
      </c>
      <c r="D117" s="38" t="s">
        <v>124</v>
      </c>
      <c r="E117" s="38" t="s">
        <v>124</v>
      </c>
      <c r="F117" s="38" t="s">
        <v>124</v>
      </c>
    </row>
    <row r="118" spans="1:6" x14ac:dyDescent="0.4">
      <c r="A118" s="40" t="s">
        <v>197</v>
      </c>
      <c r="B118" s="41">
        <v>2497000</v>
      </c>
      <c r="C118" s="38" t="s">
        <v>124</v>
      </c>
      <c r="D118" s="38" t="s">
        <v>124</v>
      </c>
      <c r="E118" s="38" t="s">
        <v>124</v>
      </c>
      <c r="F118" s="38" t="s">
        <v>124</v>
      </c>
    </row>
    <row r="119" spans="1:6" x14ac:dyDescent="0.4">
      <c r="A119" s="40" t="s">
        <v>47</v>
      </c>
      <c r="B119" s="40"/>
      <c r="C119" s="40"/>
      <c r="D119" s="40"/>
      <c r="E119" s="40"/>
      <c r="F119" s="40"/>
    </row>
    <row r="120" spans="1:6" x14ac:dyDescent="0.4">
      <c r="A120" s="40" t="s">
        <v>125</v>
      </c>
      <c r="B120" s="40"/>
      <c r="C120" s="40"/>
      <c r="D120" s="40"/>
      <c r="E120" s="40"/>
      <c r="F120" s="40"/>
    </row>
    <row r="121" spans="1:6" x14ac:dyDescent="0.4">
      <c r="A121" s="40" t="s">
        <v>207</v>
      </c>
      <c r="B121" s="38" t="s">
        <v>124</v>
      </c>
      <c r="C121" s="38" t="s">
        <v>124</v>
      </c>
      <c r="D121" s="38" t="s">
        <v>124</v>
      </c>
      <c r="E121" s="39">
        <v>43.368886498760098</v>
      </c>
      <c r="F121" s="39">
        <v>43.6290772048091</v>
      </c>
    </row>
    <row r="122" spans="1:6" x14ac:dyDescent="0.4">
      <c r="A122" s="40" t="s">
        <v>206</v>
      </c>
      <c r="B122" s="38" t="s">
        <v>124</v>
      </c>
      <c r="C122" s="38" t="s">
        <v>124</v>
      </c>
      <c r="D122" s="38" t="s">
        <v>124</v>
      </c>
      <c r="E122" s="39">
        <v>44.937408502883102</v>
      </c>
      <c r="F122" s="39">
        <v>42.8700337057778</v>
      </c>
    </row>
    <row r="123" spans="1:6" x14ac:dyDescent="0.4">
      <c r="A123" s="40" t="s">
        <v>135</v>
      </c>
      <c r="B123" s="38" t="s">
        <v>124</v>
      </c>
      <c r="C123" s="39">
        <v>22.792402532489199</v>
      </c>
      <c r="D123" s="39">
        <v>13.499252236236901</v>
      </c>
      <c r="E123" s="39">
        <v>9.3573541274536201</v>
      </c>
      <c r="F123" s="39">
        <v>7.2958411847448197</v>
      </c>
    </row>
    <row r="124" spans="1:6" x14ac:dyDescent="0.4">
      <c r="A124" s="40" t="s">
        <v>205</v>
      </c>
      <c r="B124" s="38" t="s">
        <v>127</v>
      </c>
      <c r="C124" s="38" t="s">
        <v>127</v>
      </c>
      <c r="D124" s="38" t="s">
        <v>127</v>
      </c>
      <c r="E124" s="39">
        <v>0</v>
      </c>
      <c r="F124" s="39">
        <v>0</v>
      </c>
    </row>
    <row r="125" spans="1:6" x14ac:dyDescent="0.4">
      <c r="A125" s="40" t="s">
        <v>183</v>
      </c>
      <c r="B125" s="38" t="s">
        <v>124</v>
      </c>
      <c r="C125" s="38" t="s">
        <v>124</v>
      </c>
      <c r="D125" s="38" t="s">
        <v>124</v>
      </c>
      <c r="E125" s="39">
        <v>2.33635087090317</v>
      </c>
      <c r="F125" s="39">
        <v>6.2050479046683797</v>
      </c>
    </row>
    <row r="126" spans="1:6" x14ac:dyDescent="0.4">
      <c r="A126" s="40" t="s">
        <v>204</v>
      </c>
      <c r="B126" s="38" t="s">
        <v>124</v>
      </c>
      <c r="C126" s="39">
        <v>38.909252471398403</v>
      </c>
      <c r="D126" s="39">
        <v>31.784192556223399</v>
      </c>
      <c r="E126" s="38" t="s">
        <v>124</v>
      </c>
      <c r="F126" s="38" t="s">
        <v>124</v>
      </c>
    </row>
    <row r="127" spans="1:6" x14ac:dyDescent="0.4">
      <c r="A127" s="40" t="s">
        <v>203</v>
      </c>
      <c r="B127" s="38" t="s">
        <v>124</v>
      </c>
      <c r="C127" s="39">
        <v>0</v>
      </c>
      <c r="D127" s="39">
        <v>8.9393041564378208</v>
      </c>
      <c r="E127" s="38" t="s">
        <v>124</v>
      </c>
      <c r="F127" s="38" t="s">
        <v>124</v>
      </c>
    </row>
    <row r="128" spans="1:6" x14ac:dyDescent="0.4">
      <c r="A128" s="40" t="s">
        <v>202</v>
      </c>
      <c r="B128" s="39">
        <v>29.064039408867</v>
      </c>
      <c r="C128" s="39">
        <v>25.754378170239601</v>
      </c>
      <c r="D128" s="39">
        <v>39.230790936538803</v>
      </c>
      <c r="E128" s="38" t="s">
        <v>124</v>
      </c>
      <c r="F128" s="38" t="s">
        <v>124</v>
      </c>
    </row>
    <row r="129" spans="1:6" x14ac:dyDescent="0.4">
      <c r="A129" s="40" t="s">
        <v>201</v>
      </c>
      <c r="B129" s="39">
        <v>6.68983110485574</v>
      </c>
      <c r="C129" s="39">
        <v>5.7684475545188603</v>
      </c>
      <c r="D129" s="39">
        <v>3.6710968142441902</v>
      </c>
      <c r="E129" s="38" t="s">
        <v>124</v>
      </c>
      <c r="F129" s="38" t="s">
        <v>124</v>
      </c>
    </row>
    <row r="130" spans="1:6" x14ac:dyDescent="0.4">
      <c r="A130" s="40" t="s">
        <v>200</v>
      </c>
      <c r="B130" s="38" t="s">
        <v>124</v>
      </c>
      <c r="C130" s="39">
        <v>0</v>
      </c>
      <c r="D130" s="39">
        <v>3.0390248031829299</v>
      </c>
      <c r="E130" s="38" t="s">
        <v>124</v>
      </c>
      <c r="F130" s="38" t="s">
        <v>124</v>
      </c>
    </row>
    <row r="131" spans="1:6" x14ac:dyDescent="0.4">
      <c r="A131" s="40" t="s">
        <v>199</v>
      </c>
      <c r="B131" s="39">
        <v>10.8726249120338</v>
      </c>
      <c r="C131" s="39">
        <v>9.1895294161205499</v>
      </c>
      <c r="D131" s="39">
        <v>6.9781878721182897</v>
      </c>
      <c r="E131" s="38" t="s">
        <v>124</v>
      </c>
      <c r="F131" s="38" t="s">
        <v>124</v>
      </c>
    </row>
    <row r="132" spans="1:6" x14ac:dyDescent="0.4">
      <c r="A132" s="40" t="s">
        <v>198</v>
      </c>
      <c r="B132" s="39">
        <v>45.267417311752297</v>
      </c>
      <c r="C132" s="38" t="s">
        <v>124</v>
      </c>
      <c r="D132" s="38" t="s">
        <v>124</v>
      </c>
      <c r="E132" s="38" t="s">
        <v>124</v>
      </c>
      <c r="F132" s="38" t="s">
        <v>124</v>
      </c>
    </row>
    <row r="133" spans="1:6" x14ac:dyDescent="0.4">
      <c r="A133" s="40" t="s">
        <v>197</v>
      </c>
      <c r="B133" s="39">
        <v>10.9825826882477</v>
      </c>
      <c r="C133" s="38" t="s">
        <v>124</v>
      </c>
      <c r="D133" s="38" t="s">
        <v>124</v>
      </c>
      <c r="E133" s="38" t="s">
        <v>124</v>
      </c>
      <c r="F133" s="38" t="s">
        <v>124</v>
      </c>
    </row>
    <row r="134" spans="1:6" x14ac:dyDescent="0.4">
      <c r="A134" s="8"/>
      <c r="B134" s="6"/>
      <c r="C134" s="6"/>
      <c r="D134" s="6"/>
      <c r="E134" s="6"/>
      <c r="F134" s="6"/>
    </row>
    <row r="135" spans="1:6" x14ac:dyDescent="0.4">
      <c r="A135" s="37" t="s">
        <v>145</v>
      </c>
    </row>
    <row r="136" spans="1:6" ht="12.6" thickBot="1" x14ac:dyDescent="0.45">
      <c r="A136" s="8"/>
      <c r="B136" s="6"/>
      <c r="C136" s="6"/>
      <c r="D136" s="6"/>
      <c r="E136" s="6"/>
      <c r="F136" s="6"/>
    </row>
    <row r="137" spans="1:6" x14ac:dyDescent="0.4">
      <c r="A137" s="45" t="s">
        <v>144</v>
      </c>
      <c r="B137" s="44" t="s">
        <v>143</v>
      </c>
      <c r="C137" s="44" t="s">
        <v>142</v>
      </c>
      <c r="D137" s="44" t="s">
        <v>141</v>
      </c>
      <c r="E137" s="44" t="s">
        <v>140</v>
      </c>
      <c r="F137" s="44" t="s">
        <v>139</v>
      </c>
    </row>
    <row r="138" spans="1:6" x14ac:dyDescent="0.4">
      <c r="A138" s="40" t="s">
        <v>138</v>
      </c>
      <c r="B138" s="43">
        <v>43100</v>
      </c>
      <c r="C138" s="43">
        <v>43465</v>
      </c>
      <c r="D138" s="43">
        <v>43830</v>
      </c>
      <c r="E138" s="43">
        <v>44196</v>
      </c>
      <c r="F138" s="43">
        <v>44561</v>
      </c>
    </row>
    <row r="139" spans="1:6" x14ac:dyDescent="0.4">
      <c r="A139" s="40" t="s">
        <v>47</v>
      </c>
      <c r="B139" s="40"/>
      <c r="C139" s="40"/>
      <c r="D139" s="40"/>
      <c r="E139" s="40"/>
      <c r="F139" s="40"/>
    </row>
    <row r="140" spans="1:6" x14ac:dyDescent="0.4">
      <c r="A140" s="42" t="s">
        <v>207</v>
      </c>
      <c r="B140" s="40"/>
      <c r="C140" s="40"/>
      <c r="D140" s="40"/>
      <c r="E140" s="40"/>
      <c r="F140" s="40"/>
    </row>
    <row r="141" spans="1:6" x14ac:dyDescent="0.4">
      <c r="A141" s="40" t="s">
        <v>133</v>
      </c>
      <c r="B141" s="38" t="s">
        <v>124</v>
      </c>
      <c r="C141" s="38" t="s">
        <v>124</v>
      </c>
      <c r="D141" s="38" t="s">
        <v>124</v>
      </c>
      <c r="E141" s="41">
        <v>3470000</v>
      </c>
      <c r="F141" s="41">
        <v>3763000</v>
      </c>
    </row>
    <row r="142" spans="1:6" x14ac:dyDescent="0.4">
      <c r="A142" s="40" t="s">
        <v>132</v>
      </c>
      <c r="B142" s="38" t="s">
        <v>124</v>
      </c>
      <c r="C142" s="38" t="s">
        <v>124</v>
      </c>
      <c r="D142" s="38" t="s">
        <v>124</v>
      </c>
      <c r="E142" s="41">
        <v>1281000</v>
      </c>
      <c r="F142" s="41">
        <v>2008000</v>
      </c>
    </row>
    <row r="143" spans="1:6" x14ac:dyDescent="0.4">
      <c r="A143" s="40" t="s">
        <v>131</v>
      </c>
      <c r="B143" s="38" t="s">
        <v>124</v>
      </c>
      <c r="C143" s="38" t="s">
        <v>124</v>
      </c>
      <c r="D143" s="38" t="s">
        <v>124</v>
      </c>
      <c r="E143" s="39">
        <v>46.778107306551597</v>
      </c>
      <c r="F143" s="39">
        <v>45.055076628352502</v>
      </c>
    </row>
    <row r="144" spans="1:6" x14ac:dyDescent="0.4">
      <c r="A144" s="40" t="s">
        <v>130</v>
      </c>
      <c r="B144" s="38" t="s">
        <v>124</v>
      </c>
      <c r="C144" s="38" t="s">
        <v>124</v>
      </c>
      <c r="D144" s="38" t="s">
        <v>124</v>
      </c>
      <c r="E144" s="39">
        <v>50.51261829653</v>
      </c>
      <c r="F144" s="39">
        <v>59.076198882024102</v>
      </c>
    </row>
    <row r="145" spans="1:6" x14ac:dyDescent="0.4">
      <c r="A145" s="40" t="s">
        <v>129</v>
      </c>
      <c r="B145" s="38" t="s">
        <v>124</v>
      </c>
      <c r="C145" s="38" t="s">
        <v>124</v>
      </c>
      <c r="D145" s="38" t="s">
        <v>124</v>
      </c>
      <c r="E145" s="41">
        <v>230000</v>
      </c>
      <c r="F145" s="41">
        <v>475000</v>
      </c>
    </row>
    <row r="146" spans="1:6" x14ac:dyDescent="0.4">
      <c r="A146" s="40" t="s">
        <v>128</v>
      </c>
      <c r="B146" s="38" t="s">
        <v>124</v>
      </c>
      <c r="C146" s="38" t="s">
        <v>124</v>
      </c>
      <c r="D146" s="38" t="s">
        <v>124</v>
      </c>
      <c r="E146" s="38" t="s">
        <v>127</v>
      </c>
      <c r="F146" s="39">
        <v>31.9650067294751</v>
      </c>
    </row>
    <row r="147" spans="1:6" x14ac:dyDescent="0.4">
      <c r="A147" s="40" t="s">
        <v>126</v>
      </c>
      <c r="B147" s="38" t="s">
        <v>124</v>
      </c>
      <c r="C147" s="38" t="s">
        <v>124</v>
      </c>
      <c r="D147" s="38" t="s">
        <v>124</v>
      </c>
      <c r="E147" s="41">
        <v>14516000</v>
      </c>
      <c r="F147" s="41">
        <v>16439000</v>
      </c>
    </row>
    <row r="148" spans="1:6" x14ac:dyDescent="0.4">
      <c r="A148" s="40" t="s">
        <v>125</v>
      </c>
      <c r="B148" s="38" t="s">
        <v>124</v>
      </c>
      <c r="C148" s="38" t="s">
        <v>124</v>
      </c>
      <c r="D148" s="38" t="s">
        <v>124</v>
      </c>
      <c r="E148" s="39">
        <v>43.368886498760098</v>
      </c>
      <c r="F148" s="39">
        <v>43.6290772048091</v>
      </c>
    </row>
    <row r="149" spans="1:6" x14ac:dyDescent="0.4">
      <c r="A149" s="40" t="s">
        <v>47</v>
      </c>
      <c r="B149" s="40"/>
      <c r="C149" s="40"/>
      <c r="D149" s="40"/>
      <c r="E149" s="40"/>
      <c r="F149" s="40"/>
    </row>
    <row r="150" spans="1:6" x14ac:dyDescent="0.4">
      <c r="A150" s="42" t="s">
        <v>206</v>
      </c>
      <c r="B150" s="40"/>
      <c r="C150" s="40"/>
      <c r="D150" s="40"/>
      <c r="E150" s="40"/>
      <c r="F150" s="40"/>
    </row>
    <row r="151" spans="1:6" x14ac:dyDescent="0.4">
      <c r="A151" s="40" t="s">
        <v>133</v>
      </c>
      <c r="B151" s="38" t="s">
        <v>124</v>
      </c>
      <c r="C151" s="38" t="s">
        <v>124</v>
      </c>
      <c r="D151" s="38" t="s">
        <v>124</v>
      </c>
      <c r="E151" s="41">
        <v>3631000</v>
      </c>
      <c r="F151" s="41">
        <v>4336000</v>
      </c>
    </row>
    <row r="152" spans="1:6" x14ac:dyDescent="0.4">
      <c r="A152" s="40" t="s">
        <v>132</v>
      </c>
      <c r="B152" s="38" t="s">
        <v>124</v>
      </c>
      <c r="C152" s="38" t="s">
        <v>124</v>
      </c>
      <c r="D152" s="38" t="s">
        <v>124</v>
      </c>
      <c r="E152" s="41">
        <v>1139000</v>
      </c>
      <c r="F152" s="41">
        <v>1178000</v>
      </c>
    </row>
    <row r="153" spans="1:6" x14ac:dyDescent="0.4">
      <c r="A153" s="40" t="s">
        <v>131</v>
      </c>
      <c r="B153" s="38" t="s">
        <v>124</v>
      </c>
      <c r="C153" s="38" t="s">
        <v>124</v>
      </c>
      <c r="D153" s="38" t="s">
        <v>124</v>
      </c>
      <c r="E153" s="39">
        <v>48.948503639795099</v>
      </c>
      <c r="F153" s="39">
        <v>51.915708812260497</v>
      </c>
    </row>
    <row r="154" spans="1:6" x14ac:dyDescent="0.4">
      <c r="A154" s="40" t="s">
        <v>130</v>
      </c>
      <c r="B154" s="38" t="s">
        <v>124</v>
      </c>
      <c r="C154" s="38" t="s">
        <v>124</v>
      </c>
      <c r="D154" s="38" t="s">
        <v>124</v>
      </c>
      <c r="E154" s="39">
        <v>44.913249211356501</v>
      </c>
      <c r="F154" s="39">
        <v>34.657252132980297</v>
      </c>
    </row>
    <row r="155" spans="1:6" x14ac:dyDescent="0.4">
      <c r="A155" s="40" t="s">
        <v>129</v>
      </c>
      <c r="B155" s="38" t="s">
        <v>124</v>
      </c>
      <c r="C155" s="38" t="s">
        <v>124</v>
      </c>
      <c r="D155" s="38" t="s">
        <v>124</v>
      </c>
      <c r="E155" s="41">
        <v>278000</v>
      </c>
      <c r="F155" s="41">
        <v>403000</v>
      </c>
    </row>
    <row r="156" spans="1:6" x14ac:dyDescent="0.4">
      <c r="A156" s="40" t="s">
        <v>128</v>
      </c>
      <c r="B156" s="38" t="s">
        <v>124</v>
      </c>
      <c r="C156" s="38" t="s">
        <v>124</v>
      </c>
      <c r="D156" s="38" t="s">
        <v>124</v>
      </c>
      <c r="E156" s="38" t="s">
        <v>127</v>
      </c>
      <c r="F156" s="39">
        <v>27.119784656796799</v>
      </c>
    </row>
    <row r="157" spans="1:6" x14ac:dyDescent="0.4">
      <c r="A157" s="40" t="s">
        <v>126</v>
      </c>
      <c r="B157" s="38" t="s">
        <v>124</v>
      </c>
      <c r="C157" s="38" t="s">
        <v>124</v>
      </c>
      <c r="D157" s="38" t="s">
        <v>124</v>
      </c>
      <c r="E157" s="41">
        <v>15041000</v>
      </c>
      <c r="F157" s="41">
        <v>16153000</v>
      </c>
    </row>
    <row r="158" spans="1:6" x14ac:dyDescent="0.4">
      <c r="A158" s="40" t="s">
        <v>125</v>
      </c>
      <c r="B158" s="38" t="s">
        <v>124</v>
      </c>
      <c r="C158" s="38" t="s">
        <v>124</v>
      </c>
      <c r="D158" s="38" t="s">
        <v>124</v>
      </c>
      <c r="E158" s="39">
        <v>44.937408502883102</v>
      </c>
      <c r="F158" s="39">
        <v>42.8700337057778</v>
      </c>
    </row>
    <row r="159" spans="1:6" x14ac:dyDescent="0.4">
      <c r="A159" s="40" t="s">
        <v>47</v>
      </c>
      <c r="B159" s="40"/>
      <c r="C159" s="40"/>
      <c r="D159" s="40"/>
      <c r="E159" s="40"/>
      <c r="F159" s="40"/>
    </row>
    <row r="160" spans="1:6" x14ac:dyDescent="0.4">
      <c r="A160" s="42" t="s">
        <v>135</v>
      </c>
      <c r="B160" s="40"/>
      <c r="C160" s="40"/>
      <c r="D160" s="40"/>
      <c r="E160" s="40"/>
      <c r="F160" s="40"/>
    </row>
    <row r="161" spans="1:6" x14ac:dyDescent="0.4">
      <c r="A161" s="40" t="s">
        <v>133</v>
      </c>
      <c r="B161" s="38" t="s">
        <v>124</v>
      </c>
      <c r="C161" s="41">
        <v>15000</v>
      </c>
      <c r="D161" s="41">
        <v>300000</v>
      </c>
      <c r="E161" s="41">
        <v>317000</v>
      </c>
      <c r="F161" s="41">
        <v>253000</v>
      </c>
    </row>
    <row r="162" spans="1:6" x14ac:dyDescent="0.4">
      <c r="A162" s="40" t="s">
        <v>132</v>
      </c>
      <c r="B162" s="38" t="s">
        <v>124</v>
      </c>
      <c r="C162" s="41">
        <v>110000</v>
      </c>
      <c r="D162" s="41">
        <v>194000</v>
      </c>
      <c r="E162" s="41">
        <v>95000</v>
      </c>
      <c r="F162" s="41">
        <v>42000</v>
      </c>
    </row>
    <row r="163" spans="1:6" x14ac:dyDescent="0.4">
      <c r="A163" s="40" t="s">
        <v>131</v>
      </c>
      <c r="B163" s="38" t="s">
        <v>124</v>
      </c>
      <c r="C163" s="39">
        <v>0.14165643592407201</v>
      </c>
      <c r="D163" s="39">
        <v>2.4388261116982402</v>
      </c>
      <c r="E163" s="39">
        <v>4.2733890536532799</v>
      </c>
      <c r="F163" s="39">
        <v>3.0292145593869702</v>
      </c>
    </row>
    <row r="164" spans="1:6" x14ac:dyDescent="0.4">
      <c r="A164" s="40" t="s">
        <v>130</v>
      </c>
      <c r="B164" s="38" t="s">
        <v>124</v>
      </c>
      <c r="C164" s="39">
        <v>6.3953488372093004</v>
      </c>
      <c r="D164" s="39">
        <v>7.4990336296868998</v>
      </c>
      <c r="E164" s="39">
        <v>3.74605678233439</v>
      </c>
      <c r="F164" s="39">
        <v>1.23565754633716</v>
      </c>
    </row>
    <row r="165" spans="1:6" x14ac:dyDescent="0.4">
      <c r="A165" s="40" t="s">
        <v>129</v>
      </c>
      <c r="B165" s="38" t="s">
        <v>124</v>
      </c>
      <c r="C165" s="38" t="s">
        <v>124</v>
      </c>
      <c r="D165" s="38" t="s">
        <v>124</v>
      </c>
      <c r="E165" s="41">
        <v>-25000</v>
      </c>
      <c r="F165" s="41">
        <v>-210000</v>
      </c>
    </row>
    <row r="166" spans="1:6" x14ac:dyDescent="0.4">
      <c r="A166" s="40" t="s">
        <v>128</v>
      </c>
      <c r="B166" s="38" t="s">
        <v>124</v>
      </c>
      <c r="C166" s="38" t="s">
        <v>124</v>
      </c>
      <c r="D166" s="38" t="s">
        <v>124</v>
      </c>
      <c r="E166" s="38" t="s">
        <v>127</v>
      </c>
      <c r="F166" s="38" t="s">
        <v>127</v>
      </c>
    </row>
    <row r="167" spans="1:6" x14ac:dyDescent="0.4">
      <c r="A167" s="40" t="s">
        <v>126</v>
      </c>
      <c r="B167" s="38" t="s">
        <v>124</v>
      </c>
      <c r="C167" s="41">
        <v>6156000</v>
      </c>
      <c r="D167" s="41">
        <v>4784000</v>
      </c>
      <c r="E167" s="41">
        <v>3132000</v>
      </c>
      <c r="F167" s="41">
        <v>2749000</v>
      </c>
    </row>
    <row r="168" spans="1:6" x14ac:dyDescent="0.4">
      <c r="A168" s="40" t="s">
        <v>125</v>
      </c>
      <c r="B168" s="38" t="s">
        <v>124</v>
      </c>
      <c r="C168" s="39">
        <v>22.792402532489199</v>
      </c>
      <c r="D168" s="39">
        <v>13.499252236236901</v>
      </c>
      <c r="E168" s="39">
        <v>9.3573541274536201</v>
      </c>
      <c r="F168" s="39">
        <v>7.2958411847448197</v>
      </c>
    </row>
    <row r="169" spans="1:6" x14ac:dyDescent="0.4">
      <c r="A169" s="40" t="s">
        <v>47</v>
      </c>
      <c r="B169" s="40"/>
      <c r="C169" s="40"/>
      <c r="D169" s="40"/>
      <c r="E169" s="40"/>
      <c r="F169" s="40"/>
    </row>
    <row r="170" spans="1:6" x14ac:dyDescent="0.4">
      <c r="A170" s="42" t="s">
        <v>205</v>
      </c>
      <c r="B170" s="40"/>
      <c r="C170" s="40"/>
      <c r="D170" s="40"/>
      <c r="E170" s="40"/>
      <c r="F170" s="40"/>
    </row>
    <row r="171" spans="1:6" x14ac:dyDescent="0.4">
      <c r="A171" s="40" t="s">
        <v>133</v>
      </c>
      <c r="B171" s="41">
        <v>-85000</v>
      </c>
      <c r="C171" s="41">
        <v>-146000</v>
      </c>
      <c r="D171" s="41">
        <v>-173000</v>
      </c>
      <c r="E171" s="41">
        <v>0</v>
      </c>
      <c r="F171" s="41">
        <v>0</v>
      </c>
    </row>
    <row r="172" spans="1:6" x14ac:dyDescent="0.4">
      <c r="A172" s="40" t="s">
        <v>132</v>
      </c>
      <c r="B172" s="41">
        <v>0</v>
      </c>
      <c r="C172" s="41">
        <v>0</v>
      </c>
      <c r="D172" s="41">
        <v>0</v>
      </c>
      <c r="E172" s="41">
        <v>0</v>
      </c>
      <c r="F172" s="41">
        <v>0</v>
      </c>
    </row>
    <row r="173" spans="1:6" x14ac:dyDescent="0.4">
      <c r="A173" s="40" t="s">
        <v>131</v>
      </c>
      <c r="B173" s="38" t="s">
        <v>127</v>
      </c>
      <c r="C173" s="38" t="s">
        <v>127</v>
      </c>
      <c r="D173" s="38" t="s">
        <v>127</v>
      </c>
      <c r="E173" s="39">
        <v>0</v>
      </c>
      <c r="F173" s="39">
        <v>0</v>
      </c>
    </row>
    <row r="174" spans="1:6" x14ac:dyDescent="0.4">
      <c r="A174" s="40" t="s">
        <v>130</v>
      </c>
      <c r="B174" s="39">
        <v>0</v>
      </c>
      <c r="C174" s="39">
        <v>0</v>
      </c>
      <c r="D174" s="39">
        <v>0</v>
      </c>
      <c r="E174" s="39">
        <v>0</v>
      </c>
      <c r="F174" s="39">
        <v>0</v>
      </c>
    </row>
    <row r="175" spans="1:6" x14ac:dyDescent="0.4">
      <c r="A175" s="40" t="s">
        <v>129</v>
      </c>
      <c r="B175" s="38" t="s">
        <v>124</v>
      </c>
      <c r="C175" s="38" t="s">
        <v>124</v>
      </c>
      <c r="D175" s="38" t="s">
        <v>124</v>
      </c>
      <c r="E175" s="41">
        <v>0</v>
      </c>
      <c r="F175" s="41">
        <v>0</v>
      </c>
    </row>
    <row r="176" spans="1:6" x14ac:dyDescent="0.4">
      <c r="A176" s="40" t="s">
        <v>128</v>
      </c>
      <c r="B176" s="38" t="s">
        <v>124</v>
      </c>
      <c r="C176" s="38" t="s">
        <v>124</v>
      </c>
      <c r="D176" s="38" t="s">
        <v>124</v>
      </c>
      <c r="E176" s="38" t="s">
        <v>127</v>
      </c>
      <c r="F176" s="39">
        <v>0</v>
      </c>
    </row>
    <row r="177" spans="1:6" x14ac:dyDescent="0.4">
      <c r="A177" s="40" t="s">
        <v>126</v>
      </c>
      <c r="B177" s="41">
        <v>-654000</v>
      </c>
      <c r="C177" s="41">
        <v>-652000</v>
      </c>
      <c r="D177" s="41">
        <v>-2531000</v>
      </c>
      <c r="E177" s="41">
        <v>0</v>
      </c>
      <c r="F177" s="41">
        <v>0</v>
      </c>
    </row>
    <row r="178" spans="1:6" x14ac:dyDescent="0.4">
      <c r="A178" s="40" t="s">
        <v>125</v>
      </c>
      <c r="B178" s="38" t="s">
        <v>127</v>
      </c>
      <c r="C178" s="38" t="s">
        <v>127</v>
      </c>
      <c r="D178" s="38" t="s">
        <v>127</v>
      </c>
      <c r="E178" s="39">
        <v>0</v>
      </c>
      <c r="F178" s="39">
        <v>0</v>
      </c>
    </row>
    <row r="179" spans="1:6" x14ac:dyDescent="0.4">
      <c r="A179" s="40" t="s">
        <v>47</v>
      </c>
      <c r="B179" s="40"/>
      <c r="C179" s="40"/>
      <c r="D179" s="40"/>
      <c r="E179" s="40"/>
      <c r="F179" s="40"/>
    </row>
    <row r="180" spans="1:6" x14ac:dyDescent="0.4">
      <c r="A180" s="42" t="s">
        <v>183</v>
      </c>
      <c r="B180" s="40"/>
      <c r="C180" s="40"/>
      <c r="D180" s="40"/>
      <c r="E180" s="40"/>
      <c r="F180" s="40"/>
    </row>
    <row r="181" spans="1:6" x14ac:dyDescent="0.4">
      <c r="A181" s="40" t="s">
        <v>133</v>
      </c>
      <c r="B181" s="38" t="s">
        <v>124</v>
      </c>
      <c r="C181" s="38" t="s">
        <v>124</v>
      </c>
      <c r="D181" s="38" t="s">
        <v>124</v>
      </c>
      <c r="E181" s="41">
        <v>0</v>
      </c>
      <c r="F181" s="41">
        <v>0</v>
      </c>
    </row>
    <row r="182" spans="1:6" x14ac:dyDescent="0.4">
      <c r="A182" s="40" t="s">
        <v>132</v>
      </c>
      <c r="B182" s="38" t="s">
        <v>124</v>
      </c>
      <c r="C182" s="38" t="s">
        <v>124</v>
      </c>
      <c r="D182" s="38" t="s">
        <v>124</v>
      </c>
      <c r="E182" s="41">
        <v>21000</v>
      </c>
      <c r="F182" s="41">
        <v>171000</v>
      </c>
    </row>
    <row r="183" spans="1:6" x14ac:dyDescent="0.4">
      <c r="A183" s="40" t="s">
        <v>131</v>
      </c>
      <c r="B183" s="38" t="s">
        <v>124</v>
      </c>
      <c r="C183" s="38" t="s">
        <v>124</v>
      </c>
      <c r="D183" s="38" t="s">
        <v>124</v>
      </c>
      <c r="E183" s="39">
        <v>0</v>
      </c>
      <c r="F183" s="39">
        <v>0</v>
      </c>
    </row>
    <row r="184" spans="1:6" x14ac:dyDescent="0.4">
      <c r="A184" s="40" t="s">
        <v>130</v>
      </c>
      <c r="B184" s="38" t="s">
        <v>124</v>
      </c>
      <c r="C184" s="38" t="s">
        <v>124</v>
      </c>
      <c r="D184" s="38" t="s">
        <v>124</v>
      </c>
      <c r="E184" s="39">
        <v>0.82807570977917999</v>
      </c>
      <c r="F184" s="39">
        <v>5.03089143865843</v>
      </c>
    </row>
    <row r="185" spans="1:6" x14ac:dyDescent="0.4">
      <c r="A185" s="40" t="s">
        <v>129</v>
      </c>
      <c r="B185" s="38" t="s">
        <v>124</v>
      </c>
      <c r="C185" s="38" t="s">
        <v>124</v>
      </c>
      <c r="D185" s="38" t="s">
        <v>124</v>
      </c>
      <c r="E185" s="41">
        <v>-1256000</v>
      </c>
      <c r="F185" s="41">
        <v>818000</v>
      </c>
    </row>
    <row r="186" spans="1:6" x14ac:dyDescent="0.4">
      <c r="A186" s="40" t="s">
        <v>128</v>
      </c>
      <c r="B186" s="38" t="s">
        <v>124</v>
      </c>
      <c r="C186" s="38" t="s">
        <v>124</v>
      </c>
      <c r="D186" s="38" t="s">
        <v>124</v>
      </c>
      <c r="E186" s="38" t="s">
        <v>127</v>
      </c>
      <c r="F186" s="39">
        <v>55.047106325706601</v>
      </c>
    </row>
    <row r="187" spans="1:6" x14ac:dyDescent="0.4">
      <c r="A187" s="40" t="s">
        <v>126</v>
      </c>
      <c r="B187" s="38" t="s">
        <v>124</v>
      </c>
      <c r="C187" s="38" t="s">
        <v>124</v>
      </c>
      <c r="D187" s="38" t="s">
        <v>124</v>
      </c>
      <c r="E187" s="41">
        <v>782000</v>
      </c>
      <c r="F187" s="41">
        <v>2338000</v>
      </c>
    </row>
    <row r="188" spans="1:6" x14ac:dyDescent="0.4">
      <c r="A188" s="40" t="s">
        <v>125</v>
      </c>
      <c r="B188" s="38" t="s">
        <v>124</v>
      </c>
      <c r="C188" s="38" t="s">
        <v>124</v>
      </c>
      <c r="D188" s="38" t="s">
        <v>124</v>
      </c>
      <c r="E188" s="39">
        <v>2.33635087090317</v>
      </c>
      <c r="F188" s="39">
        <v>6.2050479046683797</v>
      </c>
    </row>
    <row r="189" spans="1:6" x14ac:dyDescent="0.4">
      <c r="A189" s="40" t="s">
        <v>47</v>
      </c>
      <c r="B189" s="40"/>
      <c r="C189" s="40"/>
      <c r="D189" s="40"/>
      <c r="E189" s="40"/>
      <c r="F189" s="40"/>
    </row>
    <row r="190" spans="1:6" x14ac:dyDescent="0.4">
      <c r="A190" s="42" t="s">
        <v>204</v>
      </c>
      <c r="B190" s="40"/>
      <c r="C190" s="40"/>
      <c r="D190" s="40"/>
      <c r="E190" s="40"/>
      <c r="F190" s="40"/>
    </row>
    <row r="191" spans="1:6" x14ac:dyDescent="0.4">
      <c r="A191" s="40" t="s">
        <v>133</v>
      </c>
      <c r="B191" s="38" t="s">
        <v>124</v>
      </c>
      <c r="C191" s="41">
        <v>3232000</v>
      </c>
      <c r="D191" s="41">
        <v>2996000</v>
      </c>
      <c r="E191" s="38" t="s">
        <v>124</v>
      </c>
      <c r="F191" s="38" t="s">
        <v>124</v>
      </c>
    </row>
    <row r="192" spans="1:6" x14ac:dyDescent="0.4">
      <c r="A192" s="40" t="s">
        <v>132</v>
      </c>
      <c r="B192" s="38" t="s">
        <v>124</v>
      </c>
      <c r="C192" s="41">
        <v>952000</v>
      </c>
      <c r="D192" s="41">
        <v>1033000</v>
      </c>
      <c r="E192" s="38" t="s">
        <v>124</v>
      </c>
      <c r="F192" s="38" t="s">
        <v>124</v>
      </c>
    </row>
    <row r="193" spans="1:6" x14ac:dyDescent="0.4">
      <c r="A193" s="40" t="s">
        <v>131</v>
      </c>
      <c r="B193" s="38" t="s">
        <v>124</v>
      </c>
      <c r="C193" s="39">
        <v>30.522240060440101</v>
      </c>
      <c r="D193" s="39">
        <v>24.3557434354931</v>
      </c>
      <c r="E193" s="38" t="s">
        <v>124</v>
      </c>
      <c r="F193" s="38" t="s">
        <v>124</v>
      </c>
    </row>
    <row r="194" spans="1:6" x14ac:dyDescent="0.4">
      <c r="A194" s="40" t="s">
        <v>130</v>
      </c>
      <c r="B194" s="38" t="s">
        <v>124</v>
      </c>
      <c r="C194" s="39">
        <v>55.348837209302303</v>
      </c>
      <c r="D194" s="39">
        <v>39.930421337456501</v>
      </c>
      <c r="E194" s="38" t="s">
        <v>124</v>
      </c>
      <c r="F194" s="38" t="s">
        <v>124</v>
      </c>
    </row>
    <row r="195" spans="1:6" x14ac:dyDescent="0.4">
      <c r="A195" s="40" t="s">
        <v>129</v>
      </c>
      <c r="B195" s="38" t="s">
        <v>124</v>
      </c>
      <c r="C195" s="38" t="s">
        <v>124</v>
      </c>
      <c r="D195" s="38" t="s">
        <v>124</v>
      </c>
      <c r="E195" s="38" t="s">
        <v>124</v>
      </c>
      <c r="F195" s="38" t="s">
        <v>124</v>
      </c>
    </row>
    <row r="196" spans="1:6" x14ac:dyDescent="0.4">
      <c r="A196" s="40" t="s">
        <v>128</v>
      </c>
      <c r="B196" s="38" t="s">
        <v>124</v>
      </c>
      <c r="C196" s="38" t="s">
        <v>124</v>
      </c>
      <c r="D196" s="38" t="s">
        <v>124</v>
      </c>
      <c r="E196" s="38" t="s">
        <v>124</v>
      </c>
      <c r="F196" s="38" t="s">
        <v>124</v>
      </c>
    </row>
    <row r="197" spans="1:6" x14ac:dyDescent="0.4">
      <c r="A197" s="40" t="s">
        <v>126</v>
      </c>
      <c r="B197" s="38" t="s">
        <v>124</v>
      </c>
      <c r="C197" s="41">
        <v>10509000</v>
      </c>
      <c r="D197" s="41">
        <v>11264000</v>
      </c>
      <c r="E197" s="38" t="s">
        <v>124</v>
      </c>
      <c r="F197" s="38" t="s">
        <v>124</v>
      </c>
    </row>
    <row r="198" spans="1:6" x14ac:dyDescent="0.4">
      <c r="A198" s="40" t="s">
        <v>125</v>
      </c>
      <c r="B198" s="38" t="s">
        <v>124</v>
      </c>
      <c r="C198" s="39">
        <v>38.909252471398403</v>
      </c>
      <c r="D198" s="39">
        <v>31.784192556223399</v>
      </c>
      <c r="E198" s="38" t="s">
        <v>124</v>
      </c>
      <c r="F198" s="38" t="s">
        <v>124</v>
      </c>
    </row>
    <row r="199" spans="1:6" x14ac:dyDescent="0.4">
      <c r="A199" s="40" t="s">
        <v>47</v>
      </c>
      <c r="B199" s="40"/>
      <c r="C199" s="40"/>
      <c r="D199" s="40"/>
      <c r="E199" s="40"/>
      <c r="F199" s="40"/>
    </row>
    <row r="200" spans="1:6" x14ac:dyDescent="0.4">
      <c r="A200" s="42" t="s">
        <v>203</v>
      </c>
      <c r="B200" s="40"/>
      <c r="C200" s="40"/>
      <c r="D200" s="40"/>
      <c r="E200" s="40"/>
      <c r="F200" s="40"/>
    </row>
    <row r="201" spans="1:6" x14ac:dyDescent="0.4">
      <c r="A201" s="40" t="s">
        <v>133</v>
      </c>
      <c r="B201" s="38" t="s">
        <v>124</v>
      </c>
      <c r="C201" s="41">
        <v>0</v>
      </c>
      <c r="D201" s="41">
        <v>523000</v>
      </c>
      <c r="E201" s="38" t="s">
        <v>124</v>
      </c>
      <c r="F201" s="38" t="s">
        <v>124</v>
      </c>
    </row>
    <row r="202" spans="1:6" x14ac:dyDescent="0.4">
      <c r="A202" s="40" t="s">
        <v>132</v>
      </c>
      <c r="B202" s="38" t="s">
        <v>124</v>
      </c>
      <c r="C202" s="41">
        <v>0</v>
      </c>
      <c r="D202" s="41">
        <v>183000</v>
      </c>
      <c r="E202" s="38" t="s">
        <v>124</v>
      </c>
      <c r="F202" s="38" t="s">
        <v>124</v>
      </c>
    </row>
    <row r="203" spans="1:6" x14ac:dyDescent="0.4">
      <c r="A203" s="40" t="s">
        <v>131</v>
      </c>
      <c r="B203" s="38" t="s">
        <v>124</v>
      </c>
      <c r="C203" s="39">
        <v>0</v>
      </c>
      <c r="D203" s="39">
        <v>4.2516868547272599</v>
      </c>
      <c r="E203" s="38" t="s">
        <v>124</v>
      </c>
      <c r="F203" s="38" t="s">
        <v>124</v>
      </c>
    </row>
    <row r="204" spans="1:6" x14ac:dyDescent="0.4">
      <c r="A204" s="40" t="s">
        <v>130</v>
      </c>
      <c r="B204" s="38" t="s">
        <v>124</v>
      </c>
      <c r="C204" s="39">
        <v>0</v>
      </c>
      <c r="D204" s="39">
        <v>7.07383069192114</v>
      </c>
      <c r="E204" s="38" t="s">
        <v>124</v>
      </c>
      <c r="F204" s="38" t="s">
        <v>124</v>
      </c>
    </row>
    <row r="205" spans="1:6" x14ac:dyDescent="0.4">
      <c r="A205" s="40" t="s">
        <v>129</v>
      </c>
      <c r="B205" s="38" t="s">
        <v>124</v>
      </c>
      <c r="C205" s="38" t="s">
        <v>124</v>
      </c>
      <c r="D205" s="38" t="s">
        <v>124</v>
      </c>
      <c r="E205" s="38" t="s">
        <v>124</v>
      </c>
      <c r="F205" s="38" t="s">
        <v>124</v>
      </c>
    </row>
    <row r="206" spans="1:6" x14ac:dyDescent="0.4">
      <c r="A206" s="40" t="s">
        <v>128</v>
      </c>
      <c r="B206" s="38" t="s">
        <v>124</v>
      </c>
      <c r="C206" s="38" t="s">
        <v>124</v>
      </c>
      <c r="D206" s="38" t="s">
        <v>124</v>
      </c>
      <c r="E206" s="38" t="s">
        <v>124</v>
      </c>
      <c r="F206" s="38" t="s">
        <v>124</v>
      </c>
    </row>
    <row r="207" spans="1:6" x14ac:dyDescent="0.4">
      <c r="A207" s="40" t="s">
        <v>126</v>
      </c>
      <c r="B207" s="38" t="s">
        <v>124</v>
      </c>
      <c r="C207" s="41">
        <v>0</v>
      </c>
      <c r="D207" s="41">
        <v>3168000</v>
      </c>
      <c r="E207" s="38" t="s">
        <v>124</v>
      </c>
      <c r="F207" s="38" t="s">
        <v>124</v>
      </c>
    </row>
    <row r="208" spans="1:6" x14ac:dyDescent="0.4">
      <c r="A208" s="40" t="s">
        <v>125</v>
      </c>
      <c r="B208" s="38" t="s">
        <v>124</v>
      </c>
      <c r="C208" s="39">
        <v>0</v>
      </c>
      <c r="D208" s="39">
        <v>8.9393041564378208</v>
      </c>
      <c r="E208" s="38" t="s">
        <v>124</v>
      </c>
      <c r="F208" s="38" t="s">
        <v>124</v>
      </c>
    </row>
    <row r="209" spans="1:6" x14ac:dyDescent="0.4">
      <c r="A209" s="40" t="s">
        <v>47</v>
      </c>
      <c r="B209" s="40"/>
      <c r="C209" s="40"/>
      <c r="D209" s="40"/>
      <c r="E209" s="40"/>
      <c r="F209" s="40"/>
    </row>
    <row r="210" spans="1:6" x14ac:dyDescent="0.4">
      <c r="A210" s="42" t="s">
        <v>202</v>
      </c>
      <c r="B210" s="40"/>
      <c r="C210" s="40"/>
      <c r="D210" s="40"/>
      <c r="E210" s="40"/>
      <c r="F210" s="40"/>
    </row>
    <row r="211" spans="1:6" x14ac:dyDescent="0.4">
      <c r="A211" s="40" t="s">
        <v>133</v>
      </c>
      <c r="B211" s="41">
        <v>2639000</v>
      </c>
      <c r="C211" s="41">
        <v>2967000</v>
      </c>
      <c r="D211" s="41">
        <v>3683000</v>
      </c>
      <c r="E211" s="38" t="s">
        <v>124</v>
      </c>
      <c r="F211" s="38" t="s">
        <v>124</v>
      </c>
    </row>
    <row r="212" spans="1:6" x14ac:dyDescent="0.4">
      <c r="A212" s="40" t="s">
        <v>132</v>
      </c>
      <c r="B212" s="41">
        <v>523000</v>
      </c>
      <c r="C212" s="41">
        <v>638000</v>
      </c>
      <c r="D212" s="41">
        <v>1098000</v>
      </c>
      <c r="E212" s="38" t="s">
        <v>124</v>
      </c>
      <c r="F212" s="38" t="s">
        <v>124</v>
      </c>
    </row>
    <row r="213" spans="1:6" x14ac:dyDescent="0.4">
      <c r="A213" s="40" t="s">
        <v>131</v>
      </c>
      <c r="B213" s="39">
        <v>27.449552735593901</v>
      </c>
      <c r="C213" s="39">
        <v>28.019643025781502</v>
      </c>
      <c r="D213" s="39">
        <v>29.940655231282001</v>
      </c>
      <c r="E213" s="38" t="s">
        <v>124</v>
      </c>
      <c r="F213" s="38" t="s">
        <v>124</v>
      </c>
    </row>
    <row r="214" spans="1:6" x14ac:dyDescent="0.4">
      <c r="A214" s="40" t="s">
        <v>130</v>
      </c>
      <c r="B214" s="39">
        <v>35.0066934404284</v>
      </c>
      <c r="C214" s="39">
        <v>37.093023255814003</v>
      </c>
      <c r="D214" s="39">
        <v>42.4429841515269</v>
      </c>
      <c r="E214" s="38" t="s">
        <v>124</v>
      </c>
      <c r="F214" s="38" t="s">
        <v>124</v>
      </c>
    </row>
    <row r="215" spans="1:6" x14ac:dyDescent="0.4">
      <c r="A215" s="40" t="s">
        <v>129</v>
      </c>
      <c r="B215" s="38" t="s">
        <v>124</v>
      </c>
      <c r="C215" s="38" t="s">
        <v>124</v>
      </c>
      <c r="D215" s="38" t="s">
        <v>124</v>
      </c>
      <c r="E215" s="38" t="s">
        <v>124</v>
      </c>
      <c r="F215" s="38" t="s">
        <v>124</v>
      </c>
    </row>
    <row r="216" spans="1:6" x14ac:dyDescent="0.4">
      <c r="A216" s="40" t="s">
        <v>128</v>
      </c>
      <c r="B216" s="38" t="s">
        <v>124</v>
      </c>
      <c r="C216" s="38" t="s">
        <v>124</v>
      </c>
      <c r="D216" s="38" t="s">
        <v>124</v>
      </c>
      <c r="E216" s="38" t="s">
        <v>124</v>
      </c>
      <c r="F216" s="38" t="s">
        <v>124</v>
      </c>
    </row>
    <row r="217" spans="1:6" x14ac:dyDescent="0.4">
      <c r="A217" s="40" t="s">
        <v>126</v>
      </c>
      <c r="B217" s="41">
        <v>6608000</v>
      </c>
      <c r="C217" s="41">
        <v>6956000</v>
      </c>
      <c r="D217" s="41">
        <v>13903000</v>
      </c>
      <c r="E217" s="38" t="s">
        <v>124</v>
      </c>
      <c r="F217" s="38" t="s">
        <v>124</v>
      </c>
    </row>
    <row r="218" spans="1:6" x14ac:dyDescent="0.4">
      <c r="A218" s="40" t="s">
        <v>125</v>
      </c>
      <c r="B218" s="39">
        <v>29.064039408867</v>
      </c>
      <c r="C218" s="39">
        <v>25.754378170239601</v>
      </c>
      <c r="D218" s="39">
        <v>39.230790936538803</v>
      </c>
      <c r="E218" s="38" t="s">
        <v>124</v>
      </c>
      <c r="F218" s="38" t="s">
        <v>124</v>
      </c>
    </row>
    <row r="219" spans="1:6" x14ac:dyDescent="0.4">
      <c r="A219" s="40" t="s">
        <v>47</v>
      </c>
      <c r="B219" s="40"/>
      <c r="C219" s="40"/>
      <c r="D219" s="40"/>
      <c r="E219" s="40"/>
      <c r="F219" s="40"/>
    </row>
    <row r="220" spans="1:6" x14ac:dyDescent="0.4">
      <c r="A220" s="42" t="s">
        <v>201</v>
      </c>
      <c r="B220" s="40"/>
      <c r="C220" s="40"/>
      <c r="D220" s="40"/>
      <c r="E220" s="40"/>
      <c r="F220" s="40"/>
    </row>
    <row r="221" spans="1:6" x14ac:dyDescent="0.4">
      <c r="A221" s="40" t="s">
        <v>133</v>
      </c>
      <c r="B221" s="41">
        <v>4049000</v>
      </c>
      <c r="C221" s="41">
        <v>4521000</v>
      </c>
      <c r="D221" s="41">
        <v>3782000</v>
      </c>
      <c r="E221" s="38" t="s">
        <v>124</v>
      </c>
      <c r="F221" s="38" t="s">
        <v>124</v>
      </c>
    </row>
    <row r="222" spans="1:6" x14ac:dyDescent="0.4">
      <c r="A222" s="40" t="s">
        <v>132</v>
      </c>
      <c r="B222" s="41">
        <v>11000</v>
      </c>
      <c r="C222" s="41">
        <v>20000</v>
      </c>
      <c r="D222" s="41">
        <v>12000</v>
      </c>
      <c r="E222" s="38" t="s">
        <v>124</v>
      </c>
      <c r="F222" s="38" t="s">
        <v>124</v>
      </c>
    </row>
    <row r="223" spans="1:6" x14ac:dyDescent="0.4">
      <c r="A223" s="40" t="s">
        <v>131</v>
      </c>
      <c r="B223" s="39">
        <v>42.115664655710397</v>
      </c>
      <c r="C223" s="39">
        <v>42.695249787515301</v>
      </c>
      <c r="D223" s="39">
        <v>30.7454678481424</v>
      </c>
      <c r="E223" s="38" t="s">
        <v>124</v>
      </c>
      <c r="F223" s="38" t="s">
        <v>124</v>
      </c>
    </row>
    <row r="224" spans="1:6" x14ac:dyDescent="0.4">
      <c r="A224" s="40" t="s">
        <v>130</v>
      </c>
      <c r="B224" s="39">
        <v>0.736278447121821</v>
      </c>
      <c r="C224" s="39">
        <v>1.16279069767442</v>
      </c>
      <c r="D224" s="39">
        <v>0.463857750289911</v>
      </c>
      <c r="E224" s="38" t="s">
        <v>124</v>
      </c>
      <c r="F224" s="38" t="s">
        <v>124</v>
      </c>
    </row>
    <row r="225" spans="1:6" x14ac:dyDescent="0.4">
      <c r="A225" s="40" t="s">
        <v>129</v>
      </c>
      <c r="B225" s="38" t="s">
        <v>124</v>
      </c>
      <c r="C225" s="38" t="s">
        <v>124</v>
      </c>
      <c r="D225" s="38" t="s">
        <v>124</v>
      </c>
      <c r="E225" s="38" t="s">
        <v>124</v>
      </c>
      <c r="F225" s="38" t="s">
        <v>124</v>
      </c>
    </row>
    <row r="226" spans="1:6" x14ac:dyDescent="0.4">
      <c r="A226" s="40" t="s">
        <v>128</v>
      </c>
      <c r="B226" s="38" t="s">
        <v>124</v>
      </c>
      <c r="C226" s="38" t="s">
        <v>124</v>
      </c>
      <c r="D226" s="38" t="s">
        <v>124</v>
      </c>
      <c r="E226" s="38" t="s">
        <v>124</v>
      </c>
      <c r="F226" s="38" t="s">
        <v>124</v>
      </c>
    </row>
    <row r="227" spans="1:6" x14ac:dyDescent="0.4">
      <c r="A227" s="40" t="s">
        <v>126</v>
      </c>
      <c r="B227" s="41">
        <v>1521000</v>
      </c>
      <c r="C227" s="41">
        <v>1558000</v>
      </c>
      <c r="D227" s="41">
        <v>1301000</v>
      </c>
      <c r="E227" s="38" t="s">
        <v>124</v>
      </c>
      <c r="F227" s="38" t="s">
        <v>124</v>
      </c>
    </row>
    <row r="228" spans="1:6" x14ac:dyDescent="0.4">
      <c r="A228" s="40" t="s">
        <v>125</v>
      </c>
      <c r="B228" s="39">
        <v>6.68983110485574</v>
      </c>
      <c r="C228" s="39">
        <v>5.7684475545188603</v>
      </c>
      <c r="D228" s="39">
        <v>3.6710968142441902</v>
      </c>
      <c r="E228" s="38" t="s">
        <v>124</v>
      </c>
      <c r="F228" s="38" t="s">
        <v>124</v>
      </c>
    </row>
    <row r="229" spans="1:6" x14ac:dyDescent="0.4">
      <c r="A229" s="40" t="s">
        <v>47</v>
      </c>
      <c r="B229" s="40"/>
      <c r="C229" s="40"/>
      <c r="D229" s="40"/>
      <c r="E229" s="40"/>
      <c r="F229" s="40"/>
    </row>
    <row r="230" spans="1:6" x14ac:dyDescent="0.4">
      <c r="A230" s="42" t="s">
        <v>200</v>
      </c>
      <c r="B230" s="40"/>
      <c r="C230" s="40"/>
      <c r="D230" s="40"/>
      <c r="E230" s="40"/>
      <c r="F230" s="40"/>
    </row>
    <row r="231" spans="1:6" x14ac:dyDescent="0.4">
      <c r="A231" s="40" t="s">
        <v>133</v>
      </c>
      <c r="B231" s="38" t="s">
        <v>124</v>
      </c>
      <c r="C231" s="41">
        <v>0</v>
      </c>
      <c r="D231" s="41">
        <v>1190000</v>
      </c>
      <c r="E231" s="38" t="s">
        <v>124</v>
      </c>
      <c r="F231" s="38" t="s">
        <v>124</v>
      </c>
    </row>
    <row r="232" spans="1:6" x14ac:dyDescent="0.4">
      <c r="A232" s="40" t="s">
        <v>132</v>
      </c>
      <c r="B232" s="38" t="s">
        <v>124</v>
      </c>
      <c r="C232" s="41">
        <v>0</v>
      </c>
      <c r="D232" s="41">
        <v>67000</v>
      </c>
      <c r="E232" s="38" t="s">
        <v>124</v>
      </c>
      <c r="F232" s="38" t="s">
        <v>124</v>
      </c>
    </row>
    <row r="233" spans="1:6" x14ac:dyDescent="0.4">
      <c r="A233" s="40" t="s">
        <v>131</v>
      </c>
      <c r="B233" s="38" t="s">
        <v>124</v>
      </c>
      <c r="C233" s="39">
        <v>0</v>
      </c>
      <c r="D233" s="39">
        <v>9.6740102430696702</v>
      </c>
      <c r="E233" s="38" t="s">
        <v>124</v>
      </c>
      <c r="F233" s="38" t="s">
        <v>124</v>
      </c>
    </row>
    <row r="234" spans="1:6" x14ac:dyDescent="0.4">
      <c r="A234" s="40" t="s">
        <v>130</v>
      </c>
      <c r="B234" s="38" t="s">
        <v>124</v>
      </c>
      <c r="C234" s="39">
        <v>0</v>
      </c>
      <c r="D234" s="39">
        <v>2.58987243911867</v>
      </c>
      <c r="E234" s="38" t="s">
        <v>124</v>
      </c>
      <c r="F234" s="38" t="s">
        <v>124</v>
      </c>
    </row>
    <row r="235" spans="1:6" x14ac:dyDescent="0.4">
      <c r="A235" s="40" t="s">
        <v>129</v>
      </c>
      <c r="B235" s="38" t="s">
        <v>124</v>
      </c>
      <c r="C235" s="38" t="s">
        <v>124</v>
      </c>
      <c r="D235" s="38" t="s">
        <v>124</v>
      </c>
      <c r="E235" s="38" t="s">
        <v>124</v>
      </c>
      <c r="F235" s="38" t="s">
        <v>124</v>
      </c>
    </row>
    <row r="236" spans="1:6" x14ac:dyDescent="0.4">
      <c r="A236" s="40" t="s">
        <v>128</v>
      </c>
      <c r="B236" s="38" t="s">
        <v>124</v>
      </c>
      <c r="C236" s="38" t="s">
        <v>124</v>
      </c>
      <c r="D236" s="38" t="s">
        <v>124</v>
      </c>
      <c r="E236" s="38" t="s">
        <v>124</v>
      </c>
      <c r="F236" s="38" t="s">
        <v>124</v>
      </c>
    </row>
    <row r="237" spans="1:6" x14ac:dyDescent="0.4">
      <c r="A237" s="40" t="s">
        <v>126</v>
      </c>
      <c r="B237" s="38" t="s">
        <v>124</v>
      </c>
      <c r="C237" s="41">
        <v>0</v>
      </c>
      <c r="D237" s="41">
        <v>1077000</v>
      </c>
      <c r="E237" s="38" t="s">
        <v>124</v>
      </c>
      <c r="F237" s="38" t="s">
        <v>124</v>
      </c>
    </row>
    <row r="238" spans="1:6" x14ac:dyDescent="0.4">
      <c r="A238" s="40" t="s">
        <v>125</v>
      </c>
      <c r="B238" s="38" t="s">
        <v>124</v>
      </c>
      <c r="C238" s="39">
        <v>0</v>
      </c>
      <c r="D238" s="39">
        <v>3.0390248031829299</v>
      </c>
      <c r="E238" s="38" t="s">
        <v>124</v>
      </c>
      <c r="F238" s="38" t="s">
        <v>124</v>
      </c>
    </row>
    <row r="239" spans="1:6" x14ac:dyDescent="0.4">
      <c r="A239" s="40" t="s">
        <v>47</v>
      </c>
      <c r="B239" s="40"/>
      <c r="C239" s="40"/>
      <c r="D239" s="40"/>
      <c r="E239" s="40"/>
      <c r="F239" s="40"/>
    </row>
    <row r="240" spans="1:6" x14ac:dyDescent="0.4">
      <c r="A240" s="42" t="s">
        <v>199</v>
      </c>
      <c r="B240" s="40"/>
      <c r="C240" s="40"/>
      <c r="D240" s="40"/>
      <c r="E240" s="40"/>
      <c r="F240" s="40"/>
    </row>
    <row r="241" spans="1:6" x14ac:dyDescent="0.4">
      <c r="A241" s="40" t="s">
        <v>133</v>
      </c>
      <c r="B241" s="41">
        <v>0</v>
      </c>
      <c r="C241" s="41">
        <v>0</v>
      </c>
      <c r="D241" s="41">
        <v>0</v>
      </c>
      <c r="E241" s="38" t="s">
        <v>124</v>
      </c>
      <c r="F241" s="38" t="s">
        <v>124</v>
      </c>
    </row>
    <row r="242" spans="1:6" x14ac:dyDescent="0.4">
      <c r="A242" s="40" t="s">
        <v>132</v>
      </c>
      <c r="B242" s="41">
        <v>0</v>
      </c>
      <c r="C242" s="41">
        <v>0</v>
      </c>
      <c r="D242" s="41">
        <v>0</v>
      </c>
      <c r="E242" s="38" t="s">
        <v>124</v>
      </c>
      <c r="F242" s="38" t="s">
        <v>124</v>
      </c>
    </row>
    <row r="243" spans="1:6" x14ac:dyDescent="0.4">
      <c r="A243" s="40" t="s">
        <v>131</v>
      </c>
      <c r="B243" s="39">
        <v>0</v>
      </c>
      <c r="C243" s="39">
        <v>0</v>
      </c>
      <c r="D243" s="39">
        <v>0</v>
      </c>
      <c r="E243" s="38" t="s">
        <v>124</v>
      </c>
      <c r="F243" s="38" t="s">
        <v>124</v>
      </c>
    </row>
    <row r="244" spans="1:6" x14ac:dyDescent="0.4">
      <c r="A244" s="40" t="s">
        <v>130</v>
      </c>
      <c r="B244" s="39">
        <v>0</v>
      </c>
      <c r="C244" s="39">
        <v>0</v>
      </c>
      <c r="D244" s="39">
        <v>0</v>
      </c>
      <c r="E244" s="38" t="s">
        <v>124</v>
      </c>
      <c r="F244" s="38" t="s">
        <v>124</v>
      </c>
    </row>
    <row r="245" spans="1:6" x14ac:dyDescent="0.4">
      <c r="A245" s="40" t="s">
        <v>129</v>
      </c>
      <c r="B245" s="38" t="s">
        <v>124</v>
      </c>
      <c r="C245" s="38" t="s">
        <v>124</v>
      </c>
      <c r="D245" s="38" t="s">
        <v>124</v>
      </c>
      <c r="E245" s="38" t="s">
        <v>124</v>
      </c>
      <c r="F245" s="38" t="s">
        <v>124</v>
      </c>
    </row>
    <row r="246" spans="1:6" x14ac:dyDescent="0.4">
      <c r="A246" s="40" t="s">
        <v>128</v>
      </c>
      <c r="B246" s="38" t="s">
        <v>124</v>
      </c>
      <c r="C246" s="38" t="s">
        <v>124</v>
      </c>
      <c r="D246" s="38" t="s">
        <v>124</v>
      </c>
      <c r="E246" s="38" t="s">
        <v>124</v>
      </c>
      <c r="F246" s="38" t="s">
        <v>124</v>
      </c>
    </row>
    <row r="247" spans="1:6" x14ac:dyDescent="0.4">
      <c r="A247" s="40" t="s">
        <v>126</v>
      </c>
      <c r="B247" s="41">
        <v>2472000</v>
      </c>
      <c r="C247" s="41">
        <v>2482000</v>
      </c>
      <c r="D247" s="41">
        <v>2473000</v>
      </c>
      <c r="E247" s="38" t="s">
        <v>124</v>
      </c>
      <c r="F247" s="38" t="s">
        <v>124</v>
      </c>
    </row>
    <row r="248" spans="1:6" x14ac:dyDescent="0.4">
      <c r="A248" s="40" t="s">
        <v>125</v>
      </c>
      <c r="B248" s="39">
        <v>10.8726249120338</v>
      </c>
      <c r="C248" s="39">
        <v>9.1895294161205499</v>
      </c>
      <c r="D248" s="39">
        <v>6.9781878721182897</v>
      </c>
      <c r="E248" s="38" t="s">
        <v>124</v>
      </c>
      <c r="F248" s="38" t="s">
        <v>124</v>
      </c>
    </row>
    <row r="249" spans="1:6" x14ac:dyDescent="0.4">
      <c r="A249" s="40" t="s">
        <v>47</v>
      </c>
      <c r="B249" s="40"/>
      <c r="C249" s="40"/>
      <c r="D249" s="40"/>
      <c r="E249" s="40"/>
      <c r="F249" s="40"/>
    </row>
    <row r="250" spans="1:6" x14ac:dyDescent="0.4">
      <c r="A250" s="42" t="s">
        <v>198</v>
      </c>
      <c r="B250" s="40"/>
      <c r="C250" s="40"/>
      <c r="D250" s="40"/>
      <c r="E250" s="40"/>
      <c r="F250" s="40"/>
    </row>
    <row r="251" spans="1:6" x14ac:dyDescent="0.4">
      <c r="A251" s="40" t="s">
        <v>133</v>
      </c>
      <c r="B251" s="41">
        <v>2997000</v>
      </c>
      <c r="C251" s="38" t="s">
        <v>124</v>
      </c>
      <c r="D251" s="38" t="s">
        <v>124</v>
      </c>
      <c r="E251" s="38" t="s">
        <v>124</v>
      </c>
      <c r="F251" s="38" t="s">
        <v>124</v>
      </c>
    </row>
    <row r="252" spans="1:6" x14ac:dyDescent="0.4">
      <c r="A252" s="40" t="s">
        <v>132</v>
      </c>
      <c r="B252" s="41">
        <v>924000</v>
      </c>
      <c r="C252" s="38" t="s">
        <v>124</v>
      </c>
      <c r="D252" s="38" t="s">
        <v>124</v>
      </c>
      <c r="E252" s="38" t="s">
        <v>124</v>
      </c>
      <c r="F252" s="38" t="s">
        <v>124</v>
      </c>
    </row>
    <row r="253" spans="1:6" x14ac:dyDescent="0.4">
      <c r="A253" s="40" t="s">
        <v>131</v>
      </c>
      <c r="B253" s="39">
        <v>31.173288953609301</v>
      </c>
      <c r="C253" s="38" t="s">
        <v>124</v>
      </c>
      <c r="D253" s="38" t="s">
        <v>124</v>
      </c>
      <c r="E253" s="38" t="s">
        <v>124</v>
      </c>
      <c r="F253" s="38" t="s">
        <v>124</v>
      </c>
    </row>
    <row r="254" spans="1:6" x14ac:dyDescent="0.4">
      <c r="A254" s="40" t="s">
        <v>130</v>
      </c>
      <c r="B254" s="39">
        <v>61.847389558232898</v>
      </c>
      <c r="C254" s="38" t="s">
        <v>124</v>
      </c>
      <c r="D254" s="38" t="s">
        <v>124</v>
      </c>
      <c r="E254" s="38" t="s">
        <v>124</v>
      </c>
      <c r="F254" s="38" t="s">
        <v>124</v>
      </c>
    </row>
    <row r="255" spans="1:6" x14ac:dyDescent="0.4">
      <c r="A255" s="40" t="s">
        <v>129</v>
      </c>
      <c r="B255" s="38" t="s">
        <v>124</v>
      </c>
      <c r="C255" s="38" t="s">
        <v>124</v>
      </c>
      <c r="D255" s="38" t="s">
        <v>124</v>
      </c>
      <c r="E255" s="38" t="s">
        <v>124</v>
      </c>
      <c r="F255" s="38" t="s">
        <v>124</v>
      </c>
    </row>
    <row r="256" spans="1:6" x14ac:dyDescent="0.4">
      <c r="A256" s="40" t="s">
        <v>128</v>
      </c>
      <c r="B256" s="38" t="s">
        <v>124</v>
      </c>
      <c r="C256" s="38" t="s">
        <v>124</v>
      </c>
      <c r="D256" s="38" t="s">
        <v>124</v>
      </c>
      <c r="E256" s="38" t="s">
        <v>124</v>
      </c>
      <c r="F256" s="38" t="s">
        <v>124</v>
      </c>
    </row>
    <row r="257" spans="1:6" x14ac:dyDescent="0.4">
      <c r="A257" s="40" t="s">
        <v>126</v>
      </c>
      <c r="B257" s="41">
        <v>10292000</v>
      </c>
      <c r="C257" s="38" t="s">
        <v>124</v>
      </c>
      <c r="D257" s="38" t="s">
        <v>124</v>
      </c>
      <c r="E257" s="38" t="s">
        <v>124</v>
      </c>
      <c r="F257" s="38" t="s">
        <v>124</v>
      </c>
    </row>
    <row r="258" spans="1:6" x14ac:dyDescent="0.4">
      <c r="A258" s="40" t="s">
        <v>125</v>
      </c>
      <c r="B258" s="39">
        <v>45.267417311752297</v>
      </c>
      <c r="C258" s="38" t="s">
        <v>124</v>
      </c>
      <c r="D258" s="38" t="s">
        <v>124</v>
      </c>
      <c r="E258" s="38" t="s">
        <v>124</v>
      </c>
      <c r="F258" s="38" t="s">
        <v>124</v>
      </c>
    </row>
    <row r="259" spans="1:6" x14ac:dyDescent="0.4">
      <c r="A259" s="40" t="s">
        <v>47</v>
      </c>
      <c r="B259" s="40"/>
      <c r="C259" s="40"/>
      <c r="D259" s="40"/>
      <c r="E259" s="40"/>
      <c r="F259" s="40"/>
    </row>
    <row r="260" spans="1:6" x14ac:dyDescent="0.4">
      <c r="A260" s="42" t="s">
        <v>197</v>
      </c>
      <c r="B260" s="40"/>
      <c r="C260" s="40"/>
      <c r="D260" s="40"/>
      <c r="E260" s="40"/>
      <c r="F260" s="40"/>
    </row>
    <row r="261" spans="1:6" x14ac:dyDescent="0.4">
      <c r="A261" s="40" t="s">
        <v>133</v>
      </c>
      <c r="B261" s="41">
        <v>14000</v>
      </c>
      <c r="C261" s="38" t="s">
        <v>124</v>
      </c>
      <c r="D261" s="38" t="s">
        <v>124</v>
      </c>
      <c r="E261" s="38" t="s">
        <v>124</v>
      </c>
      <c r="F261" s="38" t="s">
        <v>124</v>
      </c>
    </row>
    <row r="262" spans="1:6" x14ac:dyDescent="0.4">
      <c r="A262" s="40" t="s">
        <v>132</v>
      </c>
      <c r="B262" s="41">
        <v>36000</v>
      </c>
      <c r="C262" s="38" t="s">
        <v>124</v>
      </c>
      <c r="D262" s="38" t="s">
        <v>124</v>
      </c>
      <c r="E262" s="38" t="s">
        <v>124</v>
      </c>
      <c r="F262" s="38" t="s">
        <v>124</v>
      </c>
    </row>
    <row r="263" spans="1:6" x14ac:dyDescent="0.4">
      <c r="A263" s="40" t="s">
        <v>131</v>
      </c>
      <c r="B263" s="39">
        <v>0.14562096941959601</v>
      </c>
      <c r="C263" s="38" t="s">
        <v>124</v>
      </c>
      <c r="D263" s="38" t="s">
        <v>124</v>
      </c>
      <c r="E263" s="38" t="s">
        <v>124</v>
      </c>
      <c r="F263" s="38" t="s">
        <v>124</v>
      </c>
    </row>
    <row r="264" spans="1:6" x14ac:dyDescent="0.4">
      <c r="A264" s="40" t="s">
        <v>130</v>
      </c>
      <c r="B264" s="39">
        <v>2.4096385542168699</v>
      </c>
      <c r="C264" s="38" t="s">
        <v>124</v>
      </c>
      <c r="D264" s="38" t="s">
        <v>124</v>
      </c>
      <c r="E264" s="38" t="s">
        <v>124</v>
      </c>
      <c r="F264" s="38" t="s">
        <v>124</v>
      </c>
    </row>
    <row r="265" spans="1:6" x14ac:dyDescent="0.4">
      <c r="A265" s="40" t="s">
        <v>129</v>
      </c>
      <c r="B265" s="38" t="s">
        <v>124</v>
      </c>
      <c r="C265" s="38" t="s">
        <v>124</v>
      </c>
      <c r="D265" s="38" t="s">
        <v>124</v>
      </c>
      <c r="E265" s="38" t="s">
        <v>124</v>
      </c>
      <c r="F265" s="38" t="s">
        <v>124</v>
      </c>
    </row>
    <row r="266" spans="1:6" x14ac:dyDescent="0.4">
      <c r="A266" s="40" t="s">
        <v>128</v>
      </c>
      <c r="B266" s="38" t="s">
        <v>124</v>
      </c>
      <c r="C266" s="38" t="s">
        <v>124</v>
      </c>
      <c r="D266" s="38" t="s">
        <v>124</v>
      </c>
      <c r="E266" s="38" t="s">
        <v>124</v>
      </c>
      <c r="F266" s="38" t="s">
        <v>124</v>
      </c>
    </row>
    <row r="267" spans="1:6" x14ac:dyDescent="0.4">
      <c r="A267" s="40" t="s">
        <v>126</v>
      </c>
      <c r="B267" s="41">
        <v>2497000</v>
      </c>
      <c r="C267" s="38" t="s">
        <v>124</v>
      </c>
      <c r="D267" s="38" t="s">
        <v>124</v>
      </c>
      <c r="E267" s="38" t="s">
        <v>124</v>
      </c>
      <c r="F267" s="38" t="s">
        <v>124</v>
      </c>
    </row>
    <row r="268" spans="1:6" x14ac:dyDescent="0.4">
      <c r="A268" s="40" t="s">
        <v>125</v>
      </c>
      <c r="B268" s="39">
        <v>10.9825826882477</v>
      </c>
      <c r="C268" s="38" t="s">
        <v>124</v>
      </c>
      <c r="D268" s="38" t="s">
        <v>124</v>
      </c>
      <c r="E268" s="38" t="s">
        <v>124</v>
      </c>
      <c r="F268" s="38" t="s">
        <v>124</v>
      </c>
    </row>
    <row r="269" spans="1:6" x14ac:dyDescent="0.4">
      <c r="A269" s="37"/>
    </row>
    <row r="270" spans="1:6" ht="178.5" customHeight="1" x14ac:dyDescent="0.4">
      <c r="A270" s="8" t="s">
        <v>123</v>
      </c>
      <c r="B270" s="6"/>
      <c r="C270" s="6"/>
      <c r="D270" s="6"/>
      <c r="E270" s="6"/>
      <c r="F270" s="6"/>
    </row>
  </sheetData>
  <mergeCells count="7">
    <mergeCell ref="A270:F270"/>
    <mergeCell ref="A2:L2"/>
    <mergeCell ref="A1:D1"/>
    <mergeCell ref="A9:F9"/>
    <mergeCell ref="A11:F11"/>
    <mergeCell ref="A134:F134"/>
    <mergeCell ref="A136:F136"/>
  </mergeCells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DB114-5F79-4A8F-8657-356E0BC5EB46}">
  <dimension ref="A1:L126"/>
  <sheetViews>
    <sheetView topLeftCell="A5" zoomScaleNormal="100" workbookViewId="0">
      <selection activeCell="C27" sqref="C27"/>
    </sheetView>
  </sheetViews>
  <sheetFormatPr defaultRowHeight="12.3" x14ac:dyDescent="0.4"/>
  <cols>
    <col min="1" max="1" width="48.5546875" style="36" customWidth="1"/>
    <col min="2" max="2" width="22.27734375" style="36" customWidth="1"/>
    <col min="3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215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214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213</v>
      </c>
      <c r="B16" s="41">
        <v>10468000</v>
      </c>
      <c r="C16" s="41">
        <v>10680000</v>
      </c>
      <c r="D16" s="41">
        <v>10821000</v>
      </c>
      <c r="E16" s="41">
        <v>10647000</v>
      </c>
      <c r="F16" s="41">
        <v>11716000</v>
      </c>
    </row>
    <row r="17" spans="1:6" x14ac:dyDescent="0.4">
      <c r="A17" s="40" t="s">
        <v>212</v>
      </c>
      <c r="B17" s="41">
        <v>874000</v>
      </c>
      <c r="C17" s="41">
        <v>891000</v>
      </c>
      <c r="D17" s="41">
        <v>893000</v>
      </c>
      <c r="E17" s="41">
        <v>862000</v>
      </c>
      <c r="F17" s="41">
        <v>941000</v>
      </c>
    </row>
    <row r="18" spans="1:6" x14ac:dyDescent="0.4">
      <c r="A18" s="40" t="s">
        <v>211</v>
      </c>
      <c r="B18" s="41">
        <v>694000</v>
      </c>
      <c r="C18" s="41">
        <v>763000</v>
      </c>
      <c r="D18" s="41">
        <v>857000</v>
      </c>
      <c r="E18" s="41">
        <v>736000</v>
      </c>
      <c r="F18" s="41">
        <v>1022000</v>
      </c>
    </row>
    <row r="19" spans="1:6" x14ac:dyDescent="0.4">
      <c r="A19" s="40" t="s">
        <v>210</v>
      </c>
      <c r="B19" s="41">
        <v>2000</v>
      </c>
      <c r="C19" s="41">
        <v>4000</v>
      </c>
      <c r="D19" s="41">
        <v>4000</v>
      </c>
      <c r="E19" s="41">
        <v>4000</v>
      </c>
      <c r="F19" s="41">
        <v>4000</v>
      </c>
    </row>
    <row r="20" spans="1:6" x14ac:dyDescent="0.4">
      <c r="A20" s="40" t="s">
        <v>159</v>
      </c>
      <c r="B20" s="41">
        <v>-5000</v>
      </c>
      <c r="C20" s="41">
        <v>-1000</v>
      </c>
      <c r="D20" s="41">
        <v>-1000</v>
      </c>
      <c r="E20" s="41">
        <v>-3000</v>
      </c>
      <c r="F20" s="41">
        <v>-7000</v>
      </c>
    </row>
    <row r="21" spans="1:6" x14ac:dyDescent="0.4">
      <c r="A21" s="40" t="s">
        <v>47</v>
      </c>
      <c r="B21" s="40"/>
      <c r="C21" s="40"/>
      <c r="D21" s="40"/>
      <c r="E21" s="40"/>
      <c r="F21" s="46">
        <f>SUM(F16:F20)</f>
        <v>13676000</v>
      </c>
    </row>
    <row r="22" spans="1:6" x14ac:dyDescent="0.4">
      <c r="A22" s="40" t="s">
        <v>131</v>
      </c>
      <c r="B22" s="40"/>
      <c r="C22" s="40"/>
      <c r="D22" s="40"/>
      <c r="E22" s="40"/>
      <c r="F22" s="40"/>
    </row>
    <row r="23" spans="1:6" x14ac:dyDescent="0.4">
      <c r="A23" s="40" t="s">
        <v>213</v>
      </c>
      <c r="B23" s="39">
        <v>86.994099559544594</v>
      </c>
      <c r="C23" s="39">
        <v>86.568857907108693</v>
      </c>
      <c r="D23" s="39">
        <v>86.058533481787805</v>
      </c>
      <c r="E23" s="39">
        <v>86.942675159235705</v>
      </c>
      <c r="F23" s="39">
        <v>85.668324071365902</v>
      </c>
    </row>
    <row r="24" spans="1:6" x14ac:dyDescent="0.4">
      <c r="A24" s="40" t="s">
        <v>212</v>
      </c>
      <c r="B24" s="39">
        <v>7.2633590958198297</v>
      </c>
      <c r="C24" s="39">
        <v>7.2221771905649703</v>
      </c>
      <c r="D24" s="39">
        <v>7.1019564180054102</v>
      </c>
      <c r="E24" s="39">
        <v>7.0390331536828299</v>
      </c>
      <c r="F24" s="39">
        <v>6.8806668616554498</v>
      </c>
    </row>
    <row r="25" spans="1:6" x14ac:dyDescent="0.4">
      <c r="A25" s="40" t="s">
        <v>211</v>
      </c>
      <c r="B25" s="39">
        <v>5.7674727831795902</v>
      </c>
      <c r="C25" s="39">
        <v>6.1846478074086102</v>
      </c>
      <c r="D25" s="39">
        <v>6.8156513440432596</v>
      </c>
      <c r="E25" s="39">
        <v>6.0101257553486898</v>
      </c>
      <c r="F25" s="39">
        <v>7.4729453056449202</v>
      </c>
    </row>
    <row r="26" spans="1:6" x14ac:dyDescent="0.4">
      <c r="A26" s="40" t="s">
        <v>210</v>
      </c>
      <c r="B26" s="39">
        <v>1.6620959029336E-2</v>
      </c>
      <c r="C26" s="39">
        <v>3.2422793223636198E-2</v>
      </c>
      <c r="D26" s="39">
        <v>3.18116748846827E-2</v>
      </c>
      <c r="E26" s="39">
        <v>3.2663726931242899E-2</v>
      </c>
      <c r="F26" s="39">
        <v>2.9248318221702301E-2</v>
      </c>
    </row>
    <row r="27" spans="1:6" x14ac:dyDescent="0.4">
      <c r="A27" s="40" t="s">
        <v>159</v>
      </c>
      <c r="B27" s="38" t="s">
        <v>127</v>
      </c>
      <c r="C27" s="38" t="s">
        <v>127</v>
      </c>
      <c r="D27" s="38" t="s">
        <v>127</v>
      </c>
      <c r="E27" s="38" t="s">
        <v>127</v>
      </c>
      <c r="F27" s="38" t="s">
        <v>127</v>
      </c>
    </row>
    <row r="28" spans="1:6" x14ac:dyDescent="0.4">
      <c r="A28" s="40" t="s">
        <v>47</v>
      </c>
      <c r="B28" s="40"/>
      <c r="C28" s="40"/>
      <c r="D28" s="40"/>
      <c r="E28" s="40"/>
      <c r="F28" s="40"/>
    </row>
    <row r="29" spans="1:6" x14ac:dyDescent="0.4">
      <c r="A29" s="40" t="s">
        <v>129</v>
      </c>
      <c r="B29" s="40"/>
      <c r="C29" s="40"/>
      <c r="D29" s="40"/>
      <c r="E29" s="40"/>
      <c r="F29" s="40"/>
    </row>
    <row r="30" spans="1:6" x14ac:dyDescent="0.4">
      <c r="A30" s="40" t="s">
        <v>213</v>
      </c>
      <c r="B30" s="41">
        <v>1104000</v>
      </c>
      <c r="C30" s="41">
        <v>1196000</v>
      </c>
      <c r="D30" s="41">
        <v>1250000</v>
      </c>
      <c r="E30" s="41">
        <v>1185000</v>
      </c>
      <c r="F30" s="41">
        <v>1344000</v>
      </c>
    </row>
    <row r="31" spans="1:6" x14ac:dyDescent="0.4">
      <c r="A31" s="40" t="s">
        <v>212</v>
      </c>
      <c r="B31" s="41">
        <v>64000</v>
      </c>
      <c r="C31" s="41">
        <v>59000</v>
      </c>
      <c r="D31" s="41">
        <v>70000</v>
      </c>
      <c r="E31" s="41">
        <v>71000</v>
      </c>
      <c r="F31" s="41">
        <v>75000</v>
      </c>
    </row>
    <row r="32" spans="1:6" x14ac:dyDescent="0.4">
      <c r="A32" s="40" t="s">
        <v>211</v>
      </c>
      <c r="B32" s="41">
        <v>332000</v>
      </c>
      <c r="C32" s="41">
        <v>145000</v>
      </c>
      <c r="D32" s="41">
        <v>79000</v>
      </c>
      <c r="E32" s="41">
        <v>67000</v>
      </c>
      <c r="F32" s="41">
        <v>114000</v>
      </c>
    </row>
    <row r="33" spans="1:6" x14ac:dyDescent="0.4">
      <c r="A33" s="40" t="s">
        <v>210</v>
      </c>
      <c r="B33" s="41">
        <v>44000</v>
      </c>
      <c r="C33" s="41">
        <v>47000</v>
      </c>
      <c r="D33" s="41">
        <v>52000</v>
      </c>
      <c r="E33" s="41">
        <v>-175000</v>
      </c>
      <c r="F33" s="41">
        <v>-318000</v>
      </c>
    </row>
    <row r="34" spans="1:6" x14ac:dyDescent="0.4">
      <c r="A34" s="40" t="s">
        <v>159</v>
      </c>
      <c r="B34" s="41">
        <v>-19000</v>
      </c>
      <c r="C34" s="41">
        <v>-65000</v>
      </c>
      <c r="D34" s="41">
        <v>-11000</v>
      </c>
      <c r="E34" s="41">
        <v>-4000</v>
      </c>
      <c r="F34" s="41">
        <v>-22000</v>
      </c>
    </row>
    <row r="35" spans="1:6" x14ac:dyDescent="0.4">
      <c r="A35" s="40" t="s">
        <v>47</v>
      </c>
      <c r="B35" s="40"/>
      <c r="C35" s="40"/>
      <c r="D35" s="40"/>
      <c r="E35" s="40"/>
      <c r="F35" s="40"/>
    </row>
    <row r="36" spans="1:6" x14ac:dyDescent="0.4">
      <c r="A36" s="40" t="s">
        <v>128</v>
      </c>
      <c r="B36" s="40"/>
      <c r="C36" s="40"/>
      <c r="D36" s="40"/>
      <c r="E36" s="40"/>
      <c r="F36" s="40"/>
    </row>
    <row r="37" spans="1:6" x14ac:dyDescent="0.4">
      <c r="A37" s="40" t="s">
        <v>213</v>
      </c>
      <c r="B37" s="39">
        <v>72.393442622950801</v>
      </c>
      <c r="C37" s="39">
        <v>86.541244573082494</v>
      </c>
      <c r="D37" s="39">
        <v>86.8055555555556</v>
      </c>
      <c r="E37" s="38" t="s">
        <v>127</v>
      </c>
      <c r="F37" s="38" t="s">
        <v>127</v>
      </c>
    </row>
    <row r="38" spans="1:6" x14ac:dyDescent="0.4">
      <c r="A38" s="40" t="s">
        <v>212</v>
      </c>
      <c r="B38" s="39">
        <v>4.1967213114754101</v>
      </c>
      <c r="C38" s="39">
        <v>4.2691751085383496</v>
      </c>
      <c r="D38" s="39">
        <v>4.8611111111111098</v>
      </c>
      <c r="E38" s="39">
        <v>6.2062937062937102</v>
      </c>
      <c r="F38" s="39">
        <v>6.2866722548197798</v>
      </c>
    </row>
    <row r="39" spans="1:6" x14ac:dyDescent="0.4">
      <c r="A39" s="40" t="s">
        <v>211</v>
      </c>
      <c r="B39" s="39">
        <v>21.770491803278698</v>
      </c>
      <c r="C39" s="39">
        <v>10.4920405209841</v>
      </c>
      <c r="D39" s="39">
        <v>5.4861111111111098</v>
      </c>
      <c r="E39" s="39">
        <v>5.8566433566433602</v>
      </c>
      <c r="F39" s="39">
        <v>9.5557418273260701</v>
      </c>
    </row>
    <row r="40" spans="1:6" x14ac:dyDescent="0.4">
      <c r="A40" s="40" t="s">
        <v>210</v>
      </c>
      <c r="B40" s="39">
        <v>2.8852459016393399</v>
      </c>
      <c r="C40" s="39">
        <v>3.40086830680174</v>
      </c>
      <c r="D40" s="39">
        <v>3.6111111111111098</v>
      </c>
      <c r="E40" s="38" t="s">
        <v>127</v>
      </c>
      <c r="F40" s="38" t="s">
        <v>127</v>
      </c>
    </row>
    <row r="41" spans="1:6" x14ac:dyDescent="0.4">
      <c r="A41" s="40" t="s">
        <v>159</v>
      </c>
      <c r="B41" s="38" t="s">
        <v>127</v>
      </c>
      <c r="C41" s="38" t="s">
        <v>127</v>
      </c>
      <c r="D41" s="38" t="s">
        <v>127</v>
      </c>
      <c r="E41" s="38" t="s">
        <v>127</v>
      </c>
      <c r="F41" s="38" t="s">
        <v>127</v>
      </c>
    </row>
    <row r="42" spans="1:6" x14ac:dyDescent="0.4">
      <c r="A42" s="40" t="s">
        <v>47</v>
      </c>
      <c r="B42" s="40"/>
      <c r="C42" s="40"/>
      <c r="D42" s="40"/>
      <c r="E42" s="40"/>
      <c r="F42" s="40"/>
    </row>
    <row r="43" spans="1:6" x14ac:dyDescent="0.4">
      <c r="A43" s="40" t="s">
        <v>132</v>
      </c>
      <c r="B43" s="40"/>
      <c r="C43" s="40"/>
      <c r="D43" s="40"/>
      <c r="E43" s="40"/>
      <c r="F43" s="40"/>
    </row>
    <row r="44" spans="1:6" x14ac:dyDescent="0.4">
      <c r="A44" s="40" t="s">
        <v>213</v>
      </c>
      <c r="B44" s="41">
        <v>2904000</v>
      </c>
      <c r="C44" s="41">
        <v>3005000</v>
      </c>
      <c r="D44" s="41">
        <v>3020000</v>
      </c>
      <c r="E44" s="41">
        <v>3246000</v>
      </c>
      <c r="F44" s="41">
        <v>3418000</v>
      </c>
    </row>
    <row r="45" spans="1:6" x14ac:dyDescent="0.4">
      <c r="A45" s="40" t="s">
        <v>212</v>
      </c>
      <c r="B45" s="41">
        <v>189000</v>
      </c>
      <c r="C45" s="41">
        <v>205000</v>
      </c>
      <c r="D45" s="41">
        <v>203000</v>
      </c>
      <c r="E45" s="41">
        <v>220000</v>
      </c>
      <c r="F45" s="41">
        <v>217000</v>
      </c>
    </row>
    <row r="46" spans="1:6" x14ac:dyDescent="0.4">
      <c r="A46" s="40" t="s">
        <v>211</v>
      </c>
      <c r="B46" s="41">
        <v>447000</v>
      </c>
      <c r="C46" s="41">
        <v>1791000</v>
      </c>
      <c r="D46" s="41">
        <v>248000</v>
      </c>
      <c r="E46" s="41">
        <v>616000</v>
      </c>
      <c r="F46" s="41">
        <v>298000</v>
      </c>
    </row>
    <row r="47" spans="1:6" x14ac:dyDescent="0.4">
      <c r="A47" s="40" t="s">
        <v>210</v>
      </c>
      <c r="B47" s="41">
        <v>66000</v>
      </c>
      <c r="C47" s="41">
        <v>248000</v>
      </c>
      <c r="D47" s="41">
        <v>205000</v>
      </c>
      <c r="E47" s="41">
        <v>3000</v>
      </c>
      <c r="F47" s="41">
        <v>31000</v>
      </c>
    </row>
    <row r="48" spans="1:6" x14ac:dyDescent="0.4">
      <c r="A48" s="40" t="s">
        <v>159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</row>
    <row r="49" spans="1:6" x14ac:dyDescent="0.4">
      <c r="A49" s="40" t="s">
        <v>47</v>
      </c>
      <c r="B49" s="40"/>
      <c r="C49" s="40"/>
      <c r="D49" s="40"/>
      <c r="E49" s="40"/>
      <c r="F49" s="40"/>
    </row>
    <row r="50" spans="1:6" x14ac:dyDescent="0.4">
      <c r="A50" s="40" t="s">
        <v>130</v>
      </c>
      <c r="B50" s="40"/>
      <c r="C50" s="40"/>
      <c r="D50" s="40"/>
      <c r="E50" s="40"/>
      <c r="F50" s="40"/>
    </row>
    <row r="51" spans="1:6" x14ac:dyDescent="0.4">
      <c r="A51" s="40" t="s">
        <v>213</v>
      </c>
      <c r="B51" s="39">
        <v>80.532445923460898</v>
      </c>
      <c r="C51" s="39">
        <v>57.248999809487501</v>
      </c>
      <c r="D51" s="39">
        <v>82.154515778019601</v>
      </c>
      <c r="E51" s="39">
        <v>79.461444308445493</v>
      </c>
      <c r="F51" s="39">
        <v>86.226034308779006</v>
      </c>
    </row>
    <row r="52" spans="1:6" x14ac:dyDescent="0.4">
      <c r="A52" s="40" t="s">
        <v>212</v>
      </c>
      <c r="B52" s="39">
        <v>5.2412645590682203</v>
      </c>
      <c r="C52" s="39">
        <v>3.9055058106306002</v>
      </c>
      <c r="D52" s="39">
        <v>5.5223068552774803</v>
      </c>
      <c r="E52" s="39">
        <v>5.3855569155446803</v>
      </c>
      <c r="F52" s="39">
        <v>5.4742684157416797</v>
      </c>
    </row>
    <row r="53" spans="1:6" x14ac:dyDescent="0.4">
      <c r="A53" s="40" t="s">
        <v>211</v>
      </c>
      <c r="B53" s="39">
        <v>12.396006655574</v>
      </c>
      <c r="C53" s="39">
        <v>34.120784911411697</v>
      </c>
      <c r="D53" s="39">
        <v>6.7464635473340602</v>
      </c>
      <c r="E53" s="39">
        <v>15.0795593635251</v>
      </c>
      <c r="F53" s="39">
        <v>7.5176589303733596</v>
      </c>
    </row>
    <row r="54" spans="1:6" x14ac:dyDescent="0.4">
      <c r="A54" s="40" t="s">
        <v>210</v>
      </c>
      <c r="B54" s="39">
        <v>1.8302828618968401</v>
      </c>
      <c r="C54" s="39">
        <v>4.7247094684701896</v>
      </c>
      <c r="D54" s="39">
        <v>5.5767138193688801</v>
      </c>
      <c r="E54" s="39">
        <v>7.3439412484700095E-2</v>
      </c>
      <c r="F54" s="39">
        <v>0.78203834510595305</v>
      </c>
    </row>
    <row r="55" spans="1:6" x14ac:dyDescent="0.4">
      <c r="A55" s="40" t="s">
        <v>159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126</v>
      </c>
      <c r="B57" s="40"/>
      <c r="C57" s="40"/>
      <c r="D57" s="40"/>
      <c r="E57" s="40"/>
      <c r="F57" s="40"/>
    </row>
    <row r="58" spans="1:6" x14ac:dyDescent="0.4">
      <c r="A58" s="40" t="s">
        <v>213</v>
      </c>
      <c r="B58" s="41">
        <v>40451000</v>
      </c>
      <c r="C58" s="41">
        <v>43108000</v>
      </c>
      <c r="D58" s="41">
        <v>46557000</v>
      </c>
      <c r="E58" s="41">
        <v>50967000</v>
      </c>
      <c r="F58" s="41">
        <v>52655000</v>
      </c>
    </row>
    <row r="59" spans="1:6" x14ac:dyDescent="0.4">
      <c r="A59" s="40" t="s">
        <v>212</v>
      </c>
      <c r="B59" s="41">
        <v>2773000</v>
      </c>
      <c r="C59" s="41">
        <v>2892000</v>
      </c>
      <c r="D59" s="41">
        <v>3006000</v>
      </c>
      <c r="E59" s="41">
        <v>3247000</v>
      </c>
      <c r="F59" s="41">
        <v>3292000</v>
      </c>
    </row>
    <row r="60" spans="1:6" x14ac:dyDescent="0.4">
      <c r="A60" s="40" t="s">
        <v>211</v>
      </c>
      <c r="B60" s="41">
        <v>2735000</v>
      </c>
      <c r="C60" s="41">
        <v>6256000</v>
      </c>
      <c r="D60" s="41">
        <v>6528000</v>
      </c>
      <c r="E60" s="41">
        <v>6848000</v>
      </c>
      <c r="F60" s="41">
        <v>6554000</v>
      </c>
    </row>
    <row r="61" spans="1:6" x14ac:dyDescent="0.4">
      <c r="A61" s="40" t="s">
        <v>210</v>
      </c>
      <c r="B61" s="41">
        <v>1222000</v>
      </c>
      <c r="C61" s="41">
        <v>1425000</v>
      </c>
      <c r="D61" s="41">
        <v>1618000</v>
      </c>
      <c r="E61" s="41">
        <v>1348000</v>
      </c>
      <c r="F61" s="41">
        <v>249000</v>
      </c>
    </row>
    <row r="62" spans="1:6" x14ac:dyDescent="0.4">
      <c r="A62" s="40" t="s">
        <v>159</v>
      </c>
      <c r="B62" s="41">
        <v>930000</v>
      </c>
      <c r="C62" s="41">
        <v>239000</v>
      </c>
      <c r="D62" s="41">
        <v>370000</v>
      </c>
      <c r="E62" s="41">
        <v>485000</v>
      </c>
      <c r="F62" s="41">
        <v>366000</v>
      </c>
    </row>
    <row r="63" spans="1:6" x14ac:dyDescent="0.4">
      <c r="A63" s="40" t="s">
        <v>47</v>
      </c>
      <c r="B63" s="40"/>
      <c r="C63" s="40"/>
      <c r="D63" s="40"/>
      <c r="E63" s="40"/>
      <c r="F63" s="40"/>
    </row>
    <row r="64" spans="1:6" x14ac:dyDescent="0.4">
      <c r="A64" s="40" t="s">
        <v>125</v>
      </c>
      <c r="B64" s="40"/>
      <c r="C64" s="40"/>
      <c r="D64" s="40"/>
      <c r="E64" s="40"/>
      <c r="F64" s="40"/>
    </row>
    <row r="65" spans="1:6" x14ac:dyDescent="0.4">
      <c r="A65" s="40" t="s">
        <v>213</v>
      </c>
      <c r="B65" s="39">
        <v>84.078485169711698</v>
      </c>
      <c r="C65" s="39">
        <v>79.948071216617194</v>
      </c>
      <c r="D65" s="39">
        <v>80.161504158129404</v>
      </c>
      <c r="E65" s="39">
        <v>81.035058430717896</v>
      </c>
      <c r="F65" s="39">
        <v>83.425755751314995</v>
      </c>
    </row>
    <row r="66" spans="1:6" x14ac:dyDescent="0.4">
      <c r="A66" s="40" t="s">
        <v>212</v>
      </c>
      <c r="B66" s="39">
        <v>5.7637546507035804</v>
      </c>
      <c r="C66" s="39">
        <v>5.3635014836795296</v>
      </c>
      <c r="D66" s="39">
        <v>5.1757089481568199</v>
      </c>
      <c r="E66" s="39">
        <v>5.1625725415374797</v>
      </c>
      <c r="F66" s="39">
        <v>5.21579314278471</v>
      </c>
    </row>
    <row r="67" spans="1:6" x14ac:dyDescent="0.4">
      <c r="A67" s="40" t="s">
        <v>211</v>
      </c>
      <c r="B67" s="39">
        <v>5.6847706345742104</v>
      </c>
      <c r="C67" s="39">
        <v>11.6023738872404</v>
      </c>
      <c r="D67" s="39">
        <v>11.239862945298601</v>
      </c>
      <c r="E67" s="39">
        <v>10.8879879163686</v>
      </c>
      <c r="F67" s="39">
        <v>10.384054756321699</v>
      </c>
    </row>
    <row r="68" spans="1:6" x14ac:dyDescent="0.4">
      <c r="A68" s="40" t="s">
        <v>210</v>
      </c>
      <c r="B68" s="39">
        <v>2.53995967658124</v>
      </c>
      <c r="C68" s="39">
        <v>2.6428041543026701</v>
      </c>
      <c r="D68" s="39">
        <v>2.78586063809639</v>
      </c>
      <c r="E68" s="39">
        <v>2.1432546307337601</v>
      </c>
      <c r="F68" s="39">
        <v>0.39451169275619502</v>
      </c>
    </row>
    <row r="69" spans="1:6" x14ac:dyDescent="0.4">
      <c r="A69" s="40" t="s">
        <v>159</v>
      </c>
      <c r="B69" s="39">
        <v>1.9330298684292599</v>
      </c>
      <c r="C69" s="39">
        <v>0.44324925816023703</v>
      </c>
      <c r="D69" s="39">
        <v>0.637063310318704</v>
      </c>
      <c r="E69" s="39">
        <v>0.77112648064234002</v>
      </c>
      <c r="F69" s="39">
        <v>0.57988465682235901</v>
      </c>
    </row>
    <row r="70" spans="1:6" x14ac:dyDescent="0.4">
      <c r="A70" s="8"/>
      <c r="B70" s="6"/>
      <c r="C70" s="6"/>
      <c r="D70" s="6"/>
      <c r="E70" s="6"/>
      <c r="F70" s="6"/>
    </row>
    <row r="71" spans="1:6" x14ac:dyDescent="0.4">
      <c r="A71" s="37" t="s">
        <v>145</v>
      </c>
    </row>
    <row r="72" spans="1:6" ht="12.6" thickBot="1" x14ac:dyDescent="0.45">
      <c r="A72" s="8"/>
      <c r="B72" s="6"/>
      <c r="C72" s="6"/>
      <c r="D72" s="6"/>
      <c r="E72" s="6"/>
      <c r="F72" s="6"/>
    </row>
    <row r="73" spans="1:6" x14ac:dyDescent="0.4">
      <c r="A73" s="45" t="s">
        <v>144</v>
      </c>
      <c r="B73" s="44" t="s">
        <v>143</v>
      </c>
      <c r="C73" s="44" t="s">
        <v>142</v>
      </c>
      <c r="D73" s="44" t="s">
        <v>141</v>
      </c>
      <c r="E73" s="44" t="s">
        <v>140</v>
      </c>
      <c r="F73" s="44" t="s">
        <v>139</v>
      </c>
    </row>
    <row r="74" spans="1:6" x14ac:dyDescent="0.4">
      <c r="A74" s="40" t="s">
        <v>138</v>
      </c>
      <c r="B74" s="43">
        <v>43100</v>
      </c>
      <c r="C74" s="43">
        <v>43465</v>
      </c>
      <c r="D74" s="43">
        <v>43830</v>
      </c>
      <c r="E74" s="43">
        <v>44196</v>
      </c>
      <c r="F74" s="43">
        <v>44561</v>
      </c>
    </row>
    <row r="75" spans="1:6" x14ac:dyDescent="0.4">
      <c r="A75" s="40" t="s">
        <v>47</v>
      </c>
      <c r="B75" s="40"/>
      <c r="C75" s="40"/>
      <c r="D75" s="40"/>
      <c r="E75" s="40"/>
      <c r="F75" s="40"/>
    </row>
    <row r="76" spans="1:6" x14ac:dyDescent="0.4">
      <c r="A76" s="42" t="s">
        <v>213</v>
      </c>
      <c r="B76" s="40"/>
      <c r="C76" s="40"/>
      <c r="D76" s="40"/>
      <c r="E76" s="40"/>
      <c r="F76" s="40"/>
    </row>
    <row r="77" spans="1:6" x14ac:dyDescent="0.4">
      <c r="A77" s="40" t="s">
        <v>133</v>
      </c>
      <c r="B77" s="41">
        <v>10468000</v>
      </c>
      <c r="C77" s="41">
        <v>10680000</v>
      </c>
      <c r="D77" s="41">
        <v>10821000</v>
      </c>
      <c r="E77" s="41">
        <v>10647000</v>
      </c>
      <c r="F77" s="41">
        <v>11716000</v>
      </c>
    </row>
    <row r="78" spans="1:6" x14ac:dyDescent="0.4">
      <c r="A78" s="40" t="s">
        <v>132</v>
      </c>
      <c r="B78" s="41">
        <v>2904000</v>
      </c>
      <c r="C78" s="41">
        <v>3005000</v>
      </c>
      <c r="D78" s="41">
        <v>3020000</v>
      </c>
      <c r="E78" s="41">
        <v>3246000</v>
      </c>
      <c r="F78" s="41">
        <v>3418000</v>
      </c>
    </row>
    <row r="79" spans="1:6" x14ac:dyDescent="0.4">
      <c r="A79" s="40" t="s">
        <v>131</v>
      </c>
      <c r="B79" s="39">
        <v>86.994099559544594</v>
      </c>
      <c r="C79" s="39">
        <v>86.568857907108693</v>
      </c>
      <c r="D79" s="39">
        <v>86.058533481787805</v>
      </c>
      <c r="E79" s="39">
        <v>86.942675159235705</v>
      </c>
      <c r="F79" s="39">
        <v>85.668324071365902</v>
      </c>
    </row>
    <row r="80" spans="1:6" x14ac:dyDescent="0.4">
      <c r="A80" s="40" t="s">
        <v>130</v>
      </c>
      <c r="B80" s="39">
        <v>80.532445923460898</v>
      </c>
      <c r="C80" s="39">
        <v>57.248999809487501</v>
      </c>
      <c r="D80" s="39">
        <v>82.154515778019601</v>
      </c>
      <c r="E80" s="39">
        <v>79.461444308445493</v>
      </c>
      <c r="F80" s="39">
        <v>86.226034308779006</v>
      </c>
    </row>
    <row r="81" spans="1:6" x14ac:dyDescent="0.4">
      <c r="A81" s="40" t="s">
        <v>129</v>
      </c>
      <c r="B81" s="41">
        <v>1104000</v>
      </c>
      <c r="C81" s="41">
        <v>1196000</v>
      </c>
      <c r="D81" s="41">
        <v>1250000</v>
      </c>
      <c r="E81" s="41">
        <v>1185000</v>
      </c>
      <c r="F81" s="41">
        <v>1344000</v>
      </c>
    </row>
    <row r="82" spans="1:6" x14ac:dyDescent="0.4">
      <c r="A82" s="40" t="s">
        <v>128</v>
      </c>
      <c r="B82" s="39">
        <v>72.393442622950801</v>
      </c>
      <c r="C82" s="39">
        <v>86.541244573082494</v>
      </c>
      <c r="D82" s="39">
        <v>86.8055555555556</v>
      </c>
      <c r="E82" s="38" t="s">
        <v>127</v>
      </c>
      <c r="F82" s="38" t="s">
        <v>127</v>
      </c>
    </row>
    <row r="83" spans="1:6" x14ac:dyDescent="0.4">
      <c r="A83" s="40" t="s">
        <v>126</v>
      </c>
      <c r="B83" s="41">
        <v>40451000</v>
      </c>
      <c r="C83" s="41">
        <v>43108000</v>
      </c>
      <c r="D83" s="41">
        <v>46557000</v>
      </c>
      <c r="E83" s="41">
        <v>50967000</v>
      </c>
      <c r="F83" s="41">
        <v>52655000</v>
      </c>
    </row>
    <row r="84" spans="1:6" x14ac:dyDescent="0.4">
      <c r="A84" s="40" t="s">
        <v>125</v>
      </c>
      <c r="B84" s="39">
        <v>84.078485169711698</v>
      </c>
      <c r="C84" s="39">
        <v>79.948071216617194</v>
      </c>
      <c r="D84" s="39">
        <v>80.161504158129404</v>
      </c>
      <c r="E84" s="39">
        <v>81.035058430717896</v>
      </c>
      <c r="F84" s="39">
        <v>83.425755751314995</v>
      </c>
    </row>
    <row r="85" spans="1:6" x14ac:dyDescent="0.4">
      <c r="A85" s="40" t="s">
        <v>47</v>
      </c>
      <c r="B85" s="40"/>
      <c r="C85" s="40"/>
      <c r="D85" s="40"/>
      <c r="E85" s="40"/>
      <c r="F85" s="40"/>
    </row>
    <row r="86" spans="1:6" x14ac:dyDescent="0.4">
      <c r="A86" s="42" t="s">
        <v>212</v>
      </c>
      <c r="B86" s="40"/>
      <c r="C86" s="40"/>
      <c r="D86" s="40"/>
      <c r="E86" s="40"/>
      <c r="F86" s="40"/>
    </row>
    <row r="87" spans="1:6" x14ac:dyDescent="0.4">
      <c r="A87" s="40" t="s">
        <v>133</v>
      </c>
      <c r="B87" s="41">
        <v>874000</v>
      </c>
      <c r="C87" s="41">
        <v>891000</v>
      </c>
      <c r="D87" s="41">
        <v>893000</v>
      </c>
      <c r="E87" s="41">
        <v>862000</v>
      </c>
      <c r="F87" s="41">
        <v>941000</v>
      </c>
    </row>
    <row r="88" spans="1:6" x14ac:dyDescent="0.4">
      <c r="A88" s="40" t="s">
        <v>132</v>
      </c>
      <c r="B88" s="41">
        <v>189000</v>
      </c>
      <c r="C88" s="41">
        <v>205000</v>
      </c>
      <c r="D88" s="41">
        <v>203000</v>
      </c>
      <c r="E88" s="41">
        <v>220000</v>
      </c>
      <c r="F88" s="41">
        <v>217000</v>
      </c>
    </row>
    <row r="89" spans="1:6" x14ac:dyDescent="0.4">
      <c r="A89" s="40" t="s">
        <v>131</v>
      </c>
      <c r="B89" s="39">
        <v>7.2633590958198297</v>
      </c>
      <c r="C89" s="39">
        <v>7.2221771905649703</v>
      </c>
      <c r="D89" s="39">
        <v>7.1019564180054102</v>
      </c>
      <c r="E89" s="39">
        <v>7.0390331536828299</v>
      </c>
      <c r="F89" s="39">
        <v>6.8806668616554498</v>
      </c>
    </row>
    <row r="90" spans="1:6" x14ac:dyDescent="0.4">
      <c r="A90" s="40" t="s">
        <v>130</v>
      </c>
      <c r="B90" s="39">
        <v>5.2412645590682203</v>
      </c>
      <c r="C90" s="39">
        <v>3.9055058106306002</v>
      </c>
      <c r="D90" s="39">
        <v>5.5223068552774803</v>
      </c>
      <c r="E90" s="39">
        <v>5.3855569155446803</v>
      </c>
      <c r="F90" s="39">
        <v>5.4742684157416797</v>
      </c>
    </row>
    <row r="91" spans="1:6" x14ac:dyDescent="0.4">
      <c r="A91" s="40" t="s">
        <v>129</v>
      </c>
      <c r="B91" s="41">
        <v>64000</v>
      </c>
      <c r="C91" s="41">
        <v>59000</v>
      </c>
      <c r="D91" s="41">
        <v>70000</v>
      </c>
      <c r="E91" s="41">
        <v>71000</v>
      </c>
      <c r="F91" s="41">
        <v>75000</v>
      </c>
    </row>
    <row r="92" spans="1:6" x14ac:dyDescent="0.4">
      <c r="A92" s="40" t="s">
        <v>128</v>
      </c>
      <c r="B92" s="39">
        <v>4.1967213114754101</v>
      </c>
      <c r="C92" s="39">
        <v>4.2691751085383496</v>
      </c>
      <c r="D92" s="39">
        <v>4.8611111111111098</v>
      </c>
      <c r="E92" s="39">
        <v>6.2062937062937102</v>
      </c>
      <c r="F92" s="39">
        <v>6.2866722548197798</v>
      </c>
    </row>
    <row r="93" spans="1:6" x14ac:dyDescent="0.4">
      <c r="A93" s="40" t="s">
        <v>126</v>
      </c>
      <c r="B93" s="41">
        <v>2773000</v>
      </c>
      <c r="C93" s="41">
        <v>2892000</v>
      </c>
      <c r="D93" s="41">
        <v>3006000</v>
      </c>
      <c r="E93" s="41">
        <v>3247000</v>
      </c>
      <c r="F93" s="41">
        <v>3292000</v>
      </c>
    </row>
    <row r="94" spans="1:6" x14ac:dyDescent="0.4">
      <c r="A94" s="40" t="s">
        <v>125</v>
      </c>
      <c r="B94" s="39">
        <v>5.7637546507035804</v>
      </c>
      <c r="C94" s="39">
        <v>5.3635014836795296</v>
      </c>
      <c r="D94" s="39">
        <v>5.1757089481568199</v>
      </c>
      <c r="E94" s="39">
        <v>5.1625725415374797</v>
      </c>
      <c r="F94" s="39">
        <v>5.21579314278471</v>
      </c>
    </row>
    <row r="95" spans="1:6" x14ac:dyDescent="0.4">
      <c r="A95" s="40" t="s">
        <v>47</v>
      </c>
      <c r="B95" s="40"/>
      <c r="C95" s="40"/>
      <c r="D95" s="40"/>
      <c r="E95" s="40"/>
      <c r="F95" s="40"/>
    </row>
    <row r="96" spans="1:6" x14ac:dyDescent="0.4">
      <c r="A96" s="42" t="s">
        <v>211</v>
      </c>
      <c r="B96" s="40"/>
      <c r="C96" s="40"/>
      <c r="D96" s="40"/>
      <c r="E96" s="40"/>
      <c r="F96" s="40"/>
    </row>
    <row r="97" spans="1:6" x14ac:dyDescent="0.4">
      <c r="A97" s="40" t="s">
        <v>133</v>
      </c>
      <c r="B97" s="41">
        <v>694000</v>
      </c>
      <c r="C97" s="41">
        <v>763000</v>
      </c>
      <c r="D97" s="41">
        <v>857000</v>
      </c>
      <c r="E97" s="41">
        <v>736000</v>
      </c>
      <c r="F97" s="41">
        <v>1022000</v>
      </c>
    </row>
    <row r="98" spans="1:6" x14ac:dyDescent="0.4">
      <c r="A98" s="40" t="s">
        <v>132</v>
      </c>
      <c r="B98" s="41">
        <v>447000</v>
      </c>
      <c r="C98" s="41">
        <v>1791000</v>
      </c>
      <c r="D98" s="41">
        <v>248000</v>
      </c>
      <c r="E98" s="41">
        <v>616000</v>
      </c>
      <c r="F98" s="41">
        <v>298000</v>
      </c>
    </row>
    <row r="99" spans="1:6" x14ac:dyDescent="0.4">
      <c r="A99" s="40" t="s">
        <v>131</v>
      </c>
      <c r="B99" s="39">
        <v>5.7674727831795902</v>
      </c>
      <c r="C99" s="39">
        <v>6.1846478074086102</v>
      </c>
      <c r="D99" s="39">
        <v>6.8156513440432596</v>
      </c>
      <c r="E99" s="39">
        <v>6.0101257553486898</v>
      </c>
      <c r="F99" s="39">
        <v>7.4729453056449202</v>
      </c>
    </row>
    <row r="100" spans="1:6" x14ac:dyDescent="0.4">
      <c r="A100" s="40" t="s">
        <v>130</v>
      </c>
      <c r="B100" s="39">
        <v>12.396006655574</v>
      </c>
      <c r="C100" s="39">
        <v>34.120784911411697</v>
      </c>
      <c r="D100" s="39">
        <v>6.7464635473340602</v>
      </c>
      <c r="E100" s="39">
        <v>15.0795593635251</v>
      </c>
      <c r="F100" s="39">
        <v>7.5176589303733596</v>
      </c>
    </row>
    <row r="101" spans="1:6" x14ac:dyDescent="0.4">
      <c r="A101" s="40" t="s">
        <v>129</v>
      </c>
      <c r="B101" s="41">
        <v>332000</v>
      </c>
      <c r="C101" s="41">
        <v>145000</v>
      </c>
      <c r="D101" s="41">
        <v>79000</v>
      </c>
      <c r="E101" s="41">
        <v>67000</v>
      </c>
      <c r="F101" s="41">
        <v>114000</v>
      </c>
    </row>
    <row r="102" spans="1:6" x14ac:dyDescent="0.4">
      <c r="A102" s="40" t="s">
        <v>128</v>
      </c>
      <c r="B102" s="39">
        <v>21.770491803278698</v>
      </c>
      <c r="C102" s="39">
        <v>10.4920405209841</v>
      </c>
      <c r="D102" s="39">
        <v>5.4861111111111098</v>
      </c>
      <c r="E102" s="39">
        <v>5.8566433566433602</v>
      </c>
      <c r="F102" s="39">
        <v>9.5557418273260701</v>
      </c>
    </row>
    <row r="103" spans="1:6" x14ac:dyDescent="0.4">
      <c r="A103" s="40" t="s">
        <v>126</v>
      </c>
      <c r="B103" s="41">
        <v>2735000</v>
      </c>
      <c r="C103" s="41">
        <v>6256000</v>
      </c>
      <c r="D103" s="41">
        <v>6528000</v>
      </c>
      <c r="E103" s="41">
        <v>6848000</v>
      </c>
      <c r="F103" s="41">
        <v>6554000</v>
      </c>
    </row>
    <row r="104" spans="1:6" x14ac:dyDescent="0.4">
      <c r="A104" s="40" t="s">
        <v>125</v>
      </c>
      <c r="B104" s="39">
        <v>5.6847706345742104</v>
      </c>
      <c r="C104" s="39">
        <v>11.6023738872404</v>
      </c>
      <c r="D104" s="39">
        <v>11.239862945298601</v>
      </c>
      <c r="E104" s="39">
        <v>10.8879879163686</v>
      </c>
      <c r="F104" s="39">
        <v>10.384054756321699</v>
      </c>
    </row>
    <row r="105" spans="1:6" x14ac:dyDescent="0.4">
      <c r="A105" s="40" t="s">
        <v>47</v>
      </c>
      <c r="B105" s="40"/>
      <c r="C105" s="40"/>
      <c r="D105" s="40"/>
      <c r="E105" s="40"/>
      <c r="F105" s="40"/>
    </row>
    <row r="106" spans="1:6" x14ac:dyDescent="0.4">
      <c r="A106" s="42" t="s">
        <v>210</v>
      </c>
      <c r="B106" s="40"/>
      <c r="C106" s="40"/>
      <c r="D106" s="40"/>
      <c r="E106" s="40"/>
      <c r="F106" s="40"/>
    </row>
    <row r="107" spans="1:6" x14ac:dyDescent="0.4">
      <c r="A107" s="40" t="s">
        <v>133</v>
      </c>
      <c r="B107" s="41">
        <v>2000</v>
      </c>
      <c r="C107" s="41">
        <v>4000</v>
      </c>
      <c r="D107" s="41">
        <v>4000</v>
      </c>
      <c r="E107" s="41">
        <v>4000</v>
      </c>
      <c r="F107" s="41">
        <v>4000</v>
      </c>
    </row>
    <row r="108" spans="1:6" x14ac:dyDescent="0.4">
      <c r="A108" s="40" t="s">
        <v>132</v>
      </c>
      <c r="B108" s="41">
        <v>66000</v>
      </c>
      <c r="C108" s="41">
        <v>248000</v>
      </c>
      <c r="D108" s="41">
        <v>205000</v>
      </c>
      <c r="E108" s="41">
        <v>3000</v>
      </c>
      <c r="F108" s="41">
        <v>31000</v>
      </c>
    </row>
    <row r="109" spans="1:6" x14ac:dyDescent="0.4">
      <c r="A109" s="40" t="s">
        <v>131</v>
      </c>
      <c r="B109" s="39">
        <v>1.6620959029336E-2</v>
      </c>
      <c r="C109" s="39">
        <v>3.2422793223636198E-2</v>
      </c>
      <c r="D109" s="39">
        <v>3.18116748846827E-2</v>
      </c>
      <c r="E109" s="39">
        <v>3.2663726931242899E-2</v>
      </c>
      <c r="F109" s="39">
        <v>2.9248318221702301E-2</v>
      </c>
    </row>
    <row r="110" spans="1:6" x14ac:dyDescent="0.4">
      <c r="A110" s="40" t="s">
        <v>130</v>
      </c>
      <c r="B110" s="39">
        <v>1.8302828618968401</v>
      </c>
      <c r="C110" s="39">
        <v>4.7247094684701896</v>
      </c>
      <c r="D110" s="39">
        <v>5.5767138193688801</v>
      </c>
      <c r="E110" s="39">
        <v>7.3439412484700095E-2</v>
      </c>
      <c r="F110" s="39">
        <v>0.78203834510595305</v>
      </c>
    </row>
    <row r="111" spans="1:6" x14ac:dyDescent="0.4">
      <c r="A111" s="40" t="s">
        <v>129</v>
      </c>
      <c r="B111" s="41">
        <v>44000</v>
      </c>
      <c r="C111" s="41">
        <v>47000</v>
      </c>
      <c r="D111" s="41">
        <v>52000</v>
      </c>
      <c r="E111" s="41">
        <v>-175000</v>
      </c>
      <c r="F111" s="41">
        <v>-318000</v>
      </c>
    </row>
    <row r="112" spans="1:6" x14ac:dyDescent="0.4">
      <c r="A112" s="40" t="s">
        <v>128</v>
      </c>
      <c r="B112" s="39">
        <v>2.8852459016393399</v>
      </c>
      <c r="C112" s="39">
        <v>3.40086830680174</v>
      </c>
      <c r="D112" s="39">
        <v>3.6111111111111098</v>
      </c>
      <c r="E112" s="38" t="s">
        <v>127</v>
      </c>
      <c r="F112" s="38" t="s">
        <v>127</v>
      </c>
    </row>
    <row r="113" spans="1:6" x14ac:dyDescent="0.4">
      <c r="A113" s="40" t="s">
        <v>126</v>
      </c>
      <c r="B113" s="41">
        <v>1222000</v>
      </c>
      <c r="C113" s="41">
        <v>1425000</v>
      </c>
      <c r="D113" s="41">
        <v>1618000</v>
      </c>
      <c r="E113" s="41">
        <v>1348000</v>
      </c>
      <c r="F113" s="41">
        <v>249000</v>
      </c>
    </row>
    <row r="114" spans="1:6" x14ac:dyDescent="0.4">
      <c r="A114" s="40" t="s">
        <v>125</v>
      </c>
      <c r="B114" s="39">
        <v>2.53995967658124</v>
      </c>
      <c r="C114" s="39">
        <v>2.6428041543026701</v>
      </c>
      <c r="D114" s="39">
        <v>2.78586063809639</v>
      </c>
      <c r="E114" s="39">
        <v>2.1432546307337601</v>
      </c>
      <c r="F114" s="39">
        <v>0.39451169275619502</v>
      </c>
    </row>
    <row r="115" spans="1:6" x14ac:dyDescent="0.4">
      <c r="A115" s="40" t="s">
        <v>47</v>
      </c>
      <c r="B115" s="40"/>
      <c r="C115" s="40"/>
      <c r="D115" s="40"/>
      <c r="E115" s="40"/>
      <c r="F115" s="40"/>
    </row>
    <row r="116" spans="1:6" x14ac:dyDescent="0.4">
      <c r="A116" s="42" t="s">
        <v>159</v>
      </c>
      <c r="B116" s="40"/>
      <c r="C116" s="40"/>
      <c r="D116" s="40"/>
      <c r="E116" s="40"/>
      <c r="F116" s="40"/>
    </row>
    <row r="117" spans="1:6" x14ac:dyDescent="0.4">
      <c r="A117" s="40" t="s">
        <v>133</v>
      </c>
      <c r="B117" s="41">
        <v>-5000</v>
      </c>
      <c r="C117" s="41">
        <v>-1000</v>
      </c>
      <c r="D117" s="41">
        <v>-1000</v>
      </c>
      <c r="E117" s="41">
        <v>-3000</v>
      </c>
      <c r="F117" s="41">
        <v>-7000</v>
      </c>
    </row>
    <row r="118" spans="1:6" x14ac:dyDescent="0.4">
      <c r="A118" s="40" t="s">
        <v>132</v>
      </c>
      <c r="B118" s="41">
        <v>0</v>
      </c>
      <c r="C118" s="41">
        <v>0</v>
      </c>
      <c r="D118" s="41">
        <v>0</v>
      </c>
      <c r="E118" s="41">
        <v>0</v>
      </c>
      <c r="F118" s="41">
        <v>0</v>
      </c>
    </row>
    <row r="119" spans="1:6" x14ac:dyDescent="0.4">
      <c r="A119" s="40" t="s">
        <v>131</v>
      </c>
      <c r="B119" s="38" t="s">
        <v>127</v>
      </c>
      <c r="C119" s="38" t="s">
        <v>127</v>
      </c>
      <c r="D119" s="38" t="s">
        <v>127</v>
      </c>
      <c r="E119" s="38" t="s">
        <v>127</v>
      </c>
      <c r="F119" s="38" t="s">
        <v>127</v>
      </c>
    </row>
    <row r="120" spans="1:6" x14ac:dyDescent="0.4">
      <c r="A120" s="40" t="s">
        <v>130</v>
      </c>
      <c r="B120" s="39">
        <v>0</v>
      </c>
      <c r="C120" s="39">
        <v>0</v>
      </c>
      <c r="D120" s="39">
        <v>0</v>
      </c>
      <c r="E120" s="39">
        <v>0</v>
      </c>
      <c r="F120" s="39">
        <v>0</v>
      </c>
    </row>
    <row r="121" spans="1:6" x14ac:dyDescent="0.4">
      <c r="A121" s="40" t="s">
        <v>129</v>
      </c>
      <c r="B121" s="41">
        <v>-19000</v>
      </c>
      <c r="C121" s="41">
        <v>-65000</v>
      </c>
      <c r="D121" s="41">
        <v>-11000</v>
      </c>
      <c r="E121" s="41">
        <v>-4000</v>
      </c>
      <c r="F121" s="41">
        <v>-22000</v>
      </c>
    </row>
    <row r="122" spans="1:6" x14ac:dyDescent="0.4">
      <c r="A122" s="40" t="s">
        <v>128</v>
      </c>
      <c r="B122" s="38" t="s">
        <v>127</v>
      </c>
      <c r="C122" s="38" t="s">
        <v>127</v>
      </c>
      <c r="D122" s="38" t="s">
        <v>127</v>
      </c>
      <c r="E122" s="38" t="s">
        <v>127</v>
      </c>
      <c r="F122" s="38" t="s">
        <v>127</v>
      </c>
    </row>
    <row r="123" spans="1:6" x14ac:dyDescent="0.4">
      <c r="A123" s="40" t="s">
        <v>126</v>
      </c>
      <c r="B123" s="41">
        <v>930000</v>
      </c>
      <c r="C123" s="41">
        <v>239000</v>
      </c>
      <c r="D123" s="41">
        <v>370000</v>
      </c>
      <c r="E123" s="41">
        <v>485000</v>
      </c>
      <c r="F123" s="41">
        <v>366000</v>
      </c>
    </row>
    <row r="124" spans="1:6" x14ac:dyDescent="0.4">
      <c r="A124" s="40" t="s">
        <v>125</v>
      </c>
      <c r="B124" s="39">
        <v>1.9330298684292599</v>
      </c>
      <c r="C124" s="39">
        <v>0.44324925816023703</v>
      </c>
      <c r="D124" s="39">
        <v>0.637063310318704</v>
      </c>
      <c r="E124" s="39">
        <v>0.77112648064234002</v>
      </c>
      <c r="F124" s="39">
        <v>0.57988465682235901</v>
      </c>
    </row>
    <row r="125" spans="1:6" x14ac:dyDescent="0.4">
      <c r="A125" s="37"/>
    </row>
    <row r="126" spans="1:6" ht="178.5" customHeight="1" x14ac:dyDescent="0.4">
      <c r="A126" s="8" t="s">
        <v>123</v>
      </c>
      <c r="B126" s="6"/>
      <c r="C126" s="6"/>
      <c r="D126" s="6"/>
      <c r="E126" s="6"/>
      <c r="F126" s="6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DCF36-334E-422A-9F49-A8E7E771AE9D}">
  <sheetPr>
    <outlinePr summaryBelow="0" summaryRight="0"/>
    <pageSetUpPr autoPageBreaks="0"/>
  </sheetPr>
  <dimension ref="A5:IU159"/>
  <sheetViews>
    <sheetView workbookViewId="0">
      <selection activeCell="H18" sqref="H18:I18"/>
    </sheetView>
  </sheetViews>
  <sheetFormatPr defaultRowHeight="9.9" x14ac:dyDescent="0.3"/>
  <cols>
    <col min="1" max="1" width="52.71875" style="4" customWidth="1"/>
    <col min="2" max="7" width="14.83203125" style="4" customWidth="1"/>
    <col min="8" max="256" width="9.1640625" style="4"/>
    <col min="257" max="257" width="45.83203125" style="4" customWidth="1"/>
    <col min="258" max="263" width="14.83203125" style="4" customWidth="1"/>
    <col min="264" max="512" width="9.1640625" style="4"/>
    <col min="513" max="513" width="45.83203125" style="4" customWidth="1"/>
    <col min="514" max="519" width="14.83203125" style="4" customWidth="1"/>
    <col min="520" max="768" width="9.1640625" style="4"/>
    <col min="769" max="769" width="45.83203125" style="4" customWidth="1"/>
    <col min="770" max="775" width="14.83203125" style="4" customWidth="1"/>
    <col min="776" max="1024" width="9.1640625" style="4"/>
    <col min="1025" max="1025" width="45.83203125" style="4" customWidth="1"/>
    <col min="1026" max="1031" width="14.83203125" style="4" customWidth="1"/>
    <col min="1032" max="1280" width="9.1640625" style="4"/>
    <col min="1281" max="1281" width="45.83203125" style="4" customWidth="1"/>
    <col min="1282" max="1287" width="14.83203125" style="4" customWidth="1"/>
    <col min="1288" max="1536" width="9.1640625" style="4"/>
    <col min="1537" max="1537" width="45.83203125" style="4" customWidth="1"/>
    <col min="1538" max="1543" width="14.83203125" style="4" customWidth="1"/>
    <col min="1544" max="1792" width="9.1640625" style="4"/>
    <col min="1793" max="1793" width="45.83203125" style="4" customWidth="1"/>
    <col min="1794" max="1799" width="14.83203125" style="4" customWidth="1"/>
    <col min="1800" max="2048" width="9.1640625" style="4"/>
    <col min="2049" max="2049" width="45.83203125" style="4" customWidth="1"/>
    <col min="2050" max="2055" width="14.83203125" style="4" customWidth="1"/>
    <col min="2056" max="2304" width="9.1640625" style="4"/>
    <col min="2305" max="2305" width="45.83203125" style="4" customWidth="1"/>
    <col min="2306" max="2311" width="14.83203125" style="4" customWidth="1"/>
    <col min="2312" max="2560" width="9.1640625" style="4"/>
    <col min="2561" max="2561" width="45.83203125" style="4" customWidth="1"/>
    <col min="2562" max="2567" width="14.83203125" style="4" customWidth="1"/>
    <col min="2568" max="2816" width="9.1640625" style="4"/>
    <col min="2817" max="2817" width="45.83203125" style="4" customWidth="1"/>
    <col min="2818" max="2823" width="14.83203125" style="4" customWidth="1"/>
    <col min="2824" max="3072" width="9.1640625" style="4"/>
    <col min="3073" max="3073" width="45.83203125" style="4" customWidth="1"/>
    <col min="3074" max="3079" width="14.83203125" style="4" customWidth="1"/>
    <col min="3080" max="3328" width="9.1640625" style="4"/>
    <col min="3329" max="3329" width="45.83203125" style="4" customWidth="1"/>
    <col min="3330" max="3335" width="14.83203125" style="4" customWidth="1"/>
    <col min="3336" max="3584" width="9.1640625" style="4"/>
    <col min="3585" max="3585" width="45.83203125" style="4" customWidth="1"/>
    <col min="3586" max="3591" width="14.83203125" style="4" customWidth="1"/>
    <col min="3592" max="3840" width="9.1640625" style="4"/>
    <col min="3841" max="3841" width="45.83203125" style="4" customWidth="1"/>
    <col min="3842" max="3847" width="14.83203125" style="4" customWidth="1"/>
    <col min="3848" max="4096" width="9.1640625" style="4"/>
    <col min="4097" max="4097" width="45.83203125" style="4" customWidth="1"/>
    <col min="4098" max="4103" width="14.83203125" style="4" customWidth="1"/>
    <col min="4104" max="4352" width="9.1640625" style="4"/>
    <col min="4353" max="4353" width="45.83203125" style="4" customWidth="1"/>
    <col min="4354" max="4359" width="14.83203125" style="4" customWidth="1"/>
    <col min="4360" max="4608" width="9.1640625" style="4"/>
    <col min="4609" max="4609" width="45.83203125" style="4" customWidth="1"/>
    <col min="4610" max="4615" width="14.83203125" style="4" customWidth="1"/>
    <col min="4616" max="4864" width="9.1640625" style="4"/>
    <col min="4865" max="4865" width="45.83203125" style="4" customWidth="1"/>
    <col min="4866" max="4871" width="14.83203125" style="4" customWidth="1"/>
    <col min="4872" max="5120" width="9.1640625" style="4"/>
    <col min="5121" max="5121" width="45.83203125" style="4" customWidth="1"/>
    <col min="5122" max="5127" width="14.83203125" style="4" customWidth="1"/>
    <col min="5128" max="5376" width="9.1640625" style="4"/>
    <col min="5377" max="5377" width="45.83203125" style="4" customWidth="1"/>
    <col min="5378" max="5383" width="14.83203125" style="4" customWidth="1"/>
    <col min="5384" max="5632" width="9.1640625" style="4"/>
    <col min="5633" max="5633" width="45.83203125" style="4" customWidth="1"/>
    <col min="5634" max="5639" width="14.83203125" style="4" customWidth="1"/>
    <col min="5640" max="5888" width="9.1640625" style="4"/>
    <col min="5889" max="5889" width="45.83203125" style="4" customWidth="1"/>
    <col min="5890" max="5895" width="14.83203125" style="4" customWidth="1"/>
    <col min="5896" max="6144" width="9.1640625" style="4"/>
    <col min="6145" max="6145" width="45.83203125" style="4" customWidth="1"/>
    <col min="6146" max="6151" width="14.83203125" style="4" customWidth="1"/>
    <col min="6152" max="6400" width="9.1640625" style="4"/>
    <col min="6401" max="6401" width="45.83203125" style="4" customWidth="1"/>
    <col min="6402" max="6407" width="14.83203125" style="4" customWidth="1"/>
    <col min="6408" max="6656" width="9.1640625" style="4"/>
    <col min="6657" max="6657" width="45.83203125" style="4" customWidth="1"/>
    <col min="6658" max="6663" width="14.83203125" style="4" customWidth="1"/>
    <col min="6664" max="6912" width="9.1640625" style="4"/>
    <col min="6913" max="6913" width="45.83203125" style="4" customWidth="1"/>
    <col min="6914" max="6919" width="14.83203125" style="4" customWidth="1"/>
    <col min="6920" max="7168" width="9.1640625" style="4"/>
    <col min="7169" max="7169" width="45.83203125" style="4" customWidth="1"/>
    <col min="7170" max="7175" width="14.83203125" style="4" customWidth="1"/>
    <col min="7176" max="7424" width="9.1640625" style="4"/>
    <col min="7425" max="7425" width="45.83203125" style="4" customWidth="1"/>
    <col min="7426" max="7431" width="14.83203125" style="4" customWidth="1"/>
    <col min="7432" max="7680" width="9.1640625" style="4"/>
    <col min="7681" max="7681" width="45.83203125" style="4" customWidth="1"/>
    <col min="7682" max="7687" width="14.83203125" style="4" customWidth="1"/>
    <col min="7688" max="7936" width="9.1640625" style="4"/>
    <col min="7937" max="7937" width="45.83203125" style="4" customWidth="1"/>
    <col min="7938" max="7943" width="14.83203125" style="4" customWidth="1"/>
    <col min="7944" max="8192" width="9.1640625" style="4"/>
    <col min="8193" max="8193" width="45.83203125" style="4" customWidth="1"/>
    <col min="8194" max="8199" width="14.83203125" style="4" customWidth="1"/>
    <col min="8200" max="8448" width="9.1640625" style="4"/>
    <col min="8449" max="8449" width="45.83203125" style="4" customWidth="1"/>
    <col min="8450" max="8455" width="14.83203125" style="4" customWidth="1"/>
    <col min="8456" max="8704" width="9.1640625" style="4"/>
    <col min="8705" max="8705" width="45.83203125" style="4" customWidth="1"/>
    <col min="8706" max="8711" width="14.83203125" style="4" customWidth="1"/>
    <col min="8712" max="8960" width="9.1640625" style="4"/>
    <col min="8961" max="8961" width="45.83203125" style="4" customWidth="1"/>
    <col min="8962" max="8967" width="14.83203125" style="4" customWidth="1"/>
    <col min="8968" max="9216" width="9.1640625" style="4"/>
    <col min="9217" max="9217" width="45.83203125" style="4" customWidth="1"/>
    <col min="9218" max="9223" width="14.83203125" style="4" customWidth="1"/>
    <col min="9224" max="9472" width="9.1640625" style="4"/>
    <col min="9473" max="9473" width="45.83203125" style="4" customWidth="1"/>
    <col min="9474" max="9479" width="14.83203125" style="4" customWidth="1"/>
    <col min="9480" max="9728" width="9.1640625" style="4"/>
    <col min="9729" max="9729" width="45.83203125" style="4" customWidth="1"/>
    <col min="9730" max="9735" width="14.83203125" style="4" customWidth="1"/>
    <col min="9736" max="9984" width="9.1640625" style="4"/>
    <col min="9985" max="9985" width="45.83203125" style="4" customWidth="1"/>
    <col min="9986" max="9991" width="14.83203125" style="4" customWidth="1"/>
    <col min="9992" max="10240" width="9.1640625" style="4"/>
    <col min="10241" max="10241" width="45.83203125" style="4" customWidth="1"/>
    <col min="10242" max="10247" width="14.83203125" style="4" customWidth="1"/>
    <col min="10248" max="10496" width="9.1640625" style="4"/>
    <col min="10497" max="10497" width="45.83203125" style="4" customWidth="1"/>
    <col min="10498" max="10503" width="14.83203125" style="4" customWidth="1"/>
    <col min="10504" max="10752" width="9.1640625" style="4"/>
    <col min="10753" max="10753" width="45.83203125" style="4" customWidth="1"/>
    <col min="10754" max="10759" width="14.83203125" style="4" customWidth="1"/>
    <col min="10760" max="11008" width="9.1640625" style="4"/>
    <col min="11009" max="11009" width="45.83203125" style="4" customWidth="1"/>
    <col min="11010" max="11015" width="14.83203125" style="4" customWidth="1"/>
    <col min="11016" max="11264" width="9.1640625" style="4"/>
    <col min="11265" max="11265" width="45.83203125" style="4" customWidth="1"/>
    <col min="11266" max="11271" width="14.83203125" style="4" customWidth="1"/>
    <col min="11272" max="11520" width="9.1640625" style="4"/>
    <col min="11521" max="11521" width="45.83203125" style="4" customWidth="1"/>
    <col min="11522" max="11527" width="14.83203125" style="4" customWidth="1"/>
    <col min="11528" max="11776" width="9.1640625" style="4"/>
    <col min="11777" max="11777" width="45.83203125" style="4" customWidth="1"/>
    <col min="11778" max="11783" width="14.83203125" style="4" customWidth="1"/>
    <col min="11784" max="12032" width="9.1640625" style="4"/>
    <col min="12033" max="12033" width="45.83203125" style="4" customWidth="1"/>
    <col min="12034" max="12039" width="14.83203125" style="4" customWidth="1"/>
    <col min="12040" max="12288" width="9.1640625" style="4"/>
    <col min="12289" max="12289" width="45.83203125" style="4" customWidth="1"/>
    <col min="12290" max="12295" width="14.83203125" style="4" customWidth="1"/>
    <col min="12296" max="12544" width="9.1640625" style="4"/>
    <col min="12545" max="12545" width="45.83203125" style="4" customWidth="1"/>
    <col min="12546" max="12551" width="14.83203125" style="4" customWidth="1"/>
    <col min="12552" max="12800" width="9.1640625" style="4"/>
    <col min="12801" max="12801" width="45.83203125" style="4" customWidth="1"/>
    <col min="12802" max="12807" width="14.83203125" style="4" customWidth="1"/>
    <col min="12808" max="13056" width="9.1640625" style="4"/>
    <col min="13057" max="13057" width="45.83203125" style="4" customWidth="1"/>
    <col min="13058" max="13063" width="14.83203125" style="4" customWidth="1"/>
    <col min="13064" max="13312" width="9.1640625" style="4"/>
    <col min="13313" max="13313" width="45.83203125" style="4" customWidth="1"/>
    <col min="13314" max="13319" width="14.83203125" style="4" customWidth="1"/>
    <col min="13320" max="13568" width="9.1640625" style="4"/>
    <col min="13569" max="13569" width="45.83203125" style="4" customWidth="1"/>
    <col min="13570" max="13575" width="14.83203125" style="4" customWidth="1"/>
    <col min="13576" max="13824" width="9.1640625" style="4"/>
    <col min="13825" max="13825" width="45.83203125" style="4" customWidth="1"/>
    <col min="13826" max="13831" width="14.83203125" style="4" customWidth="1"/>
    <col min="13832" max="14080" width="9.1640625" style="4"/>
    <col min="14081" max="14081" width="45.83203125" style="4" customWidth="1"/>
    <col min="14082" max="14087" width="14.83203125" style="4" customWidth="1"/>
    <col min="14088" max="14336" width="9.1640625" style="4"/>
    <col min="14337" max="14337" width="45.83203125" style="4" customWidth="1"/>
    <col min="14338" max="14343" width="14.83203125" style="4" customWidth="1"/>
    <col min="14344" max="14592" width="9.1640625" style="4"/>
    <col min="14593" max="14593" width="45.83203125" style="4" customWidth="1"/>
    <col min="14594" max="14599" width="14.83203125" style="4" customWidth="1"/>
    <col min="14600" max="14848" width="9.1640625" style="4"/>
    <col min="14849" max="14849" width="45.83203125" style="4" customWidth="1"/>
    <col min="14850" max="14855" width="14.83203125" style="4" customWidth="1"/>
    <col min="14856" max="15104" width="9.1640625" style="4"/>
    <col min="15105" max="15105" width="45.83203125" style="4" customWidth="1"/>
    <col min="15106" max="15111" width="14.83203125" style="4" customWidth="1"/>
    <col min="15112" max="15360" width="9.1640625" style="4"/>
    <col min="15361" max="15361" width="45.83203125" style="4" customWidth="1"/>
    <col min="15362" max="15367" width="14.83203125" style="4" customWidth="1"/>
    <col min="15368" max="15616" width="9.1640625" style="4"/>
    <col min="15617" max="15617" width="45.83203125" style="4" customWidth="1"/>
    <col min="15618" max="15623" width="14.83203125" style="4" customWidth="1"/>
    <col min="15624" max="15872" width="9.1640625" style="4"/>
    <col min="15873" max="15873" width="45.83203125" style="4" customWidth="1"/>
    <col min="15874" max="15879" width="14.83203125" style="4" customWidth="1"/>
    <col min="15880" max="16128" width="9.1640625" style="4"/>
    <col min="16129" max="16129" width="45.83203125" style="4" customWidth="1"/>
    <col min="16130" max="16135" width="14.83203125" style="4" customWidth="1"/>
    <col min="16136" max="16384" width="9.1640625" style="4"/>
  </cols>
  <sheetData>
    <row r="5" spans="1:255" ht="10.199999999999999" x14ac:dyDescent="0.35">
      <c r="A5" s="8" t="s">
        <v>97</v>
      </c>
    </row>
    <row r="7" spans="1:255" ht="10.5" x14ac:dyDescent="0.4">
      <c r="A7" s="5" t="s">
        <v>0</v>
      </c>
      <c r="B7" s="1" t="s">
        <v>1</v>
      </c>
      <c r="C7" s="4" t="s">
        <v>2</v>
      </c>
      <c r="D7" s="2" t="s">
        <v>3</v>
      </c>
      <c r="E7" s="1" t="s">
        <v>4</v>
      </c>
      <c r="F7" s="4" t="s">
        <v>5</v>
      </c>
    </row>
    <row r="8" spans="1:255" ht="10.5" x14ac:dyDescent="0.4">
      <c r="A8" s="2"/>
      <c r="B8" s="1" t="s">
        <v>6</v>
      </c>
      <c r="C8" s="4" t="s">
        <v>7</v>
      </c>
      <c r="D8" s="2" t="s">
        <v>3</v>
      </c>
      <c r="E8" s="1" t="s">
        <v>8</v>
      </c>
      <c r="F8" s="4" t="s">
        <v>9</v>
      </c>
    </row>
    <row r="9" spans="1:255" ht="10.5" x14ac:dyDescent="0.4">
      <c r="A9" s="2"/>
      <c r="B9" s="1" t="s">
        <v>10</v>
      </c>
      <c r="C9" s="4" t="s">
        <v>11</v>
      </c>
      <c r="D9" s="2" t="s">
        <v>3</v>
      </c>
      <c r="E9" s="1" t="s">
        <v>12</v>
      </c>
      <c r="F9" s="4" t="s">
        <v>13</v>
      </c>
    </row>
    <row r="10" spans="1:255" ht="10.5" x14ac:dyDescent="0.4">
      <c r="A10" s="2"/>
      <c r="B10" s="1" t="s">
        <v>14</v>
      </c>
      <c r="C10" s="4" t="s">
        <v>15</v>
      </c>
      <c r="D10" s="2" t="s">
        <v>3</v>
      </c>
      <c r="E10" s="1" t="s">
        <v>16</v>
      </c>
      <c r="F10" s="3" t="s">
        <v>17</v>
      </c>
    </row>
    <row r="13" spans="1:255" x14ac:dyDescent="0.3">
      <c r="A13" s="4" t="s">
        <v>18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31.5" x14ac:dyDescent="0.4">
      <c r="A14" s="6" t="s">
        <v>19</v>
      </c>
      <c r="B14" s="7" t="s">
        <v>91</v>
      </c>
      <c r="C14" s="7" t="s">
        <v>20</v>
      </c>
      <c r="D14" s="7" t="s">
        <v>21</v>
      </c>
      <c r="E14" s="7" t="s">
        <v>22</v>
      </c>
      <c r="F14" s="7" t="s">
        <v>92</v>
      </c>
      <c r="G14" s="7" t="s">
        <v>24</v>
      </c>
    </row>
    <row r="15" spans="1:255" ht="10.199999999999999" x14ac:dyDescent="0.35">
      <c r="A15" s="8" t="s">
        <v>25</v>
      </c>
      <c r="B15" s="9" t="s">
        <v>26</v>
      </c>
      <c r="C15" s="9" t="s">
        <v>26</v>
      </c>
      <c r="D15" s="9" t="s">
        <v>26</v>
      </c>
      <c r="E15" s="9" t="s">
        <v>26</v>
      </c>
      <c r="F15" s="9" t="s">
        <v>26</v>
      </c>
      <c r="G15" s="9" t="s">
        <v>26</v>
      </c>
    </row>
    <row r="16" spans="1:255" ht="10.5" x14ac:dyDescent="0.3">
      <c r="A16" s="10" t="s">
        <v>27</v>
      </c>
      <c r="B16" s="2"/>
      <c r="C16" s="2"/>
      <c r="D16" s="2"/>
      <c r="E16" s="2"/>
      <c r="F16" s="2"/>
      <c r="G16" s="2"/>
    </row>
    <row r="17" spans="1:9" ht="10.199999999999999" x14ac:dyDescent="0.3">
      <c r="A17" s="2" t="s">
        <v>98</v>
      </c>
      <c r="B17" s="11">
        <v>8453</v>
      </c>
      <c r="C17" s="11">
        <v>8190</v>
      </c>
      <c r="D17" s="11">
        <v>8123</v>
      </c>
      <c r="E17" s="11">
        <v>7988</v>
      </c>
      <c r="F17" s="11">
        <v>7987</v>
      </c>
      <c r="G17" s="11">
        <v>8079</v>
      </c>
    </row>
    <row r="18" spans="1:9" ht="10.199999999999999" x14ac:dyDescent="0.3">
      <c r="A18" s="2" t="s">
        <v>99</v>
      </c>
      <c r="B18" s="11">
        <v>1234</v>
      </c>
      <c r="C18" s="11">
        <v>1381</v>
      </c>
      <c r="D18" s="11">
        <v>1098</v>
      </c>
      <c r="E18" s="11">
        <v>694</v>
      </c>
      <c r="F18" s="11">
        <v>763</v>
      </c>
      <c r="G18" s="11">
        <v>857</v>
      </c>
      <c r="H18" s="4">
        <f>G17/G26</f>
        <v>0.6425163034833784</v>
      </c>
      <c r="I18" s="4">
        <f>G21/G26</f>
        <v>0.17011293144584064</v>
      </c>
    </row>
    <row r="19" spans="1:9" ht="10.199999999999999" x14ac:dyDescent="0.3">
      <c r="A19" s="2" t="s">
        <v>100</v>
      </c>
      <c r="B19" s="11" t="s">
        <v>28</v>
      </c>
      <c r="C19" s="11" t="s">
        <v>28</v>
      </c>
      <c r="D19" s="11" t="s">
        <v>28</v>
      </c>
      <c r="E19" s="11">
        <v>2</v>
      </c>
      <c r="F19" s="11">
        <v>4</v>
      </c>
      <c r="G19" s="11">
        <v>4</v>
      </c>
    </row>
    <row r="20" spans="1:9" ht="10.199999999999999" x14ac:dyDescent="0.3">
      <c r="A20" s="2" t="s">
        <v>95</v>
      </c>
      <c r="B20" s="11">
        <v>7</v>
      </c>
      <c r="C20" s="11" t="s">
        <v>28</v>
      </c>
      <c r="D20" s="11">
        <v>-9</v>
      </c>
      <c r="E20" s="11">
        <v>-5</v>
      </c>
      <c r="F20" s="11">
        <v>-1</v>
      </c>
      <c r="G20" s="11">
        <v>-1</v>
      </c>
    </row>
    <row r="21" spans="1:9" ht="10.199999999999999" x14ac:dyDescent="0.3">
      <c r="A21" s="2" t="s">
        <v>101</v>
      </c>
      <c r="B21" s="11">
        <v>1727</v>
      </c>
      <c r="C21" s="11">
        <v>1533</v>
      </c>
      <c r="D21" s="11">
        <v>1514</v>
      </c>
      <c r="E21" s="11">
        <v>1907</v>
      </c>
      <c r="F21" s="11">
        <v>2085</v>
      </c>
      <c r="G21" s="11">
        <v>2139</v>
      </c>
    </row>
    <row r="22" spans="1:9" ht="10.199999999999999" x14ac:dyDescent="0.3">
      <c r="A22" s="2" t="s">
        <v>102</v>
      </c>
      <c r="B22" s="11">
        <v>712</v>
      </c>
      <c r="C22" s="11">
        <v>715</v>
      </c>
      <c r="D22" s="11">
        <v>639</v>
      </c>
      <c r="E22" s="11">
        <v>670</v>
      </c>
      <c r="F22" s="11">
        <v>706</v>
      </c>
      <c r="G22" s="11">
        <v>697</v>
      </c>
    </row>
    <row r="23" spans="1:9" ht="10.199999999999999" x14ac:dyDescent="0.3">
      <c r="A23" s="2" t="s">
        <v>103</v>
      </c>
      <c r="B23" s="11">
        <v>-106</v>
      </c>
      <c r="C23" s="11">
        <v>-110</v>
      </c>
      <c r="D23" s="11">
        <v>-111</v>
      </c>
      <c r="E23" s="11">
        <v>-97</v>
      </c>
      <c r="F23" s="11">
        <v>-98</v>
      </c>
      <c r="G23" s="11">
        <v>-94</v>
      </c>
    </row>
    <row r="24" spans="1:9" ht="10.199999999999999" x14ac:dyDescent="0.3">
      <c r="A24" s="2" t="s">
        <v>104</v>
      </c>
      <c r="B24" s="11">
        <v>680</v>
      </c>
      <c r="C24" s="11">
        <v>663</v>
      </c>
      <c r="D24" s="11">
        <v>637</v>
      </c>
      <c r="E24" s="11">
        <v>642</v>
      </c>
      <c r="F24" s="11">
        <v>642</v>
      </c>
      <c r="G24" s="11">
        <v>634</v>
      </c>
    </row>
    <row r="25" spans="1:9" ht="10.199999999999999" x14ac:dyDescent="0.3">
      <c r="A25" s="2" t="s">
        <v>105</v>
      </c>
      <c r="B25" s="11">
        <v>212</v>
      </c>
      <c r="C25" s="11">
        <v>182</v>
      </c>
      <c r="D25" s="11">
        <v>184</v>
      </c>
      <c r="E25" s="11">
        <v>232</v>
      </c>
      <c r="F25" s="11">
        <v>249</v>
      </c>
      <c r="G25" s="11">
        <v>259</v>
      </c>
    </row>
    <row r="26" spans="1:9" ht="10.5" x14ac:dyDescent="0.3">
      <c r="A26" s="10" t="s">
        <v>29</v>
      </c>
      <c r="B26" s="12">
        <v>12919</v>
      </c>
      <c r="C26" s="12">
        <v>12554</v>
      </c>
      <c r="D26" s="12">
        <v>12075</v>
      </c>
      <c r="E26" s="12">
        <v>12033</v>
      </c>
      <c r="F26" s="12">
        <v>12337</v>
      </c>
      <c r="G26" s="12">
        <v>12574</v>
      </c>
    </row>
    <row r="27" spans="1:9" ht="10.199999999999999" x14ac:dyDescent="0.3">
      <c r="A27" s="2"/>
      <c r="B27" s="2"/>
      <c r="C27" s="2"/>
      <c r="D27" s="2"/>
      <c r="E27" s="2"/>
      <c r="F27" s="2"/>
      <c r="G27" s="2"/>
    </row>
    <row r="28" spans="1:9" ht="10.5" x14ac:dyDescent="0.3">
      <c r="A28" s="10" t="s">
        <v>30</v>
      </c>
      <c r="B28" s="2"/>
      <c r="C28" s="2"/>
      <c r="D28" s="2"/>
      <c r="E28" s="2"/>
      <c r="F28" s="2"/>
      <c r="G28" s="2"/>
    </row>
    <row r="29" spans="1:9" ht="10.199999999999999" x14ac:dyDescent="0.3">
      <c r="A29" s="2" t="s">
        <v>98</v>
      </c>
      <c r="B29" s="11">
        <v>1712</v>
      </c>
      <c r="C29" s="11">
        <v>1798</v>
      </c>
      <c r="D29" s="11">
        <v>1996</v>
      </c>
      <c r="E29" s="11">
        <v>1974</v>
      </c>
      <c r="F29" s="11">
        <v>1799</v>
      </c>
      <c r="G29" s="11">
        <v>1758</v>
      </c>
    </row>
    <row r="30" spans="1:9" ht="10.199999999999999" x14ac:dyDescent="0.3">
      <c r="A30" s="2" t="s">
        <v>99</v>
      </c>
      <c r="B30" s="11">
        <v>-60</v>
      </c>
      <c r="C30" s="11">
        <v>58</v>
      </c>
      <c r="D30" s="11">
        <v>183</v>
      </c>
      <c r="E30" s="11">
        <v>69</v>
      </c>
      <c r="F30" s="11">
        <v>194</v>
      </c>
      <c r="G30" s="11">
        <v>202</v>
      </c>
    </row>
    <row r="31" spans="1:9" ht="10.199999999999999" x14ac:dyDescent="0.3">
      <c r="A31" s="2" t="s">
        <v>100</v>
      </c>
      <c r="B31" s="11" t="s">
        <v>28</v>
      </c>
      <c r="C31" s="11" t="s">
        <v>28</v>
      </c>
      <c r="D31" s="11">
        <v>-3</v>
      </c>
      <c r="E31" s="11">
        <v>-8</v>
      </c>
      <c r="F31" s="11">
        <v>-7</v>
      </c>
      <c r="G31" s="11">
        <v>-6</v>
      </c>
    </row>
    <row r="32" spans="1:9" ht="10.199999999999999" x14ac:dyDescent="0.3">
      <c r="A32" s="2" t="s">
        <v>95</v>
      </c>
      <c r="B32" s="11">
        <v>2</v>
      </c>
      <c r="C32" s="11">
        <v>1</v>
      </c>
      <c r="D32" s="11">
        <v>3</v>
      </c>
      <c r="E32" s="11">
        <v>3</v>
      </c>
      <c r="F32" s="11">
        <v>-9</v>
      </c>
      <c r="G32" s="11">
        <v>-7</v>
      </c>
    </row>
    <row r="33" spans="1:7" ht="10.199999999999999" x14ac:dyDescent="0.3">
      <c r="A33" s="2" t="s">
        <v>101</v>
      </c>
      <c r="B33" s="11">
        <v>314</v>
      </c>
      <c r="C33" s="11">
        <v>356</v>
      </c>
      <c r="D33" s="11">
        <v>387</v>
      </c>
      <c r="E33" s="11">
        <v>495</v>
      </c>
      <c r="F33" s="11">
        <v>478</v>
      </c>
      <c r="G33" s="11">
        <v>528</v>
      </c>
    </row>
    <row r="34" spans="1:7" ht="10.199999999999999" x14ac:dyDescent="0.3">
      <c r="A34" s="2" t="s">
        <v>102</v>
      </c>
      <c r="B34" s="11">
        <v>113</v>
      </c>
      <c r="C34" s="11">
        <v>93</v>
      </c>
      <c r="D34" s="11">
        <v>68</v>
      </c>
      <c r="E34" s="11">
        <v>80</v>
      </c>
      <c r="F34" s="11">
        <v>77</v>
      </c>
      <c r="G34" s="11">
        <v>62</v>
      </c>
    </row>
    <row r="35" spans="1:7" ht="10.199999999999999" x14ac:dyDescent="0.3">
      <c r="A35" s="2" t="s">
        <v>104</v>
      </c>
      <c r="B35" s="11">
        <v>103</v>
      </c>
      <c r="C35" s="11">
        <v>103</v>
      </c>
      <c r="D35" s="11">
        <v>107</v>
      </c>
      <c r="E35" s="11">
        <v>115</v>
      </c>
      <c r="F35" s="11">
        <v>93</v>
      </c>
      <c r="G35" s="11">
        <v>98</v>
      </c>
    </row>
    <row r="36" spans="1:7" ht="10.199999999999999" x14ac:dyDescent="0.3">
      <c r="A36" s="2" t="s">
        <v>105</v>
      </c>
      <c r="B36" s="11">
        <v>25</v>
      </c>
      <c r="C36" s="11">
        <v>18</v>
      </c>
      <c r="D36" s="11">
        <v>39</v>
      </c>
      <c r="E36" s="11">
        <v>46</v>
      </c>
      <c r="F36" s="11">
        <v>39</v>
      </c>
      <c r="G36" s="11">
        <v>41</v>
      </c>
    </row>
    <row r="37" spans="1:7" ht="10.5" x14ac:dyDescent="0.3">
      <c r="A37" s="10" t="s">
        <v>31</v>
      </c>
      <c r="B37" s="12">
        <v>2209</v>
      </c>
      <c r="C37" s="12">
        <v>2427</v>
      </c>
      <c r="D37" s="12">
        <v>2780</v>
      </c>
      <c r="E37" s="12">
        <v>2774</v>
      </c>
      <c r="F37" s="12">
        <v>2664</v>
      </c>
      <c r="G37" s="12">
        <v>2676</v>
      </c>
    </row>
    <row r="38" spans="1:7" ht="10.199999999999999" x14ac:dyDescent="0.3">
      <c r="A38" s="2"/>
      <c r="B38" s="2"/>
      <c r="C38" s="2"/>
      <c r="D38" s="2"/>
      <c r="E38" s="2"/>
      <c r="F38" s="2"/>
      <c r="G38" s="2"/>
    </row>
    <row r="39" spans="1:7" ht="10.5" x14ac:dyDescent="0.3">
      <c r="A39" s="10" t="s">
        <v>32</v>
      </c>
      <c r="B39" s="2"/>
      <c r="C39" s="2"/>
      <c r="D39" s="2"/>
      <c r="E39" s="2"/>
      <c r="F39" s="2"/>
      <c r="G39" s="2"/>
    </row>
    <row r="40" spans="1:7" ht="10.199999999999999" x14ac:dyDescent="0.3">
      <c r="A40" s="2" t="s">
        <v>98</v>
      </c>
      <c r="B40" s="11">
        <v>-412</v>
      </c>
      <c r="C40" s="11">
        <v>-447</v>
      </c>
      <c r="D40" s="11">
        <v>-459</v>
      </c>
      <c r="E40" s="11">
        <v>-472</v>
      </c>
      <c r="F40" s="11">
        <v>-519</v>
      </c>
      <c r="G40" s="11">
        <v>-539</v>
      </c>
    </row>
    <row r="41" spans="1:7" ht="10.199999999999999" x14ac:dyDescent="0.3">
      <c r="A41" s="2" t="s">
        <v>99</v>
      </c>
      <c r="B41" s="11">
        <v>8</v>
      </c>
      <c r="C41" s="11">
        <v>-11</v>
      </c>
      <c r="D41" s="11">
        <v>-34</v>
      </c>
      <c r="E41" s="11">
        <v>-43</v>
      </c>
      <c r="F41" s="11">
        <v>-63</v>
      </c>
      <c r="G41" s="11">
        <v>-186</v>
      </c>
    </row>
    <row r="42" spans="1:7" ht="10.199999999999999" x14ac:dyDescent="0.3">
      <c r="A42" s="2" t="s">
        <v>100</v>
      </c>
      <c r="B42" s="11" t="s">
        <v>28</v>
      </c>
      <c r="C42" s="11" t="s">
        <v>28</v>
      </c>
      <c r="D42" s="11">
        <v>-6</v>
      </c>
      <c r="E42" s="11">
        <v>-16</v>
      </c>
      <c r="F42" s="11">
        <v>-20</v>
      </c>
      <c r="G42" s="11">
        <v>-25</v>
      </c>
    </row>
    <row r="43" spans="1:7" ht="10.199999999999999" x14ac:dyDescent="0.3">
      <c r="A43" s="2" t="s">
        <v>95</v>
      </c>
      <c r="B43" s="11">
        <v>-27</v>
      </c>
      <c r="C43" s="11">
        <v>-23</v>
      </c>
      <c r="D43" s="11">
        <v>-17</v>
      </c>
      <c r="E43" s="11">
        <v>-11</v>
      </c>
      <c r="F43" s="11">
        <v>-8</v>
      </c>
      <c r="G43" s="11">
        <v>-11</v>
      </c>
    </row>
    <row r="44" spans="1:7" ht="10.199999999999999" x14ac:dyDescent="0.3">
      <c r="A44" s="2" t="s">
        <v>101</v>
      </c>
      <c r="B44" s="11">
        <v>-89</v>
      </c>
      <c r="C44" s="11">
        <v>-96</v>
      </c>
      <c r="D44" s="11">
        <v>-105</v>
      </c>
      <c r="E44" s="11">
        <v>-113</v>
      </c>
      <c r="F44" s="11">
        <v>-131</v>
      </c>
      <c r="G44" s="11">
        <v>-147</v>
      </c>
    </row>
    <row r="45" spans="1:7" ht="10.199999999999999" x14ac:dyDescent="0.3">
      <c r="A45" s="2" t="s">
        <v>102</v>
      </c>
      <c r="B45" s="11">
        <v>-36</v>
      </c>
      <c r="C45" s="11">
        <v>-41</v>
      </c>
      <c r="D45" s="11">
        <v>-39</v>
      </c>
      <c r="E45" s="11">
        <v>-38</v>
      </c>
      <c r="F45" s="11">
        <v>-39</v>
      </c>
      <c r="G45" s="11">
        <v>-42</v>
      </c>
    </row>
    <row r="46" spans="1:7" ht="10.199999999999999" x14ac:dyDescent="0.3">
      <c r="A46" s="2" t="s">
        <v>104</v>
      </c>
      <c r="B46" s="11">
        <v>-24</v>
      </c>
      <c r="C46" s="11">
        <v>-23</v>
      </c>
      <c r="D46" s="11">
        <v>-24</v>
      </c>
      <c r="E46" s="11">
        <v>-24</v>
      </c>
      <c r="F46" s="11">
        <v>-25</v>
      </c>
      <c r="G46" s="11">
        <v>-27</v>
      </c>
    </row>
    <row r="47" spans="1:7" ht="10.199999999999999" x14ac:dyDescent="0.3">
      <c r="A47" s="2" t="s">
        <v>105</v>
      </c>
      <c r="B47" s="11">
        <v>-10</v>
      </c>
      <c r="C47" s="11">
        <v>-12</v>
      </c>
      <c r="D47" s="11">
        <v>-12</v>
      </c>
      <c r="E47" s="11">
        <v>-12</v>
      </c>
      <c r="F47" s="11">
        <v>-14</v>
      </c>
      <c r="G47" s="11">
        <v>-14</v>
      </c>
    </row>
    <row r="48" spans="1:7" ht="10.199999999999999" x14ac:dyDescent="0.3">
      <c r="A48" s="2" t="s">
        <v>106</v>
      </c>
      <c r="B48" s="11">
        <v>-1</v>
      </c>
      <c r="C48" s="11" t="s">
        <v>28</v>
      </c>
      <c r="D48" s="11" t="s">
        <v>28</v>
      </c>
      <c r="E48" s="11" t="s">
        <v>28</v>
      </c>
      <c r="F48" s="11" t="s">
        <v>28</v>
      </c>
      <c r="G48" s="11" t="s">
        <v>28</v>
      </c>
    </row>
    <row r="49" spans="1:7" ht="10.5" x14ac:dyDescent="0.3">
      <c r="A49" s="10" t="s">
        <v>34</v>
      </c>
      <c r="B49" s="12">
        <v>-591</v>
      </c>
      <c r="C49" s="12">
        <v>-653</v>
      </c>
      <c r="D49" s="12">
        <v>-696</v>
      </c>
      <c r="E49" s="12">
        <v>-729</v>
      </c>
      <c r="F49" s="12">
        <v>-819</v>
      </c>
      <c r="G49" s="12">
        <v>-991</v>
      </c>
    </row>
    <row r="50" spans="1:7" ht="10.199999999999999" x14ac:dyDescent="0.3">
      <c r="A50" s="2"/>
      <c r="B50" s="2"/>
      <c r="C50" s="2"/>
      <c r="D50" s="2"/>
      <c r="E50" s="2"/>
      <c r="F50" s="2"/>
      <c r="G50" s="2"/>
    </row>
    <row r="51" spans="1:7" ht="10.5" x14ac:dyDescent="0.3">
      <c r="A51" s="10" t="s">
        <v>35</v>
      </c>
      <c r="B51" s="2"/>
      <c r="C51" s="2"/>
      <c r="D51" s="2"/>
      <c r="E51" s="2"/>
      <c r="F51" s="2"/>
      <c r="G51" s="2"/>
    </row>
    <row r="52" spans="1:7" ht="10.199999999999999" x14ac:dyDescent="0.3">
      <c r="A52" s="2" t="s">
        <v>107</v>
      </c>
      <c r="B52" s="11" t="s">
        <v>28</v>
      </c>
      <c r="C52" s="11" t="s">
        <v>28</v>
      </c>
      <c r="D52" s="11">
        <v>1659</v>
      </c>
      <c r="E52" s="11">
        <v>1789</v>
      </c>
      <c r="F52" s="11">
        <v>1522</v>
      </c>
      <c r="G52" s="11">
        <v>1585</v>
      </c>
    </row>
    <row r="53" spans="1:7" ht="10.199999999999999" x14ac:dyDescent="0.3">
      <c r="A53" s="2" t="s">
        <v>108</v>
      </c>
      <c r="B53" s="11" t="s">
        <v>28</v>
      </c>
      <c r="C53" s="11" t="s">
        <v>28</v>
      </c>
      <c r="D53" s="11">
        <v>95</v>
      </c>
      <c r="E53" s="11">
        <v>106</v>
      </c>
      <c r="F53" s="11">
        <v>74</v>
      </c>
      <c r="G53" s="11">
        <v>87</v>
      </c>
    </row>
    <row r="54" spans="1:7" ht="10.199999999999999" x14ac:dyDescent="0.3">
      <c r="A54" s="2" t="s">
        <v>99</v>
      </c>
      <c r="B54" s="11" t="s">
        <v>28</v>
      </c>
      <c r="C54" s="11" t="s">
        <v>28</v>
      </c>
      <c r="D54" s="11">
        <v>171</v>
      </c>
      <c r="E54" s="11">
        <v>59</v>
      </c>
      <c r="F54" s="11">
        <v>164</v>
      </c>
      <c r="G54" s="11">
        <v>21</v>
      </c>
    </row>
    <row r="55" spans="1:7" ht="10.199999999999999" x14ac:dyDescent="0.3">
      <c r="A55" s="2" t="s">
        <v>100</v>
      </c>
      <c r="B55" s="11" t="s">
        <v>28</v>
      </c>
      <c r="C55" s="11" t="s">
        <v>28</v>
      </c>
      <c r="D55" s="11">
        <v>34</v>
      </c>
      <c r="E55" s="11">
        <v>56</v>
      </c>
      <c r="F55" s="11">
        <v>64</v>
      </c>
      <c r="G55" s="11">
        <v>73</v>
      </c>
    </row>
    <row r="56" spans="1:7" ht="10.199999999999999" x14ac:dyDescent="0.3">
      <c r="A56" s="2" t="s">
        <v>95</v>
      </c>
      <c r="B56" s="11" t="s">
        <v>28</v>
      </c>
      <c r="C56" s="11" t="s">
        <v>28</v>
      </c>
      <c r="D56" s="11">
        <v>-16</v>
      </c>
      <c r="E56" s="11">
        <v>-13</v>
      </c>
      <c r="F56" s="11">
        <v>-41</v>
      </c>
      <c r="G56" s="11">
        <v>-30</v>
      </c>
    </row>
    <row r="57" spans="1:7" ht="10.5" x14ac:dyDescent="0.3">
      <c r="A57" s="10" t="s">
        <v>36</v>
      </c>
      <c r="B57" s="12" t="s">
        <v>28</v>
      </c>
      <c r="C57" s="12" t="s">
        <v>28</v>
      </c>
      <c r="D57" s="12">
        <v>1943</v>
      </c>
      <c r="E57" s="12">
        <v>1997</v>
      </c>
      <c r="F57" s="12">
        <v>1783</v>
      </c>
      <c r="G57" s="12">
        <v>1736</v>
      </c>
    </row>
    <row r="58" spans="1:7" ht="10.199999999999999" x14ac:dyDescent="0.3">
      <c r="A58" s="2"/>
      <c r="B58" s="2"/>
      <c r="C58" s="2"/>
      <c r="D58" s="2"/>
      <c r="E58" s="2"/>
      <c r="F58" s="2"/>
      <c r="G58" s="2"/>
    </row>
    <row r="59" spans="1:7" ht="10.5" x14ac:dyDescent="0.3">
      <c r="A59" s="10" t="s">
        <v>37</v>
      </c>
      <c r="B59" s="2"/>
      <c r="C59" s="2"/>
      <c r="D59" s="2"/>
      <c r="E59" s="2"/>
      <c r="F59" s="2"/>
      <c r="G59" s="2"/>
    </row>
    <row r="60" spans="1:7" ht="10.199999999999999" x14ac:dyDescent="0.3">
      <c r="A60" s="2" t="s">
        <v>98</v>
      </c>
      <c r="B60" s="11">
        <v>425</v>
      </c>
      <c r="C60" s="11">
        <v>447</v>
      </c>
      <c r="D60" s="11">
        <v>495</v>
      </c>
      <c r="E60" s="11">
        <v>511</v>
      </c>
      <c r="F60" s="11">
        <v>233</v>
      </c>
      <c r="G60" s="11">
        <v>239</v>
      </c>
    </row>
    <row r="61" spans="1:7" ht="10.199999999999999" x14ac:dyDescent="0.3">
      <c r="A61" s="2" t="s">
        <v>99</v>
      </c>
      <c r="B61" s="11">
        <v>-8</v>
      </c>
      <c r="C61" s="11">
        <v>22</v>
      </c>
      <c r="D61" s="11">
        <v>53</v>
      </c>
      <c r="E61" s="11">
        <v>-273</v>
      </c>
      <c r="F61" s="11">
        <v>19</v>
      </c>
      <c r="G61" s="11">
        <v>-58</v>
      </c>
    </row>
    <row r="62" spans="1:7" ht="10.199999999999999" x14ac:dyDescent="0.3">
      <c r="A62" s="2" t="s">
        <v>100</v>
      </c>
      <c r="B62" s="11" t="s">
        <v>28</v>
      </c>
      <c r="C62" s="11" t="s">
        <v>28</v>
      </c>
      <c r="D62" s="11" t="s">
        <v>28</v>
      </c>
      <c r="E62" s="11">
        <v>-11</v>
      </c>
      <c r="F62" s="11">
        <v>-1</v>
      </c>
      <c r="G62" s="11">
        <v>1</v>
      </c>
    </row>
    <row r="63" spans="1:7" ht="10.199999999999999" x14ac:dyDescent="0.3">
      <c r="A63" s="2" t="s">
        <v>95</v>
      </c>
      <c r="B63" s="11" t="s">
        <v>28</v>
      </c>
      <c r="C63" s="11">
        <v>1</v>
      </c>
      <c r="D63" s="11">
        <v>4</v>
      </c>
      <c r="E63" s="11">
        <v>13</v>
      </c>
      <c r="F63" s="11">
        <v>39</v>
      </c>
      <c r="G63" s="11">
        <v>-6</v>
      </c>
    </row>
    <row r="64" spans="1:7" ht="10.199999999999999" x14ac:dyDescent="0.3">
      <c r="A64" s="2" t="s">
        <v>101</v>
      </c>
      <c r="B64" s="11">
        <v>88</v>
      </c>
      <c r="C64" s="11">
        <v>100</v>
      </c>
      <c r="D64" s="11">
        <v>92</v>
      </c>
      <c r="E64" s="11">
        <v>152</v>
      </c>
      <c r="F64" s="11">
        <v>87</v>
      </c>
      <c r="G64" s="11">
        <v>99</v>
      </c>
    </row>
    <row r="65" spans="1:7" ht="10.199999999999999" x14ac:dyDescent="0.3">
      <c r="A65" s="2" t="s">
        <v>102</v>
      </c>
      <c r="B65" s="11">
        <v>49</v>
      </c>
      <c r="C65" s="11">
        <v>41</v>
      </c>
      <c r="D65" s="11">
        <v>30</v>
      </c>
      <c r="E65" s="11">
        <v>25</v>
      </c>
      <c r="F65" s="11">
        <v>8</v>
      </c>
      <c r="G65" s="11">
        <v>4</v>
      </c>
    </row>
    <row r="66" spans="1:7" ht="10.199999999999999" x14ac:dyDescent="0.3">
      <c r="A66" s="2" t="s">
        <v>104</v>
      </c>
      <c r="B66" s="11">
        <v>29</v>
      </c>
      <c r="C66" s="11">
        <v>31</v>
      </c>
      <c r="D66" s="11">
        <v>30</v>
      </c>
      <c r="E66" s="11">
        <v>30</v>
      </c>
      <c r="F66" s="11">
        <v>14</v>
      </c>
      <c r="G66" s="11">
        <v>15</v>
      </c>
    </row>
    <row r="67" spans="1:7" ht="10.199999999999999" x14ac:dyDescent="0.3">
      <c r="A67" s="2" t="s">
        <v>105</v>
      </c>
      <c r="B67" s="11">
        <v>6</v>
      </c>
      <c r="C67" s="11">
        <v>2</v>
      </c>
      <c r="D67" s="11">
        <v>10</v>
      </c>
      <c r="E67" s="11">
        <v>12</v>
      </c>
      <c r="F67" s="11">
        <v>7</v>
      </c>
      <c r="G67" s="11">
        <v>6</v>
      </c>
    </row>
    <row r="68" spans="1:7" ht="10.199999999999999" x14ac:dyDescent="0.3">
      <c r="A68" s="2" t="s">
        <v>109</v>
      </c>
      <c r="B68" s="11">
        <v>-21</v>
      </c>
      <c r="C68" s="11">
        <v>-40</v>
      </c>
      <c r="D68" s="11">
        <v>-16</v>
      </c>
      <c r="E68" s="11">
        <v>13</v>
      </c>
      <c r="F68" s="11">
        <v>-5</v>
      </c>
      <c r="G68" s="11">
        <v>-4</v>
      </c>
    </row>
    <row r="69" spans="1:7" ht="10.5" x14ac:dyDescent="0.3">
      <c r="A69" s="10" t="s">
        <v>38</v>
      </c>
      <c r="B69" s="12">
        <v>568</v>
      </c>
      <c r="C69" s="12">
        <v>604</v>
      </c>
      <c r="D69" s="12">
        <v>698</v>
      </c>
      <c r="E69" s="12">
        <v>472</v>
      </c>
      <c r="F69" s="12">
        <v>401</v>
      </c>
      <c r="G69" s="12">
        <v>296</v>
      </c>
    </row>
    <row r="70" spans="1:7" ht="10.199999999999999" x14ac:dyDescent="0.3">
      <c r="A70" s="2"/>
      <c r="B70" s="2"/>
      <c r="C70" s="2"/>
      <c r="D70" s="2"/>
      <c r="E70" s="2"/>
      <c r="F70" s="2"/>
      <c r="G70" s="2"/>
    </row>
    <row r="71" spans="1:7" ht="10.5" x14ac:dyDescent="0.3">
      <c r="A71" s="10" t="s">
        <v>39</v>
      </c>
      <c r="B71" s="2"/>
      <c r="C71" s="2"/>
      <c r="D71" s="2"/>
      <c r="E71" s="2"/>
      <c r="F71" s="2"/>
      <c r="G71" s="2"/>
    </row>
    <row r="72" spans="1:7" ht="10.199999999999999" x14ac:dyDescent="0.3">
      <c r="A72" s="2" t="s">
        <v>107</v>
      </c>
      <c r="B72" s="11">
        <v>1058</v>
      </c>
      <c r="C72" s="11">
        <v>1084</v>
      </c>
      <c r="D72" s="11">
        <v>1056</v>
      </c>
      <c r="E72" s="11">
        <v>1104</v>
      </c>
      <c r="F72" s="11">
        <v>1196</v>
      </c>
      <c r="G72" s="11">
        <v>1250</v>
      </c>
    </row>
    <row r="73" spans="1:7" ht="10.199999999999999" x14ac:dyDescent="0.3">
      <c r="A73" s="2" t="s">
        <v>108</v>
      </c>
      <c r="B73" s="11">
        <v>60</v>
      </c>
      <c r="C73" s="11">
        <v>52</v>
      </c>
      <c r="D73" s="11">
        <v>59</v>
      </c>
      <c r="E73" s="11">
        <v>64</v>
      </c>
      <c r="F73" s="11">
        <v>59</v>
      </c>
      <c r="G73" s="11">
        <v>70</v>
      </c>
    </row>
    <row r="74" spans="1:7" ht="10.199999999999999" x14ac:dyDescent="0.3">
      <c r="A74" s="2" t="s">
        <v>99</v>
      </c>
      <c r="B74" s="11">
        <v>-17</v>
      </c>
      <c r="C74" s="11">
        <v>59</v>
      </c>
      <c r="D74" s="11">
        <v>118</v>
      </c>
      <c r="E74" s="11">
        <v>332</v>
      </c>
      <c r="F74" s="11">
        <v>145</v>
      </c>
      <c r="G74" s="11">
        <v>79</v>
      </c>
    </row>
    <row r="75" spans="1:7" ht="10.199999999999999" x14ac:dyDescent="0.3">
      <c r="A75" s="2" t="s">
        <v>100</v>
      </c>
      <c r="B75" s="11" t="s">
        <v>28</v>
      </c>
      <c r="C75" s="11" t="s">
        <v>28</v>
      </c>
      <c r="D75" s="11">
        <v>20</v>
      </c>
      <c r="E75" s="11">
        <v>44</v>
      </c>
      <c r="F75" s="11">
        <v>47</v>
      </c>
      <c r="G75" s="11">
        <v>52</v>
      </c>
    </row>
    <row r="76" spans="1:7" ht="10.199999999999999" x14ac:dyDescent="0.3">
      <c r="A76" s="2" t="s">
        <v>95</v>
      </c>
      <c r="B76" s="11">
        <v>-9</v>
      </c>
      <c r="C76" s="11">
        <v>-2</v>
      </c>
      <c r="D76" s="11">
        <v>-8</v>
      </c>
      <c r="E76" s="11">
        <v>-19</v>
      </c>
      <c r="F76" s="11">
        <v>-65</v>
      </c>
      <c r="G76" s="11">
        <v>-11</v>
      </c>
    </row>
    <row r="77" spans="1:7" ht="10.199999999999999" x14ac:dyDescent="0.3">
      <c r="A77" s="2" t="s">
        <v>110</v>
      </c>
      <c r="B77" s="11" t="s">
        <v>28</v>
      </c>
      <c r="C77" s="11" t="s">
        <v>28</v>
      </c>
      <c r="D77" s="11" t="s">
        <v>28</v>
      </c>
      <c r="E77" s="11" t="s">
        <v>28</v>
      </c>
      <c r="F77" s="11" t="s">
        <v>28</v>
      </c>
      <c r="G77" s="11">
        <v>-97</v>
      </c>
    </row>
    <row r="78" spans="1:7" ht="10.5" x14ac:dyDescent="0.3">
      <c r="A78" s="10" t="s">
        <v>40</v>
      </c>
      <c r="B78" s="12">
        <v>1092</v>
      </c>
      <c r="C78" s="12">
        <v>1193</v>
      </c>
      <c r="D78" s="12">
        <v>1245</v>
      </c>
      <c r="E78" s="12">
        <v>1525</v>
      </c>
      <c r="F78" s="12">
        <v>1382</v>
      </c>
      <c r="G78" s="12">
        <v>1343</v>
      </c>
    </row>
    <row r="79" spans="1:7" ht="10.199999999999999" x14ac:dyDescent="0.3">
      <c r="A79" s="2"/>
      <c r="B79" s="2"/>
      <c r="C79" s="2"/>
      <c r="D79" s="2"/>
      <c r="E79" s="2"/>
      <c r="F79" s="2"/>
      <c r="G79" s="2"/>
    </row>
    <row r="80" spans="1:7" ht="10.5" x14ac:dyDescent="0.3">
      <c r="A80" s="10" t="s">
        <v>41</v>
      </c>
      <c r="B80" s="2"/>
      <c r="C80" s="2"/>
      <c r="D80" s="2"/>
      <c r="E80" s="2"/>
      <c r="F80" s="2"/>
      <c r="G80" s="2"/>
    </row>
    <row r="81" spans="1:7" ht="10.199999999999999" x14ac:dyDescent="0.3">
      <c r="A81" s="2" t="s">
        <v>98</v>
      </c>
      <c r="B81" s="11">
        <v>30295</v>
      </c>
      <c r="C81" s="11">
        <v>30603</v>
      </c>
      <c r="D81" s="11">
        <v>30708</v>
      </c>
      <c r="E81" s="11">
        <v>29661</v>
      </c>
      <c r="F81" s="11">
        <v>31012</v>
      </c>
      <c r="G81" s="11">
        <v>32988</v>
      </c>
    </row>
    <row r="82" spans="1:7" ht="10.199999999999999" x14ac:dyDescent="0.3">
      <c r="A82" s="2" t="s">
        <v>99</v>
      </c>
      <c r="B82" s="11">
        <v>1013</v>
      </c>
      <c r="C82" s="11">
        <v>1680</v>
      </c>
      <c r="D82" s="11">
        <v>2551</v>
      </c>
      <c r="E82" s="11">
        <v>2735</v>
      </c>
      <c r="F82" s="11">
        <v>5821</v>
      </c>
      <c r="G82" s="11">
        <v>6528</v>
      </c>
    </row>
    <row r="83" spans="1:7" ht="10.199999999999999" x14ac:dyDescent="0.3">
      <c r="A83" s="2" t="s">
        <v>100</v>
      </c>
      <c r="B83" s="11">
        <v>1</v>
      </c>
      <c r="C83" s="11">
        <v>3</v>
      </c>
      <c r="D83" s="11">
        <v>1150</v>
      </c>
      <c r="E83" s="11">
        <v>1222</v>
      </c>
      <c r="F83" s="11">
        <v>1425</v>
      </c>
      <c r="G83" s="11">
        <v>1618</v>
      </c>
    </row>
    <row r="84" spans="1:7" ht="10.199999999999999" x14ac:dyDescent="0.3">
      <c r="A84" s="2" t="s">
        <v>95</v>
      </c>
      <c r="B84" s="11">
        <v>804</v>
      </c>
      <c r="C84" s="11">
        <v>1010</v>
      </c>
      <c r="D84" s="11">
        <v>940</v>
      </c>
      <c r="E84" s="11">
        <v>930</v>
      </c>
      <c r="F84" s="11">
        <v>674</v>
      </c>
      <c r="G84" s="11">
        <v>370</v>
      </c>
    </row>
    <row r="85" spans="1:7" ht="10.199999999999999" x14ac:dyDescent="0.3">
      <c r="A85" s="2" t="s">
        <v>101</v>
      </c>
      <c r="B85" s="11">
        <v>6478</v>
      </c>
      <c r="C85" s="11">
        <v>6974</v>
      </c>
      <c r="D85" s="11">
        <v>7553</v>
      </c>
      <c r="E85" s="11">
        <v>8387</v>
      </c>
      <c r="F85" s="11">
        <v>9710</v>
      </c>
      <c r="G85" s="11">
        <v>11090</v>
      </c>
    </row>
    <row r="86" spans="1:7" ht="10.199999999999999" x14ac:dyDescent="0.3">
      <c r="A86" s="2" t="s">
        <v>102</v>
      </c>
      <c r="B86" s="11">
        <v>2670</v>
      </c>
      <c r="C86" s="11">
        <v>2653</v>
      </c>
      <c r="D86" s="11">
        <v>2595</v>
      </c>
      <c r="E86" s="11">
        <v>2403</v>
      </c>
      <c r="F86" s="11">
        <v>2386</v>
      </c>
      <c r="G86" s="11">
        <v>2479</v>
      </c>
    </row>
    <row r="87" spans="1:7" ht="10.199999999999999" x14ac:dyDescent="0.3">
      <c r="A87" s="2" t="s">
        <v>104</v>
      </c>
      <c r="B87" s="11">
        <v>2023</v>
      </c>
      <c r="C87" s="11">
        <v>2140</v>
      </c>
      <c r="D87" s="11">
        <v>1949</v>
      </c>
      <c r="E87" s="11">
        <v>1949</v>
      </c>
      <c r="F87" s="11">
        <v>2036</v>
      </c>
      <c r="G87" s="11">
        <v>2130</v>
      </c>
    </row>
    <row r="88" spans="1:7" ht="10.199999999999999" x14ac:dyDescent="0.3">
      <c r="A88" s="2" t="s">
        <v>105</v>
      </c>
      <c r="B88" s="11">
        <v>786</v>
      </c>
      <c r="C88" s="11">
        <v>579</v>
      </c>
      <c r="D88" s="11">
        <v>809</v>
      </c>
      <c r="E88" s="11">
        <v>824</v>
      </c>
      <c r="F88" s="11">
        <v>856</v>
      </c>
      <c r="G88" s="11">
        <v>876</v>
      </c>
    </row>
    <row r="89" spans="1:7" ht="10.199999999999999" x14ac:dyDescent="0.3">
      <c r="A89" s="2" t="s">
        <v>106</v>
      </c>
      <c r="B89" s="11">
        <v>1</v>
      </c>
      <c r="C89" s="11" t="s">
        <v>28</v>
      </c>
      <c r="D89" s="11" t="s">
        <v>28</v>
      </c>
      <c r="E89" s="11" t="s">
        <v>28</v>
      </c>
      <c r="F89" s="11" t="s">
        <v>28</v>
      </c>
      <c r="G89" s="11" t="s">
        <v>28</v>
      </c>
    </row>
    <row r="90" spans="1:7" ht="10.5" x14ac:dyDescent="0.3">
      <c r="A90" s="10" t="s">
        <v>42</v>
      </c>
      <c r="B90" s="12">
        <v>44071</v>
      </c>
      <c r="C90" s="12">
        <v>45642</v>
      </c>
      <c r="D90" s="12">
        <v>48255</v>
      </c>
      <c r="E90" s="12">
        <v>48111</v>
      </c>
      <c r="F90" s="12">
        <v>53920</v>
      </c>
      <c r="G90" s="12">
        <v>58079</v>
      </c>
    </row>
    <row r="91" spans="1:7" ht="10.199999999999999" x14ac:dyDescent="0.3">
      <c r="A91" s="2"/>
      <c r="B91" s="2"/>
      <c r="C91" s="2"/>
      <c r="D91" s="2"/>
      <c r="E91" s="2"/>
      <c r="F91" s="2"/>
      <c r="G91" s="2"/>
    </row>
    <row r="92" spans="1:7" ht="10.5" x14ac:dyDescent="0.3">
      <c r="A92" s="10" t="s">
        <v>43</v>
      </c>
      <c r="B92" s="2"/>
      <c r="C92" s="2"/>
      <c r="D92" s="2"/>
      <c r="E92" s="2"/>
      <c r="F92" s="2"/>
      <c r="G92" s="2"/>
    </row>
    <row r="93" spans="1:7" ht="10.199999999999999" x14ac:dyDescent="0.3">
      <c r="A93" s="2" t="s">
        <v>98</v>
      </c>
      <c r="B93" s="11">
        <v>781</v>
      </c>
      <c r="C93" s="11">
        <v>820</v>
      </c>
      <c r="D93" s="11">
        <v>865</v>
      </c>
      <c r="E93" s="11">
        <v>925</v>
      </c>
      <c r="F93" s="11">
        <v>984</v>
      </c>
      <c r="G93" s="11">
        <v>1053</v>
      </c>
    </row>
    <row r="94" spans="1:7" ht="10.199999999999999" x14ac:dyDescent="0.3">
      <c r="A94" s="2" t="s">
        <v>99</v>
      </c>
      <c r="B94" s="11">
        <v>19</v>
      </c>
      <c r="C94" s="11">
        <v>22</v>
      </c>
      <c r="D94" s="11">
        <v>42</v>
      </c>
      <c r="E94" s="11">
        <v>74</v>
      </c>
      <c r="F94" s="11">
        <v>85</v>
      </c>
      <c r="G94" s="11">
        <v>226</v>
      </c>
    </row>
    <row r="95" spans="1:7" ht="10.199999999999999" x14ac:dyDescent="0.3">
      <c r="A95" s="2" t="s">
        <v>100</v>
      </c>
      <c r="B95" s="11" t="s">
        <v>28</v>
      </c>
      <c r="C95" s="11" t="s">
        <v>28</v>
      </c>
      <c r="D95" s="11" t="s">
        <v>28</v>
      </c>
      <c r="E95" s="11">
        <v>1</v>
      </c>
      <c r="F95" s="11">
        <v>1</v>
      </c>
      <c r="G95" s="11">
        <v>1</v>
      </c>
    </row>
    <row r="96" spans="1:7" ht="10.199999999999999" x14ac:dyDescent="0.3">
      <c r="A96" s="2" t="s">
        <v>95</v>
      </c>
      <c r="B96" s="11" t="s">
        <v>28</v>
      </c>
      <c r="C96" s="11" t="s">
        <v>28</v>
      </c>
      <c r="D96" s="11">
        <v>1</v>
      </c>
      <c r="E96" s="11" t="s">
        <v>28</v>
      </c>
      <c r="F96" s="11">
        <v>-1</v>
      </c>
      <c r="G96" s="11" t="s">
        <v>28</v>
      </c>
    </row>
    <row r="97" spans="1:7" ht="10.199999999999999" x14ac:dyDescent="0.3">
      <c r="A97" s="2" t="s">
        <v>101</v>
      </c>
      <c r="B97" s="11">
        <v>132</v>
      </c>
      <c r="C97" s="11">
        <v>142</v>
      </c>
      <c r="D97" s="11">
        <v>159</v>
      </c>
      <c r="E97" s="11">
        <v>185</v>
      </c>
      <c r="F97" s="11">
        <v>205</v>
      </c>
      <c r="G97" s="11">
        <v>231</v>
      </c>
    </row>
    <row r="98" spans="1:7" ht="10.199999999999999" x14ac:dyDescent="0.3">
      <c r="A98" s="2" t="s">
        <v>102</v>
      </c>
      <c r="B98" s="11">
        <v>78</v>
      </c>
      <c r="C98" s="11">
        <v>78</v>
      </c>
      <c r="D98" s="11">
        <v>82</v>
      </c>
      <c r="E98" s="11">
        <v>85</v>
      </c>
      <c r="F98" s="11">
        <v>87</v>
      </c>
      <c r="G98" s="11">
        <v>89</v>
      </c>
    </row>
    <row r="99" spans="1:7" ht="10.199999999999999" x14ac:dyDescent="0.3">
      <c r="A99" s="2" t="s">
        <v>104</v>
      </c>
      <c r="B99" s="11">
        <v>46</v>
      </c>
      <c r="C99" s="11">
        <v>50</v>
      </c>
      <c r="D99" s="11">
        <v>49</v>
      </c>
      <c r="E99" s="11">
        <v>51</v>
      </c>
      <c r="F99" s="11">
        <v>56</v>
      </c>
      <c r="G99" s="11">
        <v>60</v>
      </c>
    </row>
    <row r="100" spans="1:7" ht="10.199999999999999" x14ac:dyDescent="0.3">
      <c r="A100" s="2" t="s">
        <v>105</v>
      </c>
      <c r="B100" s="11">
        <v>15</v>
      </c>
      <c r="C100" s="11">
        <v>18</v>
      </c>
      <c r="D100" s="11">
        <v>18</v>
      </c>
      <c r="E100" s="11">
        <v>20</v>
      </c>
      <c r="F100" s="11">
        <v>21</v>
      </c>
      <c r="G100" s="11">
        <v>24</v>
      </c>
    </row>
    <row r="101" spans="1:7" ht="10.5" x14ac:dyDescent="0.3">
      <c r="A101" s="10" t="s">
        <v>44</v>
      </c>
      <c r="B101" s="12">
        <v>1071</v>
      </c>
      <c r="C101" s="12">
        <v>1130</v>
      </c>
      <c r="D101" s="12">
        <v>1216</v>
      </c>
      <c r="E101" s="12">
        <v>1341</v>
      </c>
      <c r="F101" s="12">
        <v>1438</v>
      </c>
      <c r="G101" s="12">
        <v>1684</v>
      </c>
    </row>
    <row r="102" spans="1:7" ht="10.199999999999999" x14ac:dyDescent="0.3">
      <c r="A102" s="2"/>
      <c r="B102" s="2"/>
      <c r="C102" s="2"/>
      <c r="D102" s="2"/>
      <c r="E102" s="2"/>
      <c r="F102" s="2"/>
      <c r="G102" s="2"/>
    </row>
    <row r="103" spans="1:7" ht="10.5" x14ac:dyDescent="0.3">
      <c r="A103" s="10" t="s">
        <v>45</v>
      </c>
      <c r="B103" s="2"/>
      <c r="C103" s="2"/>
      <c r="D103" s="2"/>
      <c r="E103" s="2"/>
      <c r="F103" s="2"/>
      <c r="G103" s="2"/>
    </row>
    <row r="104" spans="1:7" ht="10.199999999999999" x14ac:dyDescent="0.3">
      <c r="A104" s="2" t="s">
        <v>98</v>
      </c>
      <c r="B104" s="11">
        <v>-1500</v>
      </c>
      <c r="C104" s="11">
        <v>-1658</v>
      </c>
      <c r="D104" s="11">
        <v>-1819</v>
      </c>
      <c r="E104" s="11">
        <v>-1905</v>
      </c>
      <c r="F104" s="11">
        <v>-1861</v>
      </c>
      <c r="G104" s="11">
        <v>-1851</v>
      </c>
    </row>
    <row r="105" spans="1:7" ht="10.199999999999999" x14ac:dyDescent="0.3">
      <c r="A105" s="2" t="s">
        <v>99</v>
      </c>
      <c r="B105" s="11">
        <v>-447</v>
      </c>
      <c r="C105" s="11">
        <v>-823</v>
      </c>
      <c r="D105" s="11">
        <v>-1235</v>
      </c>
      <c r="E105" s="11">
        <v>-447</v>
      </c>
      <c r="F105" s="11">
        <v>-1791</v>
      </c>
      <c r="G105" s="11">
        <v>-248</v>
      </c>
    </row>
    <row r="106" spans="1:7" ht="10.199999999999999" x14ac:dyDescent="0.3">
      <c r="A106" s="2" t="s">
        <v>100</v>
      </c>
      <c r="B106" s="11" t="s">
        <v>28</v>
      </c>
      <c r="C106" s="11" t="s">
        <v>28</v>
      </c>
      <c r="D106" s="11">
        <v>-1078</v>
      </c>
      <c r="E106" s="11">
        <v>-66</v>
      </c>
      <c r="F106" s="11">
        <v>-248</v>
      </c>
      <c r="G106" s="11">
        <v>-205</v>
      </c>
    </row>
    <row r="107" spans="1:7" ht="10.199999999999999" x14ac:dyDescent="0.3">
      <c r="A107" s="2" t="s">
        <v>101</v>
      </c>
      <c r="B107" s="11">
        <v>-549</v>
      </c>
      <c r="C107" s="11">
        <v>-671</v>
      </c>
      <c r="D107" s="11">
        <v>-811</v>
      </c>
      <c r="E107" s="11">
        <v>-909</v>
      </c>
      <c r="F107" s="11">
        <v>-1050</v>
      </c>
      <c r="G107" s="11">
        <v>-1078</v>
      </c>
    </row>
    <row r="108" spans="1:7" ht="10.199999999999999" x14ac:dyDescent="0.3">
      <c r="A108" s="2" t="s">
        <v>102</v>
      </c>
      <c r="B108" s="11">
        <v>-83</v>
      </c>
      <c r="C108" s="11">
        <v>-106</v>
      </c>
      <c r="D108" s="11">
        <v>-126</v>
      </c>
      <c r="E108" s="11">
        <v>-90</v>
      </c>
      <c r="F108" s="11">
        <v>-94</v>
      </c>
      <c r="G108" s="11">
        <v>-91</v>
      </c>
    </row>
    <row r="109" spans="1:7" ht="10.199999999999999" x14ac:dyDescent="0.3">
      <c r="A109" s="2" t="s">
        <v>104</v>
      </c>
      <c r="B109" s="11">
        <v>-105</v>
      </c>
      <c r="C109" s="11">
        <v>-114</v>
      </c>
      <c r="D109" s="11">
        <v>-114</v>
      </c>
      <c r="E109" s="11">
        <v>-128</v>
      </c>
      <c r="F109" s="11">
        <v>-138</v>
      </c>
      <c r="G109" s="11">
        <v>-142</v>
      </c>
    </row>
    <row r="110" spans="1:7" ht="10.199999999999999" x14ac:dyDescent="0.3">
      <c r="A110" s="2" t="s">
        <v>105</v>
      </c>
      <c r="B110" s="11">
        <v>-37</v>
      </c>
      <c r="C110" s="11">
        <v>-46</v>
      </c>
      <c r="D110" s="11">
        <v>-52</v>
      </c>
      <c r="E110" s="11">
        <v>-61</v>
      </c>
      <c r="F110" s="11">
        <v>-67</v>
      </c>
      <c r="G110" s="11">
        <v>-61</v>
      </c>
    </row>
    <row r="111" spans="1:7" ht="10.5" x14ac:dyDescent="0.3">
      <c r="A111" s="10" t="s">
        <v>46</v>
      </c>
      <c r="B111" s="12">
        <v>-2721</v>
      </c>
      <c r="C111" s="12">
        <v>-3418</v>
      </c>
      <c r="D111" s="12">
        <v>-5235</v>
      </c>
      <c r="E111" s="12">
        <v>-3606</v>
      </c>
      <c r="F111" s="12">
        <v>-5249</v>
      </c>
      <c r="G111" s="12">
        <v>-3676</v>
      </c>
    </row>
    <row r="112" spans="1:7" ht="10.199999999999999" x14ac:dyDescent="0.3">
      <c r="A112" s="2"/>
      <c r="B112" s="2"/>
      <c r="C112" s="2"/>
      <c r="D112" s="2"/>
      <c r="E112" s="2"/>
      <c r="F112" s="2"/>
      <c r="G112" s="2"/>
    </row>
    <row r="113" spans="1:255" ht="10.199999999999999" x14ac:dyDescent="0.3">
      <c r="A113" s="2"/>
      <c r="B113" s="2" t="s">
        <v>47</v>
      </c>
      <c r="C113" s="2" t="s">
        <v>47</v>
      </c>
      <c r="D113" s="2" t="s">
        <v>47</v>
      </c>
      <c r="E113" s="2" t="s">
        <v>47</v>
      </c>
      <c r="F113" s="2" t="s">
        <v>47</v>
      </c>
      <c r="G113" s="2" t="s">
        <v>47</v>
      </c>
    </row>
    <row r="114" spans="1:255" ht="10.199999999999999" x14ac:dyDescent="0.3">
      <c r="A114" s="2" t="s">
        <v>48</v>
      </c>
      <c r="B114" s="13">
        <v>42782</v>
      </c>
      <c r="C114" s="13">
        <v>43146</v>
      </c>
      <c r="D114" s="13">
        <v>43517</v>
      </c>
      <c r="E114" s="13">
        <v>43881</v>
      </c>
      <c r="F114" s="13">
        <v>43881</v>
      </c>
      <c r="G114" s="13">
        <v>43881</v>
      </c>
    </row>
    <row r="115" spans="1:255" ht="10.199999999999999" x14ac:dyDescent="0.3">
      <c r="A115" s="14"/>
      <c r="B115" s="14"/>
      <c r="C115" s="14"/>
      <c r="D115" s="14"/>
      <c r="E115" s="14"/>
      <c r="F115" s="14"/>
      <c r="G115" s="14"/>
    </row>
    <row r="117" spans="1:255" x14ac:dyDescent="0.3">
      <c r="A117" s="4" t="s">
        <v>49</v>
      </c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</row>
    <row r="118" spans="1:255" ht="31.5" x14ac:dyDescent="0.4">
      <c r="A118" s="6" t="s">
        <v>19</v>
      </c>
      <c r="B118" s="7" t="s">
        <v>91</v>
      </c>
      <c r="C118" s="7" t="s">
        <v>20</v>
      </c>
      <c r="D118" s="7" t="s">
        <v>21</v>
      </c>
      <c r="E118" s="7" t="s">
        <v>22</v>
      </c>
      <c r="F118" s="7" t="s">
        <v>92</v>
      </c>
      <c r="G118" s="7" t="s">
        <v>24</v>
      </c>
    </row>
    <row r="119" spans="1:255" ht="10.199999999999999" x14ac:dyDescent="0.35">
      <c r="A119" s="8" t="s">
        <v>25</v>
      </c>
      <c r="B119" s="9" t="s">
        <v>26</v>
      </c>
      <c r="C119" s="9" t="s">
        <v>26</v>
      </c>
      <c r="D119" s="9" t="s">
        <v>26</v>
      </c>
      <c r="E119" s="9" t="s">
        <v>26</v>
      </c>
      <c r="F119" s="9" t="s">
        <v>26</v>
      </c>
      <c r="G119" s="9" t="s">
        <v>26</v>
      </c>
    </row>
    <row r="120" spans="1:255" ht="10.5" x14ac:dyDescent="0.3">
      <c r="A120" s="10" t="s">
        <v>27</v>
      </c>
      <c r="B120" s="2"/>
      <c r="C120" s="2"/>
      <c r="D120" s="2"/>
      <c r="E120" s="2"/>
      <c r="F120" s="2"/>
      <c r="G120" s="2"/>
    </row>
    <row r="121" spans="1:255" ht="10.199999999999999" x14ac:dyDescent="0.3">
      <c r="A121" s="2" t="s">
        <v>50</v>
      </c>
      <c r="B121" s="11">
        <v>12919</v>
      </c>
      <c r="C121" s="11">
        <v>12554</v>
      </c>
      <c r="D121" s="11">
        <v>12075</v>
      </c>
      <c r="E121" s="11">
        <v>12033</v>
      </c>
      <c r="F121" s="11">
        <v>12337</v>
      </c>
      <c r="G121" s="11">
        <v>12574</v>
      </c>
    </row>
    <row r="122" spans="1:255" ht="10.5" x14ac:dyDescent="0.3">
      <c r="A122" s="10" t="s">
        <v>29</v>
      </c>
      <c r="B122" s="12">
        <v>12919</v>
      </c>
      <c r="C122" s="12">
        <v>12554</v>
      </c>
      <c r="D122" s="12">
        <v>12075</v>
      </c>
      <c r="E122" s="12">
        <v>12033</v>
      </c>
      <c r="F122" s="12">
        <v>12337</v>
      </c>
      <c r="G122" s="12">
        <v>12574</v>
      </c>
    </row>
    <row r="123" spans="1:255" ht="10.199999999999999" x14ac:dyDescent="0.3">
      <c r="A123" s="2"/>
      <c r="B123" s="2"/>
      <c r="C123" s="2"/>
      <c r="D123" s="2"/>
      <c r="E123" s="2"/>
      <c r="F123" s="2"/>
      <c r="G123" s="2"/>
    </row>
    <row r="124" spans="1:255" ht="10.5" x14ac:dyDescent="0.3">
      <c r="A124" s="10" t="s">
        <v>30</v>
      </c>
      <c r="B124" s="2"/>
      <c r="C124" s="2"/>
      <c r="D124" s="2"/>
      <c r="E124" s="2"/>
      <c r="F124" s="2"/>
      <c r="G124" s="2"/>
    </row>
    <row r="125" spans="1:255" ht="10.199999999999999" x14ac:dyDescent="0.3">
      <c r="A125" s="2" t="s">
        <v>50</v>
      </c>
      <c r="B125" s="11">
        <v>2209</v>
      </c>
      <c r="C125" s="11">
        <v>2427</v>
      </c>
      <c r="D125" s="11">
        <v>2780</v>
      </c>
      <c r="E125" s="11">
        <v>2774</v>
      </c>
      <c r="F125" s="11">
        <v>2664</v>
      </c>
      <c r="G125" s="11">
        <v>2676</v>
      </c>
    </row>
    <row r="126" spans="1:255" ht="10.5" x14ac:dyDescent="0.3">
      <c r="A126" s="10" t="s">
        <v>31</v>
      </c>
      <c r="B126" s="12">
        <v>2209</v>
      </c>
      <c r="C126" s="12">
        <v>2427</v>
      </c>
      <c r="D126" s="12">
        <v>2780</v>
      </c>
      <c r="E126" s="12">
        <v>2774</v>
      </c>
      <c r="F126" s="12">
        <v>2664</v>
      </c>
      <c r="G126" s="12">
        <v>2676</v>
      </c>
    </row>
    <row r="127" spans="1:255" ht="10.199999999999999" x14ac:dyDescent="0.3">
      <c r="A127" s="2"/>
      <c r="B127" s="2"/>
      <c r="C127" s="2"/>
      <c r="D127" s="2"/>
      <c r="E127" s="2"/>
      <c r="F127" s="2"/>
      <c r="G127" s="2"/>
    </row>
    <row r="128" spans="1:255" ht="10.5" x14ac:dyDescent="0.3">
      <c r="A128" s="10" t="s">
        <v>32</v>
      </c>
      <c r="B128" s="2"/>
      <c r="C128" s="2"/>
      <c r="D128" s="2"/>
      <c r="E128" s="2"/>
      <c r="F128" s="2"/>
      <c r="G128" s="2"/>
    </row>
    <row r="129" spans="1:7" ht="10.199999999999999" x14ac:dyDescent="0.3">
      <c r="A129" s="2" t="s">
        <v>50</v>
      </c>
      <c r="B129" s="11">
        <v>-592</v>
      </c>
      <c r="C129" s="11">
        <v>-656</v>
      </c>
      <c r="D129" s="11">
        <v>-702</v>
      </c>
      <c r="E129" s="11">
        <v>-737</v>
      </c>
      <c r="F129" s="11">
        <v>-829</v>
      </c>
      <c r="G129" s="11">
        <v>-1004</v>
      </c>
    </row>
    <row r="130" spans="1:7" ht="10.5" x14ac:dyDescent="0.3">
      <c r="A130" s="10" t="s">
        <v>34</v>
      </c>
      <c r="B130" s="12">
        <v>-592</v>
      </c>
      <c r="C130" s="12">
        <v>-656</v>
      </c>
      <c r="D130" s="12">
        <v>-702</v>
      </c>
      <c r="E130" s="12">
        <v>-737</v>
      </c>
      <c r="F130" s="12">
        <v>-829</v>
      </c>
      <c r="G130" s="12">
        <v>-1004</v>
      </c>
    </row>
    <row r="131" spans="1:7" ht="10.199999999999999" x14ac:dyDescent="0.3">
      <c r="A131" s="2"/>
      <c r="B131" s="2"/>
      <c r="C131" s="2"/>
      <c r="D131" s="2"/>
      <c r="E131" s="2"/>
      <c r="F131" s="2"/>
      <c r="G131" s="2"/>
    </row>
    <row r="132" spans="1:7" ht="10.5" x14ac:dyDescent="0.3">
      <c r="A132" s="10" t="s">
        <v>35</v>
      </c>
      <c r="B132" s="2"/>
      <c r="C132" s="2"/>
      <c r="D132" s="2"/>
      <c r="E132" s="2"/>
      <c r="F132" s="2"/>
      <c r="G132" s="2"/>
    </row>
    <row r="133" spans="1:7" ht="10.199999999999999" x14ac:dyDescent="0.3">
      <c r="A133" s="2" t="s">
        <v>50</v>
      </c>
      <c r="B133" s="11">
        <v>1660</v>
      </c>
      <c r="C133" s="11">
        <v>1798</v>
      </c>
      <c r="D133" s="11">
        <v>1943</v>
      </c>
      <c r="E133" s="11">
        <v>1997</v>
      </c>
      <c r="F133" s="11">
        <v>1783</v>
      </c>
      <c r="G133" s="11">
        <v>1736</v>
      </c>
    </row>
    <row r="134" spans="1:7" ht="10.5" x14ac:dyDescent="0.3">
      <c r="A134" s="10" t="s">
        <v>36</v>
      </c>
      <c r="B134" s="12">
        <v>1660</v>
      </c>
      <c r="C134" s="12">
        <v>1798</v>
      </c>
      <c r="D134" s="12">
        <v>1943</v>
      </c>
      <c r="E134" s="12">
        <v>1997</v>
      </c>
      <c r="F134" s="12">
        <v>1783</v>
      </c>
      <c r="G134" s="12">
        <v>1736</v>
      </c>
    </row>
    <row r="135" spans="1:7" ht="10.199999999999999" x14ac:dyDescent="0.3">
      <c r="A135" s="2"/>
      <c r="B135" s="2"/>
      <c r="C135" s="2"/>
      <c r="D135" s="2"/>
      <c r="E135" s="2"/>
      <c r="F135" s="2"/>
      <c r="G135" s="2"/>
    </row>
    <row r="136" spans="1:7" ht="10.5" x14ac:dyDescent="0.3">
      <c r="A136" s="10" t="s">
        <v>37</v>
      </c>
      <c r="B136" s="2"/>
      <c r="C136" s="2"/>
      <c r="D136" s="2"/>
      <c r="E136" s="2"/>
      <c r="F136" s="2"/>
      <c r="G136" s="2"/>
    </row>
    <row r="137" spans="1:7" ht="10.199999999999999" x14ac:dyDescent="0.3">
      <c r="A137" s="2" t="s">
        <v>50</v>
      </c>
      <c r="B137" s="11">
        <v>568</v>
      </c>
      <c r="C137" s="11">
        <v>605</v>
      </c>
      <c r="D137" s="11">
        <v>698</v>
      </c>
      <c r="E137" s="11">
        <v>472</v>
      </c>
      <c r="F137" s="11">
        <v>401</v>
      </c>
      <c r="G137" s="11">
        <v>296</v>
      </c>
    </row>
    <row r="138" spans="1:7" ht="10.5" x14ac:dyDescent="0.3">
      <c r="A138" s="10" t="s">
        <v>38</v>
      </c>
      <c r="B138" s="12">
        <v>568</v>
      </c>
      <c r="C138" s="12">
        <v>605</v>
      </c>
      <c r="D138" s="12">
        <v>698</v>
      </c>
      <c r="E138" s="12">
        <v>472</v>
      </c>
      <c r="F138" s="12">
        <v>401</v>
      </c>
      <c r="G138" s="12">
        <v>296</v>
      </c>
    </row>
    <row r="139" spans="1:7" ht="10.199999999999999" x14ac:dyDescent="0.3">
      <c r="A139" s="2"/>
      <c r="B139" s="2"/>
      <c r="C139" s="2"/>
      <c r="D139" s="2"/>
      <c r="E139" s="2"/>
      <c r="F139" s="2"/>
      <c r="G139" s="2"/>
    </row>
    <row r="140" spans="1:7" ht="10.5" x14ac:dyDescent="0.3">
      <c r="A140" s="10" t="s">
        <v>39</v>
      </c>
      <c r="B140" s="2"/>
      <c r="C140" s="2"/>
      <c r="D140" s="2"/>
      <c r="E140" s="2"/>
      <c r="F140" s="2"/>
      <c r="G140" s="2"/>
    </row>
    <row r="141" spans="1:7" ht="10.199999999999999" x14ac:dyDescent="0.3">
      <c r="A141" s="2" t="s">
        <v>50</v>
      </c>
      <c r="B141" s="11">
        <v>1092</v>
      </c>
      <c r="C141" s="11">
        <v>1193</v>
      </c>
      <c r="D141" s="11">
        <v>1245</v>
      </c>
      <c r="E141" s="11">
        <v>1525</v>
      </c>
      <c r="F141" s="11">
        <v>1382</v>
      </c>
      <c r="G141" s="11">
        <v>1343</v>
      </c>
    </row>
    <row r="142" spans="1:7" ht="10.5" x14ac:dyDescent="0.3">
      <c r="A142" s="10" t="s">
        <v>40</v>
      </c>
      <c r="B142" s="12">
        <v>1092</v>
      </c>
      <c r="C142" s="12">
        <v>1193</v>
      </c>
      <c r="D142" s="12">
        <v>1245</v>
      </c>
      <c r="E142" s="12">
        <v>1525</v>
      </c>
      <c r="F142" s="12">
        <v>1382</v>
      </c>
      <c r="G142" s="12">
        <v>1343</v>
      </c>
    </row>
    <row r="143" spans="1:7" ht="10.199999999999999" x14ac:dyDescent="0.3">
      <c r="A143" s="2"/>
      <c r="B143" s="2"/>
      <c r="C143" s="2"/>
      <c r="D143" s="2"/>
      <c r="E143" s="2"/>
      <c r="F143" s="2"/>
      <c r="G143" s="2"/>
    </row>
    <row r="144" spans="1:7" ht="10.5" x14ac:dyDescent="0.3">
      <c r="A144" s="10" t="s">
        <v>41</v>
      </c>
      <c r="B144" s="2"/>
      <c r="C144" s="2"/>
      <c r="D144" s="2"/>
      <c r="E144" s="2"/>
      <c r="F144" s="2"/>
      <c r="G144" s="2"/>
    </row>
    <row r="145" spans="1:7" ht="10.199999999999999" x14ac:dyDescent="0.3">
      <c r="A145" s="2" t="s">
        <v>50</v>
      </c>
      <c r="B145" s="11" t="s">
        <v>28</v>
      </c>
      <c r="C145" s="11" t="s">
        <v>28</v>
      </c>
      <c r="D145" s="11" t="s">
        <v>28</v>
      </c>
      <c r="E145" s="11" t="s">
        <v>28</v>
      </c>
      <c r="F145" s="11">
        <v>53920</v>
      </c>
      <c r="G145" s="11">
        <v>58079</v>
      </c>
    </row>
    <row r="146" spans="1:7" ht="10.5" x14ac:dyDescent="0.3">
      <c r="A146" s="10" t="s">
        <v>42</v>
      </c>
      <c r="B146" s="12" t="s">
        <v>28</v>
      </c>
      <c r="C146" s="12" t="s">
        <v>28</v>
      </c>
      <c r="D146" s="12" t="s">
        <v>28</v>
      </c>
      <c r="E146" s="12" t="s">
        <v>28</v>
      </c>
      <c r="F146" s="12">
        <v>53920</v>
      </c>
      <c r="G146" s="12">
        <v>58079</v>
      </c>
    </row>
    <row r="147" spans="1:7" ht="10.199999999999999" x14ac:dyDescent="0.3">
      <c r="A147" s="2"/>
      <c r="B147" s="2"/>
      <c r="C147" s="2"/>
      <c r="D147" s="2"/>
      <c r="E147" s="2"/>
      <c r="F147" s="2"/>
      <c r="G147" s="2"/>
    </row>
    <row r="148" spans="1:7" ht="10.5" x14ac:dyDescent="0.3">
      <c r="A148" s="10" t="s">
        <v>43</v>
      </c>
      <c r="B148" s="2"/>
      <c r="C148" s="2"/>
      <c r="D148" s="2"/>
      <c r="E148" s="2"/>
      <c r="F148" s="2"/>
      <c r="G148" s="2"/>
    </row>
    <row r="149" spans="1:7" ht="10.199999999999999" x14ac:dyDescent="0.3">
      <c r="A149" s="2" t="s">
        <v>50</v>
      </c>
      <c r="B149" s="11">
        <v>1071</v>
      </c>
      <c r="C149" s="11">
        <v>1130</v>
      </c>
      <c r="D149" s="11">
        <v>1216</v>
      </c>
      <c r="E149" s="11">
        <v>1341</v>
      </c>
      <c r="F149" s="11">
        <v>1438</v>
      </c>
      <c r="G149" s="11">
        <v>1684</v>
      </c>
    </row>
    <row r="150" spans="1:7" ht="10.5" x14ac:dyDescent="0.3">
      <c r="A150" s="10" t="s">
        <v>44</v>
      </c>
      <c r="B150" s="12">
        <v>1071</v>
      </c>
      <c r="C150" s="12">
        <v>1130</v>
      </c>
      <c r="D150" s="12">
        <v>1216</v>
      </c>
      <c r="E150" s="12">
        <v>1341</v>
      </c>
      <c r="F150" s="12">
        <v>1438</v>
      </c>
      <c r="G150" s="12">
        <v>1684</v>
      </c>
    </row>
    <row r="151" spans="1:7" ht="10.199999999999999" x14ac:dyDescent="0.3">
      <c r="A151" s="2"/>
      <c r="B151" s="2"/>
      <c r="C151" s="2"/>
      <c r="D151" s="2"/>
      <c r="E151" s="2"/>
      <c r="F151" s="2"/>
      <c r="G151" s="2"/>
    </row>
    <row r="152" spans="1:7" ht="10.5" x14ac:dyDescent="0.3">
      <c r="A152" s="10" t="s">
        <v>45</v>
      </c>
      <c r="B152" s="2"/>
      <c r="C152" s="2"/>
      <c r="D152" s="2"/>
      <c r="E152" s="2"/>
      <c r="F152" s="2"/>
      <c r="G152" s="2"/>
    </row>
    <row r="153" spans="1:7" ht="10.199999999999999" x14ac:dyDescent="0.3">
      <c r="A153" s="2" t="s">
        <v>50</v>
      </c>
      <c r="B153" s="11">
        <v>-2712</v>
      </c>
      <c r="C153" s="11">
        <v>-3353</v>
      </c>
      <c r="D153" s="11">
        <v>-5149</v>
      </c>
      <c r="E153" s="11">
        <v>-3533</v>
      </c>
      <c r="F153" s="11">
        <v>-3764</v>
      </c>
      <c r="G153" s="11">
        <v>-3701</v>
      </c>
    </row>
    <row r="154" spans="1:7" ht="10.5" x14ac:dyDescent="0.3">
      <c r="A154" s="10" t="s">
        <v>46</v>
      </c>
      <c r="B154" s="12">
        <v>-2712</v>
      </c>
      <c r="C154" s="12">
        <v>-3353</v>
      </c>
      <c r="D154" s="12">
        <v>-5149</v>
      </c>
      <c r="E154" s="12">
        <v>-3533</v>
      </c>
      <c r="F154" s="12">
        <v>-3764</v>
      </c>
      <c r="G154" s="12">
        <v>-3701</v>
      </c>
    </row>
    <row r="155" spans="1:7" ht="10.199999999999999" x14ac:dyDescent="0.3">
      <c r="A155" s="2"/>
      <c r="B155" s="2"/>
      <c r="C155" s="2"/>
      <c r="D155" s="2"/>
      <c r="E155" s="2"/>
      <c r="F155" s="2"/>
      <c r="G155" s="2"/>
    </row>
    <row r="156" spans="1:7" ht="10.199999999999999" x14ac:dyDescent="0.3">
      <c r="A156" s="2"/>
      <c r="B156" s="2" t="s">
        <v>47</v>
      </c>
      <c r="C156" s="2" t="s">
        <v>47</v>
      </c>
      <c r="D156" s="2" t="s">
        <v>47</v>
      </c>
      <c r="E156" s="2" t="s">
        <v>47</v>
      </c>
      <c r="F156" s="2" t="s">
        <v>47</v>
      </c>
      <c r="G156" s="2" t="s">
        <v>47</v>
      </c>
    </row>
    <row r="157" spans="1:7" ht="10.199999999999999" x14ac:dyDescent="0.3">
      <c r="A157" s="2" t="s">
        <v>48</v>
      </c>
      <c r="B157" s="13">
        <v>42782</v>
      </c>
      <c r="C157" s="13">
        <v>43146</v>
      </c>
      <c r="D157" s="13">
        <v>43517</v>
      </c>
      <c r="E157" s="13">
        <v>43881</v>
      </c>
      <c r="F157" s="13">
        <v>43881</v>
      </c>
      <c r="G157" s="13">
        <v>43881</v>
      </c>
    </row>
    <row r="158" spans="1:7" ht="10.199999999999999" x14ac:dyDescent="0.3">
      <c r="A158" s="14"/>
      <c r="B158" s="14"/>
      <c r="C158" s="14"/>
      <c r="D158" s="14"/>
      <c r="E158" s="14"/>
      <c r="F158" s="14"/>
      <c r="G158" s="14"/>
    </row>
    <row r="159" spans="1:7" ht="10.199999999999999" x14ac:dyDescent="0.3">
      <c r="A159" s="15" t="s">
        <v>51</v>
      </c>
    </row>
  </sheetData>
  <pageMargins left="0.2" right="0.2" top="0.5" bottom="0.5" header="0.5" footer="0.5"/>
  <pageSetup fitToWidth="0" fitToHeight="0" orientation="landscape" horizontalDpi="0" verticalDpi="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2F251-05E6-4394-B9CF-69D5A2D01BB0}">
  <dimension ref="A1:L180"/>
  <sheetViews>
    <sheetView topLeftCell="A8" zoomScaleNormal="100" workbookViewId="0">
      <selection activeCell="I24" sqref="I24"/>
    </sheetView>
  </sheetViews>
  <sheetFormatPr defaultRowHeight="12.3" x14ac:dyDescent="0.4"/>
  <cols>
    <col min="1" max="1" width="48.5546875" style="36" customWidth="1"/>
    <col min="2" max="6" width="21" style="36" customWidth="1"/>
    <col min="7" max="16384" width="8.88671875" style="36"/>
  </cols>
  <sheetData>
    <row r="1" spans="1:12" ht="40" customHeight="1" x14ac:dyDescent="0.4">
      <c r="A1" s="65">
        <f t="shared" ref="A1" si="0">SUM(F24)</f>
        <v>13964000</v>
      </c>
      <c r="B1" s="6"/>
      <c r="C1" s="6"/>
      <c r="D1" s="6"/>
    </row>
    <row r="2" spans="1:12" ht="30" customHeight="1" x14ac:dyDescent="0.55000000000000004">
      <c r="A2" s="66" t="s">
        <v>224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223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222</v>
      </c>
      <c r="B16" s="41">
        <v>7566000</v>
      </c>
      <c r="C16" s="41">
        <v>7849000</v>
      </c>
      <c r="D16" s="41">
        <v>8157000</v>
      </c>
      <c r="E16" s="41">
        <v>7787000</v>
      </c>
      <c r="F16" s="41">
        <v>7999000</v>
      </c>
      <c r="G16" s="36">
        <f>(F16+F18)/F24</f>
        <v>0.78587797192781439</v>
      </c>
      <c r="H16" s="36">
        <f>F17/F24</f>
        <v>0.19084789458607848</v>
      </c>
    </row>
    <row r="17" spans="1:6" x14ac:dyDescent="0.4">
      <c r="A17" s="40" t="s">
        <v>221</v>
      </c>
      <c r="B17" s="41">
        <v>1795000</v>
      </c>
      <c r="C17" s="41">
        <v>1785000</v>
      </c>
      <c r="D17" s="41">
        <v>2385000</v>
      </c>
      <c r="E17" s="41">
        <v>2355000</v>
      </c>
      <c r="F17" s="41">
        <v>2665000</v>
      </c>
    </row>
    <row r="18" spans="1:6" x14ac:dyDescent="0.4">
      <c r="A18" s="40" t="s">
        <v>220</v>
      </c>
      <c r="B18" s="41">
        <v>0</v>
      </c>
      <c r="C18" s="41">
        <v>0</v>
      </c>
      <c r="D18" s="41">
        <v>2952000</v>
      </c>
      <c r="E18" s="41">
        <v>2787000</v>
      </c>
      <c r="F18" s="41">
        <v>2975000</v>
      </c>
    </row>
    <row r="19" spans="1:6" x14ac:dyDescent="0.4">
      <c r="A19" s="40" t="s">
        <v>219</v>
      </c>
      <c r="B19" s="38" t="s">
        <v>124</v>
      </c>
      <c r="C19" s="38" t="s">
        <v>124</v>
      </c>
      <c r="D19" s="41">
        <v>1156000</v>
      </c>
      <c r="E19" s="41">
        <v>1071000</v>
      </c>
      <c r="F19" s="41">
        <v>1085000</v>
      </c>
    </row>
    <row r="20" spans="1:6" x14ac:dyDescent="0.4">
      <c r="A20" s="40" t="s">
        <v>135</v>
      </c>
      <c r="B20" s="41">
        <v>697000</v>
      </c>
      <c r="C20" s="41">
        <v>474000</v>
      </c>
      <c r="D20" s="41">
        <v>832000</v>
      </c>
      <c r="E20" s="41">
        <v>1163000</v>
      </c>
      <c r="F20" s="41">
        <v>184000</v>
      </c>
    </row>
    <row r="21" spans="1:6" x14ac:dyDescent="0.4">
      <c r="A21" s="40" t="s">
        <v>218</v>
      </c>
      <c r="B21" s="41">
        <v>-826000</v>
      </c>
      <c r="C21" s="41">
        <v>-827000</v>
      </c>
      <c r="D21" s="41">
        <v>-1081000</v>
      </c>
      <c r="E21" s="41">
        <v>-991000</v>
      </c>
      <c r="F21" s="41">
        <v>-944000</v>
      </c>
    </row>
    <row r="22" spans="1:6" x14ac:dyDescent="0.4">
      <c r="A22" s="40" t="s">
        <v>217</v>
      </c>
      <c r="B22" s="41">
        <v>2000000</v>
      </c>
      <c r="C22" s="41">
        <v>2590000</v>
      </c>
      <c r="D22" s="38" t="s">
        <v>124</v>
      </c>
      <c r="E22" s="38" t="s">
        <v>124</v>
      </c>
      <c r="F22" s="38" t="s">
        <v>124</v>
      </c>
    </row>
    <row r="23" spans="1:6" x14ac:dyDescent="0.4">
      <c r="A23" s="40" t="s">
        <v>216</v>
      </c>
      <c r="B23" s="41">
        <v>1354000</v>
      </c>
      <c r="C23" s="41">
        <v>1495000</v>
      </c>
      <c r="D23" s="38" t="s">
        <v>124</v>
      </c>
      <c r="E23" s="38" t="s">
        <v>124</v>
      </c>
      <c r="F23" s="38" t="s">
        <v>124</v>
      </c>
    </row>
    <row r="24" spans="1:6" x14ac:dyDescent="0.4">
      <c r="A24" s="40" t="s">
        <v>47</v>
      </c>
      <c r="B24" s="40"/>
      <c r="C24" s="40"/>
      <c r="D24" s="40"/>
      <c r="E24" s="40"/>
      <c r="F24" s="46">
        <f>SUM(F16:F23)</f>
        <v>13964000</v>
      </c>
    </row>
    <row r="25" spans="1:6" x14ac:dyDescent="0.4">
      <c r="A25" s="40" t="s">
        <v>131</v>
      </c>
      <c r="B25" s="40"/>
      <c r="C25" s="40"/>
      <c r="D25" s="40"/>
      <c r="E25" s="40"/>
      <c r="F25" s="40"/>
    </row>
    <row r="26" spans="1:6" x14ac:dyDescent="0.4">
      <c r="A26" s="40" t="s">
        <v>222</v>
      </c>
      <c r="B26" s="39">
        <v>60.114412839663103</v>
      </c>
      <c r="C26" s="39">
        <v>58.723627113571801</v>
      </c>
      <c r="D26" s="39">
        <v>56.641899868064698</v>
      </c>
      <c r="E26" s="39">
        <v>54.946373130115703</v>
      </c>
      <c r="F26" s="39">
        <v>57.283013463191097</v>
      </c>
    </row>
    <row r="27" spans="1:6" x14ac:dyDescent="0.4">
      <c r="A27" s="40" t="s">
        <v>221</v>
      </c>
      <c r="B27" s="39">
        <v>14.2618782774511</v>
      </c>
      <c r="C27" s="39">
        <v>13.3547807870717</v>
      </c>
      <c r="D27" s="39">
        <v>16.561349906256499</v>
      </c>
      <c r="E27" s="39">
        <v>16.6172734970364</v>
      </c>
      <c r="F27" s="39">
        <v>19.084789458607801</v>
      </c>
    </row>
    <row r="28" spans="1:6" x14ac:dyDescent="0.4">
      <c r="A28" s="40" t="s">
        <v>220</v>
      </c>
      <c r="B28" s="39">
        <v>0</v>
      </c>
      <c r="C28" s="39">
        <v>0</v>
      </c>
      <c r="D28" s="39">
        <v>20.4985764877439</v>
      </c>
      <c r="E28" s="39">
        <v>19.665537679932299</v>
      </c>
      <c r="F28" s="39">
        <v>21.304783729590401</v>
      </c>
    </row>
    <row r="29" spans="1:6" x14ac:dyDescent="0.4">
      <c r="A29" s="40" t="s">
        <v>219</v>
      </c>
      <c r="B29" s="38" t="s">
        <v>124</v>
      </c>
      <c r="C29" s="38" t="s">
        <v>124</v>
      </c>
      <c r="D29" s="39">
        <v>8.0272203319214004</v>
      </c>
      <c r="E29" s="39">
        <v>7.5571549534292997</v>
      </c>
      <c r="F29" s="39">
        <v>7.7699799484388397</v>
      </c>
    </row>
    <row r="30" spans="1:6" x14ac:dyDescent="0.4">
      <c r="A30" s="40" t="s">
        <v>135</v>
      </c>
      <c r="B30" s="39">
        <v>5.5378992531384101</v>
      </c>
      <c r="C30" s="39">
        <v>3.5463115367350002</v>
      </c>
      <c r="D30" s="39">
        <v>5.77737657107145</v>
      </c>
      <c r="E30" s="39">
        <v>8.2063223257126694</v>
      </c>
      <c r="F30" s="39">
        <v>1.3176740189057601</v>
      </c>
    </row>
    <row r="31" spans="1:6" x14ac:dyDescent="0.4">
      <c r="A31" s="40" t="s">
        <v>218</v>
      </c>
      <c r="B31" s="38" t="s">
        <v>127</v>
      </c>
      <c r="C31" s="38" t="s">
        <v>127</v>
      </c>
      <c r="D31" s="38" t="s">
        <v>127</v>
      </c>
      <c r="E31" s="38" t="s">
        <v>127</v>
      </c>
      <c r="F31" s="38" t="s">
        <v>127</v>
      </c>
    </row>
    <row r="32" spans="1:6" x14ac:dyDescent="0.4">
      <c r="A32" s="40" t="s">
        <v>217</v>
      </c>
      <c r="B32" s="39">
        <v>15.890672175433</v>
      </c>
      <c r="C32" s="39">
        <v>19.377525063594199</v>
      </c>
      <c r="D32" s="38" t="s">
        <v>124</v>
      </c>
      <c r="E32" s="38" t="s">
        <v>124</v>
      </c>
      <c r="F32" s="38" t="s">
        <v>124</v>
      </c>
    </row>
    <row r="33" spans="1:6" x14ac:dyDescent="0.4">
      <c r="A33" s="40" t="s">
        <v>216</v>
      </c>
      <c r="B33" s="39">
        <v>10.757985062768199</v>
      </c>
      <c r="C33" s="39">
        <v>11.185096513541801</v>
      </c>
      <c r="D33" s="38" t="s">
        <v>124</v>
      </c>
      <c r="E33" s="38" t="s">
        <v>124</v>
      </c>
      <c r="F33" s="38" t="s">
        <v>124</v>
      </c>
    </row>
    <row r="34" spans="1:6" x14ac:dyDescent="0.4">
      <c r="A34" s="40" t="s">
        <v>47</v>
      </c>
      <c r="B34" s="40"/>
      <c r="C34" s="40"/>
      <c r="D34" s="40"/>
      <c r="E34" s="40"/>
      <c r="F34" s="40"/>
    </row>
    <row r="35" spans="1:6" x14ac:dyDescent="0.4">
      <c r="A35" s="40" t="s">
        <v>129</v>
      </c>
      <c r="B35" s="40"/>
      <c r="C35" s="40"/>
      <c r="D35" s="40"/>
      <c r="E35" s="40"/>
      <c r="F35" s="40"/>
    </row>
    <row r="36" spans="1:6" x14ac:dyDescent="0.4">
      <c r="A36" s="40" t="s">
        <v>222</v>
      </c>
      <c r="B36" s="41">
        <v>1466000</v>
      </c>
      <c r="C36" s="41">
        <v>1596000</v>
      </c>
      <c r="D36" s="41">
        <v>1786000</v>
      </c>
      <c r="E36" s="41">
        <v>1891000</v>
      </c>
      <c r="F36" s="41">
        <v>1919000</v>
      </c>
    </row>
    <row r="37" spans="1:6" x14ac:dyDescent="0.4">
      <c r="A37" s="40" t="s">
        <v>221</v>
      </c>
      <c r="B37" s="41">
        <v>351000</v>
      </c>
      <c r="C37" s="41">
        <v>373000</v>
      </c>
      <c r="D37" s="41">
        <v>487000</v>
      </c>
      <c r="E37" s="41">
        <v>560000</v>
      </c>
      <c r="F37" s="41">
        <v>600000</v>
      </c>
    </row>
    <row r="38" spans="1:6" x14ac:dyDescent="0.4">
      <c r="A38" s="40" t="s">
        <v>220</v>
      </c>
      <c r="B38" s="41">
        <v>0</v>
      </c>
      <c r="C38" s="41">
        <v>0</v>
      </c>
      <c r="D38" s="41">
        <v>430000</v>
      </c>
      <c r="E38" s="41">
        <v>419000</v>
      </c>
      <c r="F38" s="41">
        <v>437000</v>
      </c>
    </row>
    <row r="39" spans="1:6" x14ac:dyDescent="0.4">
      <c r="A39" s="40" t="s">
        <v>219</v>
      </c>
      <c r="B39" s="38" t="s">
        <v>124</v>
      </c>
      <c r="C39" s="38" t="s">
        <v>124</v>
      </c>
      <c r="D39" s="41">
        <v>467000</v>
      </c>
      <c r="E39" s="41">
        <v>147000</v>
      </c>
      <c r="F39" s="41">
        <v>457000</v>
      </c>
    </row>
    <row r="40" spans="1:6" x14ac:dyDescent="0.4">
      <c r="A40" s="40" t="s">
        <v>135</v>
      </c>
      <c r="B40" s="41">
        <v>377000</v>
      </c>
      <c r="C40" s="41">
        <v>-611000</v>
      </c>
      <c r="D40" s="41">
        <v>-1794000</v>
      </c>
      <c r="E40" s="41">
        <v>-3567000</v>
      </c>
      <c r="F40" s="41">
        <v>-99000</v>
      </c>
    </row>
    <row r="41" spans="1:6" x14ac:dyDescent="0.4">
      <c r="A41" s="40" t="s">
        <v>218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</row>
    <row r="42" spans="1:6" x14ac:dyDescent="0.4">
      <c r="A42" s="40" t="s">
        <v>217</v>
      </c>
      <c r="B42" s="41">
        <v>552000</v>
      </c>
      <c r="C42" s="41">
        <v>936000</v>
      </c>
      <c r="D42" s="38" t="s">
        <v>124</v>
      </c>
      <c r="E42" s="38" t="s">
        <v>124</v>
      </c>
      <c r="F42" s="38" t="s">
        <v>124</v>
      </c>
    </row>
    <row r="43" spans="1:6" x14ac:dyDescent="0.4">
      <c r="A43" s="40" t="s">
        <v>216</v>
      </c>
      <c r="B43" s="41">
        <v>253000</v>
      </c>
      <c r="C43" s="41">
        <v>255000</v>
      </c>
      <c r="D43" s="38" t="s">
        <v>124</v>
      </c>
      <c r="E43" s="38" t="s">
        <v>124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128</v>
      </c>
      <c r="B45" s="40"/>
      <c r="C45" s="40"/>
      <c r="D45" s="40"/>
      <c r="E45" s="40"/>
      <c r="F45" s="40"/>
    </row>
    <row r="46" spans="1:6" x14ac:dyDescent="0.4">
      <c r="A46" s="40" t="s">
        <v>222</v>
      </c>
      <c r="B46" s="39">
        <v>48.882960986995698</v>
      </c>
      <c r="C46" s="39">
        <v>62.612789329148697</v>
      </c>
      <c r="D46" s="38" t="s">
        <v>127</v>
      </c>
      <c r="E46" s="38" t="s">
        <v>127</v>
      </c>
      <c r="F46" s="39">
        <v>57.905853952927004</v>
      </c>
    </row>
    <row r="47" spans="1:6" x14ac:dyDescent="0.4">
      <c r="A47" s="40" t="s">
        <v>221</v>
      </c>
      <c r="B47" s="39">
        <v>11.7039013004335</v>
      </c>
      <c r="C47" s="39">
        <v>14.633189486073</v>
      </c>
      <c r="D47" s="39">
        <v>35.392441860465098</v>
      </c>
      <c r="E47" s="38" t="s">
        <v>127</v>
      </c>
      <c r="F47" s="39">
        <v>18.105009052504499</v>
      </c>
    </row>
    <row r="48" spans="1:6" x14ac:dyDescent="0.4">
      <c r="A48" s="40" t="s">
        <v>220</v>
      </c>
      <c r="B48" s="39">
        <v>0</v>
      </c>
      <c r="C48" s="39">
        <v>0</v>
      </c>
      <c r="D48" s="39">
        <v>31.25</v>
      </c>
      <c r="E48" s="38" t="s">
        <v>127</v>
      </c>
      <c r="F48" s="39">
        <v>13.186481593240799</v>
      </c>
    </row>
    <row r="49" spans="1:6" x14ac:dyDescent="0.4">
      <c r="A49" s="40" t="s">
        <v>219</v>
      </c>
      <c r="B49" s="38" t="s">
        <v>124</v>
      </c>
      <c r="C49" s="38" t="s">
        <v>124</v>
      </c>
      <c r="D49" s="39">
        <v>33.9389534883721</v>
      </c>
      <c r="E49" s="38" t="s">
        <v>127</v>
      </c>
      <c r="F49" s="39">
        <v>13.7899818949909</v>
      </c>
    </row>
    <row r="50" spans="1:6" x14ac:dyDescent="0.4">
      <c r="A50" s="40" t="s">
        <v>135</v>
      </c>
      <c r="B50" s="39">
        <v>12.570856952317399</v>
      </c>
      <c r="C50" s="38" t="s">
        <v>127</v>
      </c>
      <c r="D50" s="38" t="s">
        <v>127</v>
      </c>
      <c r="E50" s="38" t="s">
        <v>127</v>
      </c>
      <c r="F50" s="38" t="s">
        <v>127</v>
      </c>
    </row>
    <row r="51" spans="1:6" x14ac:dyDescent="0.4">
      <c r="A51" s="40" t="s">
        <v>218</v>
      </c>
      <c r="B51" s="39">
        <v>0</v>
      </c>
      <c r="C51" s="39">
        <v>0</v>
      </c>
      <c r="D51" s="39">
        <v>0</v>
      </c>
      <c r="E51" s="38" t="s">
        <v>127</v>
      </c>
      <c r="F51" s="39">
        <v>0</v>
      </c>
    </row>
    <row r="52" spans="1:6" x14ac:dyDescent="0.4">
      <c r="A52" s="40" t="s">
        <v>217</v>
      </c>
      <c r="B52" s="39">
        <v>18.406135378459499</v>
      </c>
      <c r="C52" s="39">
        <v>36.7202824637113</v>
      </c>
      <c r="D52" s="38" t="s">
        <v>124</v>
      </c>
      <c r="E52" s="38" t="s">
        <v>124</v>
      </c>
      <c r="F52" s="38" t="s">
        <v>124</v>
      </c>
    </row>
    <row r="53" spans="1:6" x14ac:dyDescent="0.4">
      <c r="A53" s="40" t="s">
        <v>216</v>
      </c>
      <c r="B53" s="39">
        <v>8.4361453817939296</v>
      </c>
      <c r="C53" s="39">
        <v>10.0039231071008</v>
      </c>
      <c r="D53" s="38" t="s">
        <v>124</v>
      </c>
      <c r="E53" s="38" t="s">
        <v>124</v>
      </c>
      <c r="F53" s="38" t="s">
        <v>124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132</v>
      </c>
      <c r="B55" s="40"/>
      <c r="C55" s="40"/>
      <c r="D55" s="40"/>
      <c r="E55" s="40"/>
      <c r="F55" s="40"/>
    </row>
    <row r="56" spans="1:6" x14ac:dyDescent="0.4">
      <c r="A56" s="40" t="s">
        <v>222</v>
      </c>
      <c r="B56" s="41">
        <v>2726000</v>
      </c>
      <c r="C56" s="41">
        <v>2640000</v>
      </c>
      <c r="D56" s="41">
        <v>3002000</v>
      </c>
      <c r="E56" s="41">
        <v>3406000</v>
      </c>
      <c r="F56" s="41">
        <v>3762000</v>
      </c>
    </row>
    <row r="57" spans="1:6" x14ac:dyDescent="0.4">
      <c r="A57" s="40" t="s">
        <v>221</v>
      </c>
      <c r="B57" s="41">
        <v>452000</v>
      </c>
      <c r="C57" s="41">
        <v>647000</v>
      </c>
      <c r="D57" s="41">
        <v>853000</v>
      </c>
      <c r="E57" s="41">
        <v>1151000</v>
      </c>
      <c r="F57" s="41">
        <v>1252000</v>
      </c>
    </row>
    <row r="58" spans="1:6" x14ac:dyDescent="0.4">
      <c r="A58" s="40" t="s">
        <v>220</v>
      </c>
      <c r="B58" s="41">
        <v>0</v>
      </c>
      <c r="C58" s="41">
        <v>0</v>
      </c>
      <c r="D58" s="41">
        <v>562000</v>
      </c>
      <c r="E58" s="41">
        <v>700000</v>
      </c>
      <c r="F58" s="41">
        <v>694000</v>
      </c>
    </row>
    <row r="59" spans="1:6" x14ac:dyDescent="0.4">
      <c r="A59" s="40" t="s">
        <v>219</v>
      </c>
      <c r="B59" s="38" t="s">
        <v>124</v>
      </c>
      <c r="C59" s="38" t="s">
        <v>124</v>
      </c>
      <c r="D59" s="41">
        <v>367000</v>
      </c>
      <c r="E59" s="41">
        <v>649000</v>
      </c>
      <c r="F59" s="41">
        <v>277000</v>
      </c>
    </row>
    <row r="60" spans="1:6" x14ac:dyDescent="0.4">
      <c r="A60" s="40" t="s">
        <v>135</v>
      </c>
      <c r="B60" s="41">
        <v>263000</v>
      </c>
      <c r="C60" s="41">
        <v>106000</v>
      </c>
      <c r="D60" s="41">
        <v>537000</v>
      </c>
      <c r="E60" s="41">
        <v>425000</v>
      </c>
      <c r="F60" s="41">
        <v>76000</v>
      </c>
    </row>
    <row r="61" spans="1:6" x14ac:dyDescent="0.4">
      <c r="A61" s="40" t="s">
        <v>218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</row>
    <row r="62" spans="1:6" x14ac:dyDescent="0.4">
      <c r="A62" s="40" t="s">
        <v>217</v>
      </c>
      <c r="B62" s="41">
        <v>1489000</v>
      </c>
      <c r="C62" s="41">
        <v>765000</v>
      </c>
      <c r="D62" s="38" t="s">
        <v>124</v>
      </c>
      <c r="E62" s="38" t="s">
        <v>124</v>
      </c>
      <c r="F62" s="38" t="s">
        <v>124</v>
      </c>
    </row>
    <row r="63" spans="1:6" x14ac:dyDescent="0.4">
      <c r="A63" s="40" t="s">
        <v>216</v>
      </c>
      <c r="B63" s="41">
        <v>979000</v>
      </c>
      <c r="C63" s="41">
        <v>247000</v>
      </c>
      <c r="D63" s="38" t="s">
        <v>124</v>
      </c>
      <c r="E63" s="38" t="s">
        <v>124</v>
      </c>
      <c r="F63" s="38" t="s">
        <v>124</v>
      </c>
    </row>
    <row r="64" spans="1:6" x14ac:dyDescent="0.4">
      <c r="A64" s="40" t="s">
        <v>47</v>
      </c>
      <c r="B64" s="40"/>
      <c r="C64" s="40"/>
      <c r="D64" s="40"/>
      <c r="E64" s="40"/>
      <c r="F64" s="40"/>
    </row>
    <row r="65" spans="1:6" x14ac:dyDescent="0.4">
      <c r="A65" s="40" t="s">
        <v>130</v>
      </c>
      <c r="B65" s="40"/>
      <c r="C65" s="40"/>
      <c r="D65" s="40"/>
      <c r="E65" s="40"/>
      <c r="F65" s="40"/>
    </row>
    <row r="66" spans="1:6" x14ac:dyDescent="0.4">
      <c r="A66" s="40" t="s">
        <v>222</v>
      </c>
      <c r="B66" s="39">
        <v>46.133017431037402</v>
      </c>
      <c r="C66" s="39">
        <v>59.931895573212302</v>
      </c>
      <c r="D66" s="39">
        <v>56.417966547641399</v>
      </c>
      <c r="E66" s="39">
        <v>53.7987679671458</v>
      </c>
      <c r="F66" s="39">
        <v>62.068965517241402</v>
      </c>
    </row>
    <row r="67" spans="1:6" x14ac:dyDescent="0.4">
      <c r="A67" s="40" t="s">
        <v>221</v>
      </c>
      <c r="B67" s="39">
        <v>7.6493484515146397</v>
      </c>
      <c r="C67" s="39">
        <v>14.6878547105562</v>
      </c>
      <c r="D67" s="39">
        <v>16.030821274196601</v>
      </c>
      <c r="E67" s="39">
        <v>18.180382246090701</v>
      </c>
      <c r="F67" s="39">
        <v>20.656657317274401</v>
      </c>
    </row>
    <row r="68" spans="1:6" x14ac:dyDescent="0.4">
      <c r="A68" s="40" t="s">
        <v>220</v>
      </c>
      <c r="B68" s="39">
        <v>0</v>
      </c>
      <c r="C68" s="39">
        <v>0</v>
      </c>
      <c r="D68" s="39">
        <v>10.561924450291301</v>
      </c>
      <c r="E68" s="39">
        <v>11.056705101879601</v>
      </c>
      <c r="F68" s="39">
        <v>11.450255733377301</v>
      </c>
    </row>
    <row r="69" spans="1:6" x14ac:dyDescent="0.4">
      <c r="A69" s="40" t="s">
        <v>219</v>
      </c>
      <c r="B69" s="38" t="s">
        <v>124</v>
      </c>
      <c r="C69" s="38" t="s">
        <v>124</v>
      </c>
      <c r="D69" s="39">
        <v>6.8971997744784801</v>
      </c>
      <c r="E69" s="39">
        <v>10.2511451587427</v>
      </c>
      <c r="F69" s="39">
        <v>4.5702029368091104</v>
      </c>
    </row>
    <row r="70" spans="1:6" x14ac:dyDescent="0.4">
      <c r="A70" s="40" t="s">
        <v>135</v>
      </c>
      <c r="B70" s="39">
        <v>4.4508377051954602</v>
      </c>
      <c r="C70" s="39">
        <v>2.40635641316686</v>
      </c>
      <c r="D70" s="39">
        <v>10.0920879533922</v>
      </c>
      <c r="E70" s="39">
        <v>6.7129995261412096</v>
      </c>
      <c r="F70" s="39">
        <v>1.25391849529781</v>
      </c>
    </row>
    <row r="71" spans="1:6" x14ac:dyDescent="0.4">
      <c r="A71" s="40" t="s">
        <v>218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</row>
    <row r="72" spans="1:6" x14ac:dyDescent="0.4">
      <c r="A72" s="40" t="s">
        <v>217</v>
      </c>
      <c r="B72" s="39">
        <v>25.198849213064801</v>
      </c>
      <c r="C72" s="39">
        <v>17.366628830873999</v>
      </c>
      <c r="D72" s="38" t="s">
        <v>124</v>
      </c>
      <c r="E72" s="38" t="s">
        <v>124</v>
      </c>
      <c r="F72" s="38" t="s">
        <v>124</v>
      </c>
    </row>
    <row r="73" spans="1:6" x14ac:dyDescent="0.4">
      <c r="A73" s="40" t="s">
        <v>216</v>
      </c>
      <c r="B73" s="39">
        <v>16.567947199187699</v>
      </c>
      <c r="C73" s="39">
        <v>5.6072644721906899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47</v>
      </c>
      <c r="B74" s="40"/>
      <c r="C74" s="40"/>
      <c r="D74" s="40"/>
      <c r="E74" s="40"/>
      <c r="F74" s="40"/>
    </row>
    <row r="75" spans="1:6" x14ac:dyDescent="0.4">
      <c r="A75" s="40" t="s">
        <v>126</v>
      </c>
      <c r="B75" s="40"/>
      <c r="C75" s="40"/>
      <c r="D75" s="40"/>
      <c r="E75" s="40"/>
      <c r="F75" s="40"/>
    </row>
    <row r="76" spans="1:6" x14ac:dyDescent="0.4">
      <c r="A76" s="40" t="s">
        <v>222</v>
      </c>
      <c r="B76" s="38" t="s">
        <v>124</v>
      </c>
      <c r="C76" s="41">
        <v>39100000</v>
      </c>
      <c r="D76" s="41">
        <v>43700000</v>
      </c>
      <c r="E76" s="41">
        <v>46000000</v>
      </c>
      <c r="F76" s="41">
        <v>50300000</v>
      </c>
    </row>
    <row r="77" spans="1:6" x14ac:dyDescent="0.4">
      <c r="A77" s="40" t="s">
        <v>221</v>
      </c>
      <c r="B77" s="38" t="s">
        <v>124</v>
      </c>
      <c r="C77" s="41">
        <v>11800000</v>
      </c>
      <c r="D77" s="41">
        <v>16000000</v>
      </c>
      <c r="E77" s="41">
        <v>17100000</v>
      </c>
      <c r="F77" s="41">
        <v>18500000</v>
      </c>
    </row>
    <row r="78" spans="1:6" x14ac:dyDescent="0.4">
      <c r="A78" s="40" t="s">
        <v>220</v>
      </c>
      <c r="B78" s="38" t="s">
        <v>124</v>
      </c>
      <c r="C78" s="41">
        <v>0</v>
      </c>
      <c r="D78" s="41">
        <v>15800000</v>
      </c>
      <c r="E78" s="41">
        <v>16000000</v>
      </c>
      <c r="F78" s="41">
        <v>16400000</v>
      </c>
    </row>
    <row r="79" spans="1:6" x14ac:dyDescent="0.4">
      <c r="A79" s="40" t="s">
        <v>219</v>
      </c>
      <c r="B79" s="38" t="s">
        <v>124</v>
      </c>
      <c r="C79" s="38" t="s">
        <v>124</v>
      </c>
      <c r="D79" s="41">
        <v>10200000</v>
      </c>
      <c r="E79" s="41">
        <v>13100000</v>
      </c>
      <c r="F79" s="41">
        <v>12300000</v>
      </c>
    </row>
    <row r="80" spans="1:6" x14ac:dyDescent="0.4">
      <c r="A80" s="40" t="s">
        <v>135</v>
      </c>
      <c r="B80" s="38" t="s">
        <v>124</v>
      </c>
      <c r="C80" s="41">
        <v>8300000</v>
      </c>
      <c r="D80" s="41">
        <v>24000000</v>
      </c>
      <c r="E80" s="41">
        <v>8600000</v>
      </c>
      <c r="F80" s="41">
        <v>7100000</v>
      </c>
    </row>
    <row r="81" spans="1:6" x14ac:dyDescent="0.4">
      <c r="A81" s="40" t="s">
        <v>218</v>
      </c>
      <c r="B81" s="38" t="s">
        <v>124</v>
      </c>
      <c r="C81" s="41">
        <v>-12900000</v>
      </c>
      <c r="D81" s="41">
        <v>-5900000</v>
      </c>
      <c r="E81" s="41">
        <v>-4900000</v>
      </c>
      <c r="F81" s="41">
        <v>-5000000</v>
      </c>
    </row>
    <row r="82" spans="1:6" x14ac:dyDescent="0.4">
      <c r="A82" s="40" t="s">
        <v>217</v>
      </c>
      <c r="B82" s="38" t="s">
        <v>124</v>
      </c>
      <c r="C82" s="41">
        <v>22600000</v>
      </c>
      <c r="D82" s="38" t="s">
        <v>124</v>
      </c>
      <c r="E82" s="38" t="s">
        <v>124</v>
      </c>
      <c r="F82" s="38" t="s">
        <v>124</v>
      </c>
    </row>
    <row r="83" spans="1:6" x14ac:dyDescent="0.4">
      <c r="A83" s="40" t="s">
        <v>216</v>
      </c>
      <c r="B83" s="38" t="s">
        <v>124</v>
      </c>
      <c r="C83" s="41">
        <v>9000000</v>
      </c>
      <c r="D83" s="38" t="s">
        <v>124</v>
      </c>
      <c r="E83" s="38" t="s">
        <v>124</v>
      </c>
      <c r="F83" s="38" t="s">
        <v>124</v>
      </c>
    </row>
    <row r="84" spans="1:6" x14ac:dyDescent="0.4">
      <c r="A84" s="40" t="s">
        <v>47</v>
      </c>
      <c r="B84" s="40"/>
      <c r="C84" s="40"/>
      <c r="D84" s="40"/>
      <c r="E84" s="40"/>
      <c r="F84" s="40"/>
    </row>
    <row r="85" spans="1:6" x14ac:dyDescent="0.4">
      <c r="A85" s="40" t="s">
        <v>125</v>
      </c>
      <c r="B85" s="40"/>
      <c r="C85" s="40"/>
      <c r="D85" s="40"/>
      <c r="E85" s="40"/>
      <c r="F85" s="40"/>
    </row>
    <row r="86" spans="1:6" x14ac:dyDescent="0.4">
      <c r="A86" s="40" t="s">
        <v>222</v>
      </c>
      <c r="B86" s="38" t="s">
        <v>124</v>
      </c>
      <c r="C86" s="39">
        <v>50.192554557124502</v>
      </c>
      <c r="D86" s="39">
        <v>42.100192678227401</v>
      </c>
      <c r="E86" s="39">
        <v>47.966631908237801</v>
      </c>
      <c r="F86" s="39">
        <v>50.502008032128501</v>
      </c>
    </row>
    <row r="87" spans="1:6" x14ac:dyDescent="0.4">
      <c r="A87" s="40" t="s">
        <v>221</v>
      </c>
      <c r="B87" s="38" t="s">
        <v>124</v>
      </c>
      <c r="C87" s="39">
        <v>15.1476251604621</v>
      </c>
      <c r="D87" s="39">
        <v>15.4142581888247</v>
      </c>
      <c r="E87" s="39">
        <v>17.8310740354536</v>
      </c>
      <c r="F87" s="39">
        <v>18.574297188755001</v>
      </c>
    </row>
    <row r="88" spans="1:6" x14ac:dyDescent="0.4">
      <c r="A88" s="40" t="s">
        <v>220</v>
      </c>
      <c r="B88" s="38" t="s">
        <v>124</v>
      </c>
      <c r="C88" s="39">
        <v>0</v>
      </c>
      <c r="D88" s="39">
        <v>15.2215799614644</v>
      </c>
      <c r="E88" s="39">
        <v>16.684045881126199</v>
      </c>
      <c r="F88" s="39">
        <v>16.465863453815299</v>
      </c>
    </row>
    <row r="89" spans="1:6" x14ac:dyDescent="0.4">
      <c r="A89" s="40" t="s">
        <v>219</v>
      </c>
      <c r="B89" s="38" t="s">
        <v>124</v>
      </c>
      <c r="C89" s="38" t="s">
        <v>124</v>
      </c>
      <c r="D89" s="39">
        <v>9.8265895953757205</v>
      </c>
      <c r="E89" s="39">
        <v>13.660062565172099</v>
      </c>
      <c r="F89" s="39">
        <v>12.3493975903614</v>
      </c>
    </row>
    <row r="90" spans="1:6" x14ac:dyDescent="0.4">
      <c r="A90" s="40" t="s">
        <v>135</v>
      </c>
      <c r="B90" s="38" t="s">
        <v>124</v>
      </c>
      <c r="C90" s="39">
        <v>10.654685494223401</v>
      </c>
      <c r="D90" s="39">
        <v>23.121387283236999</v>
      </c>
      <c r="E90" s="39">
        <v>8.9676746611053204</v>
      </c>
      <c r="F90" s="39">
        <v>7.1285140562249003</v>
      </c>
    </row>
    <row r="91" spans="1:6" x14ac:dyDescent="0.4">
      <c r="A91" s="40" t="s">
        <v>218</v>
      </c>
      <c r="B91" s="38" t="s">
        <v>124</v>
      </c>
      <c r="C91" s="38" t="s">
        <v>127</v>
      </c>
      <c r="D91" s="38" t="s">
        <v>127</v>
      </c>
      <c r="E91" s="38" t="s">
        <v>127</v>
      </c>
      <c r="F91" s="38" t="s">
        <v>127</v>
      </c>
    </row>
    <row r="92" spans="1:6" x14ac:dyDescent="0.4">
      <c r="A92" s="40" t="s">
        <v>217</v>
      </c>
      <c r="B92" s="38" t="s">
        <v>124</v>
      </c>
      <c r="C92" s="39">
        <v>29.011553273427499</v>
      </c>
      <c r="D92" s="38" t="s">
        <v>124</v>
      </c>
      <c r="E92" s="38" t="s">
        <v>124</v>
      </c>
      <c r="F92" s="38" t="s">
        <v>124</v>
      </c>
    </row>
    <row r="93" spans="1:6" x14ac:dyDescent="0.4">
      <c r="A93" s="40" t="s">
        <v>216</v>
      </c>
      <c r="B93" s="38" t="s">
        <v>124</v>
      </c>
      <c r="C93" s="39">
        <v>11.553273427471099</v>
      </c>
      <c r="D93" s="38" t="s">
        <v>124</v>
      </c>
      <c r="E93" s="38" t="s">
        <v>124</v>
      </c>
      <c r="F93" s="38" t="s">
        <v>124</v>
      </c>
    </row>
    <row r="94" spans="1:6" x14ac:dyDescent="0.4">
      <c r="A94" s="8"/>
      <c r="B94" s="6"/>
      <c r="C94" s="6"/>
      <c r="D94" s="6"/>
      <c r="E94" s="6"/>
      <c r="F94" s="6"/>
    </row>
    <row r="95" spans="1:6" x14ac:dyDescent="0.4">
      <c r="A95" s="37" t="s">
        <v>145</v>
      </c>
    </row>
    <row r="96" spans="1:6" ht="12.6" thickBot="1" x14ac:dyDescent="0.45">
      <c r="A96" s="8"/>
      <c r="B96" s="6"/>
      <c r="C96" s="6"/>
      <c r="D96" s="6"/>
      <c r="E96" s="6"/>
      <c r="F96" s="6"/>
    </row>
    <row r="97" spans="1:6" x14ac:dyDescent="0.4">
      <c r="A97" s="45" t="s">
        <v>144</v>
      </c>
      <c r="B97" s="44" t="s">
        <v>143</v>
      </c>
      <c r="C97" s="44" t="s">
        <v>142</v>
      </c>
      <c r="D97" s="44" t="s">
        <v>141</v>
      </c>
      <c r="E97" s="44" t="s">
        <v>140</v>
      </c>
      <c r="F97" s="44" t="s">
        <v>139</v>
      </c>
    </row>
    <row r="98" spans="1:6" x14ac:dyDescent="0.4">
      <c r="A98" s="40" t="s">
        <v>138</v>
      </c>
      <c r="B98" s="43">
        <v>43100</v>
      </c>
      <c r="C98" s="43">
        <v>43465</v>
      </c>
      <c r="D98" s="43">
        <v>43830</v>
      </c>
      <c r="E98" s="43">
        <v>44196</v>
      </c>
      <c r="F98" s="43">
        <v>44561</v>
      </c>
    </row>
    <row r="99" spans="1:6" x14ac:dyDescent="0.4">
      <c r="A99" s="40" t="s">
        <v>47</v>
      </c>
      <c r="B99" s="40"/>
      <c r="C99" s="40"/>
      <c r="D99" s="40"/>
      <c r="E99" s="40"/>
      <c r="F99" s="40"/>
    </row>
    <row r="100" spans="1:6" x14ac:dyDescent="0.4">
      <c r="A100" s="42" t="s">
        <v>222</v>
      </c>
      <c r="B100" s="40"/>
      <c r="C100" s="40"/>
      <c r="D100" s="40"/>
      <c r="E100" s="40"/>
      <c r="F100" s="40"/>
    </row>
    <row r="101" spans="1:6" x14ac:dyDescent="0.4">
      <c r="A101" s="40" t="s">
        <v>133</v>
      </c>
      <c r="B101" s="41">
        <v>7566000</v>
      </c>
      <c r="C101" s="41">
        <v>7849000</v>
      </c>
      <c r="D101" s="41">
        <v>8157000</v>
      </c>
      <c r="E101" s="41">
        <v>7787000</v>
      </c>
      <c r="F101" s="41">
        <v>7999000</v>
      </c>
    </row>
    <row r="102" spans="1:6" x14ac:dyDescent="0.4">
      <c r="A102" s="40" t="s">
        <v>132</v>
      </c>
      <c r="B102" s="41">
        <v>2726000</v>
      </c>
      <c r="C102" s="41">
        <v>2640000</v>
      </c>
      <c r="D102" s="41">
        <v>3002000</v>
      </c>
      <c r="E102" s="41">
        <v>3406000</v>
      </c>
      <c r="F102" s="41">
        <v>3762000</v>
      </c>
    </row>
    <row r="103" spans="1:6" x14ac:dyDescent="0.4">
      <c r="A103" s="40" t="s">
        <v>131</v>
      </c>
      <c r="B103" s="39">
        <v>60.114412839663103</v>
      </c>
      <c r="C103" s="39">
        <v>58.723627113571801</v>
      </c>
      <c r="D103" s="39">
        <v>56.641899868064698</v>
      </c>
      <c r="E103" s="39">
        <v>54.946373130115703</v>
      </c>
      <c r="F103" s="39">
        <v>57.283013463191097</v>
      </c>
    </row>
    <row r="104" spans="1:6" x14ac:dyDescent="0.4">
      <c r="A104" s="40" t="s">
        <v>130</v>
      </c>
      <c r="B104" s="39">
        <v>46.133017431037402</v>
      </c>
      <c r="C104" s="39">
        <v>59.931895573212302</v>
      </c>
      <c r="D104" s="39">
        <v>56.417966547641399</v>
      </c>
      <c r="E104" s="39">
        <v>53.7987679671458</v>
      </c>
      <c r="F104" s="39">
        <v>62.068965517241402</v>
      </c>
    </row>
    <row r="105" spans="1:6" x14ac:dyDescent="0.4">
      <c r="A105" s="40" t="s">
        <v>129</v>
      </c>
      <c r="B105" s="41">
        <v>1466000</v>
      </c>
      <c r="C105" s="41">
        <v>1596000</v>
      </c>
      <c r="D105" s="41">
        <v>1786000</v>
      </c>
      <c r="E105" s="41">
        <v>1891000</v>
      </c>
      <c r="F105" s="41">
        <v>1919000</v>
      </c>
    </row>
    <row r="106" spans="1:6" x14ac:dyDescent="0.4">
      <c r="A106" s="40" t="s">
        <v>128</v>
      </c>
      <c r="B106" s="39">
        <v>48.882960986995698</v>
      </c>
      <c r="C106" s="39">
        <v>62.612789329148697</v>
      </c>
      <c r="D106" s="38" t="s">
        <v>127</v>
      </c>
      <c r="E106" s="38" t="s">
        <v>127</v>
      </c>
      <c r="F106" s="39">
        <v>57.905853952927004</v>
      </c>
    </row>
    <row r="107" spans="1:6" x14ac:dyDescent="0.4">
      <c r="A107" s="40" t="s">
        <v>126</v>
      </c>
      <c r="B107" s="38" t="s">
        <v>124</v>
      </c>
      <c r="C107" s="41">
        <v>39100000</v>
      </c>
      <c r="D107" s="41">
        <v>43700000</v>
      </c>
      <c r="E107" s="41">
        <v>46000000</v>
      </c>
      <c r="F107" s="41">
        <v>50300000</v>
      </c>
    </row>
    <row r="108" spans="1:6" x14ac:dyDescent="0.4">
      <c r="A108" s="40" t="s">
        <v>125</v>
      </c>
      <c r="B108" s="38" t="s">
        <v>124</v>
      </c>
      <c r="C108" s="39">
        <v>50.192554557124502</v>
      </c>
      <c r="D108" s="39">
        <v>42.100192678227401</v>
      </c>
      <c r="E108" s="39">
        <v>47.966631908237801</v>
      </c>
      <c r="F108" s="39">
        <v>50.502008032128501</v>
      </c>
    </row>
    <row r="109" spans="1:6" x14ac:dyDescent="0.4">
      <c r="A109" s="40" t="s">
        <v>47</v>
      </c>
      <c r="B109" s="40"/>
      <c r="C109" s="40"/>
      <c r="D109" s="40"/>
      <c r="E109" s="40"/>
      <c r="F109" s="40"/>
    </row>
    <row r="110" spans="1:6" x14ac:dyDescent="0.4">
      <c r="A110" s="42" t="s">
        <v>221</v>
      </c>
      <c r="B110" s="40"/>
      <c r="C110" s="40"/>
      <c r="D110" s="40"/>
      <c r="E110" s="40"/>
      <c r="F110" s="40"/>
    </row>
    <row r="111" spans="1:6" x14ac:dyDescent="0.4">
      <c r="A111" s="40" t="s">
        <v>133</v>
      </c>
      <c r="B111" s="41">
        <v>1795000</v>
      </c>
      <c r="C111" s="41">
        <v>1785000</v>
      </c>
      <c r="D111" s="41">
        <v>2385000</v>
      </c>
      <c r="E111" s="41">
        <v>2355000</v>
      </c>
      <c r="F111" s="41">
        <v>2665000</v>
      </c>
    </row>
    <row r="112" spans="1:6" x14ac:dyDescent="0.4">
      <c r="A112" s="40" t="s">
        <v>132</v>
      </c>
      <c r="B112" s="41">
        <v>452000</v>
      </c>
      <c r="C112" s="41">
        <v>647000</v>
      </c>
      <c r="D112" s="41">
        <v>853000</v>
      </c>
      <c r="E112" s="41">
        <v>1151000</v>
      </c>
      <c r="F112" s="41">
        <v>1252000</v>
      </c>
    </row>
    <row r="113" spans="1:6" x14ac:dyDescent="0.4">
      <c r="A113" s="40" t="s">
        <v>131</v>
      </c>
      <c r="B113" s="39">
        <v>14.2618782774511</v>
      </c>
      <c r="C113" s="39">
        <v>13.3547807870717</v>
      </c>
      <c r="D113" s="39">
        <v>16.561349906256499</v>
      </c>
      <c r="E113" s="39">
        <v>16.6172734970364</v>
      </c>
      <c r="F113" s="39">
        <v>19.084789458607801</v>
      </c>
    </row>
    <row r="114" spans="1:6" x14ac:dyDescent="0.4">
      <c r="A114" s="40" t="s">
        <v>130</v>
      </c>
      <c r="B114" s="39">
        <v>7.6493484515146397</v>
      </c>
      <c r="C114" s="39">
        <v>14.6878547105562</v>
      </c>
      <c r="D114" s="39">
        <v>16.030821274196601</v>
      </c>
      <c r="E114" s="39">
        <v>18.180382246090701</v>
      </c>
      <c r="F114" s="39">
        <v>20.656657317274401</v>
      </c>
    </row>
    <row r="115" spans="1:6" x14ac:dyDescent="0.4">
      <c r="A115" s="40" t="s">
        <v>129</v>
      </c>
      <c r="B115" s="41">
        <v>351000</v>
      </c>
      <c r="C115" s="41">
        <v>373000</v>
      </c>
      <c r="D115" s="41">
        <v>487000</v>
      </c>
      <c r="E115" s="41">
        <v>560000</v>
      </c>
      <c r="F115" s="41">
        <v>600000</v>
      </c>
    </row>
    <row r="116" spans="1:6" x14ac:dyDescent="0.4">
      <c r="A116" s="40" t="s">
        <v>128</v>
      </c>
      <c r="B116" s="39">
        <v>11.7039013004335</v>
      </c>
      <c r="C116" s="39">
        <v>14.633189486073</v>
      </c>
      <c r="D116" s="39">
        <v>35.392441860465098</v>
      </c>
      <c r="E116" s="38" t="s">
        <v>127</v>
      </c>
      <c r="F116" s="39">
        <v>18.105009052504499</v>
      </c>
    </row>
    <row r="117" spans="1:6" x14ac:dyDescent="0.4">
      <c r="A117" s="40" t="s">
        <v>126</v>
      </c>
      <c r="B117" s="38" t="s">
        <v>124</v>
      </c>
      <c r="C117" s="41">
        <v>11800000</v>
      </c>
      <c r="D117" s="41">
        <v>16000000</v>
      </c>
      <c r="E117" s="41">
        <v>17100000</v>
      </c>
      <c r="F117" s="41">
        <v>18500000</v>
      </c>
    </row>
    <row r="118" spans="1:6" x14ac:dyDescent="0.4">
      <c r="A118" s="40" t="s">
        <v>125</v>
      </c>
      <c r="B118" s="38" t="s">
        <v>124</v>
      </c>
      <c r="C118" s="39">
        <v>15.1476251604621</v>
      </c>
      <c r="D118" s="39">
        <v>15.4142581888247</v>
      </c>
      <c r="E118" s="39">
        <v>17.8310740354536</v>
      </c>
      <c r="F118" s="39">
        <v>18.574297188755001</v>
      </c>
    </row>
    <row r="119" spans="1:6" x14ac:dyDescent="0.4">
      <c r="A119" s="40" t="s">
        <v>47</v>
      </c>
      <c r="B119" s="40"/>
      <c r="C119" s="40"/>
      <c r="D119" s="40"/>
      <c r="E119" s="40"/>
      <c r="F119" s="40"/>
    </row>
    <row r="120" spans="1:6" x14ac:dyDescent="0.4">
      <c r="A120" s="42" t="s">
        <v>220</v>
      </c>
      <c r="B120" s="40"/>
      <c r="C120" s="40"/>
      <c r="D120" s="40"/>
      <c r="E120" s="40"/>
      <c r="F120" s="40"/>
    </row>
    <row r="121" spans="1:6" x14ac:dyDescent="0.4">
      <c r="A121" s="40" t="s">
        <v>133</v>
      </c>
      <c r="B121" s="41">
        <v>0</v>
      </c>
      <c r="C121" s="41">
        <v>0</v>
      </c>
      <c r="D121" s="41">
        <v>2952000</v>
      </c>
      <c r="E121" s="41">
        <v>2787000</v>
      </c>
      <c r="F121" s="41">
        <v>2975000</v>
      </c>
    </row>
    <row r="122" spans="1:6" x14ac:dyDescent="0.4">
      <c r="A122" s="40" t="s">
        <v>132</v>
      </c>
      <c r="B122" s="41">
        <v>0</v>
      </c>
      <c r="C122" s="41">
        <v>0</v>
      </c>
      <c r="D122" s="41">
        <v>562000</v>
      </c>
      <c r="E122" s="41">
        <v>700000</v>
      </c>
      <c r="F122" s="41">
        <v>694000</v>
      </c>
    </row>
    <row r="123" spans="1:6" x14ac:dyDescent="0.4">
      <c r="A123" s="40" t="s">
        <v>131</v>
      </c>
      <c r="B123" s="39">
        <v>0</v>
      </c>
      <c r="C123" s="39">
        <v>0</v>
      </c>
      <c r="D123" s="39">
        <v>20.4985764877439</v>
      </c>
      <c r="E123" s="39">
        <v>19.665537679932299</v>
      </c>
      <c r="F123" s="39">
        <v>21.304783729590401</v>
      </c>
    </row>
    <row r="124" spans="1:6" x14ac:dyDescent="0.4">
      <c r="A124" s="40" t="s">
        <v>130</v>
      </c>
      <c r="B124" s="39">
        <v>0</v>
      </c>
      <c r="C124" s="39">
        <v>0</v>
      </c>
      <c r="D124" s="39">
        <v>10.561924450291301</v>
      </c>
      <c r="E124" s="39">
        <v>11.056705101879601</v>
      </c>
      <c r="F124" s="39">
        <v>11.450255733377301</v>
      </c>
    </row>
    <row r="125" spans="1:6" x14ac:dyDescent="0.4">
      <c r="A125" s="40" t="s">
        <v>129</v>
      </c>
      <c r="B125" s="41">
        <v>0</v>
      </c>
      <c r="C125" s="41">
        <v>0</v>
      </c>
      <c r="D125" s="41">
        <v>430000</v>
      </c>
      <c r="E125" s="41">
        <v>419000</v>
      </c>
      <c r="F125" s="41">
        <v>437000</v>
      </c>
    </row>
    <row r="126" spans="1:6" x14ac:dyDescent="0.4">
      <c r="A126" s="40" t="s">
        <v>128</v>
      </c>
      <c r="B126" s="39">
        <v>0</v>
      </c>
      <c r="C126" s="39">
        <v>0</v>
      </c>
      <c r="D126" s="39">
        <v>31.25</v>
      </c>
      <c r="E126" s="38" t="s">
        <v>127</v>
      </c>
      <c r="F126" s="39">
        <v>13.186481593240799</v>
      </c>
    </row>
    <row r="127" spans="1:6" x14ac:dyDescent="0.4">
      <c r="A127" s="40" t="s">
        <v>126</v>
      </c>
      <c r="B127" s="38" t="s">
        <v>124</v>
      </c>
      <c r="C127" s="41">
        <v>0</v>
      </c>
      <c r="D127" s="41">
        <v>15800000</v>
      </c>
      <c r="E127" s="41">
        <v>16000000</v>
      </c>
      <c r="F127" s="41">
        <v>16400000</v>
      </c>
    </row>
    <row r="128" spans="1:6" x14ac:dyDescent="0.4">
      <c r="A128" s="40" t="s">
        <v>125</v>
      </c>
      <c r="B128" s="38" t="s">
        <v>124</v>
      </c>
      <c r="C128" s="39">
        <v>0</v>
      </c>
      <c r="D128" s="39">
        <v>15.2215799614644</v>
      </c>
      <c r="E128" s="39">
        <v>16.684045881126199</v>
      </c>
      <c r="F128" s="39">
        <v>16.465863453815299</v>
      </c>
    </row>
    <row r="129" spans="1:6" x14ac:dyDescent="0.4">
      <c r="A129" s="40" t="s">
        <v>47</v>
      </c>
      <c r="B129" s="40"/>
      <c r="C129" s="40"/>
      <c r="D129" s="40"/>
      <c r="E129" s="40"/>
      <c r="F129" s="40"/>
    </row>
    <row r="130" spans="1:6" x14ac:dyDescent="0.4">
      <c r="A130" s="42" t="s">
        <v>219</v>
      </c>
      <c r="B130" s="40"/>
      <c r="C130" s="40"/>
      <c r="D130" s="40"/>
      <c r="E130" s="40"/>
      <c r="F130" s="40"/>
    </row>
    <row r="131" spans="1:6" x14ac:dyDescent="0.4">
      <c r="A131" s="40" t="s">
        <v>133</v>
      </c>
      <c r="B131" s="38" t="s">
        <v>124</v>
      </c>
      <c r="C131" s="38" t="s">
        <v>124</v>
      </c>
      <c r="D131" s="41">
        <v>1156000</v>
      </c>
      <c r="E131" s="41">
        <v>1071000</v>
      </c>
      <c r="F131" s="41">
        <v>1085000</v>
      </c>
    </row>
    <row r="132" spans="1:6" x14ac:dyDescent="0.4">
      <c r="A132" s="40" t="s">
        <v>132</v>
      </c>
      <c r="B132" s="38" t="s">
        <v>124</v>
      </c>
      <c r="C132" s="38" t="s">
        <v>124</v>
      </c>
      <c r="D132" s="41">
        <v>367000</v>
      </c>
      <c r="E132" s="41">
        <v>649000</v>
      </c>
      <c r="F132" s="41">
        <v>277000</v>
      </c>
    </row>
    <row r="133" spans="1:6" x14ac:dyDescent="0.4">
      <c r="A133" s="40" t="s">
        <v>131</v>
      </c>
      <c r="B133" s="38" t="s">
        <v>124</v>
      </c>
      <c r="C133" s="38" t="s">
        <v>124</v>
      </c>
      <c r="D133" s="39">
        <v>8.0272203319214004</v>
      </c>
      <c r="E133" s="39">
        <v>7.5571549534292997</v>
      </c>
      <c r="F133" s="39">
        <v>7.7699799484388397</v>
      </c>
    </row>
    <row r="134" spans="1:6" x14ac:dyDescent="0.4">
      <c r="A134" s="40" t="s">
        <v>130</v>
      </c>
      <c r="B134" s="38" t="s">
        <v>124</v>
      </c>
      <c r="C134" s="38" t="s">
        <v>124</v>
      </c>
      <c r="D134" s="39">
        <v>6.8971997744784801</v>
      </c>
      <c r="E134" s="39">
        <v>10.2511451587427</v>
      </c>
      <c r="F134" s="39">
        <v>4.5702029368091104</v>
      </c>
    </row>
    <row r="135" spans="1:6" x14ac:dyDescent="0.4">
      <c r="A135" s="40" t="s">
        <v>129</v>
      </c>
      <c r="B135" s="38" t="s">
        <v>124</v>
      </c>
      <c r="C135" s="38" t="s">
        <v>124</v>
      </c>
      <c r="D135" s="41">
        <v>467000</v>
      </c>
      <c r="E135" s="41">
        <v>147000</v>
      </c>
      <c r="F135" s="41">
        <v>457000</v>
      </c>
    </row>
    <row r="136" spans="1:6" x14ac:dyDescent="0.4">
      <c r="A136" s="40" t="s">
        <v>128</v>
      </c>
      <c r="B136" s="38" t="s">
        <v>124</v>
      </c>
      <c r="C136" s="38" t="s">
        <v>124</v>
      </c>
      <c r="D136" s="39">
        <v>33.9389534883721</v>
      </c>
      <c r="E136" s="38" t="s">
        <v>127</v>
      </c>
      <c r="F136" s="39">
        <v>13.7899818949909</v>
      </c>
    </row>
    <row r="137" spans="1:6" x14ac:dyDescent="0.4">
      <c r="A137" s="40" t="s">
        <v>126</v>
      </c>
      <c r="B137" s="38" t="s">
        <v>124</v>
      </c>
      <c r="C137" s="38" t="s">
        <v>124</v>
      </c>
      <c r="D137" s="41">
        <v>10200000</v>
      </c>
      <c r="E137" s="41">
        <v>13100000</v>
      </c>
      <c r="F137" s="41">
        <v>12300000</v>
      </c>
    </row>
    <row r="138" spans="1:6" x14ac:dyDescent="0.4">
      <c r="A138" s="40" t="s">
        <v>125</v>
      </c>
      <c r="B138" s="38" t="s">
        <v>124</v>
      </c>
      <c r="C138" s="38" t="s">
        <v>124</v>
      </c>
      <c r="D138" s="39">
        <v>9.8265895953757205</v>
      </c>
      <c r="E138" s="39">
        <v>13.660062565172099</v>
      </c>
      <c r="F138" s="39">
        <v>12.3493975903614</v>
      </c>
    </row>
    <row r="139" spans="1:6" x14ac:dyDescent="0.4">
      <c r="A139" s="40" t="s">
        <v>47</v>
      </c>
      <c r="B139" s="40"/>
      <c r="C139" s="40"/>
      <c r="D139" s="40"/>
      <c r="E139" s="40"/>
      <c r="F139" s="40"/>
    </row>
    <row r="140" spans="1:6" x14ac:dyDescent="0.4">
      <c r="A140" s="42" t="s">
        <v>135</v>
      </c>
      <c r="B140" s="40"/>
      <c r="C140" s="40"/>
      <c r="D140" s="40"/>
      <c r="E140" s="40"/>
      <c r="F140" s="40"/>
    </row>
    <row r="141" spans="1:6" x14ac:dyDescent="0.4">
      <c r="A141" s="40" t="s">
        <v>133</v>
      </c>
      <c r="B141" s="41">
        <v>697000</v>
      </c>
      <c r="C141" s="41">
        <v>474000</v>
      </c>
      <c r="D141" s="41">
        <v>832000</v>
      </c>
      <c r="E141" s="41">
        <v>1163000</v>
      </c>
      <c r="F141" s="41">
        <v>184000</v>
      </c>
    </row>
    <row r="142" spans="1:6" x14ac:dyDescent="0.4">
      <c r="A142" s="40" t="s">
        <v>132</v>
      </c>
      <c r="B142" s="41">
        <v>263000</v>
      </c>
      <c r="C142" s="41">
        <v>106000</v>
      </c>
      <c r="D142" s="41">
        <v>537000</v>
      </c>
      <c r="E142" s="41">
        <v>425000</v>
      </c>
      <c r="F142" s="41">
        <v>76000</v>
      </c>
    </row>
    <row r="143" spans="1:6" x14ac:dyDescent="0.4">
      <c r="A143" s="40" t="s">
        <v>131</v>
      </c>
      <c r="B143" s="39">
        <v>5.5378992531384101</v>
      </c>
      <c r="C143" s="39">
        <v>3.5463115367350002</v>
      </c>
      <c r="D143" s="39">
        <v>5.77737657107145</v>
      </c>
      <c r="E143" s="39">
        <v>8.2063223257126694</v>
      </c>
      <c r="F143" s="39">
        <v>1.3176740189057601</v>
      </c>
    </row>
    <row r="144" spans="1:6" x14ac:dyDescent="0.4">
      <c r="A144" s="40" t="s">
        <v>130</v>
      </c>
      <c r="B144" s="39">
        <v>4.4508377051954602</v>
      </c>
      <c r="C144" s="39">
        <v>2.40635641316686</v>
      </c>
      <c r="D144" s="39">
        <v>10.0920879533922</v>
      </c>
      <c r="E144" s="39">
        <v>6.7129995261412096</v>
      </c>
      <c r="F144" s="39">
        <v>1.25391849529781</v>
      </c>
    </row>
    <row r="145" spans="1:6" x14ac:dyDescent="0.4">
      <c r="A145" s="40" t="s">
        <v>129</v>
      </c>
      <c r="B145" s="41">
        <v>377000</v>
      </c>
      <c r="C145" s="41">
        <v>-611000</v>
      </c>
      <c r="D145" s="41">
        <v>-1794000</v>
      </c>
      <c r="E145" s="41">
        <v>-3567000</v>
      </c>
      <c r="F145" s="41">
        <v>-99000</v>
      </c>
    </row>
    <row r="146" spans="1:6" x14ac:dyDescent="0.4">
      <c r="A146" s="40" t="s">
        <v>128</v>
      </c>
      <c r="B146" s="39">
        <v>12.570856952317399</v>
      </c>
      <c r="C146" s="38" t="s">
        <v>127</v>
      </c>
      <c r="D146" s="38" t="s">
        <v>127</v>
      </c>
      <c r="E146" s="38" t="s">
        <v>127</v>
      </c>
      <c r="F146" s="38" t="s">
        <v>127</v>
      </c>
    </row>
    <row r="147" spans="1:6" x14ac:dyDescent="0.4">
      <c r="A147" s="40" t="s">
        <v>126</v>
      </c>
      <c r="B147" s="38" t="s">
        <v>124</v>
      </c>
      <c r="C147" s="41">
        <v>8300000</v>
      </c>
      <c r="D147" s="41">
        <v>24000000</v>
      </c>
      <c r="E147" s="41">
        <v>8600000</v>
      </c>
      <c r="F147" s="41">
        <v>7100000</v>
      </c>
    </row>
    <row r="148" spans="1:6" x14ac:dyDescent="0.4">
      <c r="A148" s="40" t="s">
        <v>125</v>
      </c>
      <c r="B148" s="38" t="s">
        <v>124</v>
      </c>
      <c r="C148" s="39">
        <v>10.654685494223401</v>
      </c>
      <c r="D148" s="39">
        <v>23.121387283236999</v>
      </c>
      <c r="E148" s="39">
        <v>8.9676746611053204</v>
      </c>
      <c r="F148" s="39">
        <v>7.1285140562249003</v>
      </c>
    </row>
    <row r="149" spans="1:6" x14ac:dyDescent="0.4">
      <c r="A149" s="40" t="s">
        <v>47</v>
      </c>
      <c r="B149" s="40"/>
      <c r="C149" s="40"/>
      <c r="D149" s="40"/>
      <c r="E149" s="40"/>
      <c r="F149" s="40"/>
    </row>
    <row r="150" spans="1:6" x14ac:dyDescent="0.4">
      <c r="A150" s="42" t="s">
        <v>218</v>
      </c>
      <c r="B150" s="40"/>
      <c r="C150" s="40"/>
      <c r="D150" s="40"/>
      <c r="E150" s="40"/>
      <c r="F150" s="40"/>
    </row>
    <row r="151" spans="1:6" x14ac:dyDescent="0.4">
      <c r="A151" s="40" t="s">
        <v>133</v>
      </c>
      <c r="B151" s="41">
        <v>-826000</v>
      </c>
      <c r="C151" s="41">
        <v>-827000</v>
      </c>
      <c r="D151" s="41">
        <v>-1081000</v>
      </c>
      <c r="E151" s="41">
        <v>-991000</v>
      </c>
      <c r="F151" s="41">
        <v>-944000</v>
      </c>
    </row>
    <row r="152" spans="1:6" x14ac:dyDescent="0.4">
      <c r="A152" s="40" t="s">
        <v>132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</row>
    <row r="153" spans="1:6" x14ac:dyDescent="0.4">
      <c r="A153" s="40" t="s">
        <v>131</v>
      </c>
      <c r="B153" s="38" t="s">
        <v>127</v>
      </c>
      <c r="C153" s="38" t="s">
        <v>127</v>
      </c>
      <c r="D153" s="38" t="s">
        <v>127</v>
      </c>
      <c r="E153" s="38" t="s">
        <v>127</v>
      </c>
      <c r="F153" s="38" t="s">
        <v>127</v>
      </c>
    </row>
    <row r="154" spans="1:6" x14ac:dyDescent="0.4">
      <c r="A154" s="40" t="s">
        <v>130</v>
      </c>
      <c r="B154" s="39">
        <v>0</v>
      </c>
      <c r="C154" s="39">
        <v>0</v>
      </c>
      <c r="D154" s="39">
        <v>0</v>
      </c>
      <c r="E154" s="39">
        <v>0</v>
      </c>
      <c r="F154" s="39">
        <v>0</v>
      </c>
    </row>
    <row r="155" spans="1:6" x14ac:dyDescent="0.4">
      <c r="A155" s="40" t="s">
        <v>129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</row>
    <row r="156" spans="1:6" x14ac:dyDescent="0.4">
      <c r="A156" s="40" t="s">
        <v>128</v>
      </c>
      <c r="B156" s="39">
        <v>0</v>
      </c>
      <c r="C156" s="39">
        <v>0</v>
      </c>
      <c r="D156" s="39">
        <v>0</v>
      </c>
      <c r="E156" s="38" t="s">
        <v>127</v>
      </c>
      <c r="F156" s="39">
        <v>0</v>
      </c>
    </row>
    <row r="157" spans="1:6" x14ac:dyDescent="0.4">
      <c r="A157" s="40" t="s">
        <v>126</v>
      </c>
      <c r="B157" s="38" t="s">
        <v>124</v>
      </c>
      <c r="C157" s="41">
        <v>-12900000</v>
      </c>
      <c r="D157" s="41">
        <v>-5900000</v>
      </c>
      <c r="E157" s="41">
        <v>-4900000</v>
      </c>
      <c r="F157" s="41">
        <v>-5000000</v>
      </c>
    </row>
    <row r="158" spans="1:6" x14ac:dyDescent="0.4">
      <c r="A158" s="40" t="s">
        <v>125</v>
      </c>
      <c r="B158" s="38" t="s">
        <v>124</v>
      </c>
      <c r="C158" s="38" t="s">
        <v>127</v>
      </c>
      <c r="D158" s="38" t="s">
        <v>127</v>
      </c>
      <c r="E158" s="38" t="s">
        <v>127</v>
      </c>
      <c r="F158" s="38" t="s">
        <v>127</v>
      </c>
    </row>
    <row r="159" spans="1:6" x14ac:dyDescent="0.4">
      <c r="A159" s="40" t="s">
        <v>47</v>
      </c>
      <c r="B159" s="40"/>
      <c r="C159" s="40"/>
      <c r="D159" s="40"/>
      <c r="E159" s="40"/>
      <c r="F159" s="40"/>
    </row>
    <row r="160" spans="1:6" x14ac:dyDescent="0.4">
      <c r="A160" s="42" t="s">
        <v>217</v>
      </c>
      <c r="B160" s="40"/>
      <c r="C160" s="40"/>
      <c r="D160" s="40"/>
      <c r="E160" s="40"/>
      <c r="F160" s="40"/>
    </row>
    <row r="161" spans="1:6" x14ac:dyDescent="0.4">
      <c r="A161" s="40" t="s">
        <v>133</v>
      </c>
      <c r="B161" s="41">
        <v>2000000</v>
      </c>
      <c r="C161" s="41">
        <v>2590000</v>
      </c>
      <c r="D161" s="38" t="s">
        <v>124</v>
      </c>
      <c r="E161" s="38" t="s">
        <v>124</v>
      </c>
      <c r="F161" s="38" t="s">
        <v>124</v>
      </c>
    </row>
    <row r="162" spans="1:6" x14ac:dyDescent="0.4">
      <c r="A162" s="40" t="s">
        <v>132</v>
      </c>
      <c r="B162" s="41">
        <v>1489000</v>
      </c>
      <c r="C162" s="41">
        <v>765000</v>
      </c>
      <c r="D162" s="38" t="s">
        <v>124</v>
      </c>
      <c r="E162" s="38" t="s">
        <v>124</v>
      </c>
      <c r="F162" s="38" t="s">
        <v>124</v>
      </c>
    </row>
    <row r="163" spans="1:6" x14ac:dyDescent="0.4">
      <c r="A163" s="40" t="s">
        <v>131</v>
      </c>
      <c r="B163" s="39">
        <v>15.890672175433</v>
      </c>
      <c r="C163" s="39">
        <v>19.377525063594199</v>
      </c>
      <c r="D163" s="38" t="s">
        <v>124</v>
      </c>
      <c r="E163" s="38" t="s">
        <v>124</v>
      </c>
      <c r="F163" s="38" t="s">
        <v>124</v>
      </c>
    </row>
    <row r="164" spans="1:6" x14ac:dyDescent="0.4">
      <c r="A164" s="40" t="s">
        <v>130</v>
      </c>
      <c r="B164" s="39">
        <v>25.198849213064801</v>
      </c>
      <c r="C164" s="39">
        <v>17.366628830873999</v>
      </c>
      <c r="D164" s="38" t="s">
        <v>124</v>
      </c>
      <c r="E164" s="38" t="s">
        <v>124</v>
      </c>
      <c r="F164" s="38" t="s">
        <v>124</v>
      </c>
    </row>
    <row r="165" spans="1:6" x14ac:dyDescent="0.4">
      <c r="A165" s="40" t="s">
        <v>129</v>
      </c>
      <c r="B165" s="41">
        <v>552000</v>
      </c>
      <c r="C165" s="41">
        <v>936000</v>
      </c>
      <c r="D165" s="38" t="s">
        <v>124</v>
      </c>
      <c r="E165" s="38" t="s">
        <v>124</v>
      </c>
      <c r="F165" s="38" t="s">
        <v>124</v>
      </c>
    </row>
    <row r="166" spans="1:6" x14ac:dyDescent="0.4">
      <c r="A166" s="40" t="s">
        <v>128</v>
      </c>
      <c r="B166" s="39">
        <v>18.406135378459499</v>
      </c>
      <c r="C166" s="39">
        <v>36.7202824637113</v>
      </c>
      <c r="D166" s="38" t="s">
        <v>124</v>
      </c>
      <c r="E166" s="38" t="s">
        <v>124</v>
      </c>
      <c r="F166" s="38" t="s">
        <v>124</v>
      </c>
    </row>
    <row r="167" spans="1:6" x14ac:dyDescent="0.4">
      <c r="A167" s="40" t="s">
        <v>126</v>
      </c>
      <c r="B167" s="38" t="s">
        <v>124</v>
      </c>
      <c r="C167" s="41">
        <v>22600000</v>
      </c>
      <c r="D167" s="38" t="s">
        <v>124</v>
      </c>
      <c r="E167" s="38" t="s">
        <v>124</v>
      </c>
      <c r="F167" s="38" t="s">
        <v>124</v>
      </c>
    </row>
    <row r="168" spans="1:6" x14ac:dyDescent="0.4">
      <c r="A168" s="40" t="s">
        <v>125</v>
      </c>
      <c r="B168" s="38" t="s">
        <v>124</v>
      </c>
      <c r="C168" s="39">
        <v>29.011553273427499</v>
      </c>
      <c r="D168" s="38" t="s">
        <v>124</v>
      </c>
      <c r="E168" s="38" t="s">
        <v>124</v>
      </c>
      <c r="F168" s="38" t="s">
        <v>124</v>
      </c>
    </row>
    <row r="169" spans="1:6" x14ac:dyDescent="0.4">
      <c r="A169" s="40" t="s">
        <v>47</v>
      </c>
      <c r="B169" s="40"/>
      <c r="C169" s="40"/>
      <c r="D169" s="40"/>
      <c r="E169" s="40"/>
      <c r="F169" s="40"/>
    </row>
    <row r="170" spans="1:6" x14ac:dyDescent="0.4">
      <c r="A170" s="42" t="s">
        <v>216</v>
      </c>
      <c r="B170" s="40"/>
      <c r="C170" s="40"/>
      <c r="D170" s="40"/>
      <c r="E170" s="40"/>
      <c r="F170" s="40"/>
    </row>
    <row r="171" spans="1:6" x14ac:dyDescent="0.4">
      <c r="A171" s="40" t="s">
        <v>133</v>
      </c>
      <c r="B171" s="41">
        <v>1354000</v>
      </c>
      <c r="C171" s="41">
        <v>1495000</v>
      </c>
      <c r="D171" s="38" t="s">
        <v>124</v>
      </c>
      <c r="E171" s="38" t="s">
        <v>124</v>
      </c>
      <c r="F171" s="38" t="s">
        <v>124</v>
      </c>
    </row>
    <row r="172" spans="1:6" x14ac:dyDescent="0.4">
      <c r="A172" s="40" t="s">
        <v>132</v>
      </c>
      <c r="B172" s="41">
        <v>979000</v>
      </c>
      <c r="C172" s="41">
        <v>247000</v>
      </c>
      <c r="D172" s="38" t="s">
        <v>124</v>
      </c>
      <c r="E172" s="38" t="s">
        <v>124</v>
      </c>
      <c r="F172" s="38" t="s">
        <v>124</v>
      </c>
    </row>
    <row r="173" spans="1:6" x14ac:dyDescent="0.4">
      <c r="A173" s="40" t="s">
        <v>131</v>
      </c>
      <c r="B173" s="39">
        <v>10.757985062768199</v>
      </c>
      <c r="C173" s="39">
        <v>11.185096513541801</v>
      </c>
      <c r="D173" s="38" t="s">
        <v>124</v>
      </c>
      <c r="E173" s="38" t="s">
        <v>124</v>
      </c>
      <c r="F173" s="38" t="s">
        <v>124</v>
      </c>
    </row>
    <row r="174" spans="1:6" x14ac:dyDescent="0.4">
      <c r="A174" s="40" t="s">
        <v>130</v>
      </c>
      <c r="B174" s="39">
        <v>16.567947199187699</v>
      </c>
      <c r="C174" s="39">
        <v>5.6072644721906899</v>
      </c>
      <c r="D174" s="38" t="s">
        <v>124</v>
      </c>
      <c r="E174" s="38" t="s">
        <v>124</v>
      </c>
      <c r="F174" s="38" t="s">
        <v>124</v>
      </c>
    </row>
    <row r="175" spans="1:6" x14ac:dyDescent="0.4">
      <c r="A175" s="40" t="s">
        <v>129</v>
      </c>
      <c r="B175" s="41">
        <v>253000</v>
      </c>
      <c r="C175" s="41">
        <v>255000</v>
      </c>
      <c r="D175" s="38" t="s">
        <v>124</v>
      </c>
      <c r="E175" s="38" t="s">
        <v>124</v>
      </c>
      <c r="F175" s="38" t="s">
        <v>124</v>
      </c>
    </row>
    <row r="176" spans="1:6" x14ac:dyDescent="0.4">
      <c r="A176" s="40" t="s">
        <v>128</v>
      </c>
      <c r="B176" s="39">
        <v>8.4361453817939296</v>
      </c>
      <c r="C176" s="39">
        <v>10.0039231071008</v>
      </c>
      <c r="D176" s="38" t="s">
        <v>124</v>
      </c>
      <c r="E176" s="38" t="s">
        <v>124</v>
      </c>
      <c r="F176" s="38" t="s">
        <v>124</v>
      </c>
    </row>
    <row r="177" spans="1:6" x14ac:dyDescent="0.4">
      <c r="A177" s="40" t="s">
        <v>126</v>
      </c>
      <c r="B177" s="38" t="s">
        <v>124</v>
      </c>
      <c r="C177" s="41">
        <v>9000000</v>
      </c>
      <c r="D177" s="38" t="s">
        <v>124</v>
      </c>
      <c r="E177" s="38" t="s">
        <v>124</v>
      </c>
      <c r="F177" s="38" t="s">
        <v>124</v>
      </c>
    </row>
    <row r="178" spans="1:6" x14ac:dyDescent="0.4">
      <c r="A178" s="40" t="s">
        <v>125</v>
      </c>
      <c r="B178" s="38" t="s">
        <v>124</v>
      </c>
      <c r="C178" s="39">
        <v>11.553273427471099</v>
      </c>
      <c r="D178" s="38" t="s">
        <v>124</v>
      </c>
      <c r="E178" s="38" t="s">
        <v>124</v>
      </c>
      <c r="F178" s="38" t="s">
        <v>124</v>
      </c>
    </row>
    <row r="179" spans="1:6" x14ac:dyDescent="0.4">
      <c r="A179" s="37"/>
    </row>
    <row r="180" spans="1:6" ht="178.5" customHeight="1" x14ac:dyDescent="0.4">
      <c r="A180" s="8" t="s">
        <v>123</v>
      </c>
      <c r="B180" s="6"/>
      <c r="C180" s="6"/>
      <c r="D180" s="6"/>
      <c r="E180" s="6"/>
      <c r="F180" s="6"/>
    </row>
  </sheetData>
  <mergeCells count="7">
    <mergeCell ref="A180:F180"/>
    <mergeCell ref="A2:L2"/>
    <mergeCell ref="A1:D1"/>
    <mergeCell ref="A9:F9"/>
    <mergeCell ref="A11:F11"/>
    <mergeCell ref="A94:F94"/>
    <mergeCell ref="A96:F96"/>
  </mergeCells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F4E4B-9996-4639-9E8F-7AFCD8F5C29A}">
  <dimension ref="A1:L126"/>
  <sheetViews>
    <sheetView zoomScaleNormal="100" workbookViewId="0">
      <selection activeCell="C7" sqref="C7"/>
    </sheetView>
  </sheetViews>
  <sheetFormatPr defaultRowHeight="12.3" x14ac:dyDescent="0.4"/>
  <cols>
    <col min="1" max="1" width="48.5546875" style="36" customWidth="1"/>
    <col min="2" max="6" width="22.277343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229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228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227</v>
      </c>
      <c r="B16" s="41">
        <v>21331000</v>
      </c>
      <c r="C16" s="41">
        <v>22273000</v>
      </c>
      <c r="D16" s="41">
        <v>22831000</v>
      </c>
      <c r="E16" s="41">
        <v>21720000</v>
      </c>
      <c r="F16" s="41">
        <v>22603000</v>
      </c>
      <c r="G16" s="36">
        <f>F16/F21</f>
        <v>0.90062557277762278</v>
      </c>
      <c r="H16" s="36">
        <f>F17/F21</f>
        <v>8.4153484480216756E-2</v>
      </c>
    </row>
    <row r="17" spans="1:6" x14ac:dyDescent="0.4">
      <c r="A17" s="40" t="s">
        <v>226</v>
      </c>
      <c r="B17" s="41">
        <v>1836000</v>
      </c>
      <c r="C17" s="41">
        <v>1881000</v>
      </c>
      <c r="D17" s="41">
        <v>1866000</v>
      </c>
      <c r="E17" s="41">
        <v>1748000</v>
      </c>
      <c r="F17" s="41">
        <v>2112000</v>
      </c>
    </row>
    <row r="18" spans="1:6" x14ac:dyDescent="0.4">
      <c r="A18" s="40" t="s">
        <v>225</v>
      </c>
      <c r="B18" s="41">
        <v>460000</v>
      </c>
      <c r="C18" s="41">
        <v>477000</v>
      </c>
      <c r="D18" s="41">
        <v>487000</v>
      </c>
      <c r="E18" s="41">
        <v>502000</v>
      </c>
      <c r="F18" s="41">
        <v>476000</v>
      </c>
    </row>
    <row r="19" spans="1:6" x14ac:dyDescent="0.4">
      <c r="A19" s="40" t="s">
        <v>159</v>
      </c>
      <c r="B19" s="41">
        <v>138000</v>
      </c>
      <c r="C19" s="41">
        <v>89000</v>
      </c>
      <c r="D19" s="41">
        <v>95000</v>
      </c>
      <c r="E19" s="41">
        <v>97000</v>
      </c>
      <c r="F19" s="41">
        <v>111000</v>
      </c>
    </row>
    <row r="20" spans="1:6" x14ac:dyDescent="0.4">
      <c r="A20" s="40" t="s">
        <v>205</v>
      </c>
      <c r="B20" s="41">
        <v>-200000</v>
      </c>
      <c r="C20" s="41">
        <v>-199000</v>
      </c>
      <c r="D20" s="41">
        <v>-200000</v>
      </c>
      <c r="E20" s="41">
        <v>-199000</v>
      </c>
      <c r="F20" s="41">
        <v>-205000</v>
      </c>
    </row>
    <row r="21" spans="1:6" x14ac:dyDescent="0.4">
      <c r="A21" s="40" t="s">
        <v>47</v>
      </c>
      <c r="B21" s="40"/>
      <c r="C21" s="40"/>
      <c r="D21" s="40"/>
      <c r="E21" s="40"/>
      <c r="F21" s="46">
        <f>SUM(F16:F20)</f>
        <v>25097000</v>
      </c>
    </row>
    <row r="22" spans="1:6" x14ac:dyDescent="0.4">
      <c r="A22" s="40" t="s">
        <v>131</v>
      </c>
      <c r="B22" s="40"/>
      <c r="C22" s="40"/>
      <c r="D22" s="40"/>
      <c r="E22" s="40"/>
      <c r="F22" s="40"/>
    </row>
    <row r="23" spans="1:6" x14ac:dyDescent="0.4">
      <c r="A23" s="40" t="s">
        <v>227</v>
      </c>
      <c r="B23" s="39">
        <v>90.519838743899896</v>
      </c>
      <c r="C23" s="39">
        <v>90.832347783532498</v>
      </c>
      <c r="D23" s="39">
        <v>91.036325212329004</v>
      </c>
      <c r="E23" s="39">
        <v>91.000502765208694</v>
      </c>
      <c r="F23" s="39">
        <v>90.062557277762295</v>
      </c>
    </row>
    <row r="24" spans="1:6" x14ac:dyDescent="0.4">
      <c r="A24" s="40" t="s">
        <v>226</v>
      </c>
      <c r="B24" s="39">
        <v>7.7912157861234901</v>
      </c>
      <c r="C24" s="39">
        <v>7.6709758982096998</v>
      </c>
      <c r="D24" s="39">
        <v>7.4404880577375501</v>
      </c>
      <c r="E24" s="39">
        <v>7.3236132059661498</v>
      </c>
      <c r="F24" s="39">
        <v>8.4153484480216694</v>
      </c>
    </row>
    <row r="25" spans="1:6" x14ac:dyDescent="0.4">
      <c r="A25" s="40" t="s">
        <v>225</v>
      </c>
      <c r="B25" s="39">
        <v>1.9520475281137299</v>
      </c>
      <c r="C25" s="39">
        <v>1.94527140002447</v>
      </c>
      <c r="D25" s="39">
        <v>1.94186371067427</v>
      </c>
      <c r="E25" s="39">
        <v>2.1032344561756302</v>
      </c>
      <c r="F25" s="39">
        <v>1.8966410327927601</v>
      </c>
    </row>
    <row r="26" spans="1:6" x14ac:dyDescent="0.4">
      <c r="A26" s="40" t="s">
        <v>159</v>
      </c>
      <c r="B26" s="39">
        <v>0.58561425843411796</v>
      </c>
      <c r="C26" s="39">
        <v>0.36295420252028898</v>
      </c>
      <c r="D26" s="39">
        <v>0.37880298257506301</v>
      </c>
      <c r="E26" s="39">
        <v>0.40640187699011199</v>
      </c>
      <c r="F26" s="39">
        <v>0.442283938319321</v>
      </c>
    </row>
    <row r="27" spans="1:6" x14ac:dyDescent="0.4">
      <c r="A27" s="40" t="s">
        <v>205</v>
      </c>
      <c r="B27" s="38" t="s">
        <v>127</v>
      </c>
      <c r="C27" s="38" t="s">
        <v>127</v>
      </c>
      <c r="D27" s="38" t="s">
        <v>127</v>
      </c>
      <c r="E27" s="38" t="s">
        <v>127</v>
      </c>
      <c r="F27" s="38" t="s">
        <v>127</v>
      </c>
    </row>
    <row r="28" spans="1:6" x14ac:dyDescent="0.4">
      <c r="A28" s="40" t="s">
        <v>47</v>
      </c>
      <c r="B28" s="40"/>
      <c r="C28" s="40"/>
      <c r="D28" s="40"/>
      <c r="E28" s="40"/>
      <c r="F28" s="40"/>
    </row>
    <row r="29" spans="1:6" x14ac:dyDescent="0.4">
      <c r="A29" s="40" t="s">
        <v>129</v>
      </c>
      <c r="B29" s="40"/>
      <c r="C29" s="40"/>
      <c r="D29" s="40"/>
      <c r="E29" s="40"/>
      <c r="F29" s="40"/>
    </row>
    <row r="30" spans="1:6" x14ac:dyDescent="0.4">
      <c r="A30" s="40" t="s">
        <v>227</v>
      </c>
      <c r="B30" s="41">
        <v>3210000</v>
      </c>
      <c r="C30" s="41">
        <v>3058000</v>
      </c>
      <c r="D30" s="41">
        <v>3536000</v>
      </c>
      <c r="E30" s="41">
        <v>2669000</v>
      </c>
      <c r="F30" s="41">
        <v>3864000</v>
      </c>
    </row>
    <row r="31" spans="1:6" x14ac:dyDescent="0.4">
      <c r="A31" s="40" t="s">
        <v>226</v>
      </c>
      <c r="B31" s="41">
        <v>319000</v>
      </c>
      <c r="C31" s="41">
        <v>274000</v>
      </c>
      <c r="D31" s="41">
        <v>432000</v>
      </c>
      <c r="E31" s="41">
        <v>-1266000</v>
      </c>
      <c r="F31" s="41">
        <v>396000</v>
      </c>
    </row>
    <row r="32" spans="1:6" x14ac:dyDescent="0.4">
      <c r="A32" s="40" t="s">
        <v>225</v>
      </c>
      <c r="B32" s="41">
        <v>441000</v>
      </c>
      <c r="C32" s="41">
        <v>9000</v>
      </c>
      <c r="D32" s="41">
        <v>21000</v>
      </c>
      <c r="E32" s="41">
        <v>-10000</v>
      </c>
      <c r="F32" s="41">
        <v>-143000</v>
      </c>
    </row>
    <row r="33" spans="1:6" x14ac:dyDescent="0.4">
      <c r="A33" s="40" t="s">
        <v>159</v>
      </c>
      <c r="B33" s="41">
        <v>-905000</v>
      </c>
      <c r="C33" s="41">
        <v>-694000</v>
      </c>
      <c r="D33" s="41">
        <v>-411000</v>
      </c>
      <c r="E33" s="41">
        <v>-318000</v>
      </c>
      <c r="F33" s="41">
        <v>-545000</v>
      </c>
    </row>
    <row r="34" spans="1:6" x14ac:dyDescent="0.4">
      <c r="A34" s="40" t="s">
        <v>205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</row>
    <row r="35" spans="1:6" x14ac:dyDescent="0.4">
      <c r="A35" s="40" t="s">
        <v>47</v>
      </c>
      <c r="B35" s="40"/>
      <c r="C35" s="40"/>
      <c r="D35" s="40"/>
      <c r="E35" s="40"/>
      <c r="F35" s="40"/>
    </row>
    <row r="36" spans="1:6" x14ac:dyDescent="0.4">
      <c r="A36" s="40" t="s">
        <v>128</v>
      </c>
      <c r="B36" s="40"/>
      <c r="C36" s="40"/>
      <c r="D36" s="40"/>
      <c r="E36" s="40"/>
      <c r="F36" s="40"/>
    </row>
    <row r="37" spans="1:6" x14ac:dyDescent="0.4">
      <c r="A37" s="40" t="s">
        <v>227</v>
      </c>
      <c r="B37" s="38" t="s">
        <v>127</v>
      </c>
      <c r="C37" s="38" t="s">
        <v>127</v>
      </c>
      <c r="D37" s="39">
        <v>98.826159865846805</v>
      </c>
      <c r="E37" s="38" t="s">
        <v>127</v>
      </c>
      <c r="F37" s="38" t="s">
        <v>127</v>
      </c>
    </row>
    <row r="38" spans="1:6" x14ac:dyDescent="0.4">
      <c r="A38" s="40" t="s">
        <v>226</v>
      </c>
      <c r="B38" s="39">
        <v>10.407830342577499</v>
      </c>
      <c r="C38" s="39">
        <v>10.351341140914201</v>
      </c>
      <c r="D38" s="39">
        <v>12.073784237003901</v>
      </c>
      <c r="E38" s="38" t="s">
        <v>127</v>
      </c>
      <c r="F38" s="39">
        <v>11.086226203807399</v>
      </c>
    </row>
    <row r="39" spans="1:6" x14ac:dyDescent="0.4">
      <c r="A39" s="40" t="s">
        <v>225</v>
      </c>
      <c r="B39" s="39">
        <v>14.3882544861338</v>
      </c>
      <c r="C39" s="39">
        <v>0.34000755572346097</v>
      </c>
      <c r="D39" s="39">
        <v>0.58692006707657896</v>
      </c>
      <c r="E39" s="38" t="s">
        <v>127</v>
      </c>
      <c r="F39" s="38" t="s">
        <v>127</v>
      </c>
    </row>
    <row r="40" spans="1:6" x14ac:dyDescent="0.4">
      <c r="A40" s="40" t="s">
        <v>159</v>
      </c>
      <c r="B40" s="38" t="s">
        <v>127</v>
      </c>
      <c r="C40" s="38" t="s">
        <v>127</v>
      </c>
      <c r="D40" s="38" t="s">
        <v>127</v>
      </c>
      <c r="E40" s="38" t="s">
        <v>127</v>
      </c>
      <c r="F40" s="38" t="s">
        <v>127</v>
      </c>
    </row>
    <row r="41" spans="1:6" x14ac:dyDescent="0.4">
      <c r="A41" s="40" t="s">
        <v>205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</row>
    <row r="42" spans="1:6" x14ac:dyDescent="0.4">
      <c r="A42" s="40" t="s">
        <v>47</v>
      </c>
      <c r="B42" s="40"/>
      <c r="C42" s="40"/>
      <c r="D42" s="40"/>
      <c r="E42" s="40"/>
      <c r="F42" s="40"/>
    </row>
    <row r="43" spans="1:6" x14ac:dyDescent="0.4">
      <c r="A43" s="40" t="s">
        <v>132</v>
      </c>
      <c r="B43" s="40"/>
      <c r="C43" s="40"/>
      <c r="D43" s="40"/>
      <c r="E43" s="40"/>
      <c r="F43" s="40"/>
    </row>
    <row r="44" spans="1:6" x14ac:dyDescent="0.4">
      <c r="A44" s="40" t="s">
        <v>227</v>
      </c>
      <c r="B44" s="41">
        <v>7024000</v>
      </c>
      <c r="C44" s="41">
        <v>8086000</v>
      </c>
      <c r="D44" s="41">
        <v>8263000</v>
      </c>
      <c r="E44" s="41">
        <v>7629000</v>
      </c>
      <c r="F44" s="41">
        <v>7653000</v>
      </c>
    </row>
    <row r="45" spans="1:6" x14ac:dyDescent="0.4">
      <c r="A45" s="40" t="s">
        <v>226</v>
      </c>
      <c r="B45" s="41">
        <v>907000</v>
      </c>
      <c r="C45" s="41">
        <v>1133000</v>
      </c>
      <c r="D45" s="41">
        <v>1539000</v>
      </c>
      <c r="E45" s="41">
        <v>1309000</v>
      </c>
      <c r="F45" s="41">
        <v>1271000</v>
      </c>
    </row>
    <row r="46" spans="1:6" x14ac:dyDescent="0.4">
      <c r="A46" s="40" t="s">
        <v>225</v>
      </c>
      <c r="B46" s="41">
        <v>92000</v>
      </c>
      <c r="C46" s="41">
        <v>193000</v>
      </c>
      <c r="D46" s="41">
        <v>1423000</v>
      </c>
      <c r="E46" s="41">
        <v>1219000</v>
      </c>
      <c r="F46" s="41">
        <v>543000</v>
      </c>
    </row>
    <row r="47" spans="1:6" x14ac:dyDescent="0.4">
      <c r="A47" s="40" t="s">
        <v>159</v>
      </c>
      <c r="B47" s="41">
        <v>175000</v>
      </c>
      <c r="C47" s="41">
        <v>256000</v>
      </c>
      <c r="D47" s="41">
        <v>221000</v>
      </c>
      <c r="E47" s="41">
        <v>264000</v>
      </c>
      <c r="F47" s="41">
        <v>285000</v>
      </c>
    </row>
    <row r="48" spans="1:6" x14ac:dyDescent="0.4">
      <c r="A48" s="40" t="s">
        <v>205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</row>
    <row r="49" spans="1:6" x14ac:dyDescent="0.4">
      <c r="A49" s="40" t="s">
        <v>47</v>
      </c>
      <c r="B49" s="40"/>
      <c r="C49" s="40"/>
      <c r="D49" s="40"/>
      <c r="E49" s="40"/>
      <c r="F49" s="40"/>
    </row>
    <row r="50" spans="1:6" x14ac:dyDescent="0.4">
      <c r="A50" s="40" t="s">
        <v>130</v>
      </c>
      <c r="B50" s="40"/>
      <c r="C50" s="40"/>
      <c r="D50" s="40"/>
      <c r="E50" s="40"/>
      <c r="F50" s="40"/>
    </row>
    <row r="51" spans="1:6" x14ac:dyDescent="0.4">
      <c r="A51" s="40" t="s">
        <v>227</v>
      </c>
      <c r="B51" s="39">
        <v>85.679434008294706</v>
      </c>
      <c r="C51" s="39">
        <v>83.636739760033095</v>
      </c>
      <c r="D51" s="39">
        <v>72.191158483312904</v>
      </c>
      <c r="E51" s="39">
        <v>73.207945494674206</v>
      </c>
      <c r="F51" s="39">
        <v>78.476210008203495</v>
      </c>
    </row>
    <row r="52" spans="1:6" x14ac:dyDescent="0.4">
      <c r="A52" s="40" t="s">
        <v>226</v>
      </c>
      <c r="B52" s="39">
        <v>11.0636740668456</v>
      </c>
      <c r="C52" s="39">
        <v>11.719073231278401</v>
      </c>
      <c r="D52" s="39">
        <v>13.4457452385113</v>
      </c>
      <c r="E52" s="39">
        <v>12.5611745513866</v>
      </c>
      <c r="F52" s="39">
        <v>13.0332239540607</v>
      </c>
    </row>
    <row r="53" spans="1:6" x14ac:dyDescent="0.4">
      <c r="A53" s="40" t="s">
        <v>225</v>
      </c>
      <c r="B53" s="39">
        <v>1.1222249329104701</v>
      </c>
      <c r="C53" s="39">
        <v>1.9962763756723201</v>
      </c>
      <c r="D53" s="39">
        <v>12.432290756596201</v>
      </c>
      <c r="E53" s="39">
        <v>11.697533825928399</v>
      </c>
      <c r="F53" s="39">
        <v>5.5680885972108296</v>
      </c>
    </row>
    <row r="54" spans="1:6" x14ac:dyDescent="0.4">
      <c r="A54" s="40" t="s">
        <v>159</v>
      </c>
      <c r="B54" s="39">
        <v>2.1346669919492598</v>
      </c>
      <c r="C54" s="39">
        <v>2.6479106330161399</v>
      </c>
      <c r="D54" s="39">
        <v>1.9308055215795901</v>
      </c>
      <c r="E54" s="39">
        <v>2.5333461280107499</v>
      </c>
      <c r="F54" s="39">
        <v>2.9224774405250198</v>
      </c>
    </row>
    <row r="55" spans="1:6" x14ac:dyDescent="0.4">
      <c r="A55" s="40" t="s">
        <v>205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126</v>
      </c>
      <c r="B57" s="40"/>
      <c r="C57" s="40"/>
      <c r="D57" s="40"/>
      <c r="E57" s="40"/>
      <c r="F57" s="40"/>
    </row>
    <row r="58" spans="1:6" x14ac:dyDescent="0.4">
      <c r="A58" s="40" t="s">
        <v>227</v>
      </c>
      <c r="B58" s="41">
        <v>119423000</v>
      </c>
      <c r="C58" s="41">
        <v>125364000</v>
      </c>
      <c r="D58" s="41">
        <v>135561000</v>
      </c>
      <c r="E58" s="41">
        <v>138225000</v>
      </c>
      <c r="F58" s="41">
        <v>143841000</v>
      </c>
    </row>
    <row r="59" spans="1:6" x14ac:dyDescent="0.4">
      <c r="A59" s="40" t="s">
        <v>226</v>
      </c>
      <c r="B59" s="41">
        <v>11462000</v>
      </c>
      <c r="C59" s="41">
        <v>12361000</v>
      </c>
      <c r="D59" s="41">
        <v>13921000</v>
      </c>
      <c r="E59" s="41">
        <v>13849000</v>
      </c>
      <c r="F59" s="41">
        <v>15179000</v>
      </c>
    </row>
    <row r="60" spans="1:6" x14ac:dyDescent="0.4">
      <c r="A60" s="40" t="s">
        <v>225</v>
      </c>
      <c r="B60" s="41">
        <v>4156000</v>
      </c>
      <c r="C60" s="41">
        <v>4204000</v>
      </c>
      <c r="D60" s="41">
        <v>6020000</v>
      </c>
      <c r="E60" s="41">
        <v>6716000</v>
      </c>
      <c r="F60" s="41">
        <v>6977000</v>
      </c>
    </row>
    <row r="61" spans="1:6" x14ac:dyDescent="0.4">
      <c r="A61" s="40" t="s">
        <v>159</v>
      </c>
      <c r="B61" s="41">
        <v>2685000</v>
      </c>
      <c r="C61" s="41">
        <v>3275000</v>
      </c>
      <c r="D61" s="41">
        <v>3148000</v>
      </c>
      <c r="E61" s="41">
        <v>3598000</v>
      </c>
      <c r="F61" s="41">
        <v>3590000</v>
      </c>
    </row>
    <row r="62" spans="1:6" x14ac:dyDescent="0.4">
      <c r="A62" s="40" t="s">
        <v>205</v>
      </c>
      <c r="B62" s="41">
        <v>188000</v>
      </c>
      <c r="C62" s="41">
        <v>188000</v>
      </c>
      <c r="D62" s="41">
        <v>188000</v>
      </c>
      <c r="E62" s="41">
        <v>0</v>
      </c>
      <c r="F62" s="41">
        <v>0</v>
      </c>
    </row>
    <row r="63" spans="1:6" x14ac:dyDescent="0.4">
      <c r="A63" s="40" t="s">
        <v>47</v>
      </c>
      <c r="B63" s="40"/>
      <c r="C63" s="40"/>
      <c r="D63" s="40"/>
      <c r="E63" s="40"/>
      <c r="F63" s="40"/>
    </row>
    <row r="64" spans="1:6" x14ac:dyDescent="0.4">
      <c r="A64" s="40" t="s">
        <v>125</v>
      </c>
      <c r="B64" s="40"/>
      <c r="C64" s="40"/>
      <c r="D64" s="40"/>
      <c r="E64" s="40"/>
      <c r="F64" s="40"/>
    </row>
    <row r="65" spans="1:6" x14ac:dyDescent="0.4">
      <c r="A65" s="40" t="s">
        <v>227</v>
      </c>
      <c r="B65" s="39">
        <v>86.592369157590994</v>
      </c>
      <c r="C65" s="39">
        <v>86.224826675470496</v>
      </c>
      <c r="D65" s="39">
        <v>85.345446303781202</v>
      </c>
      <c r="E65" s="39">
        <v>85.120205926546305</v>
      </c>
      <c r="F65" s="39">
        <v>84.818411788639494</v>
      </c>
    </row>
    <row r="66" spans="1:6" x14ac:dyDescent="0.4">
      <c r="A66" s="40" t="s">
        <v>226</v>
      </c>
      <c r="B66" s="39">
        <v>8.3109764055860893</v>
      </c>
      <c r="C66" s="39">
        <v>8.5018432926158294</v>
      </c>
      <c r="D66" s="39">
        <v>8.7642755511905204</v>
      </c>
      <c r="E66" s="39">
        <v>8.5283395324777693</v>
      </c>
      <c r="F66" s="39">
        <v>8.95056814496394</v>
      </c>
    </row>
    <row r="67" spans="1:6" x14ac:dyDescent="0.4">
      <c r="A67" s="40" t="s">
        <v>225</v>
      </c>
      <c r="B67" s="39">
        <v>3.0134721638122302</v>
      </c>
      <c r="C67" s="39">
        <v>2.8914933421371201</v>
      </c>
      <c r="D67" s="39">
        <v>3.7900250569762899</v>
      </c>
      <c r="E67" s="39">
        <v>4.1357735793285197</v>
      </c>
      <c r="F67" s="39">
        <v>4.1141125204172502</v>
      </c>
    </row>
    <row r="68" spans="1:6" x14ac:dyDescent="0.4">
      <c r="A68" s="40" t="s">
        <v>159</v>
      </c>
      <c r="B68" s="39">
        <v>1.94686543788158</v>
      </c>
      <c r="C68" s="39">
        <v>2.2525310883679999</v>
      </c>
      <c r="D68" s="39">
        <v>1.9818935015550401</v>
      </c>
      <c r="E68" s="39">
        <v>2.21568096164741</v>
      </c>
      <c r="F68" s="39">
        <v>2.11690754597935</v>
      </c>
    </row>
    <row r="69" spans="1:6" x14ac:dyDescent="0.4">
      <c r="A69" s="40" t="s">
        <v>205</v>
      </c>
      <c r="B69" s="39">
        <v>0.136316835129138</v>
      </c>
      <c r="C69" s="39">
        <v>0.129305601408606</v>
      </c>
      <c r="D69" s="39">
        <v>0.118359586496934</v>
      </c>
      <c r="E69" s="39">
        <v>0</v>
      </c>
      <c r="F69" s="39">
        <v>0</v>
      </c>
    </row>
    <row r="70" spans="1:6" x14ac:dyDescent="0.4">
      <c r="A70" s="8"/>
      <c r="B70" s="6"/>
      <c r="C70" s="6"/>
      <c r="D70" s="6"/>
      <c r="E70" s="6"/>
      <c r="F70" s="6"/>
    </row>
    <row r="71" spans="1:6" x14ac:dyDescent="0.4">
      <c r="A71" s="37" t="s">
        <v>145</v>
      </c>
    </row>
    <row r="72" spans="1:6" ht="12.6" thickBot="1" x14ac:dyDescent="0.45">
      <c r="A72" s="8"/>
      <c r="B72" s="6"/>
      <c r="C72" s="6"/>
      <c r="D72" s="6"/>
      <c r="E72" s="6"/>
      <c r="F72" s="6"/>
    </row>
    <row r="73" spans="1:6" x14ac:dyDescent="0.4">
      <c r="A73" s="45" t="s">
        <v>144</v>
      </c>
      <c r="B73" s="44" t="s">
        <v>143</v>
      </c>
      <c r="C73" s="44" t="s">
        <v>142</v>
      </c>
      <c r="D73" s="44" t="s">
        <v>141</v>
      </c>
      <c r="E73" s="44" t="s">
        <v>140</v>
      </c>
      <c r="F73" s="44" t="s">
        <v>139</v>
      </c>
    </row>
    <row r="74" spans="1:6" x14ac:dyDescent="0.4">
      <c r="A74" s="40" t="s">
        <v>138</v>
      </c>
      <c r="B74" s="43">
        <v>43100</v>
      </c>
      <c r="C74" s="43">
        <v>43465</v>
      </c>
      <c r="D74" s="43">
        <v>43830</v>
      </c>
      <c r="E74" s="43">
        <v>44196</v>
      </c>
      <c r="F74" s="43">
        <v>44561</v>
      </c>
    </row>
    <row r="75" spans="1:6" x14ac:dyDescent="0.4">
      <c r="A75" s="40" t="s">
        <v>47</v>
      </c>
      <c r="B75" s="40"/>
      <c r="C75" s="40"/>
      <c r="D75" s="40"/>
      <c r="E75" s="40"/>
      <c r="F75" s="40"/>
    </row>
    <row r="76" spans="1:6" x14ac:dyDescent="0.4">
      <c r="A76" s="42" t="s">
        <v>227</v>
      </c>
      <c r="B76" s="40"/>
      <c r="C76" s="40"/>
      <c r="D76" s="40"/>
      <c r="E76" s="40"/>
      <c r="F76" s="40"/>
    </row>
    <row r="77" spans="1:6" x14ac:dyDescent="0.4">
      <c r="A77" s="40" t="s">
        <v>133</v>
      </c>
      <c r="B77" s="41">
        <v>21331000</v>
      </c>
      <c r="C77" s="41">
        <v>22273000</v>
      </c>
      <c r="D77" s="41">
        <v>22831000</v>
      </c>
      <c r="E77" s="41">
        <v>21720000</v>
      </c>
      <c r="F77" s="41">
        <v>22603000</v>
      </c>
    </row>
    <row r="78" spans="1:6" x14ac:dyDescent="0.4">
      <c r="A78" s="40" t="s">
        <v>132</v>
      </c>
      <c r="B78" s="41">
        <v>7024000</v>
      </c>
      <c r="C78" s="41">
        <v>8086000</v>
      </c>
      <c r="D78" s="41">
        <v>8263000</v>
      </c>
      <c r="E78" s="41">
        <v>7629000</v>
      </c>
      <c r="F78" s="41">
        <v>7653000</v>
      </c>
    </row>
    <row r="79" spans="1:6" x14ac:dyDescent="0.4">
      <c r="A79" s="40" t="s">
        <v>131</v>
      </c>
      <c r="B79" s="39">
        <v>90.519838743899896</v>
      </c>
      <c r="C79" s="39">
        <v>90.832347783532498</v>
      </c>
      <c r="D79" s="39">
        <v>91.036325212329004</v>
      </c>
      <c r="E79" s="39">
        <v>91.000502765208694</v>
      </c>
      <c r="F79" s="39">
        <v>90.062557277762295</v>
      </c>
    </row>
    <row r="80" spans="1:6" x14ac:dyDescent="0.4">
      <c r="A80" s="40" t="s">
        <v>130</v>
      </c>
      <c r="B80" s="39">
        <v>85.679434008294706</v>
      </c>
      <c r="C80" s="39">
        <v>83.636739760033095</v>
      </c>
      <c r="D80" s="39">
        <v>72.191158483312904</v>
      </c>
      <c r="E80" s="39">
        <v>73.207945494674206</v>
      </c>
      <c r="F80" s="39">
        <v>78.476210008203495</v>
      </c>
    </row>
    <row r="81" spans="1:6" x14ac:dyDescent="0.4">
      <c r="A81" s="40" t="s">
        <v>129</v>
      </c>
      <c r="B81" s="41">
        <v>3210000</v>
      </c>
      <c r="C81" s="41">
        <v>3058000</v>
      </c>
      <c r="D81" s="41">
        <v>3536000</v>
      </c>
      <c r="E81" s="41">
        <v>2669000</v>
      </c>
      <c r="F81" s="41">
        <v>3864000</v>
      </c>
    </row>
    <row r="82" spans="1:6" x14ac:dyDescent="0.4">
      <c r="A82" s="40" t="s">
        <v>128</v>
      </c>
      <c r="B82" s="38" t="s">
        <v>127</v>
      </c>
      <c r="C82" s="38" t="s">
        <v>127</v>
      </c>
      <c r="D82" s="39">
        <v>98.826159865846805</v>
      </c>
      <c r="E82" s="38" t="s">
        <v>127</v>
      </c>
      <c r="F82" s="38" t="s">
        <v>127</v>
      </c>
    </row>
    <row r="83" spans="1:6" x14ac:dyDescent="0.4">
      <c r="A83" s="40" t="s">
        <v>126</v>
      </c>
      <c r="B83" s="41">
        <v>119423000</v>
      </c>
      <c r="C83" s="41">
        <v>125364000</v>
      </c>
      <c r="D83" s="41">
        <v>135561000</v>
      </c>
      <c r="E83" s="41">
        <v>138225000</v>
      </c>
      <c r="F83" s="41">
        <v>143841000</v>
      </c>
    </row>
    <row r="84" spans="1:6" x14ac:dyDescent="0.4">
      <c r="A84" s="40" t="s">
        <v>125</v>
      </c>
      <c r="B84" s="39">
        <v>86.592369157590994</v>
      </c>
      <c r="C84" s="39">
        <v>86.224826675470496</v>
      </c>
      <c r="D84" s="39">
        <v>85.345446303781202</v>
      </c>
      <c r="E84" s="39">
        <v>85.120205926546305</v>
      </c>
      <c r="F84" s="39">
        <v>84.818411788639494</v>
      </c>
    </row>
    <row r="85" spans="1:6" x14ac:dyDescent="0.4">
      <c r="A85" s="40" t="s">
        <v>47</v>
      </c>
      <c r="B85" s="40"/>
      <c r="C85" s="40"/>
      <c r="D85" s="40"/>
      <c r="E85" s="40"/>
      <c r="F85" s="40"/>
    </row>
    <row r="86" spans="1:6" x14ac:dyDescent="0.4">
      <c r="A86" s="42" t="s">
        <v>226</v>
      </c>
      <c r="B86" s="40"/>
      <c r="C86" s="40"/>
      <c r="D86" s="40"/>
      <c r="E86" s="40"/>
      <c r="F86" s="40"/>
    </row>
    <row r="87" spans="1:6" x14ac:dyDescent="0.4">
      <c r="A87" s="40" t="s">
        <v>133</v>
      </c>
      <c r="B87" s="41">
        <v>1836000</v>
      </c>
      <c r="C87" s="41">
        <v>1881000</v>
      </c>
      <c r="D87" s="41">
        <v>1866000</v>
      </c>
      <c r="E87" s="41">
        <v>1748000</v>
      </c>
      <c r="F87" s="41">
        <v>2112000</v>
      </c>
    </row>
    <row r="88" spans="1:6" x14ac:dyDescent="0.4">
      <c r="A88" s="40" t="s">
        <v>132</v>
      </c>
      <c r="B88" s="41">
        <v>907000</v>
      </c>
      <c r="C88" s="41">
        <v>1133000</v>
      </c>
      <c r="D88" s="41">
        <v>1539000</v>
      </c>
      <c r="E88" s="41">
        <v>1309000</v>
      </c>
      <c r="F88" s="41">
        <v>1271000</v>
      </c>
    </row>
    <row r="89" spans="1:6" x14ac:dyDescent="0.4">
      <c r="A89" s="40" t="s">
        <v>131</v>
      </c>
      <c r="B89" s="39">
        <v>7.7912157861234901</v>
      </c>
      <c r="C89" s="39">
        <v>7.6709758982096998</v>
      </c>
      <c r="D89" s="39">
        <v>7.4404880577375501</v>
      </c>
      <c r="E89" s="39">
        <v>7.3236132059661498</v>
      </c>
      <c r="F89" s="39">
        <v>8.4153484480216694</v>
      </c>
    </row>
    <row r="90" spans="1:6" x14ac:dyDescent="0.4">
      <c r="A90" s="40" t="s">
        <v>130</v>
      </c>
      <c r="B90" s="39">
        <v>11.0636740668456</v>
      </c>
      <c r="C90" s="39">
        <v>11.719073231278401</v>
      </c>
      <c r="D90" s="39">
        <v>13.4457452385113</v>
      </c>
      <c r="E90" s="39">
        <v>12.5611745513866</v>
      </c>
      <c r="F90" s="39">
        <v>13.0332239540607</v>
      </c>
    </row>
    <row r="91" spans="1:6" x14ac:dyDescent="0.4">
      <c r="A91" s="40" t="s">
        <v>129</v>
      </c>
      <c r="B91" s="41">
        <v>319000</v>
      </c>
      <c r="C91" s="41">
        <v>274000</v>
      </c>
      <c r="D91" s="41">
        <v>432000</v>
      </c>
      <c r="E91" s="41">
        <v>-1266000</v>
      </c>
      <c r="F91" s="41">
        <v>396000</v>
      </c>
    </row>
    <row r="92" spans="1:6" x14ac:dyDescent="0.4">
      <c r="A92" s="40" t="s">
        <v>128</v>
      </c>
      <c r="B92" s="39">
        <v>10.407830342577499</v>
      </c>
      <c r="C92" s="39">
        <v>10.351341140914201</v>
      </c>
      <c r="D92" s="39">
        <v>12.073784237003901</v>
      </c>
      <c r="E92" s="38" t="s">
        <v>127</v>
      </c>
      <c r="F92" s="39">
        <v>11.086226203807399</v>
      </c>
    </row>
    <row r="93" spans="1:6" x14ac:dyDescent="0.4">
      <c r="A93" s="40" t="s">
        <v>126</v>
      </c>
      <c r="B93" s="41">
        <v>11462000</v>
      </c>
      <c r="C93" s="41">
        <v>12361000</v>
      </c>
      <c r="D93" s="41">
        <v>13921000</v>
      </c>
      <c r="E93" s="41">
        <v>13849000</v>
      </c>
      <c r="F93" s="41">
        <v>15179000</v>
      </c>
    </row>
    <row r="94" spans="1:6" x14ac:dyDescent="0.4">
      <c r="A94" s="40" t="s">
        <v>125</v>
      </c>
      <c r="B94" s="39">
        <v>8.3109764055860893</v>
      </c>
      <c r="C94" s="39">
        <v>8.5018432926158294</v>
      </c>
      <c r="D94" s="39">
        <v>8.7642755511905204</v>
      </c>
      <c r="E94" s="39">
        <v>8.5283395324777693</v>
      </c>
      <c r="F94" s="39">
        <v>8.95056814496394</v>
      </c>
    </row>
    <row r="95" spans="1:6" x14ac:dyDescent="0.4">
      <c r="A95" s="40" t="s">
        <v>47</v>
      </c>
      <c r="B95" s="40"/>
      <c r="C95" s="40"/>
      <c r="D95" s="40"/>
      <c r="E95" s="40"/>
      <c r="F95" s="40"/>
    </row>
    <row r="96" spans="1:6" x14ac:dyDescent="0.4">
      <c r="A96" s="42" t="s">
        <v>225</v>
      </c>
      <c r="B96" s="40"/>
      <c r="C96" s="40"/>
      <c r="D96" s="40"/>
      <c r="E96" s="40"/>
      <c r="F96" s="40"/>
    </row>
    <row r="97" spans="1:6" x14ac:dyDescent="0.4">
      <c r="A97" s="40" t="s">
        <v>133</v>
      </c>
      <c r="B97" s="41">
        <v>460000</v>
      </c>
      <c r="C97" s="41">
        <v>477000</v>
      </c>
      <c r="D97" s="41">
        <v>487000</v>
      </c>
      <c r="E97" s="41">
        <v>502000</v>
      </c>
      <c r="F97" s="41">
        <v>476000</v>
      </c>
    </row>
    <row r="98" spans="1:6" x14ac:dyDescent="0.4">
      <c r="A98" s="40" t="s">
        <v>132</v>
      </c>
      <c r="B98" s="41">
        <v>92000</v>
      </c>
      <c r="C98" s="41">
        <v>193000</v>
      </c>
      <c r="D98" s="41">
        <v>1423000</v>
      </c>
      <c r="E98" s="41">
        <v>1219000</v>
      </c>
      <c r="F98" s="41">
        <v>543000</v>
      </c>
    </row>
    <row r="99" spans="1:6" x14ac:dyDescent="0.4">
      <c r="A99" s="40" t="s">
        <v>131</v>
      </c>
      <c r="B99" s="39">
        <v>1.9520475281137299</v>
      </c>
      <c r="C99" s="39">
        <v>1.94527140002447</v>
      </c>
      <c r="D99" s="39">
        <v>1.94186371067427</v>
      </c>
      <c r="E99" s="39">
        <v>2.1032344561756302</v>
      </c>
      <c r="F99" s="39">
        <v>1.8966410327927601</v>
      </c>
    </row>
    <row r="100" spans="1:6" x14ac:dyDescent="0.4">
      <c r="A100" s="40" t="s">
        <v>130</v>
      </c>
      <c r="B100" s="39">
        <v>1.1222249329104701</v>
      </c>
      <c r="C100" s="39">
        <v>1.9962763756723201</v>
      </c>
      <c r="D100" s="39">
        <v>12.432290756596201</v>
      </c>
      <c r="E100" s="39">
        <v>11.697533825928399</v>
      </c>
      <c r="F100" s="39">
        <v>5.5680885972108296</v>
      </c>
    </row>
    <row r="101" spans="1:6" x14ac:dyDescent="0.4">
      <c r="A101" s="40" t="s">
        <v>129</v>
      </c>
      <c r="B101" s="41">
        <v>441000</v>
      </c>
      <c r="C101" s="41">
        <v>9000</v>
      </c>
      <c r="D101" s="41">
        <v>21000</v>
      </c>
      <c r="E101" s="41">
        <v>-10000</v>
      </c>
      <c r="F101" s="41">
        <v>-143000</v>
      </c>
    </row>
    <row r="102" spans="1:6" x14ac:dyDescent="0.4">
      <c r="A102" s="40" t="s">
        <v>128</v>
      </c>
      <c r="B102" s="39">
        <v>14.3882544861338</v>
      </c>
      <c r="C102" s="39">
        <v>0.34000755572346097</v>
      </c>
      <c r="D102" s="39">
        <v>0.58692006707657896</v>
      </c>
      <c r="E102" s="38" t="s">
        <v>127</v>
      </c>
      <c r="F102" s="38" t="s">
        <v>127</v>
      </c>
    </row>
    <row r="103" spans="1:6" x14ac:dyDescent="0.4">
      <c r="A103" s="40" t="s">
        <v>126</v>
      </c>
      <c r="B103" s="41">
        <v>4156000</v>
      </c>
      <c r="C103" s="41">
        <v>4204000</v>
      </c>
      <c r="D103" s="41">
        <v>6020000</v>
      </c>
      <c r="E103" s="41">
        <v>6716000</v>
      </c>
      <c r="F103" s="41">
        <v>6977000</v>
      </c>
    </row>
    <row r="104" spans="1:6" x14ac:dyDescent="0.4">
      <c r="A104" s="40" t="s">
        <v>125</v>
      </c>
      <c r="B104" s="39">
        <v>3.0134721638122302</v>
      </c>
      <c r="C104" s="39">
        <v>2.8914933421371201</v>
      </c>
      <c r="D104" s="39">
        <v>3.7900250569762899</v>
      </c>
      <c r="E104" s="39">
        <v>4.1357735793285197</v>
      </c>
      <c r="F104" s="39">
        <v>4.1141125204172502</v>
      </c>
    </row>
    <row r="105" spans="1:6" x14ac:dyDescent="0.4">
      <c r="A105" s="40" t="s">
        <v>47</v>
      </c>
      <c r="B105" s="40"/>
      <c r="C105" s="40"/>
      <c r="D105" s="40"/>
      <c r="E105" s="40"/>
      <c r="F105" s="40"/>
    </row>
    <row r="106" spans="1:6" x14ac:dyDescent="0.4">
      <c r="A106" s="42" t="s">
        <v>159</v>
      </c>
      <c r="B106" s="40"/>
      <c r="C106" s="40"/>
      <c r="D106" s="40"/>
      <c r="E106" s="40"/>
      <c r="F106" s="40"/>
    </row>
    <row r="107" spans="1:6" x14ac:dyDescent="0.4">
      <c r="A107" s="40" t="s">
        <v>133</v>
      </c>
      <c r="B107" s="41">
        <v>138000</v>
      </c>
      <c r="C107" s="41">
        <v>89000</v>
      </c>
      <c r="D107" s="41">
        <v>95000</v>
      </c>
      <c r="E107" s="41">
        <v>97000</v>
      </c>
      <c r="F107" s="41">
        <v>111000</v>
      </c>
    </row>
    <row r="108" spans="1:6" x14ac:dyDescent="0.4">
      <c r="A108" s="40" t="s">
        <v>132</v>
      </c>
      <c r="B108" s="41">
        <v>175000</v>
      </c>
      <c r="C108" s="41">
        <v>256000</v>
      </c>
      <c r="D108" s="41">
        <v>221000</v>
      </c>
      <c r="E108" s="41">
        <v>264000</v>
      </c>
      <c r="F108" s="41">
        <v>285000</v>
      </c>
    </row>
    <row r="109" spans="1:6" x14ac:dyDescent="0.4">
      <c r="A109" s="40" t="s">
        <v>131</v>
      </c>
      <c r="B109" s="39">
        <v>0.58561425843411796</v>
      </c>
      <c r="C109" s="39">
        <v>0.36295420252028898</v>
      </c>
      <c r="D109" s="39">
        <v>0.37880298257506301</v>
      </c>
      <c r="E109" s="39">
        <v>0.40640187699011199</v>
      </c>
      <c r="F109" s="39">
        <v>0.442283938319321</v>
      </c>
    </row>
    <row r="110" spans="1:6" x14ac:dyDescent="0.4">
      <c r="A110" s="40" t="s">
        <v>130</v>
      </c>
      <c r="B110" s="39">
        <v>2.1346669919492598</v>
      </c>
      <c r="C110" s="39">
        <v>2.6479106330161399</v>
      </c>
      <c r="D110" s="39">
        <v>1.9308055215795901</v>
      </c>
      <c r="E110" s="39">
        <v>2.5333461280107499</v>
      </c>
      <c r="F110" s="39">
        <v>2.9224774405250198</v>
      </c>
    </row>
    <row r="111" spans="1:6" x14ac:dyDescent="0.4">
      <c r="A111" s="40" t="s">
        <v>129</v>
      </c>
      <c r="B111" s="41">
        <v>-905000</v>
      </c>
      <c r="C111" s="41">
        <v>-694000</v>
      </c>
      <c r="D111" s="41">
        <v>-411000</v>
      </c>
      <c r="E111" s="41">
        <v>-318000</v>
      </c>
      <c r="F111" s="41">
        <v>-545000</v>
      </c>
    </row>
    <row r="112" spans="1:6" x14ac:dyDescent="0.4">
      <c r="A112" s="40" t="s">
        <v>128</v>
      </c>
      <c r="B112" s="38" t="s">
        <v>127</v>
      </c>
      <c r="C112" s="38" t="s">
        <v>127</v>
      </c>
      <c r="D112" s="38" t="s">
        <v>127</v>
      </c>
      <c r="E112" s="38" t="s">
        <v>127</v>
      </c>
      <c r="F112" s="38" t="s">
        <v>127</v>
      </c>
    </row>
    <row r="113" spans="1:6" x14ac:dyDescent="0.4">
      <c r="A113" s="40" t="s">
        <v>126</v>
      </c>
      <c r="B113" s="41">
        <v>2685000</v>
      </c>
      <c r="C113" s="41">
        <v>3275000</v>
      </c>
      <c r="D113" s="41">
        <v>3148000</v>
      </c>
      <c r="E113" s="41">
        <v>3598000</v>
      </c>
      <c r="F113" s="41">
        <v>3590000</v>
      </c>
    </row>
    <row r="114" spans="1:6" x14ac:dyDescent="0.4">
      <c r="A114" s="40" t="s">
        <v>125</v>
      </c>
      <c r="B114" s="39">
        <v>1.94686543788158</v>
      </c>
      <c r="C114" s="39">
        <v>2.2525310883679999</v>
      </c>
      <c r="D114" s="39">
        <v>1.9818935015550401</v>
      </c>
      <c r="E114" s="39">
        <v>2.21568096164741</v>
      </c>
      <c r="F114" s="39">
        <v>2.11690754597935</v>
      </c>
    </row>
    <row r="115" spans="1:6" x14ac:dyDescent="0.4">
      <c r="A115" s="40" t="s">
        <v>47</v>
      </c>
      <c r="B115" s="40"/>
      <c r="C115" s="40"/>
      <c r="D115" s="40"/>
      <c r="E115" s="40"/>
      <c r="F115" s="40"/>
    </row>
    <row r="116" spans="1:6" x14ac:dyDescent="0.4">
      <c r="A116" s="42" t="s">
        <v>205</v>
      </c>
      <c r="B116" s="40"/>
      <c r="C116" s="40"/>
      <c r="D116" s="40"/>
      <c r="E116" s="40"/>
      <c r="F116" s="40"/>
    </row>
    <row r="117" spans="1:6" x14ac:dyDescent="0.4">
      <c r="A117" s="40" t="s">
        <v>133</v>
      </c>
      <c r="B117" s="41">
        <v>-200000</v>
      </c>
      <c r="C117" s="41">
        <v>-199000</v>
      </c>
      <c r="D117" s="41">
        <v>-200000</v>
      </c>
      <c r="E117" s="41">
        <v>-199000</v>
      </c>
      <c r="F117" s="41">
        <v>-205000</v>
      </c>
    </row>
    <row r="118" spans="1:6" x14ac:dyDescent="0.4">
      <c r="A118" s="40" t="s">
        <v>132</v>
      </c>
      <c r="B118" s="41">
        <v>0</v>
      </c>
      <c r="C118" s="41">
        <v>0</v>
      </c>
      <c r="D118" s="41">
        <v>0</v>
      </c>
      <c r="E118" s="41">
        <v>0</v>
      </c>
      <c r="F118" s="41">
        <v>0</v>
      </c>
    </row>
    <row r="119" spans="1:6" x14ac:dyDescent="0.4">
      <c r="A119" s="40" t="s">
        <v>131</v>
      </c>
      <c r="B119" s="38" t="s">
        <v>127</v>
      </c>
      <c r="C119" s="38" t="s">
        <v>127</v>
      </c>
      <c r="D119" s="38" t="s">
        <v>127</v>
      </c>
      <c r="E119" s="38" t="s">
        <v>127</v>
      </c>
      <c r="F119" s="38" t="s">
        <v>127</v>
      </c>
    </row>
    <row r="120" spans="1:6" x14ac:dyDescent="0.4">
      <c r="A120" s="40" t="s">
        <v>130</v>
      </c>
      <c r="B120" s="39">
        <v>0</v>
      </c>
      <c r="C120" s="39">
        <v>0</v>
      </c>
      <c r="D120" s="39">
        <v>0</v>
      </c>
      <c r="E120" s="39">
        <v>0</v>
      </c>
      <c r="F120" s="39">
        <v>0</v>
      </c>
    </row>
    <row r="121" spans="1:6" x14ac:dyDescent="0.4">
      <c r="A121" s="40" t="s">
        <v>129</v>
      </c>
      <c r="B121" s="41">
        <v>0</v>
      </c>
      <c r="C121" s="41">
        <v>0</v>
      </c>
      <c r="D121" s="41">
        <v>0</v>
      </c>
      <c r="E121" s="41">
        <v>0</v>
      </c>
      <c r="F121" s="41">
        <v>0</v>
      </c>
    </row>
    <row r="122" spans="1:6" x14ac:dyDescent="0.4">
      <c r="A122" s="40" t="s">
        <v>128</v>
      </c>
      <c r="B122" s="39">
        <v>0</v>
      </c>
      <c r="C122" s="39">
        <v>0</v>
      </c>
      <c r="D122" s="39">
        <v>0</v>
      </c>
      <c r="E122" s="39">
        <v>0</v>
      </c>
      <c r="F122" s="39">
        <v>0</v>
      </c>
    </row>
    <row r="123" spans="1:6" x14ac:dyDescent="0.4">
      <c r="A123" s="40" t="s">
        <v>126</v>
      </c>
      <c r="B123" s="41">
        <v>188000</v>
      </c>
      <c r="C123" s="41">
        <v>188000</v>
      </c>
      <c r="D123" s="41">
        <v>188000</v>
      </c>
      <c r="E123" s="41">
        <v>0</v>
      </c>
      <c r="F123" s="41">
        <v>0</v>
      </c>
    </row>
    <row r="124" spans="1:6" x14ac:dyDescent="0.4">
      <c r="A124" s="40" t="s">
        <v>125</v>
      </c>
      <c r="B124" s="39">
        <v>0.136316835129138</v>
      </c>
      <c r="C124" s="39">
        <v>0.129305601408606</v>
      </c>
      <c r="D124" s="39">
        <v>0.118359586496934</v>
      </c>
      <c r="E124" s="39">
        <v>0</v>
      </c>
      <c r="F124" s="39">
        <v>0</v>
      </c>
    </row>
    <row r="125" spans="1:6" x14ac:dyDescent="0.4">
      <c r="A125" s="37"/>
    </row>
    <row r="126" spans="1:6" ht="178.5" customHeight="1" x14ac:dyDescent="0.4">
      <c r="A126" s="8" t="s">
        <v>123</v>
      </c>
      <c r="B126" s="6"/>
      <c r="C126" s="6"/>
      <c r="D126" s="6"/>
      <c r="E126" s="6"/>
      <c r="F126" s="6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61E8-F6ED-4DD7-B0E4-3075A371B46A}">
  <dimension ref="A1:L180"/>
  <sheetViews>
    <sheetView topLeftCell="A2" zoomScaleNormal="100" workbookViewId="0">
      <selection activeCell="A2" sqref="A2:L2"/>
    </sheetView>
  </sheetViews>
  <sheetFormatPr defaultRowHeight="12.3" x14ac:dyDescent="0.4"/>
  <cols>
    <col min="1" max="1" width="48.5546875" style="36" customWidth="1"/>
    <col min="2" max="2" width="22.27734375" style="36" customWidth="1"/>
    <col min="3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238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237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207</v>
      </c>
      <c r="B16" s="41">
        <v>5102000</v>
      </c>
      <c r="C16" s="41">
        <v>5298000</v>
      </c>
      <c r="D16" s="41">
        <v>5229000</v>
      </c>
      <c r="E16" s="41">
        <v>5520000</v>
      </c>
      <c r="F16" s="41">
        <v>5821000</v>
      </c>
      <c r="G16" s="36">
        <f>F16/F24</f>
        <v>0.38900026730820636</v>
      </c>
      <c r="H16" s="36">
        <f>F17/F24</f>
        <v>0.10378241112002139</v>
      </c>
    </row>
    <row r="17" spans="1:6" x14ac:dyDescent="0.4">
      <c r="A17" s="40" t="s">
        <v>236</v>
      </c>
      <c r="B17" s="41">
        <v>1388000</v>
      </c>
      <c r="C17" s="41">
        <v>1436000</v>
      </c>
      <c r="D17" s="41">
        <v>1482000</v>
      </c>
      <c r="E17" s="41">
        <v>1414000</v>
      </c>
      <c r="F17" s="41">
        <v>1553000</v>
      </c>
    </row>
    <row r="18" spans="1:6" x14ac:dyDescent="0.4">
      <c r="A18" s="40" t="s">
        <v>235</v>
      </c>
      <c r="B18" s="38" t="s">
        <v>124</v>
      </c>
      <c r="C18" s="38" t="s">
        <v>124</v>
      </c>
      <c r="D18" s="38" t="s">
        <v>124</v>
      </c>
      <c r="E18" s="41">
        <v>1224000</v>
      </c>
      <c r="F18" s="41">
        <v>1482000</v>
      </c>
    </row>
    <row r="19" spans="1:6" x14ac:dyDescent="0.4">
      <c r="A19" s="40" t="s">
        <v>234</v>
      </c>
      <c r="B19" s="41">
        <v>4277000</v>
      </c>
      <c r="C19" s="41">
        <v>5557000</v>
      </c>
      <c r="D19" s="41">
        <v>4610000</v>
      </c>
      <c r="E19" s="41">
        <v>3863000</v>
      </c>
      <c r="F19" s="41">
        <v>6831000</v>
      </c>
    </row>
    <row r="20" spans="1:6" x14ac:dyDescent="0.4">
      <c r="A20" s="40" t="s">
        <v>233</v>
      </c>
      <c r="B20" s="41">
        <v>2000</v>
      </c>
      <c r="C20" s="41">
        <v>3000</v>
      </c>
      <c r="D20" s="41">
        <v>2000</v>
      </c>
      <c r="E20" s="41">
        <v>2000</v>
      </c>
      <c r="F20" s="41">
        <v>2000</v>
      </c>
    </row>
    <row r="21" spans="1:6" x14ac:dyDescent="0.4">
      <c r="A21" s="40" t="s">
        <v>232</v>
      </c>
      <c r="B21" s="41">
        <v>-704000</v>
      </c>
      <c r="C21" s="41">
        <v>-771000</v>
      </c>
      <c r="D21" s="41">
        <v>-715000</v>
      </c>
      <c r="E21" s="41">
        <v>-600000</v>
      </c>
      <c r="F21" s="41">
        <v>-725000</v>
      </c>
    </row>
    <row r="22" spans="1:6" x14ac:dyDescent="0.4">
      <c r="A22" s="40" t="s">
        <v>231</v>
      </c>
      <c r="B22" s="41">
        <v>453000</v>
      </c>
      <c r="C22" s="41">
        <v>485000</v>
      </c>
      <c r="D22" s="41">
        <v>501000</v>
      </c>
      <c r="E22" s="38" t="s">
        <v>124</v>
      </c>
      <c r="F22" s="38" t="s">
        <v>124</v>
      </c>
    </row>
    <row r="23" spans="1:6" x14ac:dyDescent="0.4">
      <c r="A23" s="40" t="s">
        <v>230</v>
      </c>
      <c r="B23" s="41">
        <v>2089000</v>
      </c>
      <c r="C23" s="41">
        <v>2204000</v>
      </c>
      <c r="D23" s="41">
        <v>1560000</v>
      </c>
      <c r="E23" s="38" t="s">
        <v>124</v>
      </c>
      <c r="F23" s="38" t="s">
        <v>124</v>
      </c>
    </row>
    <row r="24" spans="1:6" x14ac:dyDescent="0.4">
      <c r="A24" s="40" t="s">
        <v>47</v>
      </c>
      <c r="B24" s="40"/>
      <c r="C24" s="40"/>
      <c r="D24" s="40"/>
      <c r="E24" s="40"/>
      <c r="F24" s="46">
        <f>SUM(F16:F23)</f>
        <v>14964000</v>
      </c>
    </row>
    <row r="25" spans="1:6" x14ac:dyDescent="0.4">
      <c r="A25" s="40" t="s">
        <v>131</v>
      </c>
      <c r="B25" s="40"/>
      <c r="C25" s="40"/>
      <c r="D25" s="40"/>
      <c r="E25" s="40"/>
      <c r="F25" s="40"/>
    </row>
    <row r="26" spans="1:6" x14ac:dyDescent="0.4">
      <c r="A26" s="40" t="s">
        <v>207</v>
      </c>
      <c r="B26" s="39">
        <v>40.469580391845803</v>
      </c>
      <c r="C26" s="39">
        <v>37.278356318603997</v>
      </c>
      <c r="D26" s="39">
        <v>41.273975846554599</v>
      </c>
      <c r="E26" s="39">
        <v>48.3235577343955</v>
      </c>
      <c r="F26" s="39">
        <v>38.900026730820599</v>
      </c>
    </row>
    <row r="27" spans="1:6" x14ac:dyDescent="0.4">
      <c r="A27" s="40" t="s">
        <v>236</v>
      </c>
      <c r="B27" s="39">
        <v>11.0097564844927</v>
      </c>
      <c r="C27" s="39">
        <v>10.1041373487194</v>
      </c>
      <c r="D27" s="39">
        <v>11.6978451337911</v>
      </c>
      <c r="E27" s="39">
        <v>12.3785345355861</v>
      </c>
      <c r="F27" s="39">
        <v>10.378241112002099</v>
      </c>
    </row>
    <row r="28" spans="1:6" x14ac:dyDescent="0.4">
      <c r="A28" s="40" t="s">
        <v>235</v>
      </c>
      <c r="B28" s="38" t="s">
        <v>124</v>
      </c>
      <c r="C28" s="38" t="s">
        <v>124</v>
      </c>
      <c r="D28" s="38" t="s">
        <v>124</v>
      </c>
      <c r="E28" s="39">
        <v>10.715223671539899</v>
      </c>
      <c r="F28" s="39">
        <v>9.9037690457096996</v>
      </c>
    </row>
    <row r="29" spans="1:6" x14ac:dyDescent="0.4">
      <c r="A29" s="40" t="s">
        <v>234</v>
      </c>
      <c r="B29" s="39">
        <v>33.925596890616298</v>
      </c>
      <c r="C29" s="39">
        <v>39.100759921193401</v>
      </c>
      <c r="D29" s="39">
        <v>36.388033783250499</v>
      </c>
      <c r="E29" s="39">
        <v>33.817736146371402</v>
      </c>
      <c r="F29" s="39">
        <v>45.649558941459503</v>
      </c>
    </row>
    <row r="30" spans="1:6" x14ac:dyDescent="0.4">
      <c r="A30" s="40" t="s">
        <v>233</v>
      </c>
      <c r="B30" s="39">
        <v>1.5864202427223001E-2</v>
      </c>
      <c r="C30" s="39">
        <v>2.1108922037714601E-2</v>
      </c>
      <c r="D30" s="39">
        <v>1.5786565632646601E-2</v>
      </c>
      <c r="E30" s="39">
        <v>1.7508535411012899E-2</v>
      </c>
      <c r="F30" s="39">
        <v>1.33654103180968E-2</v>
      </c>
    </row>
    <row r="31" spans="1:6" x14ac:dyDescent="0.4">
      <c r="A31" s="40" t="s">
        <v>232</v>
      </c>
      <c r="B31" s="38" t="s">
        <v>127</v>
      </c>
      <c r="C31" s="38" t="s">
        <v>127</v>
      </c>
      <c r="D31" s="38" t="s">
        <v>127</v>
      </c>
      <c r="E31" s="38" t="s">
        <v>127</v>
      </c>
      <c r="F31" s="38" t="s">
        <v>127</v>
      </c>
    </row>
    <row r="32" spans="1:6" x14ac:dyDescent="0.4">
      <c r="A32" s="40" t="s">
        <v>231</v>
      </c>
      <c r="B32" s="39">
        <v>3.5932418497660001</v>
      </c>
      <c r="C32" s="39">
        <v>3.4126090627638601</v>
      </c>
      <c r="D32" s="39">
        <v>3.9545346909779799</v>
      </c>
      <c r="E32" s="38" t="s">
        <v>124</v>
      </c>
      <c r="F32" s="38" t="s">
        <v>124</v>
      </c>
    </row>
    <row r="33" spans="1:6" x14ac:dyDescent="0.4">
      <c r="A33" s="40" t="s">
        <v>230</v>
      </c>
      <c r="B33" s="39">
        <v>16.570159435234402</v>
      </c>
      <c r="C33" s="39">
        <v>15.508021390374299</v>
      </c>
      <c r="D33" s="39">
        <v>12.3135211934644</v>
      </c>
      <c r="E33" s="38" t="s">
        <v>124</v>
      </c>
      <c r="F33" s="38" t="s">
        <v>124</v>
      </c>
    </row>
    <row r="34" spans="1:6" x14ac:dyDescent="0.4">
      <c r="A34" s="40" t="s">
        <v>47</v>
      </c>
      <c r="B34" s="40"/>
      <c r="C34" s="40"/>
      <c r="D34" s="40"/>
      <c r="E34" s="40"/>
      <c r="F34" s="40"/>
    </row>
    <row r="35" spans="1:6" x14ac:dyDescent="0.4">
      <c r="A35" s="40" t="s">
        <v>129</v>
      </c>
      <c r="B35" s="40"/>
      <c r="C35" s="40"/>
      <c r="D35" s="40"/>
      <c r="E35" s="40"/>
      <c r="F35" s="40"/>
    </row>
    <row r="36" spans="1:6" x14ac:dyDescent="0.4">
      <c r="A36" s="40" t="s">
        <v>207</v>
      </c>
      <c r="B36" s="41">
        <v>606000</v>
      </c>
      <c r="C36" s="41">
        <v>664000</v>
      </c>
      <c r="D36" s="41">
        <v>714000</v>
      </c>
      <c r="E36" s="41">
        <v>777000</v>
      </c>
      <c r="F36" s="41">
        <v>864000</v>
      </c>
    </row>
    <row r="37" spans="1:6" x14ac:dyDescent="0.4">
      <c r="A37" s="40" t="s">
        <v>236</v>
      </c>
      <c r="B37" s="41">
        <v>146000</v>
      </c>
      <c r="C37" s="41">
        <v>150000</v>
      </c>
      <c r="D37" s="41">
        <v>185000</v>
      </c>
      <c r="E37" s="41">
        <v>186000</v>
      </c>
      <c r="F37" s="41">
        <v>214000</v>
      </c>
    </row>
    <row r="38" spans="1:6" x14ac:dyDescent="0.4">
      <c r="A38" s="40" t="s">
        <v>235</v>
      </c>
      <c r="B38" s="38" t="s">
        <v>124</v>
      </c>
      <c r="C38" s="38" t="s">
        <v>124</v>
      </c>
      <c r="D38" s="38" t="s">
        <v>124</v>
      </c>
      <c r="E38" s="41">
        <v>134000</v>
      </c>
      <c r="F38" s="41">
        <v>168000</v>
      </c>
    </row>
    <row r="39" spans="1:6" x14ac:dyDescent="0.4">
      <c r="A39" s="40" t="s">
        <v>234</v>
      </c>
      <c r="B39" s="41">
        <v>72000</v>
      </c>
      <c r="C39" s="41">
        <v>39000</v>
      </c>
      <c r="D39" s="41">
        <v>49000</v>
      </c>
      <c r="E39" s="41">
        <v>36000</v>
      </c>
      <c r="F39" s="41">
        <v>-83000</v>
      </c>
    </row>
    <row r="40" spans="1:6" x14ac:dyDescent="0.4">
      <c r="A40" s="40" t="s">
        <v>233</v>
      </c>
      <c r="B40" s="41">
        <v>-103000</v>
      </c>
      <c r="C40" s="41">
        <v>-129000</v>
      </c>
      <c r="D40" s="41">
        <v>-116000</v>
      </c>
      <c r="E40" s="41">
        <v>-79000</v>
      </c>
      <c r="F40" s="41">
        <v>-367000</v>
      </c>
    </row>
    <row r="41" spans="1:6" x14ac:dyDescent="0.4">
      <c r="A41" s="40" t="s">
        <v>232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</row>
    <row r="42" spans="1:6" x14ac:dyDescent="0.4">
      <c r="A42" s="40" t="s">
        <v>231</v>
      </c>
      <c r="B42" s="41">
        <v>275000</v>
      </c>
      <c r="C42" s="41">
        <v>263000</v>
      </c>
      <c r="D42" s="41">
        <v>220000</v>
      </c>
      <c r="E42" s="38" t="s">
        <v>124</v>
      </c>
      <c r="F42" s="38" t="s">
        <v>124</v>
      </c>
    </row>
    <row r="43" spans="1:6" x14ac:dyDescent="0.4">
      <c r="A43" s="40" t="s">
        <v>230</v>
      </c>
      <c r="B43" s="41">
        <v>138000</v>
      </c>
      <c r="C43" s="41">
        <v>131000</v>
      </c>
      <c r="D43" s="41">
        <v>120000</v>
      </c>
      <c r="E43" s="38" t="s">
        <v>124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128</v>
      </c>
      <c r="B45" s="40"/>
      <c r="C45" s="40"/>
      <c r="D45" s="40"/>
      <c r="E45" s="40"/>
      <c r="F45" s="40"/>
    </row>
    <row r="46" spans="1:6" x14ac:dyDescent="0.4">
      <c r="A46" s="40" t="s">
        <v>207</v>
      </c>
      <c r="B46" s="39">
        <v>53.439153439153401</v>
      </c>
      <c r="C46" s="39">
        <v>59.391771019678004</v>
      </c>
      <c r="D46" s="39">
        <v>60.921501706484598</v>
      </c>
      <c r="E46" s="39">
        <v>73.719165085388994</v>
      </c>
      <c r="F46" s="38" t="s">
        <v>127</v>
      </c>
    </row>
    <row r="47" spans="1:6" x14ac:dyDescent="0.4">
      <c r="A47" s="40" t="s">
        <v>236</v>
      </c>
      <c r="B47" s="39">
        <v>12.8747795414462</v>
      </c>
      <c r="C47" s="39">
        <v>13.4168157423971</v>
      </c>
      <c r="D47" s="39">
        <v>15.7849829351536</v>
      </c>
      <c r="E47" s="39">
        <v>17.647058823529399</v>
      </c>
      <c r="F47" s="39">
        <v>26.884422110552801</v>
      </c>
    </row>
    <row r="48" spans="1:6" x14ac:dyDescent="0.4">
      <c r="A48" s="40" t="s">
        <v>235</v>
      </c>
      <c r="B48" s="38" t="s">
        <v>124</v>
      </c>
      <c r="C48" s="38" t="s">
        <v>124</v>
      </c>
      <c r="D48" s="38" t="s">
        <v>124</v>
      </c>
      <c r="E48" s="39">
        <v>12.7134724857685</v>
      </c>
      <c r="F48" s="39">
        <v>21.105527638190999</v>
      </c>
    </row>
    <row r="49" spans="1:6" x14ac:dyDescent="0.4">
      <c r="A49" s="40" t="s">
        <v>234</v>
      </c>
      <c r="B49" s="39">
        <v>6.3492063492063497</v>
      </c>
      <c r="C49" s="39">
        <v>3.4883720930232598</v>
      </c>
      <c r="D49" s="39">
        <v>4.1808873720136503</v>
      </c>
      <c r="E49" s="39">
        <v>3.41555977229602</v>
      </c>
      <c r="F49" s="38" t="s">
        <v>127</v>
      </c>
    </row>
    <row r="50" spans="1:6" x14ac:dyDescent="0.4">
      <c r="A50" s="40" t="s">
        <v>233</v>
      </c>
      <c r="B50" s="38" t="s">
        <v>127</v>
      </c>
      <c r="C50" s="38" t="s">
        <v>127</v>
      </c>
      <c r="D50" s="38" t="s">
        <v>127</v>
      </c>
      <c r="E50" s="38" t="s">
        <v>127</v>
      </c>
      <c r="F50" s="38" t="s">
        <v>127</v>
      </c>
    </row>
    <row r="51" spans="1:6" x14ac:dyDescent="0.4">
      <c r="A51" s="40" t="s">
        <v>232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</row>
    <row r="52" spans="1:6" x14ac:dyDescent="0.4">
      <c r="A52" s="40" t="s">
        <v>231</v>
      </c>
      <c r="B52" s="39">
        <v>24.2504409171076</v>
      </c>
      <c r="C52" s="39">
        <v>23.5241502683363</v>
      </c>
      <c r="D52" s="39">
        <v>18.7713310580205</v>
      </c>
      <c r="E52" s="38" t="s">
        <v>124</v>
      </c>
      <c r="F52" s="38" t="s">
        <v>124</v>
      </c>
    </row>
    <row r="53" spans="1:6" x14ac:dyDescent="0.4">
      <c r="A53" s="40" t="s">
        <v>230</v>
      </c>
      <c r="B53" s="39">
        <v>12.1693121693122</v>
      </c>
      <c r="C53" s="39">
        <v>11.7173524150268</v>
      </c>
      <c r="D53" s="39">
        <v>10.238907849829401</v>
      </c>
      <c r="E53" s="38" t="s">
        <v>124</v>
      </c>
      <c r="F53" s="38" t="s">
        <v>124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132</v>
      </c>
      <c r="B55" s="40"/>
      <c r="C55" s="40"/>
      <c r="D55" s="40"/>
      <c r="E55" s="40"/>
      <c r="F55" s="40"/>
    </row>
    <row r="56" spans="1:6" x14ac:dyDescent="0.4">
      <c r="A56" s="40" t="s">
        <v>207</v>
      </c>
      <c r="B56" s="41">
        <v>1574000</v>
      </c>
      <c r="C56" s="41">
        <v>1979000</v>
      </c>
      <c r="D56" s="41">
        <v>2368000</v>
      </c>
      <c r="E56" s="41">
        <v>2701000</v>
      </c>
      <c r="F56" s="41">
        <v>3016000</v>
      </c>
    </row>
    <row r="57" spans="1:6" x14ac:dyDescent="0.4">
      <c r="A57" s="40" t="s">
        <v>236</v>
      </c>
      <c r="B57" s="41">
        <v>463000</v>
      </c>
      <c r="C57" s="41">
        <v>460000</v>
      </c>
      <c r="D57" s="41">
        <v>530000</v>
      </c>
      <c r="E57" s="41">
        <v>574000</v>
      </c>
      <c r="F57" s="41">
        <v>621000</v>
      </c>
    </row>
    <row r="58" spans="1:6" x14ac:dyDescent="0.4">
      <c r="A58" s="40" t="s">
        <v>235</v>
      </c>
      <c r="B58" s="38" t="s">
        <v>124</v>
      </c>
      <c r="C58" s="38" t="s">
        <v>124</v>
      </c>
      <c r="D58" s="38" t="s">
        <v>124</v>
      </c>
      <c r="E58" s="41">
        <v>186000</v>
      </c>
      <c r="F58" s="41">
        <v>69000</v>
      </c>
    </row>
    <row r="59" spans="1:6" x14ac:dyDescent="0.4">
      <c r="A59" s="40" t="s">
        <v>234</v>
      </c>
      <c r="B59" s="41">
        <v>7000</v>
      </c>
      <c r="C59" s="41">
        <v>5000</v>
      </c>
      <c r="D59" s="41">
        <v>5000</v>
      </c>
      <c r="E59" s="41">
        <v>5000</v>
      </c>
      <c r="F59" s="41">
        <v>6000</v>
      </c>
    </row>
    <row r="60" spans="1:6" x14ac:dyDescent="0.4">
      <c r="A60" s="40" t="s">
        <v>233</v>
      </c>
      <c r="B60" s="41">
        <v>13000</v>
      </c>
      <c r="C60" s="41">
        <v>2000</v>
      </c>
      <c r="D60" s="41">
        <v>0</v>
      </c>
      <c r="E60" s="41">
        <v>0</v>
      </c>
      <c r="F60" s="41">
        <v>0</v>
      </c>
    </row>
    <row r="61" spans="1:6" x14ac:dyDescent="0.4">
      <c r="A61" s="40" t="s">
        <v>232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</row>
    <row r="62" spans="1:6" x14ac:dyDescent="0.4">
      <c r="A62" s="40" t="s">
        <v>231</v>
      </c>
      <c r="B62" s="41">
        <v>137000</v>
      </c>
      <c r="C62" s="41">
        <v>176000</v>
      </c>
      <c r="D62" s="41">
        <v>2510000</v>
      </c>
      <c r="E62" s="38" t="s">
        <v>124</v>
      </c>
      <c r="F62" s="38" t="s">
        <v>124</v>
      </c>
    </row>
    <row r="63" spans="1:6" x14ac:dyDescent="0.4">
      <c r="A63" s="40" t="s">
        <v>230</v>
      </c>
      <c r="B63" s="41">
        <v>56000</v>
      </c>
      <c r="C63" s="41">
        <v>91000</v>
      </c>
      <c r="D63" s="41">
        <v>54000</v>
      </c>
      <c r="E63" s="38" t="s">
        <v>124</v>
      </c>
      <c r="F63" s="38" t="s">
        <v>124</v>
      </c>
    </row>
    <row r="64" spans="1:6" x14ac:dyDescent="0.4">
      <c r="A64" s="40" t="s">
        <v>47</v>
      </c>
      <c r="B64" s="40"/>
      <c r="C64" s="40"/>
      <c r="D64" s="40"/>
      <c r="E64" s="40"/>
      <c r="F64" s="40"/>
    </row>
    <row r="65" spans="1:6" x14ac:dyDescent="0.4">
      <c r="A65" s="40" t="s">
        <v>130</v>
      </c>
      <c r="B65" s="40"/>
      <c r="C65" s="40"/>
      <c r="D65" s="40"/>
      <c r="E65" s="40"/>
      <c r="F65" s="40"/>
    </row>
    <row r="66" spans="1:6" x14ac:dyDescent="0.4">
      <c r="A66" s="40" t="s">
        <v>207</v>
      </c>
      <c r="B66" s="39">
        <v>69.955555555555605</v>
      </c>
      <c r="C66" s="39">
        <v>72.9450792480649</v>
      </c>
      <c r="D66" s="39">
        <v>43.314432046826397</v>
      </c>
      <c r="E66" s="39">
        <v>77.928447778418899</v>
      </c>
      <c r="F66" s="39">
        <v>81.25</v>
      </c>
    </row>
    <row r="67" spans="1:6" x14ac:dyDescent="0.4">
      <c r="A67" s="40" t="s">
        <v>236</v>
      </c>
      <c r="B67" s="39">
        <v>20.577777777777801</v>
      </c>
      <c r="C67" s="39">
        <v>16.955399926280901</v>
      </c>
      <c r="D67" s="39">
        <v>9.6945308212913908</v>
      </c>
      <c r="E67" s="39">
        <v>16.560877091748399</v>
      </c>
      <c r="F67" s="39">
        <v>16.729525862069</v>
      </c>
    </row>
    <row r="68" spans="1:6" x14ac:dyDescent="0.4">
      <c r="A68" s="40" t="s">
        <v>235</v>
      </c>
      <c r="B68" s="38" t="s">
        <v>124</v>
      </c>
      <c r="C68" s="38" t="s">
        <v>124</v>
      </c>
      <c r="D68" s="38" t="s">
        <v>124</v>
      </c>
      <c r="E68" s="39">
        <v>5.3664166185804998</v>
      </c>
      <c r="F68" s="39">
        <v>1.85883620689655</v>
      </c>
    </row>
    <row r="69" spans="1:6" x14ac:dyDescent="0.4">
      <c r="A69" s="40" t="s">
        <v>234</v>
      </c>
      <c r="B69" s="39">
        <v>0.31111111111111101</v>
      </c>
      <c r="C69" s="39">
        <v>0.18429782528566199</v>
      </c>
      <c r="D69" s="39">
        <v>9.1457837936711195E-2</v>
      </c>
      <c r="E69" s="39">
        <v>0.14425851125216399</v>
      </c>
      <c r="F69" s="39">
        <v>0.16163793103448301</v>
      </c>
    </row>
    <row r="70" spans="1:6" x14ac:dyDescent="0.4">
      <c r="A70" s="40" t="s">
        <v>233</v>
      </c>
      <c r="B70" s="39">
        <v>0.57777777777777795</v>
      </c>
      <c r="C70" s="39">
        <v>7.3719130114264605E-2</v>
      </c>
      <c r="D70" s="39">
        <v>0</v>
      </c>
      <c r="E70" s="39">
        <v>0</v>
      </c>
      <c r="F70" s="39">
        <v>0</v>
      </c>
    </row>
    <row r="71" spans="1:6" x14ac:dyDescent="0.4">
      <c r="A71" s="40" t="s">
        <v>232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</row>
    <row r="72" spans="1:6" x14ac:dyDescent="0.4">
      <c r="A72" s="40" t="s">
        <v>231</v>
      </c>
      <c r="B72" s="39">
        <v>6.0888888888888903</v>
      </c>
      <c r="C72" s="39">
        <v>6.4872834500552896</v>
      </c>
      <c r="D72" s="39">
        <v>45.911834644229003</v>
      </c>
      <c r="E72" s="38" t="s">
        <v>124</v>
      </c>
      <c r="F72" s="38" t="s">
        <v>124</v>
      </c>
    </row>
    <row r="73" spans="1:6" x14ac:dyDescent="0.4">
      <c r="A73" s="40" t="s">
        <v>230</v>
      </c>
      <c r="B73" s="39">
        <v>2.4888888888888898</v>
      </c>
      <c r="C73" s="39">
        <v>3.3542204201990402</v>
      </c>
      <c r="D73" s="39">
        <v>0.98774464971648102</v>
      </c>
      <c r="E73" s="38" t="s">
        <v>124</v>
      </c>
      <c r="F73" s="38" t="s">
        <v>124</v>
      </c>
    </row>
    <row r="74" spans="1:6" x14ac:dyDescent="0.4">
      <c r="A74" s="40" t="s">
        <v>47</v>
      </c>
      <c r="B74" s="40"/>
      <c r="C74" s="40"/>
      <c r="D74" s="40"/>
      <c r="E74" s="40"/>
      <c r="F74" s="40"/>
    </row>
    <row r="75" spans="1:6" x14ac:dyDescent="0.4">
      <c r="A75" s="40" t="s">
        <v>126</v>
      </c>
      <c r="B75" s="40"/>
      <c r="C75" s="40"/>
      <c r="D75" s="40"/>
      <c r="E75" s="40"/>
      <c r="F75" s="40"/>
    </row>
    <row r="76" spans="1:6" x14ac:dyDescent="0.4">
      <c r="A76" s="40" t="s">
        <v>207</v>
      </c>
      <c r="B76" s="41">
        <v>21163000</v>
      </c>
      <c r="C76" s="41">
        <v>22501000</v>
      </c>
      <c r="D76" s="41">
        <v>24617000</v>
      </c>
      <c r="E76" s="41">
        <v>26588000</v>
      </c>
      <c r="F76" s="41">
        <v>28524000</v>
      </c>
    </row>
    <row r="77" spans="1:6" x14ac:dyDescent="0.4">
      <c r="A77" s="40" t="s">
        <v>236</v>
      </c>
      <c r="B77" s="41">
        <v>5072000</v>
      </c>
      <c r="C77" s="41">
        <v>5378000</v>
      </c>
      <c r="D77" s="41">
        <v>5717000</v>
      </c>
      <c r="E77" s="41">
        <v>6339000</v>
      </c>
      <c r="F77" s="41">
        <v>6729000</v>
      </c>
    </row>
    <row r="78" spans="1:6" x14ac:dyDescent="0.4">
      <c r="A78" s="40" t="s">
        <v>235</v>
      </c>
      <c r="B78" s="38" t="s">
        <v>124</v>
      </c>
      <c r="C78" s="38" t="s">
        <v>124</v>
      </c>
      <c r="D78" s="38" t="s">
        <v>124</v>
      </c>
      <c r="E78" s="41">
        <v>696000</v>
      </c>
      <c r="F78" s="41">
        <v>983000</v>
      </c>
    </row>
    <row r="79" spans="1:6" x14ac:dyDescent="0.4">
      <c r="A79" s="40" t="s">
        <v>234</v>
      </c>
      <c r="B79" s="41">
        <v>725000</v>
      </c>
      <c r="C79" s="41">
        <v>909000</v>
      </c>
      <c r="D79" s="41">
        <v>798000</v>
      </c>
      <c r="E79" s="41">
        <v>807000</v>
      </c>
      <c r="F79" s="41">
        <v>1174000</v>
      </c>
    </row>
    <row r="80" spans="1:6" x14ac:dyDescent="0.4">
      <c r="A80" s="40" t="s">
        <v>233</v>
      </c>
      <c r="B80" s="41">
        <v>5324000</v>
      </c>
      <c r="C80" s="41">
        <v>6153000</v>
      </c>
      <c r="D80" s="41">
        <v>7610000</v>
      </c>
      <c r="E80" s="41">
        <v>5063000</v>
      </c>
      <c r="F80" s="41">
        <v>4281000</v>
      </c>
    </row>
    <row r="81" spans="1:6" x14ac:dyDescent="0.4">
      <c r="A81" s="40" t="s">
        <v>232</v>
      </c>
      <c r="B81" s="41">
        <v>-1704000</v>
      </c>
      <c r="C81" s="41">
        <v>-2309000</v>
      </c>
      <c r="D81" s="41">
        <v>-1843000</v>
      </c>
      <c r="E81" s="41">
        <v>-2073000</v>
      </c>
      <c r="F81" s="41">
        <v>-1972000</v>
      </c>
    </row>
    <row r="82" spans="1:6" x14ac:dyDescent="0.4">
      <c r="A82" s="40" t="s">
        <v>231</v>
      </c>
      <c r="B82" s="41">
        <v>2594000</v>
      </c>
      <c r="C82" s="41">
        <v>3161000</v>
      </c>
      <c r="D82" s="41">
        <v>4832000</v>
      </c>
      <c r="E82" s="38" t="s">
        <v>124</v>
      </c>
      <c r="F82" s="38" t="s">
        <v>124</v>
      </c>
    </row>
    <row r="83" spans="1:6" x14ac:dyDescent="0.4">
      <c r="A83" s="40" t="s">
        <v>230</v>
      </c>
      <c r="B83" s="41">
        <v>593000</v>
      </c>
      <c r="C83" s="41">
        <v>495000</v>
      </c>
      <c r="D83" s="41">
        <v>537000</v>
      </c>
      <c r="E83" s="38" t="s">
        <v>124</v>
      </c>
      <c r="F83" s="38" t="s">
        <v>124</v>
      </c>
    </row>
    <row r="84" spans="1:6" x14ac:dyDescent="0.4">
      <c r="A84" s="40" t="s">
        <v>47</v>
      </c>
      <c r="B84" s="40"/>
      <c r="C84" s="40"/>
      <c r="D84" s="40"/>
      <c r="E84" s="40"/>
      <c r="F84" s="40"/>
    </row>
    <row r="85" spans="1:6" x14ac:dyDescent="0.4">
      <c r="A85" s="40" t="s">
        <v>125</v>
      </c>
      <c r="B85" s="40"/>
      <c r="C85" s="40"/>
      <c r="D85" s="40"/>
      <c r="E85" s="40"/>
      <c r="F85" s="40"/>
    </row>
    <row r="86" spans="1:6" x14ac:dyDescent="0.4">
      <c r="A86" s="40" t="s">
        <v>207</v>
      </c>
      <c r="B86" s="39">
        <v>62.673616252554297</v>
      </c>
      <c r="C86" s="39">
        <v>62.006723985890702</v>
      </c>
      <c r="D86" s="39">
        <v>58.240276331976901</v>
      </c>
      <c r="E86" s="39">
        <v>71.0529128808124</v>
      </c>
      <c r="F86" s="39">
        <v>71.814496840303093</v>
      </c>
    </row>
    <row r="87" spans="1:6" x14ac:dyDescent="0.4">
      <c r="A87" s="40" t="s">
        <v>236</v>
      </c>
      <c r="B87" s="39">
        <v>15.0205822252495</v>
      </c>
      <c r="C87" s="39">
        <v>14.8203262786596</v>
      </c>
      <c r="D87" s="39">
        <v>13.525598561559599</v>
      </c>
      <c r="E87" s="39">
        <v>16.940138963121299</v>
      </c>
      <c r="F87" s="39">
        <v>16.941514136811101</v>
      </c>
    </row>
    <row r="88" spans="1:6" x14ac:dyDescent="0.4">
      <c r="A88" s="40" t="s">
        <v>235</v>
      </c>
      <c r="B88" s="38" t="s">
        <v>124</v>
      </c>
      <c r="C88" s="38" t="s">
        <v>124</v>
      </c>
      <c r="D88" s="38" t="s">
        <v>124</v>
      </c>
      <c r="E88" s="39">
        <v>1.85996793158739</v>
      </c>
      <c r="F88" s="39">
        <v>2.4748860746745902</v>
      </c>
    </row>
    <row r="89" spans="1:6" x14ac:dyDescent="0.4">
      <c r="A89" s="40" t="s">
        <v>234</v>
      </c>
      <c r="B89" s="39">
        <v>2.1470666627180401</v>
      </c>
      <c r="C89" s="39">
        <v>2.5049603174603199</v>
      </c>
      <c r="D89" s="39">
        <v>1.8879530614176201</v>
      </c>
      <c r="E89" s="39">
        <v>2.1566007482629601</v>
      </c>
      <c r="F89" s="39">
        <v>2.95576424381278</v>
      </c>
    </row>
    <row r="90" spans="1:6" x14ac:dyDescent="0.4">
      <c r="A90" s="40" t="s">
        <v>233</v>
      </c>
      <c r="B90" s="39">
        <v>15.7668729824977</v>
      </c>
      <c r="C90" s="39">
        <v>16.956018518518501</v>
      </c>
      <c r="D90" s="39">
        <v>18.0041639065014</v>
      </c>
      <c r="E90" s="39">
        <v>13.5301977552111</v>
      </c>
      <c r="F90" s="39">
        <v>10.778216974244099</v>
      </c>
    </row>
    <row r="91" spans="1:6" x14ac:dyDescent="0.4">
      <c r="A91" s="40" t="s">
        <v>232</v>
      </c>
      <c r="B91" s="38" t="s">
        <v>127</v>
      </c>
      <c r="C91" s="38" t="s">
        <v>127</v>
      </c>
      <c r="D91" s="38" t="s">
        <v>127</v>
      </c>
      <c r="E91" s="38" t="s">
        <v>127</v>
      </c>
      <c r="F91" s="38" t="s">
        <v>127</v>
      </c>
    </row>
    <row r="92" spans="1:6" x14ac:dyDescent="0.4">
      <c r="A92" s="40" t="s">
        <v>231</v>
      </c>
      <c r="B92" s="39">
        <v>7.6820564456421998</v>
      </c>
      <c r="C92" s="39">
        <v>8.7108686067019399</v>
      </c>
      <c r="D92" s="39">
        <v>11.43181603104</v>
      </c>
      <c r="E92" s="38" t="s">
        <v>124</v>
      </c>
      <c r="F92" s="38" t="s">
        <v>124</v>
      </c>
    </row>
    <row r="93" spans="1:6" x14ac:dyDescent="0.4">
      <c r="A93" s="40" t="s">
        <v>230</v>
      </c>
      <c r="B93" s="39">
        <v>1.7561524565404101</v>
      </c>
      <c r="C93" s="39">
        <v>1.3640873015873001</v>
      </c>
      <c r="D93" s="39">
        <v>1.27046465411186</v>
      </c>
      <c r="E93" s="38" t="s">
        <v>124</v>
      </c>
      <c r="F93" s="38" t="s">
        <v>124</v>
      </c>
    </row>
    <row r="94" spans="1:6" x14ac:dyDescent="0.4">
      <c r="A94" s="8"/>
      <c r="B94" s="6"/>
      <c r="C94" s="6"/>
      <c r="D94" s="6"/>
      <c r="E94" s="6"/>
      <c r="F94" s="6"/>
    </row>
    <row r="95" spans="1:6" x14ac:dyDescent="0.4">
      <c r="A95" s="37" t="s">
        <v>145</v>
      </c>
    </row>
    <row r="96" spans="1:6" ht="12.6" thickBot="1" x14ac:dyDescent="0.45">
      <c r="A96" s="8"/>
      <c r="B96" s="6"/>
      <c r="C96" s="6"/>
      <c r="D96" s="6"/>
      <c r="E96" s="6"/>
      <c r="F96" s="6"/>
    </row>
    <row r="97" spans="1:6" x14ac:dyDescent="0.4">
      <c r="A97" s="45" t="s">
        <v>144</v>
      </c>
      <c r="B97" s="44" t="s">
        <v>143</v>
      </c>
      <c r="C97" s="44" t="s">
        <v>142</v>
      </c>
      <c r="D97" s="44" t="s">
        <v>141</v>
      </c>
      <c r="E97" s="44" t="s">
        <v>140</v>
      </c>
      <c r="F97" s="44" t="s">
        <v>139</v>
      </c>
    </row>
    <row r="98" spans="1:6" x14ac:dyDescent="0.4">
      <c r="A98" s="40" t="s">
        <v>138</v>
      </c>
      <c r="B98" s="43">
        <v>43100</v>
      </c>
      <c r="C98" s="43">
        <v>43465</v>
      </c>
      <c r="D98" s="43">
        <v>43830</v>
      </c>
      <c r="E98" s="43">
        <v>44196</v>
      </c>
      <c r="F98" s="43">
        <v>44561</v>
      </c>
    </row>
    <row r="99" spans="1:6" x14ac:dyDescent="0.4">
      <c r="A99" s="40" t="s">
        <v>47</v>
      </c>
      <c r="B99" s="40"/>
      <c r="C99" s="40"/>
      <c r="D99" s="40"/>
      <c r="E99" s="40"/>
      <c r="F99" s="40"/>
    </row>
    <row r="100" spans="1:6" x14ac:dyDescent="0.4">
      <c r="A100" s="42" t="s">
        <v>207</v>
      </c>
      <c r="B100" s="40"/>
      <c r="C100" s="40"/>
      <c r="D100" s="40"/>
      <c r="E100" s="40"/>
      <c r="F100" s="40"/>
    </row>
    <row r="101" spans="1:6" x14ac:dyDescent="0.4">
      <c r="A101" s="40" t="s">
        <v>133</v>
      </c>
      <c r="B101" s="41">
        <v>5102000</v>
      </c>
      <c r="C101" s="41">
        <v>5298000</v>
      </c>
      <c r="D101" s="41">
        <v>5229000</v>
      </c>
      <c r="E101" s="41">
        <v>5520000</v>
      </c>
      <c r="F101" s="41">
        <v>5821000</v>
      </c>
    </row>
    <row r="102" spans="1:6" x14ac:dyDescent="0.4">
      <c r="A102" s="40" t="s">
        <v>132</v>
      </c>
      <c r="B102" s="41">
        <v>1574000</v>
      </c>
      <c r="C102" s="41">
        <v>1979000</v>
      </c>
      <c r="D102" s="41">
        <v>2368000</v>
      </c>
      <c r="E102" s="41">
        <v>2701000</v>
      </c>
      <c r="F102" s="41">
        <v>3016000</v>
      </c>
    </row>
    <row r="103" spans="1:6" x14ac:dyDescent="0.4">
      <c r="A103" s="40" t="s">
        <v>131</v>
      </c>
      <c r="B103" s="39">
        <v>40.469580391845803</v>
      </c>
      <c r="C103" s="39">
        <v>37.278356318603997</v>
      </c>
      <c r="D103" s="39">
        <v>41.273975846554599</v>
      </c>
      <c r="E103" s="39">
        <v>48.3235577343955</v>
      </c>
      <c r="F103" s="39">
        <v>38.900026730820599</v>
      </c>
    </row>
    <row r="104" spans="1:6" x14ac:dyDescent="0.4">
      <c r="A104" s="40" t="s">
        <v>130</v>
      </c>
      <c r="B104" s="39">
        <v>69.955555555555605</v>
      </c>
      <c r="C104" s="39">
        <v>72.9450792480649</v>
      </c>
      <c r="D104" s="39">
        <v>43.314432046826397</v>
      </c>
      <c r="E104" s="39">
        <v>77.928447778418899</v>
      </c>
      <c r="F104" s="39">
        <v>81.25</v>
      </c>
    </row>
    <row r="105" spans="1:6" x14ac:dyDescent="0.4">
      <c r="A105" s="40" t="s">
        <v>129</v>
      </c>
      <c r="B105" s="41">
        <v>606000</v>
      </c>
      <c r="C105" s="41">
        <v>664000</v>
      </c>
      <c r="D105" s="41">
        <v>714000</v>
      </c>
      <c r="E105" s="41">
        <v>777000</v>
      </c>
      <c r="F105" s="41">
        <v>864000</v>
      </c>
    </row>
    <row r="106" spans="1:6" x14ac:dyDescent="0.4">
      <c r="A106" s="40" t="s">
        <v>128</v>
      </c>
      <c r="B106" s="39">
        <v>53.439153439153401</v>
      </c>
      <c r="C106" s="39">
        <v>59.391771019678004</v>
      </c>
      <c r="D106" s="39">
        <v>60.921501706484598</v>
      </c>
      <c r="E106" s="39">
        <v>73.719165085388994</v>
      </c>
      <c r="F106" s="38" t="s">
        <v>127</v>
      </c>
    </row>
    <row r="107" spans="1:6" x14ac:dyDescent="0.4">
      <c r="A107" s="40" t="s">
        <v>126</v>
      </c>
      <c r="B107" s="41">
        <v>21163000</v>
      </c>
      <c r="C107" s="41">
        <v>22501000</v>
      </c>
      <c r="D107" s="41">
        <v>24617000</v>
      </c>
      <c r="E107" s="41">
        <v>26588000</v>
      </c>
      <c r="F107" s="41">
        <v>28524000</v>
      </c>
    </row>
    <row r="108" spans="1:6" x14ac:dyDescent="0.4">
      <c r="A108" s="40" t="s">
        <v>125</v>
      </c>
      <c r="B108" s="39">
        <v>62.673616252554297</v>
      </c>
      <c r="C108" s="39">
        <v>62.006723985890702</v>
      </c>
      <c r="D108" s="39">
        <v>58.240276331976901</v>
      </c>
      <c r="E108" s="39">
        <v>71.0529128808124</v>
      </c>
      <c r="F108" s="39">
        <v>71.814496840303093</v>
      </c>
    </row>
    <row r="109" spans="1:6" x14ac:dyDescent="0.4">
      <c r="A109" s="40" t="s">
        <v>47</v>
      </c>
      <c r="B109" s="40"/>
      <c r="C109" s="40"/>
      <c r="D109" s="40"/>
      <c r="E109" s="40"/>
      <c r="F109" s="40"/>
    </row>
    <row r="110" spans="1:6" x14ac:dyDescent="0.4">
      <c r="A110" s="42" t="s">
        <v>236</v>
      </c>
      <c r="B110" s="40"/>
      <c r="C110" s="40"/>
      <c r="D110" s="40"/>
      <c r="E110" s="40"/>
      <c r="F110" s="40"/>
    </row>
    <row r="111" spans="1:6" x14ac:dyDescent="0.4">
      <c r="A111" s="40" t="s">
        <v>133</v>
      </c>
      <c r="B111" s="41">
        <v>1388000</v>
      </c>
      <c r="C111" s="41">
        <v>1436000</v>
      </c>
      <c r="D111" s="41">
        <v>1482000</v>
      </c>
      <c r="E111" s="41">
        <v>1414000</v>
      </c>
      <c r="F111" s="41">
        <v>1553000</v>
      </c>
    </row>
    <row r="112" spans="1:6" x14ac:dyDescent="0.4">
      <c r="A112" s="40" t="s">
        <v>132</v>
      </c>
      <c r="B112" s="41">
        <v>463000</v>
      </c>
      <c r="C112" s="41">
        <v>460000</v>
      </c>
      <c r="D112" s="41">
        <v>530000</v>
      </c>
      <c r="E112" s="41">
        <v>574000</v>
      </c>
      <c r="F112" s="41">
        <v>621000</v>
      </c>
    </row>
    <row r="113" spans="1:6" x14ac:dyDescent="0.4">
      <c r="A113" s="40" t="s">
        <v>131</v>
      </c>
      <c r="B113" s="39">
        <v>11.0097564844927</v>
      </c>
      <c r="C113" s="39">
        <v>10.1041373487194</v>
      </c>
      <c r="D113" s="39">
        <v>11.6978451337911</v>
      </c>
      <c r="E113" s="39">
        <v>12.3785345355861</v>
      </c>
      <c r="F113" s="39">
        <v>10.378241112002099</v>
      </c>
    </row>
    <row r="114" spans="1:6" x14ac:dyDescent="0.4">
      <c r="A114" s="40" t="s">
        <v>130</v>
      </c>
      <c r="B114" s="39">
        <v>20.577777777777801</v>
      </c>
      <c r="C114" s="39">
        <v>16.955399926280901</v>
      </c>
      <c r="D114" s="39">
        <v>9.6945308212913908</v>
      </c>
      <c r="E114" s="39">
        <v>16.560877091748399</v>
      </c>
      <c r="F114" s="39">
        <v>16.729525862069</v>
      </c>
    </row>
    <row r="115" spans="1:6" x14ac:dyDescent="0.4">
      <c r="A115" s="40" t="s">
        <v>129</v>
      </c>
      <c r="B115" s="41">
        <v>146000</v>
      </c>
      <c r="C115" s="41">
        <v>150000</v>
      </c>
      <c r="D115" s="41">
        <v>185000</v>
      </c>
      <c r="E115" s="41">
        <v>186000</v>
      </c>
      <c r="F115" s="41">
        <v>214000</v>
      </c>
    </row>
    <row r="116" spans="1:6" x14ac:dyDescent="0.4">
      <c r="A116" s="40" t="s">
        <v>128</v>
      </c>
      <c r="B116" s="39">
        <v>12.8747795414462</v>
      </c>
      <c r="C116" s="39">
        <v>13.4168157423971</v>
      </c>
      <c r="D116" s="39">
        <v>15.7849829351536</v>
      </c>
      <c r="E116" s="39">
        <v>17.647058823529399</v>
      </c>
      <c r="F116" s="39">
        <v>26.884422110552801</v>
      </c>
    </row>
    <row r="117" spans="1:6" x14ac:dyDescent="0.4">
      <c r="A117" s="40" t="s">
        <v>126</v>
      </c>
      <c r="B117" s="41">
        <v>5072000</v>
      </c>
      <c r="C117" s="41">
        <v>5378000</v>
      </c>
      <c r="D117" s="41">
        <v>5717000</v>
      </c>
      <c r="E117" s="41">
        <v>6339000</v>
      </c>
      <c r="F117" s="41">
        <v>6729000</v>
      </c>
    </row>
    <row r="118" spans="1:6" x14ac:dyDescent="0.4">
      <c r="A118" s="40" t="s">
        <v>125</v>
      </c>
      <c r="B118" s="39">
        <v>15.0205822252495</v>
      </c>
      <c r="C118" s="39">
        <v>14.8203262786596</v>
      </c>
      <c r="D118" s="39">
        <v>13.525598561559599</v>
      </c>
      <c r="E118" s="39">
        <v>16.940138963121299</v>
      </c>
      <c r="F118" s="39">
        <v>16.941514136811101</v>
      </c>
    </row>
    <row r="119" spans="1:6" x14ac:dyDescent="0.4">
      <c r="A119" s="40" t="s">
        <v>47</v>
      </c>
      <c r="B119" s="40"/>
      <c r="C119" s="40"/>
      <c r="D119" s="40"/>
      <c r="E119" s="40"/>
      <c r="F119" s="40"/>
    </row>
    <row r="120" spans="1:6" x14ac:dyDescent="0.4">
      <c r="A120" s="42" t="s">
        <v>235</v>
      </c>
      <c r="B120" s="40"/>
      <c r="C120" s="40"/>
      <c r="D120" s="40"/>
      <c r="E120" s="40"/>
      <c r="F120" s="40"/>
    </row>
    <row r="121" spans="1:6" x14ac:dyDescent="0.4">
      <c r="A121" s="40" t="s">
        <v>133</v>
      </c>
      <c r="B121" s="38" t="s">
        <v>124</v>
      </c>
      <c r="C121" s="38" t="s">
        <v>124</v>
      </c>
      <c r="D121" s="38" t="s">
        <v>124</v>
      </c>
      <c r="E121" s="41">
        <v>1224000</v>
      </c>
      <c r="F121" s="41">
        <v>1482000</v>
      </c>
    </row>
    <row r="122" spans="1:6" x14ac:dyDescent="0.4">
      <c r="A122" s="40" t="s">
        <v>132</v>
      </c>
      <c r="B122" s="38" t="s">
        <v>124</v>
      </c>
      <c r="C122" s="38" t="s">
        <v>124</v>
      </c>
      <c r="D122" s="38" t="s">
        <v>124</v>
      </c>
      <c r="E122" s="41">
        <v>186000</v>
      </c>
      <c r="F122" s="41">
        <v>69000</v>
      </c>
    </row>
    <row r="123" spans="1:6" x14ac:dyDescent="0.4">
      <c r="A123" s="40" t="s">
        <v>131</v>
      </c>
      <c r="B123" s="38" t="s">
        <v>124</v>
      </c>
      <c r="C123" s="38" t="s">
        <v>124</v>
      </c>
      <c r="D123" s="38" t="s">
        <v>124</v>
      </c>
      <c r="E123" s="39">
        <v>10.715223671539899</v>
      </c>
      <c r="F123" s="39">
        <v>9.9037690457096996</v>
      </c>
    </row>
    <row r="124" spans="1:6" x14ac:dyDescent="0.4">
      <c r="A124" s="40" t="s">
        <v>130</v>
      </c>
      <c r="B124" s="38" t="s">
        <v>124</v>
      </c>
      <c r="C124" s="38" t="s">
        <v>124</v>
      </c>
      <c r="D124" s="38" t="s">
        <v>124</v>
      </c>
      <c r="E124" s="39">
        <v>5.3664166185804998</v>
      </c>
      <c r="F124" s="39">
        <v>1.85883620689655</v>
      </c>
    </row>
    <row r="125" spans="1:6" x14ac:dyDescent="0.4">
      <c r="A125" s="40" t="s">
        <v>129</v>
      </c>
      <c r="B125" s="38" t="s">
        <v>124</v>
      </c>
      <c r="C125" s="38" t="s">
        <v>124</v>
      </c>
      <c r="D125" s="38" t="s">
        <v>124</v>
      </c>
      <c r="E125" s="41">
        <v>134000</v>
      </c>
      <c r="F125" s="41">
        <v>168000</v>
      </c>
    </row>
    <row r="126" spans="1:6" x14ac:dyDescent="0.4">
      <c r="A126" s="40" t="s">
        <v>128</v>
      </c>
      <c r="B126" s="38" t="s">
        <v>124</v>
      </c>
      <c r="C126" s="38" t="s">
        <v>124</v>
      </c>
      <c r="D126" s="38" t="s">
        <v>124</v>
      </c>
      <c r="E126" s="39">
        <v>12.7134724857685</v>
      </c>
      <c r="F126" s="39">
        <v>21.105527638190999</v>
      </c>
    </row>
    <row r="127" spans="1:6" x14ac:dyDescent="0.4">
      <c r="A127" s="40" t="s">
        <v>126</v>
      </c>
      <c r="B127" s="38" t="s">
        <v>124</v>
      </c>
      <c r="C127" s="38" t="s">
        <v>124</v>
      </c>
      <c r="D127" s="38" t="s">
        <v>124</v>
      </c>
      <c r="E127" s="41">
        <v>696000</v>
      </c>
      <c r="F127" s="41">
        <v>983000</v>
      </c>
    </row>
    <row r="128" spans="1:6" x14ac:dyDescent="0.4">
      <c r="A128" s="40" t="s">
        <v>125</v>
      </c>
      <c r="B128" s="38" t="s">
        <v>124</v>
      </c>
      <c r="C128" s="38" t="s">
        <v>124</v>
      </c>
      <c r="D128" s="38" t="s">
        <v>124</v>
      </c>
      <c r="E128" s="39">
        <v>1.85996793158739</v>
      </c>
      <c r="F128" s="39">
        <v>2.4748860746745902</v>
      </c>
    </row>
    <row r="129" spans="1:6" x14ac:dyDescent="0.4">
      <c r="A129" s="40" t="s">
        <v>47</v>
      </c>
      <c r="B129" s="40"/>
      <c r="C129" s="40"/>
      <c r="D129" s="40"/>
      <c r="E129" s="40"/>
      <c r="F129" s="40"/>
    </row>
    <row r="130" spans="1:6" x14ac:dyDescent="0.4">
      <c r="A130" s="42" t="s">
        <v>234</v>
      </c>
      <c r="B130" s="40"/>
      <c r="C130" s="40"/>
      <c r="D130" s="40"/>
      <c r="E130" s="40"/>
      <c r="F130" s="40"/>
    </row>
    <row r="131" spans="1:6" x14ac:dyDescent="0.4">
      <c r="A131" s="40" t="s">
        <v>133</v>
      </c>
      <c r="B131" s="41">
        <v>4277000</v>
      </c>
      <c r="C131" s="41">
        <v>5557000</v>
      </c>
      <c r="D131" s="41">
        <v>4610000</v>
      </c>
      <c r="E131" s="41">
        <v>3863000</v>
      </c>
      <c r="F131" s="41">
        <v>6831000</v>
      </c>
    </row>
    <row r="132" spans="1:6" x14ac:dyDescent="0.4">
      <c r="A132" s="40" t="s">
        <v>132</v>
      </c>
      <c r="B132" s="41">
        <v>7000</v>
      </c>
      <c r="C132" s="41">
        <v>5000</v>
      </c>
      <c r="D132" s="41">
        <v>5000</v>
      </c>
      <c r="E132" s="41">
        <v>5000</v>
      </c>
      <c r="F132" s="41">
        <v>6000</v>
      </c>
    </row>
    <row r="133" spans="1:6" x14ac:dyDescent="0.4">
      <c r="A133" s="40" t="s">
        <v>131</v>
      </c>
      <c r="B133" s="39">
        <v>33.925596890616298</v>
      </c>
      <c r="C133" s="39">
        <v>39.100759921193401</v>
      </c>
      <c r="D133" s="39">
        <v>36.388033783250499</v>
      </c>
      <c r="E133" s="39">
        <v>33.817736146371402</v>
      </c>
      <c r="F133" s="39">
        <v>45.649558941459503</v>
      </c>
    </row>
    <row r="134" spans="1:6" x14ac:dyDescent="0.4">
      <c r="A134" s="40" t="s">
        <v>130</v>
      </c>
      <c r="B134" s="39">
        <v>0.31111111111111101</v>
      </c>
      <c r="C134" s="39">
        <v>0.18429782528566199</v>
      </c>
      <c r="D134" s="39">
        <v>9.1457837936711195E-2</v>
      </c>
      <c r="E134" s="39">
        <v>0.14425851125216399</v>
      </c>
      <c r="F134" s="39">
        <v>0.16163793103448301</v>
      </c>
    </row>
    <row r="135" spans="1:6" x14ac:dyDescent="0.4">
      <c r="A135" s="40" t="s">
        <v>129</v>
      </c>
      <c r="B135" s="41">
        <v>72000</v>
      </c>
      <c r="C135" s="41">
        <v>39000</v>
      </c>
      <c r="D135" s="41">
        <v>49000</v>
      </c>
      <c r="E135" s="41">
        <v>36000</v>
      </c>
      <c r="F135" s="41">
        <v>-83000</v>
      </c>
    </row>
    <row r="136" spans="1:6" x14ac:dyDescent="0.4">
      <c r="A136" s="40" t="s">
        <v>128</v>
      </c>
      <c r="B136" s="39">
        <v>6.3492063492063497</v>
      </c>
      <c r="C136" s="39">
        <v>3.4883720930232598</v>
      </c>
      <c r="D136" s="39">
        <v>4.1808873720136503</v>
      </c>
      <c r="E136" s="39">
        <v>3.41555977229602</v>
      </c>
      <c r="F136" s="38" t="s">
        <v>127</v>
      </c>
    </row>
    <row r="137" spans="1:6" x14ac:dyDescent="0.4">
      <c r="A137" s="40" t="s">
        <v>126</v>
      </c>
      <c r="B137" s="41">
        <v>725000</v>
      </c>
      <c r="C137" s="41">
        <v>909000</v>
      </c>
      <c r="D137" s="41">
        <v>798000</v>
      </c>
      <c r="E137" s="41">
        <v>807000</v>
      </c>
      <c r="F137" s="41">
        <v>1174000</v>
      </c>
    </row>
    <row r="138" spans="1:6" x14ac:dyDescent="0.4">
      <c r="A138" s="40" t="s">
        <v>125</v>
      </c>
      <c r="B138" s="39">
        <v>2.1470666627180401</v>
      </c>
      <c r="C138" s="39">
        <v>2.5049603174603199</v>
      </c>
      <c r="D138" s="39">
        <v>1.8879530614176201</v>
      </c>
      <c r="E138" s="39">
        <v>2.1566007482629601</v>
      </c>
      <c r="F138" s="39">
        <v>2.95576424381278</v>
      </c>
    </row>
    <row r="139" spans="1:6" x14ac:dyDescent="0.4">
      <c r="A139" s="40" t="s">
        <v>47</v>
      </c>
      <c r="B139" s="40"/>
      <c r="C139" s="40"/>
      <c r="D139" s="40"/>
      <c r="E139" s="40"/>
      <c r="F139" s="40"/>
    </row>
    <row r="140" spans="1:6" x14ac:dyDescent="0.4">
      <c r="A140" s="42" t="s">
        <v>233</v>
      </c>
      <c r="B140" s="40"/>
      <c r="C140" s="40"/>
      <c r="D140" s="40"/>
      <c r="E140" s="40"/>
      <c r="F140" s="40"/>
    </row>
    <row r="141" spans="1:6" x14ac:dyDescent="0.4">
      <c r="A141" s="40" t="s">
        <v>133</v>
      </c>
      <c r="B141" s="41">
        <v>2000</v>
      </c>
      <c r="C141" s="41">
        <v>3000</v>
      </c>
      <c r="D141" s="41">
        <v>2000</v>
      </c>
      <c r="E141" s="41">
        <v>2000</v>
      </c>
      <c r="F141" s="41">
        <v>2000</v>
      </c>
    </row>
    <row r="142" spans="1:6" x14ac:dyDescent="0.4">
      <c r="A142" s="40" t="s">
        <v>132</v>
      </c>
      <c r="B142" s="41">
        <v>13000</v>
      </c>
      <c r="C142" s="41">
        <v>2000</v>
      </c>
      <c r="D142" s="41">
        <v>0</v>
      </c>
      <c r="E142" s="41">
        <v>0</v>
      </c>
      <c r="F142" s="41">
        <v>0</v>
      </c>
    </row>
    <row r="143" spans="1:6" x14ac:dyDescent="0.4">
      <c r="A143" s="40" t="s">
        <v>131</v>
      </c>
      <c r="B143" s="39">
        <v>1.5864202427223001E-2</v>
      </c>
      <c r="C143" s="39">
        <v>2.1108922037714601E-2</v>
      </c>
      <c r="D143" s="39">
        <v>1.5786565632646601E-2</v>
      </c>
      <c r="E143" s="39">
        <v>1.7508535411012899E-2</v>
      </c>
      <c r="F143" s="39">
        <v>1.33654103180968E-2</v>
      </c>
    </row>
    <row r="144" spans="1:6" x14ac:dyDescent="0.4">
      <c r="A144" s="40" t="s">
        <v>130</v>
      </c>
      <c r="B144" s="39">
        <v>0.57777777777777795</v>
      </c>
      <c r="C144" s="39">
        <v>7.3719130114264605E-2</v>
      </c>
      <c r="D144" s="39">
        <v>0</v>
      </c>
      <c r="E144" s="39">
        <v>0</v>
      </c>
      <c r="F144" s="39">
        <v>0</v>
      </c>
    </row>
    <row r="145" spans="1:6" x14ac:dyDescent="0.4">
      <c r="A145" s="40" t="s">
        <v>129</v>
      </c>
      <c r="B145" s="41">
        <v>-103000</v>
      </c>
      <c r="C145" s="41">
        <v>-129000</v>
      </c>
      <c r="D145" s="41">
        <v>-116000</v>
      </c>
      <c r="E145" s="41">
        <v>-79000</v>
      </c>
      <c r="F145" s="41">
        <v>-367000</v>
      </c>
    </row>
    <row r="146" spans="1:6" x14ac:dyDescent="0.4">
      <c r="A146" s="40" t="s">
        <v>128</v>
      </c>
      <c r="B146" s="38" t="s">
        <v>127</v>
      </c>
      <c r="C146" s="38" t="s">
        <v>127</v>
      </c>
      <c r="D146" s="38" t="s">
        <v>127</v>
      </c>
      <c r="E146" s="38" t="s">
        <v>127</v>
      </c>
      <c r="F146" s="38" t="s">
        <v>127</v>
      </c>
    </row>
    <row r="147" spans="1:6" x14ac:dyDescent="0.4">
      <c r="A147" s="40" t="s">
        <v>126</v>
      </c>
      <c r="B147" s="41">
        <v>5324000</v>
      </c>
      <c r="C147" s="41">
        <v>6153000</v>
      </c>
      <c r="D147" s="41">
        <v>7610000</v>
      </c>
      <c r="E147" s="41">
        <v>5063000</v>
      </c>
      <c r="F147" s="41">
        <v>4281000</v>
      </c>
    </row>
    <row r="148" spans="1:6" x14ac:dyDescent="0.4">
      <c r="A148" s="40" t="s">
        <v>125</v>
      </c>
      <c r="B148" s="39">
        <v>15.7668729824977</v>
      </c>
      <c r="C148" s="39">
        <v>16.956018518518501</v>
      </c>
      <c r="D148" s="39">
        <v>18.0041639065014</v>
      </c>
      <c r="E148" s="39">
        <v>13.5301977552111</v>
      </c>
      <c r="F148" s="39">
        <v>10.778216974244099</v>
      </c>
    </row>
    <row r="149" spans="1:6" x14ac:dyDescent="0.4">
      <c r="A149" s="40" t="s">
        <v>47</v>
      </c>
      <c r="B149" s="40"/>
      <c r="C149" s="40"/>
      <c r="D149" s="40"/>
      <c r="E149" s="40"/>
      <c r="F149" s="40"/>
    </row>
    <row r="150" spans="1:6" x14ac:dyDescent="0.4">
      <c r="A150" s="42" t="s">
        <v>232</v>
      </c>
      <c r="B150" s="40"/>
      <c r="C150" s="40"/>
      <c r="D150" s="40"/>
      <c r="E150" s="40"/>
      <c r="F150" s="40"/>
    </row>
    <row r="151" spans="1:6" x14ac:dyDescent="0.4">
      <c r="A151" s="40" t="s">
        <v>133</v>
      </c>
      <c r="B151" s="41">
        <v>-704000</v>
      </c>
      <c r="C151" s="41">
        <v>-771000</v>
      </c>
      <c r="D151" s="41">
        <v>-715000</v>
      </c>
      <c r="E151" s="41">
        <v>-600000</v>
      </c>
      <c r="F151" s="41">
        <v>-725000</v>
      </c>
    </row>
    <row r="152" spans="1:6" x14ac:dyDescent="0.4">
      <c r="A152" s="40" t="s">
        <v>132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</row>
    <row r="153" spans="1:6" x14ac:dyDescent="0.4">
      <c r="A153" s="40" t="s">
        <v>131</v>
      </c>
      <c r="B153" s="38" t="s">
        <v>127</v>
      </c>
      <c r="C153" s="38" t="s">
        <v>127</v>
      </c>
      <c r="D153" s="38" t="s">
        <v>127</v>
      </c>
      <c r="E153" s="38" t="s">
        <v>127</v>
      </c>
      <c r="F153" s="38" t="s">
        <v>127</v>
      </c>
    </row>
    <row r="154" spans="1:6" x14ac:dyDescent="0.4">
      <c r="A154" s="40" t="s">
        <v>130</v>
      </c>
      <c r="B154" s="39">
        <v>0</v>
      </c>
      <c r="C154" s="39">
        <v>0</v>
      </c>
      <c r="D154" s="39">
        <v>0</v>
      </c>
      <c r="E154" s="39">
        <v>0</v>
      </c>
      <c r="F154" s="39">
        <v>0</v>
      </c>
    </row>
    <row r="155" spans="1:6" x14ac:dyDescent="0.4">
      <c r="A155" s="40" t="s">
        <v>129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</row>
    <row r="156" spans="1:6" x14ac:dyDescent="0.4">
      <c r="A156" s="40" t="s">
        <v>128</v>
      </c>
      <c r="B156" s="39">
        <v>0</v>
      </c>
      <c r="C156" s="39">
        <v>0</v>
      </c>
      <c r="D156" s="39">
        <v>0</v>
      </c>
      <c r="E156" s="39">
        <v>0</v>
      </c>
      <c r="F156" s="39">
        <v>0</v>
      </c>
    </row>
    <row r="157" spans="1:6" x14ac:dyDescent="0.4">
      <c r="A157" s="40" t="s">
        <v>126</v>
      </c>
      <c r="B157" s="41">
        <v>-1704000</v>
      </c>
      <c r="C157" s="41">
        <v>-2309000</v>
      </c>
      <c r="D157" s="41">
        <v>-1843000</v>
      </c>
      <c r="E157" s="41">
        <v>-2073000</v>
      </c>
      <c r="F157" s="41">
        <v>-1972000</v>
      </c>
    </row>
    <row r="158" spans="1:6" x14ac:dyDescent="0.4">
      <c r="A158" s="40" t="s">
        <v>125</v>
      </c>
      <c r="B158" s="38" t="s">
        <v>127</v>
      </c>
      <c r="C158" s="38" t="s">
        <v>127</v>
      </c>
      <c r="D158" s="38" t="s">
        <v>127</v>
      </c>
      <c r="E158" s="38" t="s">
        <v>127</v>
      </c>
      <c r="F158" s="38" t="s">
        <v>127</v>
      </c>
    </row>
    <row r="159" spans="1:6" x14ac:dyDescent="0.4">
      <c r="A159" s="40" t="s">
        <v>47</v>
      </c>
      <c r="B159" s="40"/>
      <c r="C159" s="40"/>
      <c r="D159" s="40"/>
      <c r="E159" s="40"/>
      <c r="F159" s="40"/>
    </row>
    <row r="160" spans="1:6" x14ac:dyDescent="0.4">
      <c r="A160" s="42" t="s">
        <v>231</v>
      </c>
      <c r="B160" s="40"/>
      <c r="C160" s="40"/>
      <c r="D160" s="40"/>
      <c r="E160" s="40"/>
      <c r="F160" s="40"/>
    </row>
    <row r="161" spans="1:6" x14ac:dyDescent="0.4">
      <c r="A161" s="40" t="s">
        <v>133</v>
      </c>
      <c r="B161" s="41">
        <v>453000</v>
      </c>
      <c r="C161" s="41">
        <v>485000</v>
      </c>
      <c r="D161" s="41">
        <v>501000</v>
      </c>
      <c r="E161" s="38" t="s">
        <v>124</v>
      </c>
      <c r="F161" s="38" t="s">
        <v>124</v>
      </c>
    </row>
    <row r="162" spans="1:6" x14ac:dyDescent="0.4">
      <c r="A162" s="40" t="s">
        <v>132</v>
      </c>
      <c r="B162" s="41">
        <v>137000</v>
      </c>
      <c r="C162" s="41">
        <v>176000</v>
      </c>
      <c r="D162" s="41">
        <v>2510000</v>
      </c>
      <c r="E162" s="38" t="s">
        <v>124</v>
      </c>
      <c r="F162" s="38" t="s">
        <v>124</v>
      </c>
    </row>
    <row r="163" spans="1:6" x14ac:dyDescent="0.4">
      <c r="A163" s="40" t="s">
        <v>131</v>
      </c>
      <c r="B163" s="39">
        <v>3.5932418497660001</v>
      </c>
      <c r="C163" s="39">
        <v>3.4126090627638601</v>
      </c>
      <c r="D163" s="39">
        <v>3.9545346909779799</v>
      </c>
      <c r="E163" s="38" t="s">
        <v>124</v>
      </c>
      <c r="F163" s="38" t="s">
        <v>124</v>
      </c>
    </row>
    <row r="164" spans="1:6" x14ac:dyDescent="0.4">
      <c r="A164" s="40" t="s">
        <v>130</v>
      </c>
      <c r="B164" s="39">
        <v>6.0888888888888903</v>
      </c>
      <c r="C164" s="39">
        <v>6.4872834500552896</v>
      </c>
      <c r="D164" s="39">
        <v>45.911834644229003</v>
      </c>
      <c r="E164" s="38" t="s">
        <v>124</v>
      </c>
      <c r="F164" s="38" t="s">
        <v>124</v>
      </c>
    </row>
    <row r="165" spans="1:6" x14ac:dyDescent="0.4">
      <c r="A165" s="40" t="s">
        <v>129</v>
      </c>
      <c r="B165" s="41">
        <v>275000</v>
      </c>
      <c r="C165" s="41">
        <v>263000</v>
      </c>
      <c r="D165" s="41">
        <v>220000</v>
      </c>
      <c r="E165" s="38" t="s">
        <v>124</v>
      </c>
      <c r="F165" s="38" t="s">
        <v>124</v>
      </c>
    </row>
    <row r="166" spans="1:6" x14ac:dyDescent="0.4">
      <c r="A166" s="40" t="s">
        <v>128</v>
      </c>
      <c r="B166" s="39">
        <v>24.2504409171076</v>
      </c>
      <c r="C166" s="39">
        <v>23.5241502683363</v>
      </c>
      <c r="D166" s="39">
        <v>18.7713310580205</v>
      </c>
      <c r="E166" s="38" t="s">
        <v>124</v>
      </c>
      <c r="F166" s="38" t="s">
        <v>124</v>
      </c>
    </row>
    <row r="167" spans="1:6" x14ac:dyDescent="0.4">
      <c r="A167" s="40" t="s">
        <v>126</v>
      </c>
      <c r="B167" s="41">
        <v>2594000</v>
      </c>
      <c r="C167" s="41">
        <v>3161000</v>
      </c>
      <c r="D167" s="41">
        <v>4832000</v>
      </c>
      <c r="E167" s="38" t="s">
        <v>124</v>
      </c>
      <c r="F167" s="38" t="s">
        <v>124</v>
      </c>
    </row>
    <row r="168" spans="1:6" x14ac:dyDescent="0.4">
      <c r="A168" s="40" t="s">
        <v>125</v>
      </c>
      <c r="B168" s="39">
        <v>7.6820564456421998</v>
      </c>
      <c r="C168" s="39">
        <v>8.7108686067019399</v>
      </c>
      <c r="D168" s="39">
        <v>11.43181603104</v>
      </c>
      <c r="E168" s="38" t="s">
        <v>124</v>
      </c>
      <c r="F168" s="38" t="s">
        <v>124</v>
      </c>
    </row>
    <row r="169" spans="1:6" x14ac:dyDescent="0.4">
      <c r="A169" s="40" t="s">
        <v>47</v>
      </c>
      <c r="B169" s="40"/>
      <c r="C169" s="40"/>
      <c r="D169" s="40"/>
      <c r="E169" s="40"/>
      <c r="F169" s="40"/>
    </row>
    <row r="170" spans="1:6" x14ac:dyDescent="0.4">
      <c r="A170" s="42" t="s">
        <v>230</v>
      </c>
      <c r="B170" s="40"/>
      <c r="C170" s="40"/>
      <c r="D170" s="40"/>
      <c r="E170" s="40"/>
      <c r="F170" s="40"/>
    </row>
    <row r="171" spans="1:6" x14ac:dyDescent="0.4">
      <c r="A171" s="40" t="s">
        <v>133</v>
      </c>
      <c r="B171" s="41">
        <v>2089000</v>
      </c>
      <c r="C171" s="41">
        <v>2204000</v>
      </c>
      <c r="D171" s="41">
        <v>1560000</v>
      </c>
      <c r="E171" s="38" t="s">
        <v>124</v>
      </c>
      <c r="F171" s="38" t="s">
        <v>124</v>
      </c>
    </row>
    <row r="172" spans="1:6" x14ac:dyDescent="0.4">
      <c r="A172" s="40" t="s">
        <v>132</v>
      </c>
      <c r="B172" s="41">
        <v>56000</v>
      </c>
      <c r="C172" s="41">
        <v>91000</v>
      </c>
      <c r="D172" s="41">
        <v>54000</v>
      </c>
      <c r="E172" s="38" t="s">
        <v>124</v>
      </c>
      <c r="F172" s="38" t="s">
        <v>124</v>
      </c>
    </row>
    <row r="173" spans="1:6" x14ac:dyDescent="0.4">
      <c r="A173" s="40" t="s">
        <v>131</v>
      </c>
      <c r="B173" s="39">
        <v>16.570159435234402</v>
      </c>
      <c r="C173" s="39">
        <v>15.508021390374299</v>
      </c>
      <c r="D173" s="39">
        <v>12.3135211934644</v>
      </c>
      <c r="E173" s="38" t="s">
        <v>124</v>
      </c>
      <c r="F173" s="38" t="s">
        <v>124</v>
      </c>
    </row>
    <row r="174" spans="1:6" x14ac:dyDescent="0.4">
      <c r="A174" s="40" t="s">
        <v>130</v>
      </c>
      <c r="B174" s="39">
        <v>2.4888888888888898</v>
      </c>
      <c r="C174" s="39">
        <v>3.3542204201990402</v>
      </c>
      <c r="D174" s="39">
        <v>0.98774464971648102</v>
      </c>
      <c r="E174" s="38" t="s">
        <v>124</v>
      </c>
      <c r="F174" s="38" t="s">
        <v>124</v>
      </c>
    </row>
    <row r="175" spans="1:6" x14ac:dyDescent="0.4">
      <c r="A175" s="40" t="s">
        <v>129</v>
      </c>
      <c r="B175" s="41">
        <v>138000</v>
      </c>
      <c r="C175" s="41">
        <v>131000</v>
      </c>
      <c r="D175" s="41">
        <v>120000</v>
      </c>
      <c r="E175" s="38" t="s">
        <v>124</v>
      </c>
      <c r="F175" s="38" t="s">
        <v>124</v>
      </c>
    </row>
    <row r="176" spans="1:6" x14ac:dyDescent="0.4">
      <c r="A176" s="40" t="s">
        <v>128</v>
      </c>
      <c r="B176" s="39">
        <v>12.1693121693122</v>
      </c>
      <c r="C176" s="39">
        <v>11.7173524150268</v>
      </c>
      <c r="D176" s="39">
        <v>10.238907849829401</v>
      </c>
      <c r="E176" s="38" t="s">
        <v>124</v>
      </c>
      <c r="F176" s="38" t="s">
        <v>124</v>
      </c>
    </row>
    <row r="177" spans="1:6" x14ac:dyDescent="0.4">
      <c r="A177" s="40" t="s">
        <v>126</v>
      </c>
      <c r="B177" s="41">
        <v>593000</v>
      </c>
      <c r="C177" s="41">
        <v>495000</v>
      </c>
      <c r="D177" s="41">
        <v>537000</v>
      </c>
      <c r="E177" s="38" t="s">
        <v>124</v>
      </c>
      <c r="F177" s="38" t="s">
        <v>124</v>
      </c>
    </row>
    <row r="178" spans="1:6" x14ac:dyDescent="0.4">
      <c r="A178" s="40" t="s">
        <v>125</v>
      </c>
      <c r="B178" s="39">
        <v>1.7561524565404101</v>
      </c>
      <c r="C178" s="39">
        <v>1.3640873015873001</v>
      </c>
      <c r="D178" s="39">
        <v>1.27046465411186</v>
      </c>
      <c r="E178" s="38" t="s">
        <v>124</v>
      </c>
      <c r="F178" s="38" t="s">
        <v>124</v>
      </c>
    </row>
    <row r="179" spans="1:6" x14ac:dyDescent="0.4">
      <c r="A179" s="37"/>
    </row>
    <row r="180" spans="1:6" ht="178.5" customHeight="1" x14ac:dyDescent="0.4">
      <c r="A180" s="8" t="s">
        <v>123</v>
      </c>
      <c r="B180" s="6"/>
      <c r="C180" s="6"/>
      <c r="D180" s="6"/>
      <c r="E180" s="6"/>
      <c r="F180" s="6"/>
    </row>
  </sheetData>
  <mergeCells count="7">
    <mergeCell ref="A180:F180"/>
    <mergeCell ref="A2:L2"/>
    <mergeCell ref="A1:D1"/>
    <mergeCell ref="A9:F9"/>
    <mergeCell ref="A11:F11"/>
    <mergeCell ref="A94:F94"/>
    <mergeCell ref="A96:F96"/>
  </mergeCells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36C43-BFC1-47F8-9E9E-F3004376DABE}">
  <sheetPr>
    <outlinePr summaryBelow="0" summaryRight="0"/>
    <pageSetUpPr autoPageBreaks="0"/>
  </sheetPr>
  <dimension ref="A5:IU68"/>
  <sheetViews>
    <sheetView topLeftCell="A13" workbookViewId="0">
      <selection activeCell="H31" sqref="H31"/>
    </sheetView>
  </sheetViews>
  <sheetFormatPr defaultRowHeight="9.9" x14ac:dyDescent="0.3"/>
  <cols>
    <col min="1" max="1" width="45.83203125" style="4" customWidth="1"/>
    <col min="2" max="7" width="14.83203125" style="4" customWidth="1"/>
    <col min="8" max="256" width="9.1640625" style="4"/>
    <col min="257" max="257" width="45.83203125" style="4" customWidth="1"/>
    <col min="258" max="263" width="14.83203125" style="4" customWidth="1"/>
    <col min="264" max="512" width="9.1640625" style="4"/>
    <col min="513" max="513" width="45.83203125" style="4" customWidth="1"/>
    <col min="514" max="519" width="14.83203125" style="4" customWidth="1"/>
    <col min="520" max="768" width="9.1640625" style="4"/>
    <col min="769" max="769" width="45.83203125" style="4" customWidth="1"/>
    <col min="770" max="775" width="14.83203125" style="4" customWidth="1"/>
    <col min="776" max="1024" width="9.1640625" style="4"/>
    <col min="1025" max="1025" width="45.83203125" style="4" customWidth="1"/>
    <col min="1026" max="1031" width="14.83203125" style="4" customWidth="1"/>
    <col min="1032" max="1280" width="9.1640625" style="4"/>
    <col min="1281" max="1281" width="45.83203125" style="4" customWidth="1"/>
    <col min="1282" max="1287" width="14.83203125" style="4" customWidth="1"/>
    <col min="1288" max="1536" width="9.1640625" style="4"/>
    <col min="1537" max="1537" width="45.83203125" style="4" customWidth="1"/>
    <col min="1538" max="1543" width="14.83203125" style="4" customWidth="1"/>
    <col min="1544" max="1792" width="9.1640625" style="4"/>
    <col min="1793" max="1793" width="45.83203125" style="4" customWidth="1"/>
    <col min="1794" max="1799" width="14.83203125" style="4" customWidth="1"/>
    <col min="1800" max="2048" width="9.1640625" style="4"/>
    <col min="2049" max="2049" width="45.83203125" style="4" customWidth="1"/>
    <col min="2050" max="2055" width="14.83203125" style="4" customWidth="1"/>
    <col min="2056" max="2304" width="9.1640625" style="4"/>
    <col min="2305" max="2305" width="45.83203125" style="4" customWidth="1"/>
    <col min="2306" max="2311" width="14.83203125" style="4" customWidth="1"/>
    <col min="2312" max="2560" width="9.1640625" style="4"/>
    <col min="2561" max="2561" width="45.83203125" style="4" customWidth="1"/>
    <col min="2562" max="2567" width="14.83203125" style="4" customWidth="1"/>
    <col min="2568" max="2816" width="9.1640625" style="4"/>
    <col min="2817" max="2817" width="45.83203125" style="4" customWidth="1"/>
    <col min="2818" max="2823" width="14.83203125" style="4" customWidth="1"/>
    <col min="2824" max="3072" width="9.1640625" style="4"/>
    <col min="3073" max="3073" width="45.83203125" style="4" customWidth="1"/>
    <col min="3074" max="3079" width="14.83203125" style="4" customWidth="1"/>
    <col min="3080" max="3328" width="9.1640625" style="4"/>
    <col min="3329" max="3329" width="45.83203125" style="4" customWidth="1"/>
    <col min="3330" max="3335" width="14.83203125" style="4" customWidth="1"/>
    <col min="3336" max="3584" width="9.1640625" style="4"/>
    <col min="3585" max="3585" width="45.83203125" style="4" customWidth="1"/>
    <col min="3586" max="3591" width="14.83203125" style="4" customWidth="1"/>
    <col min="3592" max="3840" width="9.1640625" style="4"/>
    <col min="3841" max="3841" width="45.83203125" style="4" customWidth="1"/>
    <col min="3842" max="3847" width="14.83203125" style="4" customWidth="1"/>
    <col min="3848" max="4096" width="9.1640625" style="4"/>
    <col min="4097" max="4097" width="45.83203125" style="4" customWidth="1"/>
    <col min="4098" max="4103" width="14.83203125" style="4" customWidth="1"/>
    <col min="4104" max="4352" width="9.1640625" style="4"/>
    <col min="4353" max="4353" width="45.83203125" style="4" customWidth="1"/>
    <col min="4354" max="4359" width="14.83203125" style="4" customWidth="1"/>
    <col min="4360" max="4608" width="9.1640625" style="4"/>
    <col min="4609" max="4609" width="45.83203125" style="4" customWidth="1"/>
    <col min="4610" max="4615" width="14.83203125" style="4" customWidth="1"/>
    <col min="4616" max="4864" width="9.1640625" style="4"/>
    <col min="4865" max="4865" width="45.83203125" style="4" customWidth="1"/>
    <col min="4866" max="4871" width="14.83203125" style="4" customWidth="1"/>
    <col min="4872" max="5120" width="9.1640625" style="4"/>
    <col min="5121" max="5121" width="45.83203125" style="4" customWidth="1"/>
    <col min="5122" max="5127" width="14.83203125" style="4" customWidth="1"/>
    <col min="5128" max="5376" width="9.1640625" style="4"/>
    <col min="5377" max="5377" width="45.83203125" style="4" customWidth="1"/>
    <col min="5378" max="5383" width="14.83203125" style="4" customWidth="1"/>
    <col min="5384" max="5632" width="9.1640625" style="4"/>
    <col min="5633" max="5633" width="45.83203125" style="4" customWidth="1"/>
    <col min="5634" max="5639" width="14.83203125" style="4" customWidth="1"/>
    <col min="5640" max="5888" width="9.1640625" style="4"/>
    <col min="5889" max="5889" width="45.83203125" style="4" customWidth="1"/>
    <col min="5890" max="5895" width="14.83203125" style="4" customWidth="1"/>
    <col min="5896" max="6144" width="9.1640625" style="4"/>
    <col min="6145" max="6145" width="45.83203125" style="4" customWidth="1"/>
    <col min="6146" max="6151" width="14.83203125" style="4" customWidth="1"/>
    <col min="6152" max="6400" width="9.1640625" style="4"/>
    <col min="6401" max="6401" width="45.83203125" style="4" customWidth="1"/>
    <col min="6402" max="6407" width="14.83203125" style="4" customWidth="1"/>
    <col min="6408" max="6656" width="9.1640625" style="4"/>
    <col min="6657" max="6657" width="45.83203125" style="4" customWidth="1"/>
    <col min="6658" max="6663" width="14.83203125" style="4" customWidth="1"/>
    <col min="6664" max="6912" width="9.1640625" style="4"/>
    <col min="6913" max="6913" width="45.83203125" style="4" customWidth="1"/>
    <col min="6914" max="6919" width="14.83203125" style="4" customWidth="1"/>
    <col min="6920" max="7168" width="9.1640625" style="4"/>
    <col min="7169" max="7169" width="45.83203125" style="4" customWidth="1"/>
    <col min="7170" max="7175" width="14.83203125" style="4" customWidth="1"/>
    <col min="7176" max="7424" width="9.1640625" style="4"/>
    <col min="7425" max="7425" width="45.83203125" style="4" customWidth="1"/>
    <col min="7426" max="7431" width="14.83203125" style="4" customWidth="1"/>
    <col min="7432" max="7680" width="9.1640625" style="4"/>
    <col min="7681" max="7681" width="45.83203125" style="4" customWidth="1"/>
    <col min="7682" max="7687" width="14.83203125" style="4" customWidth="1"/>
    <col min="7688" max="7936" width="9.1640625" style="4"/>
    <col min="7937" max="7937" width="45.83203125" style="4" customWidth="1"/>
    <col min="7938" max="7943" width="14.83203125" style="4" customWidth="1"/>
    <col min="7944" max="8192" width="9.1640625" style="4"/>
    <col min="8193" max="8193" width="45.83203125" style="4" customWidth="1"/>
    <col min="8194" max="8199" width="14.83203125" style="4" customWidth="1"/>
    <col min="8200" max="8448" width="9.1640625" style="4"/>
    <col min="8449" max="8449" width="45.83203125" style="4" customWidth="1"/>
    <col min="8450" max="8455" width="14.83203125" style="4" customWidth="1"/>
    <col min="8456" max="8704" width="9.1640625" style="4"/>
    <col min="8705" max="8705" width="45.83203125" style="4" customWidth="1"/>
    <col min="8706" max="8711" width="14.83203125" style="4" customWidth="1"/>
    <col min="8712" max="8960" width="9.1640625" style="4"/>
    <col min="8961" max="8961" width="45.83203125" style="4" customWidth="1"/>
    <col min="8962" max="8967" width="14.83203125" style="4" customWidth="1"/>
    <col min="8968" max="9216" width="9.1640625" style="4"/>
    <col min="9217" max="9217" width="45.83203125" style="4" customWidth="1"/>
    <col min="9218" max="9223" width="14.83203125" style="4" customWidth="1"/>
    <col min="9224" max="9472" width="9.1640625" style="4"/>
    <col min="9473" max="9473" width="45.83203125" style="4" customWidth="1"/>
    <col min="9474" max="9479" width="14.83203125" style="4" customWidth="1"/>
    <col min="9480" max="9728" width="9.1640625" style="4"/>
    <col min="9729" max="9729" width="45.83203125" style="4" customWidth="1"/>
    <col min="9730" max="9735" width="14.83203125" style="4" customWidth="1"/>
    <col min="9736" max="9984" width="9.1640625" style="4"/>
    <col min="9985" max="9985" width="45.83203125" style="4" customWidth="1"/>
    <col min="9986" max="9991" width="14.83203125" style="4" customWidth="1"/>
    <col min="9992" max="10240" width="9.1640625" style="4"/>
    <col min="10241" max="10241" width="45.83203125" style="4" customWidth="1"/>
    <col min="10242" max="10247" width="14.83203125" style="4" customWidth="1"/>
    <col min="10248" max="10496" width="9.1640625" style="4"/>
    <col min="10497" max="10497" width="45.83203125" style="4" customWidth="1"/>
    <col min="10498" max="10503" width="14.83203125" style="4" customWidth="1"/>
    <col min="10504" max="10752" width="9.1640625" style="4"/>
    <col min="10753" max="10753" width="45.83203125" style="4" customWidth="1"/>
    <col min="10754" max="10759" width="14.83203125" style="4" customWidth="1"/>
    <col min="10760" max="11008" width="9.1640625" style="4"/>
    <col min="11009" max="11009" width="45.83203125" style="4" customWidth="1"/>
    <col min="11010" max="11015" width="14.83203125" style="4" customWidth="1"/>
    <col min="11016" max="11264" width="9.1640625" style="4"/>
    <col min="11265" max="11265" width="45.83203125" style="4" customWidth="1"/>
    <col min="11266" max="11271" width="14.83203125" style="4" customWidth="1"/>
    <col min="11272" max="11520" width="9.1640625" style="4"/>
    <col min="11521" max="11521" width="45.83203125" style="4" customWidth="1"/>
    <col min="11522" max="11527" width="14.83203125" style="4" customWidth="1"/>
    <col min="11528" max="11776" width="9.1640625" style="4"/>
    <col min="11777" max="11777" width="45.83203125" style="4" customWidth="1"/>
    <col min="11778" max="11783" width="14.83203125" style="4" customWidth="1"/>
    <col min="11784" max="12032" width="9.1640625" style="4"/>
    <col min="12033" max="12033" width="45.83203125" style="4" customWidth="1"/>
    <col min="12034" max="12039" width="14.83203125" style="4" customWidth="1"/>
    <col min="12040" max="12288" width="9.1640625" style="4"/>
    <col min="12289" max="12289" width="45.83203125" style="4" customWidth="1"/>
    <col min="12290" max="12295" width="14.83203125" style="4" customWidth="1"/>
    <col min="12296" max="12544" width="9.1640625" style="4"/>
    <col min="12545" max="12545" width="45.83203125" style="4" customWidth="1"/>
    <col min="12546" max="12551" width="14.83203125" style="4" customWidth="1"/>
    <col min="12552" max="12800" width="9.1640625" style="4"/>
    <col min="12801" max="12801" width="45.83203125" style="4" customWidth="1"/>
    <col min="12802" max="12807" width="14.83203125" style="4" customWidth="1"/>
    <col min="12808" max="13056" width="9.1640625" style="4"/>
    <col min="13057" max="13057" width="45.83203125" style="4" customWidth="1"/>
    <col min="13058" max="13063" width="14.83203125" style="4" customWidth="1"/>
    <col min="13064" max="13312" width="9.1640625" style="4"/>
    <col min="13313" max="13313" width="45.83203125" style="4" customWidth="1"/>
    <col min="13314" max="13319" width="14.83203125" style="4" customWidth="1"/>
    <col min="13320" max="13568" width="9.1640625" style="4"/>
    <col min="13569" max="13569" width="45.83203125" style="4" customWidth="1"/>
    <col min="13570" max="13575" width="14.83203125" style="4" customWidth="1"/>
    <col min="13576" max="13824" width="9.1640625" style="4"/>
    <col min="13825" max="13825" width="45.83203125" style="4" customWidth="1"/>
    <col min="13826" max="13831" width="14.83203125" style="4" customWidth="1"/>
    <col min="13832" max="14080" width="9.1640625" style="4"/>
    <col min="14081" max="14081" width="45.83203125" style="4" customWidth="1"/>
    <col min="14082" max="14087" width="14.83203125" style="4" customWidth="1"/>
    <col min="14088" max="14336" width="9.1640625" style="4"/>
    <col min="14337" max="14337" width="45.83203125" style="4" customWidth="1"/>
    <col min="14338" max="14343" width="14.83203125" style="4" customWidth="1"/>
    <col min="14344" max="14592" width="9.1640625" style="4"/>
    <col min="14593" max="14593" width="45.83203125" style="4" customWidth="1"/>
    <col min="14594" max="14599" width="14.83203125" style="4" customWidth="1"/>
    <col min="14600" max="14848" width="9.1640625" style="4"/>
    <col min="14849" max="14849" width="45.83203125" style="4" customWidth="1"/>
    <col min="14850" max="14855" width="14.83203125" style="4" customWidth="1"/>
    <col min="14856" max="15104" width="9.1640625" style="4"/>
    <col min="15105" max="15105" width="45.83203125" style="4" customWidth="1"/>
    <col min="15106" max="15111" width="14.83203125" style="4" customWidth="1"/>
    <col min="15112" max="15360" width="9.1640625" style="4"/>
    <col min="15361" max="15361" width="45.83203125" style="4" customWidth="1"/>
    <col min="15362" max="15367" width="14.83203125" style="4" customWidth="1"/>
    <col min="15368" max="15616" width="9.1640625" style="4"/>
    <col min="15617" max="15617" width="45.83203125" style="4" customWidth="1"/>
    <col min="15618" max="15623" width="14.83203125" style="4" customWidth="1"/>
    <col min="15624" max="15872" width="9.1640625" style="4"/>
    <col min="15873" max="15873" width="45.83203125" style="4" customWidth="1"/>
    <col min="15874" max="15879" width="14.83203125" style="4" customWidth="1"/>
    <col min="15880" max="16128" width="9.1640625" style="4"/>
    <col min="16129" max="16129" width="45.83203125" style="4" customWidth="1"/>
    <col min="16130" max="16135" width="14.83203125" style="4" customWidth="1"/>
    <col min="16136" max="16384" width="9.1640625" style="4"/>
  </cols>
  <sheetData>
    <row r="5" spans="1:255" ht="10.199999999999999" x14ac:dyDescent="0.35">
      <c r="A5" s="8" t="s">
        <v>111</v>
      </c>
    </row>
    <row r="7" spans="1:255" ht="10.5" x14ac:dyDescent="0.4">
      <c r="A7" s="5" t="s">
        <v>0</v>
      </c>
      <c r="B7" s="1" t="s">
        <v>1</v>
      </c>
      <c r="C7" s="4" t="s">
        <v>2</v>
      </c>
      <c r="D7" s="2" t="s">
        <v>3</v>
      </c>
      <c r="E7" s="1" t="s">
        <v>4</v>
      </c>
      <c r="F7" s="4" t="s">
        <v>5</v>
      </c>
    </row>
    <row r="8" spans="1:255" ht="10.5" x14ac:dyDescent="0.4">
      <c r="A8" s="2"/>
      <c r="B8" s="1" t="s">
        <v>6</v>
      </c>
      <c r="C8" s="4" t="s">
        <v>7</v>
      </c>
      <c r="D8" s="2" t="s">
        <v>3</v>
      </c>
      <c r="E8" s="1" t="s">
        <v>8</v>
      </c>
      <c r="F8" s="4" t="s">
        <v>9</v>
      </c>
    </row>
    <row r="9" spans="1:255" ht="10.5" x14ac:dyDescent="0.4">
      <c r="A9" s="2"/>
      <c r="B9" s="1" t="s">
        <v>10</v>
      </c>
      <c r="C9" s="4" t="s">
        <v>11</v>
      </c>
      <c r="D9" s="2" t="s">
        <v>3</v>
      </c>
      <c r="E9" s="1" t="s">
        <v>12</v>
      </c>
      <c r="F9" s="4" t="s">
        <v>13</v>
      </c>
    </row>
    <row r="10" spans="1:255" ht="10.5" x14ac:dyDescent="0.4">
      <c r="A10" s="2"/>
      <c r="B10" s="1" t="s">
        <v>14</v>
      </c>
      <c r="C10" s="4" t="s">
        <v>15</v>
      </c>
      <c r="D10" s="2" t="s">
        <v>3</v>
      </c>
      <c r="E10" s="1" t="s">
        <v>16</v>
      </c>
      <c r="F10" s="3" t="s">
        <v>17</v>
      </c>
    </row>
    <row r="13" spans="1:255" x14ac:dyDescent="0.3">
      <c r="A13" s="4" t="s">
        <v>18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31.5" x14ac:dyDescent="0.4">
      <c r="A14" s="6" t="s">
        <v>19</v>
      </c>
      <c r="B14" s="7" t="s">
        <v>91</v>
      </c>
      <c r="C14" s="7" t="s">
        <v>20</v>
      </c>
      <c r="D14" s="7" t="s">
        <v>21</v>
      </c>
      <c r="E14" s="7" t="s">
        <v>22</v>
      </c>
      <c r="F14" s="7" t="s">
        <v>23</v>
      </c>
      <c r="G14" s="7" t="s">
        <v>24</v>
      </c>
    </row>
    <row r="15" spans="1:255" ht="10.199999999999999" x14ac:dyDescent="0.35">
      <c r="A15" s="8" t="s">
        <v>25</v>
      </c>
      <c r="B15" s="9" t="s">
        <v>26</v>
      </c>
      <c r="C15" s="9" t="s">
        <v>26</v>
      </c>
      <c r="D15" s="9" t="s">
        <v>26</v>
      </c>
      <c r="E15" s="9" t="s">
        <v>26</v>
      </c>
      <c r="F15" s="9" t="s">
        <v>26</v>
      </c>
      <c r="G15" s="9" t="s">
        <v>26</v>
      </c>
    </row>
    <row r="16" spans="1:255" ht="10.5" x14ac:dyDescent="0.3">
      <c r="A16" s="10" t="s">
        <v>39</v>
      </c>
      <c r="B16" s="2"/>
      <c r="C16" s="2"/>
      <c r="D16" s="2"/>
      <c r="E16" s="2"/>
      <c r="F16" s="2"/>
      <c r="G16" s="2"/>
    </row>
    <row r="17" spans="1:255" ht="10.199999999999999" x14ac:dyDescent="0.3">
      <c r="A17" s="2" t="s">
        <v>96</v>
      </c>
      <c r="B17" s="11">
        <v>1453</v>
      </c>
      <c r="C17" s="11">
        <v>998</v>
      </c>
      <c r="D17" s="11">
        <v>1376</v>
      </c>
      <c r="E17" s="11">
        <v>1012</v>
      </c>
      <c r="F17" s="11">
        <v>-310</v>
      </c>
      <c r="G17" s="11">
        <v>1409</v>
      </c>
    </row>
    <row r="18" spans="1:255" ht="10.199999999999999" x14ac:dyDescent="0.3">
      <c r="A18" s="2" t="s">
        <v>112</v>
      </c>
      <c r="B18" s="11">
        <v>-26</v>
      </c>
      <c r="C18" s="11">
        <v>-13</v>
      </c>
      <c r="D18" s="11">
        <v>-77</v>
      </c>
      <c r="E18" s="11">
        <v>-447</v>
      </c>
      <c r="F18" s="11">
        <v>-147</v>
      </c>
      <c r="G18" s="11">
        <v>-125</v>
      </c>
    </row>
    <row r="19" spans="1:255" ht="10.199999999999999" x14ac:dyDescent="0.3">
      <c r="A19" s="2" t="s">
        <v>113</v>
      </c>
      <c r="B19" s="11">
        <v>185</v>
      </c>
      <c r="C19" s="11">
        <v>35</v>
      </c>
      <c r="D19" s="11">
        <v>12</v>
      </c>
      <c r="E19" s="11" t="s">
        <v>28</v>
      </c>
      <c r="F19" s="11">
        <v>34</v>
      </c>
      <c r="G19" s="11" t="s">
        <v>28</v>
      </c>
    </row>
    <row r="20" spans="1:255" ht="10.5" x14ac:dyDescent="0.3">
      <c r="A20" s="10" t="s">
        <v>40</v>
      </c>
      <c r="B20" s="12">
        <v>1612</v>
      </c>
      <c r="C20" s="12">
        <v>1020</v>
      </c>
      <c r="D20" s="12">
        <v>1311</v>
      </c>
      <c r="E20" s="12">
        <v>565</v>
      </c>
      <c r="F20" s="12">
        <v>-423</v>
      </c>
      <c r="G20" s="12">
        <v>1284</v>
      </c>
    </row>
    <row r="21" spans="1:255" ht="10.199999999999999" x14ac:dyDescent="0.3">
      <c r="A21" s="2"/>
      <c r="B21" s="2"/>
      <c r="C21" s="2"/>
      <c r="D21" s="2"/>
      <c r="E21" s="2"/>
      <c r="F21" s="2"/>
      <c r="G21" s="2"/>
    </row>
    <row r="22" spans="1:255" ht="10.199999999999999" x14ac:dyDescent="0.3">
      <c r="A22" s="2"/>
      <c r="B22" s="2" t="s">
        <v>47</v>
      </c>
      <c r="C22" s="2" t="s">
        <v>47</v>
      </c>
      <c r="D22" s="2" t="s">
        <v>47</v>
      </c>
      <c r="E22" s="2" t="s">
        <v>47</v>
      </c>
      <c r="F22" s="2" t="s">
        <v>47</v>
      </c>
      <c r="G22" s="2" t="s">
        <v>47</v>
      </c>
    </row>
    <row r="23" spans="1:255" ht="10.199999999999999" x14ac:dyDescent="0.3">
      <c r="A23" s="2" t="s">
        <v>48</v>
      </c>
      <c r="B23" s="13">
        <v>42787</v>
      </c>
      <c r="C23" s="13">
        <v>43153</v>
      </c>
      <c r="D23" s="13">
        <v>43524</v>
      </c>
      <c r="E23" s="13">
        <v>43888</v>
      </c>
      <c r="F23" s="13">
        <v>43888</v>
      </c>
      <c r="G23" s="13">
        <v>43888</v>
      </c>
    </row>
    <row r="24" spans="1:255" ht="10.199999999999999" x14ac:dyDescent="0.3">
      <c r="A24" s="14"/>
      <c r="B24" s="14"/>
      <c r="C24" s="14"/>
      <c r="D24" s="14"/>
      <c r="E24" s="14"/>
      <c r="F24" s="14"/>
      <c r="G24" s="14"/>
    </row>
    <row r="26" spans="1:255" x14ac:dyDescent="0.3">
      <c r="A26" s="4" t="s">
        <v>49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</row>
    <row r="27" spans="1:255" ht="31.5" x14ac:dyDescent="0.4">
      <c r="A27" s="6" t="s">
        <v>19</v>
      </c>
      <c r="B27" s="7" t="s">
        <v>91</v>
      </c>
      <c r="C27" s="7" t="s">
        <v>20</v>
      </c>
      <c r="D27" s="7" t="s">
        <v>21</v>
      </c>
      <c r="E27" s="7" t="s">
        <v>22</v>
      </c>
      <c r="F27" s="7" t="s">
        <v>23</v>
      </c>
      <c r="G27" s="7" t="s">
        <v>24</v>
      </c>
    </row>
    <row r="28" spans="1:255" ht="10.199999999999999" x14ac:dyDescent="0.35">
      <c r="A28" s="8" t="s">
        <v>25</v>
      </c>
      <c r="B28" s="9" t="s">
        <v>26</v>
      </c>
      <c r="C28" s="9" t="s">
        <v>26</v>
      </c>
      <c r="D28" s="9" t="s">
        <v>26</v>
      </c>
      <c r="E28" s="9" t="s">
        <v>26</v>
      </c>
      <c r="F28" s="9" t="s">
        <v>26</v>
      </c>
      <c r="G28" s="9" t="s">
        <v>26</v>
      </c>
    </row>
    <row r="29" spans="1:255" ht="10.5" x14ac:dyDescent="0.3">
      <c r="A29" s="10" t="s">
        <v>27</v>
      </c>
      <c r="B29" s="2"/>
      <c r="C29" s="2"/>
      <c r="D29" s="2"/>
      <c r="E29" s="2"/>
      <c r="F29" s="2"/>
      <c r="G29" s="2"/>
    </row>
    <row r="30" spans="1:255" ht="10.199999999999999" x14ac:dyDescent="0.3">
      <c r="A30" s="2" t="s">
        <v>50</v>
      </c>
      <c r="B30" s="11">
        <v>13413</v>
      </c>
      <c r="C30" s="11">
        <v>11524</v>
      </c>
      <c r="D30" s="11">
        <v>11869</v>
      </c>
      <c r="E30" s="11">
        <v>12320</v>
      </c>
      <c r="F30" s="11">
        <v>12657</v>
      </c>
      <c r="G30" s="11">
        <v>12347</v>
      </c>
    </row>
    <row r="31" spans="1:255" ht="10.5" x14ac:dyDescent="0.3">
      <c r="A31" s="10" t="s">
        <v>29</v>
      </c>
      <c r="B31" s="12">
        <v>13413</v>
      </c>
      <c r="C31" s="12">
        <v>11524</v>
      </c>
      <c r="D31" s="12">
        <v>11869</v>
      </c>
      <c r="E31" s="12">
        <v>12320</v>
      </c>
      <c r="F31" s="12">
        <v>12657</v>
      </c>
      <c r="G31" s="12">
        <v>12347</v>
      </c>
      <c r="H31" s="4">
        <f>G31/G30</f>
        <v>1</v>
      </c>
    </row>
    <row r="32" spans="1:255" ht="10.199999999999999" x14ac:dyDescent="0.3">
      <c r="A32" s="2"/>
      <c r="B32" s="2"/>
      <c r="C32" s="2"/>
      <c r="D32" s="2"/>
      <c r="E32" s="2"/>
      <c r="F32" s="2"/>
      <c r="G32" s="2"/>
    </row>
    <row r="33" spans="1:7" ht="10.5" x14ac:dyDescent="0.3">
      <c r="A33" s="10" t="s">
        <v>30</v>
      </c>
      <c r="B33" s="2"/>
      <c r="C33" s="2"/>
      <c r="D33" s="2"/>
      <c r="E33" s="2"/>
      <c r="F33" s="2"/>
      <c r="G33" s="2"/>
    </row>
    <row r="34" spans="1:7" ht="10.199999999999999" x14ac:dyDescent="0.3">
      <c r="A34" s="2" t="s">
        <v>50</v>
      </c>
      <c r="B34" s="11">
        <v>2472</v>
      </c>
      <c r="C34" s="11">
        <v>2008</v>
      </c>
      <c r="D34" s="11">
        <v>2062</v>
      </c>
      <c r="E34" s="11">
        <v>1456</v>
      </c>
      <c r="F34" s="11">
        <v>-552</v>
      </c>
      <c r="G34" s="11">
        <v>1775</v>
      </c>
    </row>
    <row r="35" spans="1:7" ht="10.5" x14ac:dyDescent="0.3">
      <c r="A35" s="10" t="s">
        <v>31</v>
      </c>
      <c r="B35" s="12">
        <v>2472</v>
      </c>
      <c r="C35" s="12">
        <v>2008</v>
      </c>
      <c r="D35" s="12">
        <v>2062</v>
      </c>
      <c r="E35" s="12">
        <v>1456</v>
      </c>
      <c r="F35" s="12">
        <v>-552</v>
      </c>
      <c r="G35" s="12">
        <v>1775</v>
      </c>
    </row>
    <row r="36" spans="1:7" ht="10.199999999999999" x14ac:dyDescent="0.3">
      <c r="A36" s="2"/>
      <c r="B36" s="2"/>
      <c r="C36" s="2"/>
      <c r="D36" s="2"/>
      <c r="E36" s="2"/>
      <c r="F36" s="2"/>
      <c r="G36" s="2"/>
    </row>
    <row r="37" spans="1:7" ht="10.5" x14ac:dyDescent="0.3">
      <c r="A37" s="10" t="s">
        <v>32</v>
      </c>
      <c r="B37" s="2"/>
      <c r="C37" s="2"/>
      <c r="D37" s="2"/>
      <c r="E37" s="2"/>
      <c r="F37" s="2"/>
      <c r="G37" s="2"/>
    </row>
    <row r="38" spans="1:7" ht="10.199999999999999" x14ac:dyDescent="0.3">
      <c r="A38" s="2" t="s">
        <v>50</v>
      </c>
      <c r="B38" s="11">
        <v>-560</v>
      </c>
      <c r="C38" s="11">
        <v>-555</v>
      </c>
      <c r="D38" s="11">
        <v>-581</v>
      </c>
      <c r="E38" s="11">
        <v>-639</v>
      </c>
      <c r="F38" s="11">
        <v>-734</v>
      </c>
      <c r="G38" s="11">
        <v>-841</v>
      </c>
    </row>
    <row r="39" spans="1:7" ht="10.5" x14ac:dyDescent="0.3">
      <c r="A39" s="10" t="s">
        <v>34</v>
      </c>
      <c r="B39" s="12">
        <v>-560</v>
      </c>
      <c r="C39" s="12">
        <v>-555</v>
      </c>
      <c r="D39" s="12">
        <v>-581</v>
      </c>
      <c r="E39" s="12">
        <v>-639</v>
      </c>
      <c r="F39" s="12">
        <v>-734</v>
      </c>
      <c r="G39" s="12">
        <v>-841</v>
      </c>
    </row>
    <row r="40" spans="1:7" ht="10.199999999999999" x14ac:dyDescent="0.3">
      <c r="A40" s="2"/>
      <c r="B40" s="2"/>
      <c r="C40" s="2"/>
      <c r="D40" s="2"/>
      <c r="E40" s="2"/>
      <c r="F40" s="2"/>
      <c r="G40" s="2"/>
    </row>
    <row r="41" spans="1:7" ht="10.5" x14ac:dyDescent="0.3">
      <c r="A41" s="10" t="s">
        <v>35</v>
      </c>
      <c r="B41" s="2"/>
      <c r="C41" s="2"/>
      <c r="D41" s="2"/>
      <c r="E41" s="2"/>
      <c r="F41" s="2"/>
      <c r="G41" s="2"/>
    </row>
    <row r="42" spans="1:7" ht="10.199999999999999" x14ac:dyDescent="0.3">
      <c r="A42" s="2" t="s">
        <v>50</v>
      </c>
      <c r="B42" s="11">
        <v>1979</v>
      </c>
      <c r="C42" s="11">
        <v>1568</v>
      </c>
      <c r="D42" s="11">
        <v>1590</v>
      </c>
      <c r="E42" s="11">
        <v>949</v>
      </c>
      <c r="F42" s="11">
        <v>-1089</v>
      </c>
      <c r="G42" s="11">
        <v>1127</v>
      </c>
    </row>
    <row r="43" spans="1:7" ht="10.5" x14ac:dyDescent="0.3">
      <c r="A43" s="10" t="s">
        <v>36</v>
      </c>
      <c r="B43" s="12">
        <v>1979</v>
      </c>
      <c r="C43" s="12">
        <v>1568</v>
      </c>
      <c r="D43" s="12">
        <v>1590</v>
      </c>
      <c r="E43" s="12">
        <v>949</v>
      </c>
      <c r="F43" s="12">
        <v>-1089</v>
      </c>
      <c r="G43" s="12">
        <v>1127</v>
      </c>
    </row>
    <row r="44" spans="1:7" ht="10.199999999999999" x14ac:dyDescent="0.3">
      <c r="A44" s="2"/>
      <c r="B44" s="2"/>
      <c r="C44" s="2"/>
      <c r="D44" s="2"/>
      <c r="E44" s="2"/>
      <c r="F44" s="2"/>
      <c r="G44" s="2"/>
    </row>
    <row r="45" spans="1:7" ht="10.5" x14ac:dyDescent="0.3">
      <c r="A45" s="10" t="s">
        <v>37</v>
      </c>
      <c r="B45" s="2"/>
      <c r="C45" s="2"/>
      <c r="D45" s="2"/>
      <c r="E45" s="2"/>
      <c r="F45" s="2"/>
      <c r="G45" s="2"/>
    </row>
    <row r="46" spans="1:7" ht="10.199999999999999" x14ac:dyDescent="0.3">
      <c r="A46" s="2" t="s">
        <v>50</v>
      </c>
      <c r="B46" s="11">
        <v>443</v>
      </c>
      <c r="C46" s="11">
        <v>486</v>
      </c>
      <c r="D46" s="11">
        <v>177</v>
      </c>
      <c r="E46" s="11">
        <v>281</v>
      </c>
      <c r="F46" s="11">
        <v>-739</v>
      </c>
      <c r="G46" s="11">
        <v>-278</v>
      </c>
    </row>
    <row r="47" spans="1:7" ht="10.5" x14ac:dyDescent="0.3">
      <c r="A47" s="10" t="s">
        <v>38</v>
      </c>
      <c r="B47" s="12">
        <v>443</v>
      </c>
      <c r="C47" s="12">
        <v>486</v>
      </c>
      <c r="D47" s="12">
        <v>177</v>
      </c>
      <c r="E47" s="12">
        <v>281</v>
      </c>
      <c r="F47" s="12">
        <v>-739</v>
      </c>
      <c r="G47" s="12">
        <v>-278</v>
      </c>
    </row>
    <row r="48" spans="1:7" ht="10.199999999999999" x14ac:dyDescent="0.3">
      <c r="A48" s="2"/>
      <c r="B48" s="2"/>
      <c r="C48" s="2"/>
      <c r="D48" s="2"/>
      <c r="E48" s="2"/>
      <c r="F48" s="2"/>
      <c r="G48" s="2"/>
    </row>
    <row r="49" spans="1:7" ht="10.5" x14ac:dyDescent="0.3">
      <c r="A49" s="10" t="s">
        <v>39</v>
      </c>
      <c r="B49" s="2"/>
      <c r="C49" s="2"/>
      <c r="D49" s="2"/>
      <c r="E49" s="2"/>
      <c r="F49" s="2"/>
      <c r="G49" s="2"/>
    </row>
    <row r="50" spans="1:7" ht="10.199999999999999" x14ac:dyDescent="0.3">
      <c r="A50" s="2" t="s">
        <v>50</v>
      </c>
      <c r="B50" s="11">
        <v>1612</v>
      </c>
      <c r="C50" s="11">
        <v>1020</v>
      </c>
      <c r="D50" s="11">
        <v>1311</v>
      </c>
      <c r="E50" s="11">
        <v>565</v>
      </c>
      <c r="F50" s="11">
        <v>-423</v>
      </c>
      <c r="G50" s="11">
        <v>1284</v>
      </c>
    </row>
    <row r="51" spans="1:7" ht="10.5" x14ac:dyDescent="0.3">
      <c r="A51" s="10" t="s">
        <v>40</v>
      </c>
      <c r="B51" s="12">
        <v>1612</v>
      </c>
      <c r="C51" s="12">
        <v>1020</v>
      </c>
      <c r="D51" s="12">
        <v>1311</v>
      </c>
      <c r="E51" s="12">
        <v>565</v>
      </c>
      <c r="F51" s="12">
        <v>-423</v>
      </c>
      <c r="G51" s="12">
        <v>1284</v>
      </c>
    </row>
    <row r="52" spans="1:7" ht="10.199999999999999" x14ac:dyDescent="0.3">
      <c r="A52" s="2"/>
      <c r="B52" s="2"/>
      <c r="C52" s="2"/>
      <c r="D52" s="2"/>
      <c r="E52" s="2"/>
      <c r="F52" s="2"/>
      <c r="G52" s="2"/>
    </row>
    <row r="53" spans="1:7" ht="10.5" x14ac:dyDescent="0.3">
      <c r="A53" s="10" t="s">
        <v>41</v>
      </c>
      <c r="B53" s="2"/>
      <c r="C53" s="2"/>
      <c r="D53" s="2"/>
      <c r="E53" s="2"/>
      <c r="F53" s="2"/>
      <c r="G53" s="2"/>
    </row>
    <row r="54" spans="1:7" ht="10.199999999999999" x14ac:dyDescent="0.3">
      <c r="A54" s="2" t="s">
        <v>50</v>
      </c>
      <c r="B54" s="11">
        <v>49734</v>
      </c>
      <c r="C54" s="11">
        <v>50229</v>
      </c>
      <c r="D54" s="11">
        <v>51319</v>
      </c>
      <c r="E54" s="11">
        <v>52580</v>
      </c>
      <c r="F54" s="11">
        <v>56715</v>
      </c>
      <c r="G54" s="11">
        <v>64382</v>
      </c>
    </row>
    <row r="55" spans="1:7" ht="10.5" x14ac:dyDescent="0.3">
      <c r="A55" s="10" t="s">
        <v>42</v>
      </c>
      <c r="B55" s="12">
        <v>49734</v>
      </c>
      <c r="C55" s="12">
        <v>50229</v>
      </c>
      <c r="D55" s="12">
        <v>51319</v>
      </c>
      <c r="E55" s="12">
        <v>52580</v>
      </c>
      <c r="F55" s="12">
        <v>56715</v>
      </c>
      <c r="G55" s="12">
        <v>64382</v>
      </c>
    </row>
    <row r="56" spans="1:7" ht="10.199999999999999" x14ac:dyDescent="0.3">
      <c r="A56" s="2"/>
      <c r="B56" s="2"/>
      <c r="C56" s="2"/>
      <c r="D56" s="2"/>
      <c r="E56" s="2"/>
      <c r="F56" s="2"/>
      <c r="G56" s="2"/>
    </row>
    <row r="57" spans="1:7" ht="10.5" x14ac:dyDescent="0.3">
      <c r="A57" s="10" t="s">
        <v>43</v>
      </c>
      <c r="B57" s="2"/>
      <c r="C57" s="2"/>
      <c r="D57" s="2"/>
      <c r="E57" s="2"/>
      <c r="F57" s="2"/>
      <c r="G57" s="2"/>
    </row>
    <row r="58" spans="1:7" ht="10.199999999999999" x14ac:dyDescent="0.3">
      <c r="A58" s="2" t="s">
        <v>50</v>
      </c>
      <c r="B58" s="11">
        <v>1544</v>
      </c>
      <c r="C58" s="11">
        <v>1737</v>
      </c>
      <c r="D58" s="11">
        <v>1849</v>
      </c>
      <c r="E58" s="11">
        <v>1882</v>
      </c>
      <c r="F58" s="11">
        <v>1742</v>
      </c>
      <c r="G58" s="11">
        <v>1613</v>
      </c>
    </row>
    <row r="59" spans="1:7" ht="10.5" x14ac:dyDescent="0.3">
      <c r="A59" s="10" t="s">
        <v>44</v>
      </c>
      <c r="B59" s="12">
        <v>1544</v>
      </c>
      <c r="C59" s="12">
        <v>1737</v>
      </c>
      <c r="D59" s="12">
        <v>1849</v>
      </c>
      <c r="E59" s="12">
        <v>1882</v>
      </c>
      <c r="F59" s="12">
        <v>1742</v>
      </c>
      <c r="G59" s="12">
        <v>1613</v>
      </c>
    </row>
    <row r="60" spans="1:7" ht="10.199999999999999" x14ac:dyDescent="0.3">
      <c r="A60" s="2"/>
      <c r="B60" s="2"/>
      <c r="C60" s="2"/>
      <c r="D60" s="2"/>
      <c r="E60" s="2"/>
      <c r="F60" s="2"/>
      <c r="G60" s="2"/>
    </row>
    <row r="61" spans="1:7" ht="10.5" x14ac:dyDescent="0.3">
      <c r="A61" s="10" t="s">
        <v>45</v>
      </c>
      <c r="B61" s="2"/>
      <c r="C61" s="2"/>
      <c r="D61" s="2"/>
      <c r="E61" s="2"/>
      <c r="F61" s="2"/>
      <c r="G61" s="2"/>
    </row>
    <row r="62" spans="1:7" ht="10.199999999999999" x14ac:dyDescent="0.3">
      <c r="A62" s="2" t="s">
        <v>50</v>
      </c>
      <c r="B62" s="11">
        <v>-3906</v>
      </c>
      <c r="C62" s="11">
        <v>-4225</v>
      </c>
      <c r="D62" s="11">
        <v>-3749</v>
      </c>
      <c r="E62" s="11">
        <v>-3844</v>
      </c>
      <c r="F62" s="11">
        <v>-4509</v>
      </c>
      <c r="G62" s="11">
        <v>-4877</v>
      </c>
    </row>
    <row r="63" spans="1:7" ht="10.5" x14ac:dyDescent="0.3">
      <c r="A63" s="10" t="s">
        <v>46</v>
      </c>
      <c r="B63" s="12">
        <v>-3906</v>
      </c>
      <c r="C63" s="12">
        <v>-4225</v>
      </c>
      <c r="D63" s="12">
        <v>-3749</v>
      </c>
      <c r="E63" s="12">
        <v>-3844</v>
      </c>
      <c r="F63" s="12">
        <v>-4509</v>
      </c>
      <c r="G63" s="12">
        <v>-4877</v>
      </c>
    </row>
    <row r="64" spans="1:7" ht="10.199999999999999" x14ac:dyDescent="0.3">
      <c r="A64" s="2"/>
      <c r="B64" s="2"/>
      <c r="C64" s="2"/>
      <c r="D64" s="2"/>
      <c r="E64" s="2"/>
      <c r="F64" s="2"/>
      <c r="G64" s="2"/>
    </row>
    <row r="65" spans="1:7" ht="10.199999999999999" x14ac:dyDescent="0.3">
      <c r="A65" s="2"/>
      <c r="B65" s="2" t="s">
        <v>47</v>
      </c>
      <c r="C65" s="2" t="s">
        <v>47</v>
      </c>
      <c r="D65" s="2" t="s">
        <v>47</v>
      </c>
      <c r="E65" s="2" t="s">
        <v>47</v>
      </c>
      <c r="F65" s="2" t="s">
        <v>47</v>
      </c>
      <c r="G65" s="2" t="s">
        <v>47</v>
      </c>
    </row>
    <row r="66" spans="1:7" ht="10.199999999999999" x14ac:dyDescent="0.3">
      <c r="A66" s="2" t="s">
        <v>48</v>
      </c>
      <c r="B66" s="13">
        <v>42787</v>
      </c>
      <c r="C66" s="13">
        <v>43153</v>
      </c>
      <c r="D66" s="13">
        <v>43524</v>
      </c>
      <c r="E66" s="13">
        <v>43888</v>
      </c>
      <c r="F66" s="13">
        <v>43888</v>
      </c>
      <c r="G66" s="13">
        <v>43888</v>
      </c>
    </row>
    <row r="67" spans="1:7" ht="10.199999999999999" x14ac:dyDescent="0.3">
      <c r="A67" s="14"/>
      <c r="B67" s="14"/>
      <c r="C67" s="14"/>
      <c r="D67" s="14"/>
      <c r="E67" s="14"/>
      <c r="F67" s="14"/>
      <c r="G67" s="14"/>
    </row>
    <row r="68" spans="1:7" ht="10.199999999999999" x14ac:dyDescent="0.3">
      <c r="A68" s="15" t="s">
        <v>51</v>
      </c>
    </row>
  </sheetData>
  <pageMargins left="0.2" right="0.2" top="0.5" bottom="0.5" header="0.5" footer="0.5"/>
  <pageSetup fitToWidth="0" fitToHeight="0" orientation="landscape" horizontalDpi="0" verticalDpi="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7C9B-43DA-4F4C-B338-AD4AE086D515}">
  <dimension ref="A1:L108"/>
  <sheetViews>
    <sheetView topLeftCell="B1" zoomScaleNormal="100" workbookViewId="0">
      <selection activeCell="E5" sqref="E5"/>
    </sheetView>
  </sheetViews>
  <sheetFormatPr defaultRowHeight="12.3" x14ac:dyDescent="0.4"/>
  <cols>
    <col min="1" max="1" width="48.5546875" style="49" customWidth="1"/>
    <col min="2" max="2" width="23.5546875" style="49" customWidth="1"/>
    <col min="3" max="3" width="24.83203125" style="49" customWidth="1"/>
    <col min="4" max="6" width="27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4">
      <c r="A2" s="70" t="s">
        <v>243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2" x14ac:dyDescent="0.4">
      <c r="A3" s="52" t="s">
        <v>242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x14ac:dyDescent="0.4">
      <c r="A11" s="69"/>
      <c r="B11" s="68"/>
      <c r="C11" s="68"/>
      <c r="D11" s="68"/>
      <c r="E11" s="68"/>
      <c r="F11" s="68"/>
    </row>
    <row r="12" spans="1:12" x14ac:dyDescent="0.4">
      <c r="A12" s="58" t="s">
        <v>144</v>
      </c>
      <c r="B12" s="57" t="s">
        <v>143</v>
      </c>
      <c r="C12" s="57" t="s">
        <v>142</v>
      </c>
      <c r="D12" s="57" t="s">
        <v>141</v>
      </c>
      <c r="E12" s="57" t="s">
        <v>140</v>
      </c>
      <c r="F12" s="57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241</v>
      </c>
      <c r="B16" s="53">
        <v>9417866</v>
      </c>
      <c r="C16" s="53">
        <v>9540670</v>
      </c>
      <c r="D16" s="53">
        <v>9583985</v>
      </c>
      <c r="E16" s="53">
        <v>9170714</v>
      </c>
      <c r="F16" s="53">
        <v>11044674</v>
      </c>
      <c r="H16" s="49">
        <f>F16/F20</f>
        <v>0.94054090234640586</v>
      </c>
    </row>
    <row r="17" spans="1:6" x14ac:dyDescent="0.4">
      <c r="A17" s="52" t="s">
        <v>240</v>
      </c>
      <c r="B17" s="53">
        <v>1656730</v>
      </c>
      <c r="C17" s="53">
        <v>1468905</v>
      </c>
      <c r="D17" s="53">
        <v>1294719</v>
      </c>
      <c r="E17" s="53">
        <v>942869</v>
      </c>
      <c r="F17" s="53">
        <v>698164</v>
      </c>
    </row>
    <row r="18" spans="1:6" x14ac:dyDescent="0.4">
      <c r="A18" s="52" t="s">
        <v>239</v>
      </c>
      <c r="B18" s="53">
        <v>0</v>
      </c>
      <c r="C18" s="53">
        <v>0</v>
      </c>
      <c r="D18" s="53">
        <v>21</v>
      </c>
      <c r="E18" s="53">
        <v>78</v>
      </c>
      <c r="F18" s="53">
        <v>87</v>
      </c>
    </row>
    <row r="19" spans="1:6" x14ac:dyDescent="0.4">
      <c r="A19" s="52" t="s">
        <v>205</v>
      </c>
      <c r="B19" s="53">
        <v>-115</v>
      </c>
      <c r="C19" s="53">
        <v>-123</v>
      </c>
      <c r="D19" s="53">
        <v>-52</v>
      </c>
      <c r="E19" s="53">
        <v>-25</v>
      </c>
      <c r="F19" s="53">
        <v>-29</v>
      </c>
    </row>
    <row r="20" spans="1:6" x14ac:dyDescent="0.4">
      <c r="A20" s="52" t="s">
        <v>47</v>
      </c>
      <c r="B20" s="52"/>
      <c r="C20" s="52"/>
      <c r="D20" s="52"/>
      <c r="E20" s="52"/>
      <c r="F20" s="59">
        <f>SUM(F16:F19)</f>
        <v>11742896</v>
      </c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241</v>
      </c>
      <c r="B22" s="54">
        <v>85.041150009648305</v>
      </c>
      <c r="C22" s="54">
        <v>86.658900007012207</v>
      </c>
      <c r="D22" s="54">
        <v>88.098842570228896</v>
      </c>
      <c r="E22" s="54">
        <v>90.676725956916002</v>
      </c>
      <c r="F22" s="54">
        <v>94.054090234640597</v>
      </c>
    </row>
    <row r="23" spans="1:6" x14ac:dyDescent="0.4">
      <c r="A23" s="52" t="s">
        <v>240</v>
      </c>
      <c r="B23" s="54">
        <v>14.959888413732401</v>
      </c>
      <c r="C23" s="54">
        <v>13.3422172148078</v>
      </c>
      <c r="D23" s="54">
        <v>11.9014423909975</v>
      </c>
      <c r="E23" s="54">
        <v>9.3227499981213509</v>
      </c>
      <c r="F23" s="54">
        <v>5.9454158497188399</v>
      </c>
    </row>
    <row r="24" spans="1:6" x14ac:dyDescent="0.4">
      <c r="A24" s="52" t="s">
        <v>239</v>
      </c>
      <c r="B24" s="54">
        <v>0</v>
      </c>
      <c r="C24" s="54">
        <v>0</v>
      </c>
      <c r="D24" s="54">
        <v>1.9303825016157801E-4</v>
      </c>
      <c r="E24" s="54">
        <v>7.7123598278601305E-4</v>
      </c>
      <c r="F24" s="54">
        <v>7.4087346085667505E-4</v>
      </c>
    </row>
    <row r="25" spans="1:6" x14ac:dyDescent="0.4">
      <c r="A25" s="52" t="s">
        <v>205</v>
      </c>
      <c r="B25" s="51" t="s">
        <v>127</v>
      </c>
      <c r="C25" s="51" t="s">
        <v>127</v>
      </c>
      <c r="D25" s="54">
        <v>-4.77999476590573E-4</v>
      </c>
      <c r="E25" s="54">
        <v>-2.4719102012372198E-4</v>
      </c>
      <c r="F25" s="54">
        <v>-2.4695782028555803E-4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241</v>
      </c>
      <c r="B28" s="53">
        <v>773148</v>
      </c>
      <c r="C28" s="53">
        <v>1495061</v>
      </c>
      <c r="D28" s="53">
        <v>1425643</v>
      </c>
      <c r="E28" s="53">
        <v>1816354</v>
      </c>
      <c r="F28" s="53">
        <v>1488487</v>
      </c>
    </row>
    <row r="29" spans="1:6" x14ac:dyDescent="0.4">
      <c r="A29" s="52" t="s">
        <v>240</v>
      </c>
      <c r="B29" s="53">
        <v>-172335</v>
      </c>
      <c r="C29" s="53">
        <v>-340641</v>
      </c>
      <c r="D29" s="53">
        <v>148870</v>
      </c>
      <c r="E29" s="53">
        <v>-62763</v>
      </c>
      <c r="F29" s="53">
        <v>-120689</v>
      </c>
    </row>
    <row r="30" spans="1:6" x14ac:dyDescent="0.4">
      <c r="A30" s="52" t="s">
        <v>239</v>
      </c>
      <c r="B30" s="53">
        <v>-47840</v>
      </c>
      <c r="C30" s="53">
        <v>-164271</v>
      </c>
      <c r="D30" s="53">
        <v>-188675</v>
      </c>
      <c r="E30" s="53">
        <v>-219344</v>
      </c>
      <c r="F30" s="53">
        <v>-121457</v>
      </c>
    </row>
    <row r="31" spans="1:6" x14ac:dyDescent="0.4">
      <c r="A31" s="52" t="s">
        <v>205</v>
      </c>
      <c r="B31" s="53">
        <v>-127620</v>
      </c>
      <c r="C31" s="53">
        <v>-127594</v>
      </c>
      <c r="D31" s="53">
        <v>-127594</v>
      </c>
      <c r="E31" s="53">
        <v>-127594</v>
      </c>
      <c r="F31" s="53">
        <v>-127622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241</v>
      </c>
      <c r="B34" s="51" t="s">
        <v>127</v>
      </c>
      <c r="C34" s="51" t="s">
        <v>127</v>
      </c>
      <c r="D34" s="51" t="s">
        <v>127</v>
      </c>
      <c r="E34" s="51" t="s">
        <v>127</v>
      </c>
      <c r="F34" s="51" t="s">
        <v>127</v>
      </c>
    </row>
    <row r="35" spans="1:6" x14ac:dyDescent="0.4">
      <c r="A35" s="52" t="s">
        <v>240</v>
      </c>
      <c r="B35" s="51" t="s">
        <v>127</v>
      </c>
      <c r="C35" s="51" t="s">
        <v>127</v>
      </c>
      <c r="D35" s="54">
        <v>11.8315684398257</v>
      </c>
      <c r="E35" s="51" t="s">
        <v>127</v>
      </c>
      <c r="F35" s="51" t="s">
        <v>127</v>
      </c>
    </row>
    <row r="36" spans="1:6" x14ac:dyDescent="0.4">
      <c r="A36" s="52" t="s">
        <v>239</v>
      </c>
      <c r="B36" s="51" t="s">
        <v>127</v>
      </c>
      <c r="C36" s="51" t="s">
        <v>127</v>
      </c>
      <c r="D36" s="51" t="s">
        <v>127</v>
      </c>
      <c r="E36" s="51" t="s">
        <v>127</v>
      </c>
      <c r="F36" s="51" t="s">
        <v>127</v>
      </c>
    </row>
    <row r="37" spans="1:6" x14ac:dyDescent="0.4">
      <c r="A37" s="52" t="s">
        <v>205</v>
      </c>
      <c r="B37" s="51" t="s">
        <v>127</v>
      </c>
      <c r="C37" s="51" t="s">
        <v>127</v>
      </c>
      <c r="D37" s="51" t="s">
        <v>127</v>
      </c>
      <c r="E37" s="51" t="s">
        <v>127</v>
      </c>
      <c r="F37" s="51" t="s">
        <v>127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241</v>
      </c>
      <c r="B40" s="53">
        <v>3680513</v>
      </c>
      <c r="C40" s="53">
        <v>3987424</v>
      </c>
      <c r="D40" s="53">
        <v>4527045</v>
      </c>
      <c r="E40" s="53">
        <v>5102322</v>
      </c>
      <c r="F40" s="53">
        <v>6409855</v>
      </c>
    </row>
    <row r="41" spans="1:6" x14ac:dyDescent="0.4">
      <c r="A41" s="52" t="s">
        <v>240</v>
      </c>
      <c r="B41" s="53">
        <v>320667</v>
      </c>
      <c r="C41" s="53">
        <v>283707</v>
      </c>
      <c r="D41" s="53">
        <v>104300</v>
      </c>
      <c r="E41" s="53">
        <v>54455</v>
      </c>
      <c r="F41" s="53">
        <v>12100</v>
      </c>
    </row>
    <row r="42" spans="1:6" x14ac:dyDescent="0.4">
      <c r="A42" s="52" t="s">
        <v>239</v>
      </c>
      <c r="B42" s="53">
        <v>438</v>
      </c>
      <c r="C42" s="53">
        <v>86</v>
      </c>
      <c r="D42" s="53">
        <v>160</v>
      </c>
      <c r="E42" s="53">
        <v>84</v>
      </c>
      <c r="F42" s="53">
        <v>157</v>
      </c>
    </row>
    <row r="43" spans="1:6" x14ac:dyDescent="0.4">
      <c r="A43" s="52" t="s">
        <v>205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241</v>
      </c>
      <c r="B46" s="54">
        <v>91.975620861361605</v>
      </c>
      <c r="C46" s="54">
        <v>93.3556876178382</v>
      </c>
      <c r="D46" s="54">
        <v>97.744577626495101</v>
      </c>
      <c r="E46" s="54">
        <v>98.942399261876602</v>
      </c>
      <c r="F46" s="54">
        <v>99.809143783228905</v>
      </c>
    </row>
    <row r="47" spans="1:6" x14ac:dyDescent="0.4">
      <c r="A47" s="52" t="s">
        <v>240</v>
      </c>
      <c r="B47" s="54">
        <v>8.0134335661224991</v>
      </c>
      <c r="C47" s="54">
        <v>6.64229890450427</v>
      </c>
      <c r="D47" s="54">
        <v>2.25196777289456</v>
      </c>
      <c r="E47" s="54">
        <v>1.0559718402338201</v>
      </c>
      <c r="F47" s="54">
        <v>0.18841153813574099</v>
      </c>
    </row>
    <row r="48" spans="1:6" x14ac:dyDescent="0.4">
      <c r="A48" s="52" t="s">
        <v>239</v>
      </c>
      <c r="B48" s="54">
        <v>1.0945572515917301E-2</v>
      </c>
      <c r="C48" s="54">
        <v>2.0134776575388199E-3</v>
      </c>
      <c r="D48" s="54">
        <v>3.4546006103847501E-3</v>
      </c>
      <c r="E48" s="54">
        <v>1.62889788962704E-3</v>
      </c>
      <c r="F48" s="54">
        <v>2.4446786353149899E-3</v>
      </c>
    </row>
    <row r="49" spans="1:6" x14ac:dyDescent="0.4">
      <c r="A49" s="52" t="s">
        <v>205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241</v>
      </c>
      <c r="B52" s="53">
        <v>42978669</v>
      </c>
      <c r="C52" s="53">
        <v>44777167</v>
      </c>
      <c r="D52" s="53">
        <v>49557664</v>
      </c>
      <c r="E52" s="53">
        <v>55940153</v>
      </c>
      <c r="F52" s="53">
        <v>59733625</v>
      </c>
    </row>
    <row r="53" spans="1:6" x14ac:dyDescent="0.4">
      <c r="A53" s="52" t="s">
        <v>240</v>
      </c>
      <c r="B53" s="53">
        <v>5638009</v>
      </c>
      <c r="C53" s="53">
        <v>5459275</v>
      </c>
      <c r="D53" s="53">
        <v>4154961</v>
      </c>
      <c r="E53" s="53">
        <v>3800378</v>
      </c>
      <c r="F53" s="53">
        <v>1242675</v>
      </c>
    </row>
    <row r="54" spans="1:6" x14ac:dyDescent="0.4">
      <c r="A54" s="52" t="s">
        <v>239</v>
      </c>
      <c r="B54" s="53">
        <v>1011612</v>
      </c>
      <c r="C54" s="53">
        <v>733366</v>
      </c>
      <c r="D54" s="53">
        <v>514020</v>
      </c>
      <c r="E54" s="53">
        <v>552632</v>
      </c>
      <c r="F54" s="53">
        <v>561168</v>
      </c>
    </row>
    <row r="55" spans="1:6" x14ac:dyDescent="0.4">
      <c r="A55" s="52" t="s">
        <v>205</v>
      </c>
      <c r="B55" s="53">
        <v>-2921141</v>
      </c>
      <c r="C55" s="53">
        <v>-2694742</v>
      </c>
      <c r="D55" s="53">
        <v>-2502733</v>
      </c>
      <c r="E55" s="53">
        <v>-2053951</v>
      </c>
      <c r="F55" s="53">
        <v>-2083226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241</v>
      </c>
      <c r="B58" s="54">
        <v>92.017324799679002</v>
      </c>
      <c r="C58" s="54">
        <v>92.754232588723994</v>
      </c>
      <c r="D58" s="54">
        <v>95.811902239722301</v>
      </c>
      <c r="E58" s="54">
        <v>96.052386491767805</v>
      </c>
      <c r="F58" s="51" t="s">
        <v>127</v>
      </c>
    </row>
    <row r="59" spans="1:6" x14ac:dyDescent="0.4">
      <c r="A59" s="52" t="s">
        <v>240</v>
      </c>
      <c r="B59" s="54">
        <v>12.070976543655</v>
      </c>
      <c r="C59" s="54">
        <v>11.3086846944963</v>
      </c>
      <c r="D59" s="54">
        <v>8.0329596879679208</v>
      </c>
      <c r="E59" s="54">
        <v>6.5254626041300101</v>
      </c>
      <c r="F59" s="54">
        <v>2.0901368147961601</v>
      </c>
    </row>
    <row r="60" spans="1:6" x14ac:dyDescent="0.4">
      <c r="A60" s="52" t="s">
        <v>239</v>
      </c>
      <c r="B60" s="54">
        <v>2.1658611618534001</v>
      </c>
      <c r="C60" s="54">
        <v>1.5191403363384299</v>
      </c>
      <c r="D60" s="54">
        <v>0.99377634081505695</v>
      </c>
      <c r="E60" s="54">
        <v>0.94890020146563803</v>
      </c>
      <c r="F60" s="54">
        <v>0.94386536792446196</v>
      </c>
    </row>
    <row r="61" spans="1:6" x14ac:dyDescent="0.4">
      <c r="A61" s="52" t="s">
        <v>205</v>
      </c>
      <c r="B61" s="51" t="s">
        <v>127</v>
      </c>
      <c r="C61" s="51" t="s">
        <v>127</v>
      </c>
      <c r="D61" s="51" t="s">
        <v>127</v>
      </c>
      <c r="E61" s="51" t="s">
        <v>127</v>
      </c>
      <c r="F61" s="51" t="s">
        <v>127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x14ac:dyDescent="0.4">
      <c r="A64" s="69"/>
      <c r="B64" s="68"/>
      <c r="C64" s="68"/>
      <c r="D64" s="68"/>
      <c r="E64" s="68"/>
      <c r="F64" s="68"/>
    </row>
    <row r="65" spans="1:6" x14ac:dyDescent="0.4">
      <c r="A65" s="58" t="s">
        <v>144</v>
      </c>
      <c r="B65" s="57" t="s">
        <v>143</v>
      </c>
      <c r="C65" s="57" t="s">
        <v>142</v>
      </c>
      <c r="D65" s="57" t="s">
        <v>141</v>
      </c>
      <c r="E65" s="57" t="s">
        <v>140</v>
      </c>
      <c r="F65" s="57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241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9417866</v>
      </c>
      <c r="C69" s="53">
        <v>9540670</v>
      </c>
      <c r="D69" s="53">
        <v>9583985</v>
      </c>
      <c r="E69" s="53">
        <v>9170714</v>
      </c>
      <c r="F69" s="53">
        <v>11044674</v>
      </c>
    </row>
    <row r="70" spans="1:6" x14ac:dyDescent="0.4">
      <c r="A70" s="52" t="s">
        <v>132</v>
      </c>
      <c r="B70" s="53">
        <v>3680513</v>
      </c>
      <c r="C70" s="53">
        <v>3987424</v>
      </c>
      <c r="D70" s="53">
        <v>4527045</v>
      </c>
      <c r="E70" s="53">
        <v>5102322</v>
      </c>
      <c r="F70" s="53">
        <v>6409855</v>
      </c>
    </row>
    <row r="71" spans="1:6" x14ac:dyDescent="0.4">
      <c r="A71" s="52" t="s">
        <v>131</v>
      </c>
      <c r="B71" s="54">
        <v>85.041150009648305</v>
      </c>
      <c r="C71" s="54">
        <v>86.658900007012207</v>
      </c>
      <c r="D71" s="54">
        <v>88.098842570228896</v>
      </c>
      <c r="E71" s="54">
        <v>90.676725956916002</v>
      </c>
      <c r="F71" s="54">
        <v>94.054090234640597</v>
      </c>
    </row>
    <row r="72" spans="1:6" x14ac:dyDescent="0.4">
      <c r="A72" s="52" t="s">
        <v>130</v>
      </c>
      <c r="B72" s="54">
        <v>91.975620861361605</v>
      </c>
      <c r="C72" s="54">
        <v>93.3556876178382</v>
      </c>
      <c r="D72" s="54">
        <v>97.744577626495101</v>
      </c>
      <c r="E72" s="54">
        <v>98.942399261876602</v>
      </c>
      <c r="F72" s="54">
        <v>99.809143783228905</v>
      </c>
    </row>
    <row r="73" spans="1:6" x14ac:dyDescent="0.4">
      <c r="A73" s="52" t="s">
        <v>129</v>
      </c>
      <c r="B73" s="53">
        <v>773148</v>
      </c>
      <c r="C73" s="53">
        <v>1495061</v>
      </c>
      <c r="D73" s="53">
        <v>1425643</v>
      </c>
      <c r="E73" s="53">
        <v>1816354</v>
      </c>
      <c r="F73" s="53">
        <v>1488487</v>
      </c>
    </row>
    <row r="74" spans="1:6" x14ac:dyDescent="0.4">
      <c r="A74" s="52" t="s">
        <v>128</v>
      </c>
      <c r="B74" s="51" t="s">
        <v>127</v>
      </c>
      <c r="C74" s="51" t="s">
        <v>127</v>
      </c>
      <c r="D74" s="51" t="s">
        <v>127</v>
      </c>
      <c r="E74" s="51" t="s">
        <v>127</v>
      </c>
      <c r="F74" s="51" t="s">
        <v>127</v>
      </c>
    </row>
    <row r="75" spans="1:6" x14ac:dyDescent="0.4">
      <c r="A75" s="52" t="s">
        <v>126</v>
      </c>
      <c r="B75" s="53">
        <v>42978669</v>
      </c>
      <c r="C75" s="53">
        <v>44777167</v>
      </c>
      <c r="D75" s="53">
        <v>49557664</v>
      </c>
      <c r="E75" s="53">
        <v>55940153</v>
      </c>
      <c r="F75" s="53">
        <v>59733625</v>
      </c>
    </row>
    <row r="76" spans="1:6" x14ac:dyDescent="0.4">
      <c r="A76" s="52" t="s">
        <v>125</v>
      </c>
      <c r="B76" s="54">
        <v>92.017324799679002</v>
      </c>
      <c r="C76" s="54">
        <v>92.754232588723994</v>
      </c>
      <c r="D76" s="54">
        <v>95.811902239722301</v>
      </c>
      <c r="E76" s="54">
        <v>96.052386491767805</v>
      </c>
      <c r="F76" s="51" t="s">
        <v>127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240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1656730</v>
      </c>
      <c r="C79" s="53">
        <v>1468905</v>
      </c>
      <c r="D79" s="53">
        <v>1294719</v>
      </c>
      <c r="E79" s="53">
        <v>942869</v>
      </c>
      <c r="F79" s="53">
        <v>698164</v>
      </c>
    </row>
    <row r="80" spans="1:6" x14ac:dyDescent="0.4">
      <c r="A80" s="52" t="s">
        <v>132</v>
      </c>
      <c r="B80" s="53">
        <v>320667</v>
      </c>
      <c r="C80" s="53">
        <v>283707</v>
      </c>
      <c r="D80" s="53">
        <v>104300</v>
      </c>
      <c r="E80" s="53">
        <v>54455</v>
      </c>
      <c r="F80" s="53">
        <v>12100</v>
      </c>
    </row>
    <row r="81" spans="1:6" x14ac:dyDescent="0.4">
      <c r="A81" s="52" t="s">
        <v>131</v>
      </c>
      <c r="B81" s="54">
        <v>14.959888413732401</v>
      </c>
      <c r="C81" s="54">
        <v>13.3422172148078</v>
      </c>
      <c r="D81" s="54">
        <v>11.9014423909975</v>
      </c>
      <c r="E81" s="54">
        <v>9.3227499981213509</v>
      </c>
      <c r="F81" s="54">
        <v>5.9454158497188399</v>
      </c>
    </row>
    <row r="82" spans="1:6" x14ac:dyDescent="0.4">
      <c r="A82" s="52" t="s">
        <v>130</v>
      </c>
      <c r="B82" s="54">
        <v>8.0134335661224991</v>
      </c>
      <c r="C82" s="54">
        <v>6.64229890450427</v>
      </c>
      <c r="D82" s="54">
        <v>2.25196777289456</v>
      </c>
      <c r="E82" s="54">
        <v>1.0559718402338201</v>
      </c>
      <c r="F82" s="54">
        <v>0.18841153813574099</v>
      </c>
    </row>
    <row r="83" spans="1:6" x14ac:dyDescent="0.4">
      <c r="A83" s="52" t="s">
        <v>129</v>
      </c>
      <c r="B83" s="53">
        <v>-172335</v>
      </c>
      <c r="C83" s="53">
        <v>-340641</v>
      </c>
      <c r="D83" s="53">
        <v>148870</v>
      </c>
      <c r="E83" s="53">
        <v>-62763</v>
      </c>
      <c r="F83" s="53">
        <v>-120689</v>
      </c>
    </row>
    <row r="84" spans="1:6" x14ac:dyDescent="0.4">
      <c r="A84" s="52" t="s">
        <v>128</v>
      </c>
      <c r="B84" s="51" t="s">
        <v>127</v>
      </c>
      <c r="C84" s="51" t="s">
        <v>127</v>
      </c>
      <c r="D84" s="54">
        <v>11.8315684398257</v>
      </c>
      <c r="E84" s="51" t="s">
        <v>127</v>
      </c>
      <c r="F84" s="51" t="s">
        <v>127</v>
      </c>
    </row>
    <row r="85" spans="1:6" x14ac:dyDescent="0.4">
      <c r="A85" s="52" t="s">
        <v>126</v>
      </c>
      <c r="B85" s="53">
        <v>5638009</v>
      </c>
      <c r="C85" s="53">
        <v>5459275</v>
      </c>
      <c r="D85" s="53">
        <v>4154961</v>
      </c>
      <c r="E85" s="53">
        <v>3800378</v>
      </c>
      <c r="F85" s="53">
        <v>1242675</v>
      </c>
    </row>
    <row r="86" spans="1:6" x14ac:dyDescent="0.4">
      <c r="A86" s="52" t="s">
        <v>125</v>
      </c>
      <c r="B86" s="54">
        <v>12.070976543655</v>
      </c>
      <c r="C86" s="54">
        <v>11.3086846944963</v>
      </c>
      <c r="D86" s="54">
        <v>8.0329596879679208</v>
      </c>
      <c r="E86" s="54">
        <v>6.5254626041300101</v>
      </c>
      <c r="F86" s="54">
        <v>2.0901368147961601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239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0</v>
      </c>
      <c r="C89" s="53">
        <v>0</v>
      </c>
      <c r="D89" s="53">
        <v>21</v>
      </c>
      <c r="E89" s="53">
        <v>78</v>
      </c>
      <c r="F89" s="53">
        <v>87</v>
      </c>
    </row>
    <row r="90" spans="1:6" x14ac:dyDescent="0.4">
      <c r="A90" s="52" t="s">
        <v>132</v>
      </c>
      <c r="B90" s="53">
        <v>438</v>
      </c>
      <c r="C90" s="53">
        <v>86</v>
      </c>
      <c r="D90" s="53">
        <v>160</v>
      </c>
      <c r="E90" s="53">
        <v>84</v>
      </c>
      <c r="F90" s="53">
        <v>157</v>
      </c>
    </row>
    <row r="91" spans="1:6" x14ac:dyDescent="0.4">
      <c r="A91" s="52" t="s">
        <v>131</v>
      </c>
      <c r="B91" s="54">
        <v>0</v>
      </c>
      <c r="C91" s="54">
        <v>0</v>
      </c>
      <c r="D91" s="54">
        <v>1.9303825016157801E-4</v>
      </c>
      <c r="E91" s="54">
        <v>7.7123598278601305E-4</v>
      </c>
      <c r="F91" s="54">
        <v>7.4087346085667505E-4</v>
      </c>
    </row>
    <row r="92" spans="1:6" x14ac:dyDescent="0.4">
      <c r="A92" s="52" t="s">
        <v>130</v>
      </c>
      <c r="B92" s="54">
        <v>1.0945572515917301E-2</v>
      </c>
      <c r="C92" s="54">
        <v>2.0134776575388199E-3</v>
      </c>
      <c r="D92" s="54">
        <v>3.4546006103847501E-3</v>
      </c>
      <c r="E92" s="54">
        <v>1.62889788962704E-3</v>
      </c>
      <c r="F92" s="54">
        <v>2.4446786353149899E-3</v>
      </c>
    </row>
    <row r="93" spans="1:6" x14ac:dyDescent="0.4">
      <c r="A93" s="52" t="s">
        <v>129</v>
      </c>
      <c r="B93" s="53">
        <v>-47840</v>
      </c>
      <c r="C93" s="53">
        <v>-164271</v>
      </c>
      <c r="D93" s="53">
        <v>-188675</v>
      </c>
      <c r="E93" s="53">
        <v>-219344</v>
      </c>
      <c r="F93" s="53">
        <v>-121457</v>
      </c>
    </row>
    <row r="94" spans="1:6" x14ac:dyDescent="0.4">
      <c r="A94" s="52" t="s">
        <v>128</v>
      </c>
      <c r="B94" s="51" t="s">
        <v>127</v>
      </c>
      <c r="C94" s="51" t="s">
        <v>127</v>
      </c>
      <c r="D94" s="51" t="s">
        <v>127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3">
        <v>1011612</v>
      </c>
      <c r="C95" s="53">
        <v>733366</v>
      </c>
      <c r="D95" s="53">
        <v>514020</v>
      </c>
      <c r="E95" s="53">
        <v>552632</v>
      </c>
      <c r="F95" s="53">
        <v>561168</v>
      </c>
    </row>
    <row r="96" spans="1:6" x14ac:dyDescent="0.4">
      <c r="A96" s="52" t="s">
        <v>125</v>
      </c>
      <c r="B96" s="54">
        <v>2.1658611618534001</v>
      </c>
      <c r="C96" s="54">
        <v>1.5191403363384299</v>
      </c>
      <c r="D96" s="54">
        <v>0.99377634081505695</v>
      </c>
      <c r="E96" s="54">
        <v>0.94890020146563803</v>
      </c>
      <c r="F96" s="54">
        <v>0.94386536792446196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205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-115</v>
      </c>
      <c r="C99" s="53">
        <v>-123</v>
      </c>
      <c r="D99" s="53">
        <v>-52</v>
      </c>
      <c r="E99" s="53">
        <v>-25</v>
      </c>
      <c r="F99" s="53">
        <v>-29</v>
      </c>
    </row>
    <row r="100" spans="1:6" x14ac:dyDescent="0.4">
      <c r="A100" s="52" t="s">
        <v>132</v>
      </c>
      <c r="B100" s="53">
        <v>0</v>
      </c>
      <c r="C100" s="53">
        <v>0</v>
      </c>
      <c r="D100" s="53">
        <v>0</v>
      </c>
      <c r="E100" s="53">
        <v>0</v>
      </c>
      <c r="F100" s="53">
        <v>0</v>
      </c>
    </row>
    <row r="101" spans="1:6" x14ac:dyDescent="0.4">
      <c r="A101" s="52" t="s">
        <v>131</v>
      </c>
      <c r="B101" s="51" t="s">
        <v>127</v>
      </c>
      <c r="C101" s="51" t="s">
        <v>127</v>
      </c>
      <c r="D101" s="54">
        <v>-4.77999476590573E-4</v>
      </c>
      <c r="E101" s="54">
        <v>-2.4719102012372198E-4</v>
      </c>
      <c r="F101" s="54">
        <v>-2.4695782028555803E-4</v>
      </c>
    </row>
    <row r="102" spans="1:6" x14ac:dyDescent="0.4">
      <c r="A102" s="52" t="s">
        <v>130</v>
      </c>
      <c r="B102" s="54">
        <v>0</v>
      </c>
      <c r="C102" s="54">
        <v>0</v>
      </c>
      <c r="D102" s="54">
        <v>0</v>
      </c>
      <c r="E102" s="54">
        <v>0</v>
      </c>
      <c r="F102" s="54">
        <v>0</v>
      </c>
    </row>
    <row r="103" spans="1:6" x14ac:dyDescent="0.4">
      <c r="A103" s="52" t="s">
        <v>129</v>
      </c>
      <c r="B103" s="53">
        <v>-127620</v>
      </c>
      <c r="C103" s="53">
        <v>-127594</v>
      </c>
      <c r="D103" s="53">
        <v>-127594</v>
      </c>
      <c r="E103" s="53">
        <v>-127594</v>
      </c>
      <c r="F103" s="53">
        <v>-127622</v>
      </c>
    </row>
    <row r="104" spans="1:6" x14ac:dyDescent="0.4">
      <c r="A104" s="52" t="s">
        <v>128</v>
      </c>
      <c r="B104" s="51" t="s">
        <v>127</v>
      </c>
      <c r="C104" s="51" t="s">
        <v>127</v>
      </c>
      <c r="D104" s="51" t="s">
        <v>127</v>
      </c>
      <c r="E104" s="51" t="s">
        <v>127</v>
      </c>
      <c r="F104" s="51" t="s">
        <v>127</v>
      </c>
    </row>
    <row r="105" spans="1:6" x14ac:dyDescent="0.4">
      <c r="A105" s="52" t="s">
        <v>126</v>
      </c>
      <c r="B105" s="53">
        <v>-2921141</v>
      </c>
      <c r="C105" s="53">
        <v>-2694742</v>
      </c>
      <c r="D105" s="53">
        <v>-2502733</v>
      </c>
      <c r="E105" s="53">
        <v>-2053951</v>
      </c>
      <c r="F105" s="53">
        <v>-2083226</v>
      </c>
    </row>
    <row r="106" spans="1:6" x14ac:dyDescent="0.4">
      <c r="A106" s="52" t="s">
        <v>125</v>
      </c>
      <c r="B106" s="51" t="s">
        <v>127</v>
      </c>
      <c r="C106" s="51" t="s">
        <v>127</v>
      </c>
      <c r="D106" s="51" t="s">
        <v>127</v>
      </c>
      <c r="E106" s="51" t="s">
        <v>127</v>
      </c>
      <c r="F106" s="51" t="s">
        <v>127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B5271-E4A4-451A-AB3F-DFFFF6C925C5}">
  <dimension ref="A1:L126"/>
  <sheetViews>
    <sheetView zoomScaleNormal="100" workbookViewId="0">
      <selection activeCell="H13" sqref="H13"/>
    </sheetView>
  </sheetViews>
  <sheetFormatPr defaultRowHeight="12.3" x14ac:dyDescent="0.4"/>
  <cols>
    <col min="1" max="1" width="48.5546875" style="49" customWidth="1"/>
    <col min="2" max="6" width="16.3320312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264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263</v>
      </c>
    </row>
    <row r="5" spans="1:12" x14ac:dyDescent="0.4">
      <c r="A5" s="52" t="s">
        <v>262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72" t="s">
        <v>259</v>
      </c>
      <c r="B11" s="68"/>
      <c r="C11" s="68"/>
      <c r="D11" s="68"/>
      <c r="E11" s="68"/>
      <c r="F11" s="68"/>
    </row>
    <row r="12" spans="1:12" x14ac:dyDescent="0.4">
      <c r="A12" s="62" t="s">
        <v>257</v>
      </c>
      <c r="B12" s="61" t="s">
        <v>256</v>
      </c>
      <c r="C12" s="61" t="s">
        <v>255</v>
      </c>
      <c r="D12" s="61" t="s">
        <v>254</v>
      </c>
      <c r="E12" s="61" t="s">
        <v>253</v>
      </c>
      <c r="F12" s="61" t="s">
        <v>252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251</v>
      </c>
      <c r="B14" s="51" t="s">
        <v>26</v>
      </c>
      <c r="C14" s="51" t="s">
        <v>26</v>
      </c>
      <c r="D14" s="51" t="s">
        <v>26</v>
      </c>
      <c r="E14" s="51" t="s">
        <v>26</v>
      </c>
      <c r="F14" s="51" t="s">
        <v>26</v>
      </c>
    </row>
    <row r="15" spans="1:12" x14ac:dyDescent="0.4">
      <c r="A15" s="52" t="s">
        <v>47</v>
      </c>
      <c r="B15" s="52"/>
      <c r="C15" s="52"/>
      <c r="D15" s="52"/>
      <c r="E15" s="52"/>
      <c r="F15" s="52"/>
    </row>
    <row r="16" spans="1:12" x14ac:dyDescent="0.4">
      <c r="A16" s="55" t="s">
        <v>250</v>
      </c>
      <c r="B16" s="52"/>
      <c r="C16" s="52"/>
      <c r="D16" s="52"/>
      <c r="E16" s="52"/>
      <c r="F16" s="52"/>
    </row>
    <row r="17" spans="1:7" x14ac:dyDescent="0.4">
      <c r="A17" s="52" t="s">
        <v>115</v>
      </c>
      <c r="B17" s="53">
        <v>2571000</v>
      </c>
      <c r="C17" s="53">
        <v>4275900</v>
      </c>
      <c r="D17" s="53">
        <v>5147800</v>
      </c>
      <c r="E17" s="53">
        <v>4913400</v>
      </c>
      <c r="F17" s="53">
        <v>5586700</v>
      </c>
    </row>
    <row r="18" spans="1:7" x14ac:dyDescent="0.4">
      <c r="A18" s="52" t="s">
        <v>261</v>
      </c>
      <c r="B18" s="60">
        <v>2571000</v>
      </c>
      <c r="C18" s="60">
        <v>4275900</v>
      </c>
      <c r="D18" s="60">
        <v>5147800</v>
      </c>
      <c r="E18" s="60">
        <v>4913400</v>
      </c>
      <c r="F18" s="60">
        <v>5586700</v>
      </c>
      <c r="G18" s="49">
        <f>F18/F18</f>
        <v>1</v>
      </c>
    </row>
    <row r="19" spans="1:7" x14ac:dyDescent="0.4">
      <c r="A19" s="52" t="s">
        <v>47</v>
      </c>
      <c r="B19" s="52"/>
      <c r="C19" s="52"/>
      <c r="D19" s="52"/>
      <c r="E19" s="52"/>
      <c r="F19" s="52"/>
    </row>
    <row r="20" spans="1:7" x14ac:dyDescent="0.4">
      <c r="A20" s="55" t="s">
        <v>249</v>
      </c>
      <c r="B20" s="52"/>
      <c r="C20" s="52"/>
      <c r="D20" s="52"/>
      <c r="E20" s="52"/>
      <c r="F20" s="52"/>
    </row>
    <row r="21" spans="1:7" x14ac:dyDescent="0.4">
      <c r="A21" s="52" t="s">
        <v>115</v>
      </c>
      <c r="B21" s="53">
        <v>678800</v>
      </c>
      <c r="C21" s="53">
        <v>933600</v>
      </c>
      <c r="D21" s="53">
        <v>1185800</v>
      </c>
      <c r="E21" s="53">
        <v>1143900</v>
      </c>
      <c r="F21" s="53">
        <v>1354900</v>
      </c>
    </row>
    <row r="22" spans="1:7" x14ac:dyDescent="0.4">
      <c r="A22" s="52" t="s">
        <v>261</v>
      </c>
      <c r="B22" s="60">
        <v>678800</v>
      </c>
      <c r="C22" s="60">
        <v>933600</v>
      </c>
      <c r="D22" s="60">
        <v>1185800</v>
      </c>
      <c r="E22" s="60">
        <v>1143900</v>
      </c>
      <c r="F22" s="60">
        <v>1354900</v>
      </c>
    </row>
    <row r="23" spans="1:7" x14ac:dyDescent="0.4">
      <c r="A23" s="52" t="s">
        <v>47</v>
      </c>
      <c r="B23" s="52"/>
      <c r="C23" s="52"/>
      <c r="D23" s="52"/>
      <c r="E23" s="52"/>
      <c r="F23" s="52"/>
    </row>
    <row r="24" spans="1:7" x14ac:dyDescent="0.4">
      <c r="A24" s="55" t="s">
        <v>248</v>
      </c>
      <c r="B24" s="52"/>
      <c r="C24" s="52"/>
      <c r="D24" s="52"/>
      <c r="E24" s="52"/>
      <c r="F24" s="52"/>
    </row>
    <row r="25" spans="1:7" x14ac:dyDescent="0.4">
      <c r="A25" s="52" t="s">
        <v>115</v>
      </c>
      <c r="B25" s="53">
        <v>-171000</v>
      </c>
      <c r="C25" s="53">
        <v>-279600</v>
      </c>
      <c r="D25" s="53">
        <v>-374000</v>
      </c>
      <c r="E25" s="53">
        <v>-383900</v>
      </c>
      <c r="F25" s="53">
        <v>-372600</v>
      </c>
    </row>
    <row r="26" spans="1:7" x14ac:dyDescent="0.4">
      <c r="A26" s="52" t="s">
        <v>261</v>
      </c>
      <c r="B26" s="60">
        <v>-171000</v>
      </c>
      <c r="C26" s="60">
        <v>-279600</v>
      </c>
      <c r="D26" s="60">
        <v>-374000</v>
      </c>
      <c r="E26" s="60">
        <v>-383900</v>
      </c>
      <c r="F26" s="60">
        <v>-372600</v>
      </c>
    </row>
    <row r="27" spans="1:7" x14ac:dyDescent="0.4">
      <c r="A27" s="52" t="s">
        <v>47</v>
      </c>
      <c r="B27" s="52"/>
      <c r="C27" s="52"/>
      <c r="D27" s="52"/>
      <c r="E27" s="52"/>
      <c r="F27" s="52"/>
    </row>
    <row r="28" spans="1:7" x14ac:dyDescent="0.4">
      <c r="A28" s="55" t="s">
        <v>247</v>
      </c>
      <c r="B28" s="52"/>
      <c r="C28" s="52"/>
      <c r="D28" s="52"/>
      <c r="E28" s="52"/>
      <c r="F28" s="52"/>
    </row>
    <row r="29" spans="1:7" x14ac:dyDescent="0.4">
      <c r="A29" s="52" t="s">
        <v>115</v>
      </c>
      <c r="B29" s="53">
        <v>481000</v>
      </c>
      <c r="C29" s="53">
        <v>599600</v>
      </c>
      <c r="D29" s="53">
        <v>772800</v>
      </c>
      <c r="E29" s="53">
        <v>723900</v>
      </c>
      <c r="F29" s="53">
        <v>1001100</v>
      </c>
    </row>
    <row r="30" spans="1:7" x14ac:dyDescent="0.4">
      <c r="A30" s="52" t="s">
        <v>261</v>
      </c>
      <c r="B30" s="60">
        <v>481000</v>
      </c>
      <c r="C30" s="60">
        <v>599600</v>
      </c>
      <c r="D30" s="60">
        <v>772800</v>
      </c>
      <c r="E30" s="60">
        <v>723900</v>
      </c>
      <c r="F30" s="60">
        <v>1001100</v>
      </c>
    </row>
    <row r="31" spans="1:7" x14ac:dyDescent="0.4">
      <c r="A31" s="52" t="s">
        <v>47</v>
      </c>
      <c r="B31" s="52"/>
      <c r="C31" s="52"/>
      <c r="D31" s="52"/>
      <c r="E31" s="52"/>
      <c r="F31" s="52"/>
    </row>
    <row r="32" spans="1:7" x14ac:dyDescent="0.4">
      <c r="A32" s="55" t="s">
        <v>246</v>
      </c>
      <c r="B32" s="52"/>
      <c r="C32" s="52"/>
      <c r="D32" s="52"/>
      <c r="E32" s="52"/>
      <c r="F32" s="52"/>
    </row>
    <row r="33" spans="1:6" x14ac:dyDescent="0.4">
      <c r="A33" s="52" t="s">
        <v>115</v>
      </c>
      <c r="B33" s="53">
        <v>151200</v>
      </c>
      <c r="C33" s="53">
        <v>59000</v>
      </c>
      <c r="D33" s="53">
        <v>97000</v>
      </c>
      <c r="E33" s="53">
        <v>102200</v>
      </c>
      <c r="F33" s="53">
        <v>117400</v>
      </c>
    </row>
    <row r="34" spans="1:6" x14ac:dyDescent="0.4">
      <c r="A34" s="52" t="s">
        <v>261</v>
      </c>
      <c r="B34" s="60">
        <v>151200</v>
      </c>
      <c r="C34" s="60">
        <v>59000</v>
      </c>
      <c r="D34" s="60">
        <v>97000</v>
      </c>
      <c r="E34" s="60">
        <v>102200</v>
      </c>
      <c r="F34" s="60">
        <v>117400</v>
      </c>
    </row>
    <row r="35" spans="1:6" x14ac:dyDescent="0.4">
      <c r="A35" s="52" t="s">
        <v>47</v>
      </c>
      <c r="B35" s="52"/>
      <c r="C35" s="52"/>
      <c r="D35" s="52"/>
      <c r="E35" s="52"/>
      <c r="F35" s="52"/>
    </row>
    <row r="36" spans="1:6" x14ac:dyDescent="0.4">
      <c r="A36" s="55" t="s">
        <v>129</v>
      </c>
      <c r="B36" s="52"/>
      <c r="C36" s="52"/>
      <c r="D36" s="52"/>
      <c r="E36" s="52"/>
      <c r="F36" s="52"/>
    </row>
    <row r="37" spans="1:6" x14ac:dyDescent="0.4">
      <c r="A37" s="52" t="s">
        <v>115</v>
      </c>
      <c r="B37" s="53">
        <v>323900</v>
      </c>
      <c r="C37" s="53">
        <v>535800</v>
      </c>
      <c r="D37" s="53">
        <v>669900</v>
      </c>
      <c r="E37" s="53">
        <v>618300</v>
      </c>
      <c r="F37" s="53">
        <v>879700</v>
      </c>
    </row>
    <row r="38" spans="1:6" x14ac:dyDescent="0.4">
      <c r="A38" s="52" t="s">
        <v>261</v>
      </c>
      <c r="B38" s="60">
        <v>323900</v>
      </c>
      <c r="C38" s="60">
        <v>535800</v>
      </c>
      <c r="D38" s="60">
        <v>669900</v>
      </c>
      <c r="E38" s="60">
        <v>618300</v>
      </c>
      <c r="F38" s="60">
        <v>879700</v>
      </c>
    </row>
    <row r="39" spans="1:6" x14ac:dyDescent="0.4">
      <c r="A39" s="52" t="s">
        <v>47</v>
      </c>
      <c r="B39" s="52"/>
      <c r="C39" s="52"/>
      <c r="D39" s="52"/>
      <c r="E39" s="52"/>
      <c r="F39" s="52"/>
    </row>
    <row r="40" spans="1:6" x14ac:dyDescent="0.4">
      <c r="A40" s="55" t="s">
        <v>126</v>
      </c>
      <c r="B40" s="52"/>
      <c r="C40" s="52"/>
      <c r="D40" s="52"/>
      <c r="E40" s="52"/>
      <c r="F40" s="52"/>
    </row>
    <row r="41" spans="1:6" x14ac:dyDescent="0.4">
      <c r="A41" s="52" t="s">
        <v>115</v>
      </c>
      <c r="B41" s="53">
        <v>11624400</v>
      </c>
      <c r="C41" s="53">
        <v>25598100</v>
      </c>
      <c r="D41" s="53">
        <v>25975900</v>
      </c>
      <c r="E41" s="53">
        <v>27114800</v>
      </c>
      <c r="F41" s="53">
        <v>28520500</v>
      </c>
    </row>
    <row r="42" spans="1:6" x14ac:dyDescent="0.4">
      <c r="A42" s="52" t="s">
        <v>261</v>
      </c>
      <c r="B42" s="60">
        <v>11624400</v>
      </c>
      <c r="C42" s="60">
        <v>25598100</v>
      </c>
      <c r="D42" s="60">
        <v>25975900</v>
      </c>
      <c r="E42" s="60">
        <v>27114800</v>
      </c>
      <c r="F42" s="60">
        <v>28520500</v>
      </c>
    </row>
    <row r="43" spans="1:6" x14ac:dyDescent="0.4">
      <c r="A43" s="52" t="s">
        <v>47</v>
      </c>
      <c r="B43" s="52"/>
      <c r="C43" s="52"/>
      <c r="D43" s="52"/>
      <c r="E43" s="52"/>
      <c r="F43" s="52"/>
    </row>
    <row r="44" spans="1:6" x14ac:dyDescent="0.4">
      <c r="A44" s="55" t="s">
        <v>245</v>
      </c>
      <c r="B44" s="52"/>
      <c r="C44" s="52"/>
      <c r="D44" s="52"/>
      <c r="E44" s="52"/>
      <c r="F44" s="52"/>
    </row>
    <row r="45" spans="1:6" x14ac:dyDescent="0.4">
      <c r="A45" s="52" t="s">
        <v>115</v>
      </c>
      <c r="B45" s="53">
        <v>403900</v>
      </c>
      <c r="C45" s="53">
        <v>662400</v>
      </c>
      <c r="D45" s="53">
        <v>913100</v>
      </c>
      <c r="E45" s="53">
        <v>938400</v>
      </c>
      <c r="F45" s="53">
        <v>947800</v>
      </c>
    </row>
    <row r="46" spans="1:6" x14ac:dyDescent="0.4">
      <c r="A46" s="52" t="s">
        <v>261</v>
      </c>
      <c r="B46" s="60">
        <v>403900</v>
      </c>
      <c r="C46" s="60">
        <v>662400</v>
      </c>
      <c r="D46" s="60">
        <v>913100</v>
      </c>
      <c r="E46" s="60">
        <v>938400</v>
      </c>
      <c r="F46" s="60">
        <v>947800</v>
      </c>
    </row>
    <row r="47" spans="1:6" x14ac:dyDescent="0.4">
      <c r="A47" s="52" t="s">
        <v>47</v>
      </c>
      <c r="B47" s="52"/>
      <c r="C47" s="52"/>
      <c r="D47" s="52"/>
      <c r="E47" s="52"/>
      <c r="F47" s="52"/>
    </row>
    <row r="48" spans="1:6" x14ac:dyDescent="0.4">
      <c r="A48" s="55" t="s">
        <v>244</v>
      </c>
      <c r="B48" s="52"/>
      <c r="C48" s="52"/>
      <c r="D48" s="52"/>
      <c r="E48" s="52"/>
      <c r="F48" s="52"/>
    </row>
    <row r="49" spans="1:6" x14ac:dyDescent="0.4">
      <c r="A49" s="52" t="s">
        <v>115</v>
      </c>
      <c r="B49" s="53">
        <v>-764600</v>
      </c>
      <c r="C49" s="53">
        <v>-1069700</v>
      </c>
      <c r="D49" s="53">
        <v>-1210100</v>
      </c>
      <c r="E49" s="53">
        <v>-1560300</v>
      </c>
      <c r="F49" s="53">
        <v>-1972500</v>
      </c>
    </row>
    <row r="50" spans="1:6" x14ac:dyDescent="0.4">
      <c r="A50" s="52" t="s">
        <v>261</v>
      </c>
      <c r="B50" s="60">
        <v>-764600</v>
      </c>
      <c r="C50" s="60">
        <v>-1069700</v>
      </c>
      <c r="D50" s="60">
        <v>-1210100</v>
      </c>
      <c r="E50" s="60">
        <v>-1560300</v>
      </c>
      <c r="F50" s="60">
        <v>-1972500</v>
      </c>
    </row>
    <row r="51" spans="1:6" x14ac:dyDescent="0.4">
      <c r="A51" s="52"/>
    </row>
    <row r="52" spans="1:6" ht="12.6" thickBot="1" x14ac:dyDescent="0.45">
      <c r="A52" s="72" t="s">
        <v>258</v>
      </c>
      <c r="B52" s="68"/>
      <c r="C52" s="68"/>
      <c r="D52" s="68"/>
      <c r="E52" s="68"/>
      <c r="F52" s="68"/>
    </row>
    <row r="53" spans="1:6" x14ac:dyDescent="0.4">
      <c r="A53" s="62" t="s">
        <v>257</v>
      </c>
      <c r="B53" s="61" t="s">
        <v>256</v>
      </c>
      <c r="C53" s="61" t="s">
        <v>255</v>
      </c>
      <c r="D53" s="61" t="s">
        <v>254</v>
      </c>
      <c r="E53" s="61" t="s">
        <v>253</v>
      </c>
      <c r="F53" s="61" t="s">
        <v>252</v>
      </c>
    </row>
    <row r="54" spans="1:6" x14ac:dyDescent="0.4">
      <c r="A54" s="52" t="s">
        <v>138</v>
      </c>
      <c r="B54" s="56">
        <v>43100</v>
      </c>
      <c r="C54" s="56">
        <v>43465</v>
      </c>
      <c r="D54" s="56">
        <v>43830</v>
      </c>
      <c r="E54" s="56">
        <v>44196</v>
      </c>
      <c r="F54" s="56">
        <v>44561</v>
      </c>
    </row>
    <row r="55" spans="1:6" x14ac:dyDescent="0.4">
      <c r="A55" s="52" t="s">
        <v>251</v>
      </c>
      <c r="B55" s="51" t="s">
        <v>26</v>
      </c>
      <c r="C55" s="51" t="s">
        <v>26</v>
      </c>
      <c r="D55" s="51" t="s">
        <v>26</v>
      </c>
      <c r="E55" s="51" t="s">
        <v>26</v>
      </c>
      <c r="F55" s="51" t="s">
        <v>26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5" t="s">
        <v>250</v>
      </c>
      <c r="B57" s="52"/>
      <c r="C57" s="52"/>
      <c r="D57" s="52"/>
      <c r="E57" s="52"/>
      <c r="F57" s="52"/>
    </row>
    <row r="58" spans="1:6" x14ac:dyDescent="0.4">
      <c r="A58" s="52" t="s">
        <v>50</v>
      </c>
      <c r="B58" s="53">
        <v>2571000</v>
      </c>
      <c r="C58" s="53">
        <v>4275900</v>
      </c>
      <c r="D58" s="53">
        <v>5147800</v>
      </c>
      <c r="E58" s="53">
        <v>4913400</v>
      </c>
      <c r="F58" s="53">
        <v>5586700</v>
      </c>
    </row>
    <row r="59" spans="1:6" x14ac:dyDescent="0.4">
      <c r="A59" s="52" t="s">
        <v>260</v>
      </c>
      <c r="B59" s="60">
        <v>2571000</v>
      </c>
      <c r="C59" s="60">
        <v>4275900</v>
      </c>
      <c r="D59" s="60">
        <v>5147800</v>
      </c>
      <c r="E59" s="60">
        <v>4913400</v>
      </c>
      <c r="F59" s="60">
        <v>5586700</v>
      </c>
    </row>
    <row r="60" spans="1:6" x14ac:dyDescent="0.4">
      <c r="A60" s="52" t="s">
        <v>47</v>
      </c>
      <c r="B60" s="52"/>
      <c r="C60" s="52"/>
      <c r="D60" s="52"/>
      <c r="E60" s="52"/>
      <c r="F60" s="52"/>
    </row>
    <row r="61" spans="1:6" x14ac:dyDescent="0.4">
      <c r="A61" s="55" t="s">
        <v>249</v>
      </c>
      <c r="B61" s="52"/>
      <c r="C61" s="52"/>
      <c r="D61" s="52"/>
      <c r="E61" s="52"/>
      <c r="F61" s="52"/>
    </row>
    <row r="62" spans="1:6" x14ac:dyDescent="0.4">
      <c r="A62" s="52" t="s">
        <v>50</v>
      </c>
      <c r="B62" s="53">
        <v>678800</v>
      </c>
      <c r="C62" s="53">
        <v>933600</v>
      </c>
      <c r="D62" s="53">
        <v>1185800</v>
      </c>
      <c r="E62" s="53">
        <v>1143900</v>
      </c>
      <c r="F62" s="53">
        <v>1354900</v>
      </c>
    </row>
    <row r="63" spans="1:6" x14ac:dyDescent="0.4">
      <c r="A63" s="52" t="s">
        <v>260</v>
      </c>
      <c r="B63" s="60">
        <v>678800</v>
      </c>
      <c r="C63" s="60">
        <v>933600</v>
      </c>
      <c r="D63" s="60">
        <v>1185800</v>
      </c>
      <c r="E63" s="60">
        <v>1143900</v>
      </c>
      <c r="F63" s="60">
        <v>1354900</v>
      </c>
    </row>
    <row r="64" spans="1:6" x14ac:dyDescent="0.4">
      <c r="A64" s="52" t="s">
        <v>47</v>
      </c>
      <c r="B64" s="52"/>
      <c r="C64" s="52"/>
      <c r="D64" s="52"/>
      <c r="E64" s="52"/>
      <c r="F64" s="52"/>
    </row>
    <row r="65" spans="1:6" x14ac:dyDescent="0.4">
      <c r="A65" s="55" t="s">
        <v>248</v>
      </c>
      <c r="B65" s="52"/>
      <c r="C65" s="52"/>
      <c r="D65" s="52"/>
      <c r="E65" s="52"/>
      <c r="F65" s="52"/>
    </row>
    <row r="66" spans="1:6" x14ac:dyDescent="0.4">
      <c r="A66" s="52" t="s">
        <v>50</v>
      </c>
      <c r="B66" s="53">
        <v>-171000</v>
      </c>
      <c r="C66" s="53">
        <v>-279600</v>
      </c>
      <c r="D66" s="53">
        <v>-374000</v>
      </c>
      <c r="E66" s="53">
        <v>-383900</v>
      </c>
      <c r="F66" s="53">
        <v>-372600</v>
      </c>
    </row>
    <row r="67" spans="1:6" x14ac:dyDescent="0.4">
      <c r="A67" s="52" t="s">
        <v>260</v>
      </c>
      <c r="B67" s="60">
        <v>-171000</v>
      </c>
      <c r="C67" s="60">
        <v>-279600</v>
      </c>
      <c r="D67" s="60">
        <v>-374000</v>
      </c>
      <c r="E67" s="60">
        <v>-383900</v>
      </c>
      <c r="F67" s="60">
        <v>-372600</v>
      </c>
    </row>
    <row r="68" spans="1:6" x14ac:dyDescent="0.4">
      <c r="A68" s="52" t="s">
        <v>47</v>
      </c>
      <c r="B68" s="52"/>
      <c r="C68" s="52"/>
      <c r="D68" s="52"/>
      <c r="E68" s="52"/>
      <c r="F68" s="52"/>
    </row>
    <row r="69" spans="1:6" x14ac:dyDescent="0.4">
      <c r="A69" s="55" t="s">
        <v>247</v>
      </c>
      <c r="B69" s="52"/>
      <c r="C69" s="52"/>
      <c r="D69" s="52"/>
      <c r="E69" s="52"/>
      <c r="F69" s="52"/>
    </row>
    <row r="70" spans="1:6" x14ac:dyDescent="0.4">
      <c r="A70" s="52" t="s">
        <v>50</v>
      </c>
      <c r="B70" s="53">
        <v>481000</v>
      </c>
      <c r="C70" s="53">
        <v>599600</v>
      </c>
      <c r="D70" s="53">
        <v>772800</v>
      </c>
      <c r="E70" s="53">
        <v>723900</v>
      </c>
      <c r="F70" s="53">
        <v>1001100</v>
      </c>
    </row>
    <row r="71" spans="1:6" x14ac:dyDescent="0.4">
      <c r="A71" s="52" t="s">
        <v>260</v>
      </c>
      <c r="B71" s="60">
        <v>481000</v>
      </c>
      <c r="C71" s="60">
        <v>599600</v>
      </c>
      <c r="D71" s="60">
        <v>772800</v>
      </c>
      <c r="E71" s="60">
        <v>723900</v>
      </c>
      <c r="F71" s="60">
        <v>1001100</v>
      </c>
    </row>
    <row r="72" spans="1:6" x14ac:dyDescent="0.4">
      <c r="A72" s="52" t="s">
        <v>47</v>
      </c>
      <c r="B72" s="52"/>
      <c r="C72" s="52"/>
      <c r="D72" s="52"/>
      <c r="E72" s="52"/>
      <c r="F72" s="52"/>
    </row>
    <row r="73" spans="1:6" x14ac:dyDescent="0.4">
      <c r="A73" s="55" t="s">
        <v>246</v>
      </c>
      <c r="B73" s="52"/>
      <c r="C73" s="52"/>
      <c r="D73" s="52"/>
      <c r="E73" s="52"/>
      <c r="F73" s="52"/>
    </row>
    <row r="74" spans="1:6" x14ac:dyDescent="0.4">
      <c r="A74" s="52" t="s">
        <v>50</v>
      </c>
      <c r="B74" s="53">
        <v>151200</v>
      </c>
      <c r="C74" s="53">
        <v>59000</v>
      </c>
      <c r="D74" s="53">
        <v>97000</v>
      </c>
      <c r="E74" s="53">
        <v>102200</v>
      </c>
      <c r="F74" s="53">
        <v>117400</v>
      </c>
    </row>
    <row r="75" spans="1:6" x14ac:dyDescent="0.4">
      <c r="A75" s="52" t="s">
        <v>260</v>
      </c>
      <c r="B75" s="60">
        <v>151200</v>
      </c>
      <c r="C75" s="60">
        <v>59000</v>
      </c>
      <c r="D75" s="60">
        <v>97000</v>
      </c>
      <c r="E75" s="60">
        <v>102200</v>
      </c>
      <c r="F75" s="60">
        <v>117400</v>
      </c>
    </row>
    <row r="76" spans="1:6" x14ac:dyDescent="0.4">
      <c r="A76" s="52" t="s">
        <v>47</v>
      </c>
      <c r="B76" s="52"/>
      <c r="C76" s="52"/>
      <c r="D76" s="52"/>
      <c r="E76" s="52"/>
      <c r="F76" s="52"/>
    </row>
    <row r="77" spans="1:6" x14ac:dyDescent="0.4">
      <c r="A77" s="55" t="s">
        <v>129</v>
      </c>
      <c r="B77" s="52"/>
      <c r="C77" s="52"/>
      <c r="D77" s="52"/>
      <c r="E77" s="52"/>
      <c r="F77" s="52"/>
    </row>
    <row r="78" spans="1:6" x14ac:dyDescent="0.4">
      <c r="A78" s="52" t="s">
        <v>50</v>
      </c>
      <c r="B78" s="53">
        <v>323900</v>
      </c>
      <c r="C78" s="53">
        <v>535800</v>
      </c>
      <c r="D78" s="53">
        <v>669900</v>
      </c>
      <c r="E78" s="53">
        <v>618300</v>
      </c>
      <c r="F78" s="53">
        <v>879700</v>
      </c>
    </row>
    <row r="79" spans="1:6" x14ac:dyDescent="0.4">
      <c r="A79" s="52" t="s">
        <v>260</v>
      </c>
      <c r="B79" s="60">
        <v>323900</v>
      </c>
      <c r="C79" s="60">
        <v>535800</v>
      </c>
      <c r="D79" s="60">
        <v>669900</v>
      </c>
      <c r="E79" s="60">
        <v>618300</v>
      </c>
      <c r="F79" s="60">
        <v>879700</v>
      </c>
    </row>
    <row r="80" spans="1:6" x14ac:dyDescent="0.4">
      <c r="A80" s="52" t="s">
        <v>47</v>
      </c>
      <c r="B80" s="52"/>
      <c r="C80" s="52"/>
      <c r="D80" s="52"/>
      <c r="E80" s="52"/>
      <c r="F80" s="52"/>
    </row>
    <row r="81" spans="1:6" x14ac:dyDescent="0.4">
      <c r="A81" s="55" t="s">
        <v>126</v>
      </c>
      <c r="B81" s="52"/>
      <c r="C81" s="52"/>
      <c r="D81" s="52"/>
      <c r="E81" s="52"/>
      <c r="F81" s="52"/>
    </row>
    <row r="82" spans="1:6" x14ac:dyDescent="0.4">
      <c r="A82" s="52" t="s">
        <v>50</v>
      </c>
      <c r="B82" s="53">
        <v>11624400</v>
      </c>
      <c r="C82" s="53">
        <v>25598100</v>
      </c>
      <c r="D82" s="53">
        <v>25975900</v>
      </c>
      <c r="E82" s="53">
        <v>27114800</v>
      </c>
      <c r="F82" s="53">
        <v>28520500</v>
      </c>
    </row>
    <row r="83" spans="1:6" x14ac:dyDescent="0.4">
      <c r="A83" s="52" t="s">
        <v>260</v>
      </c>
      <c r="B83" s="60">
        <v>11624400</v>
      </c>
      <c r="C83" s="60">
        <v>25598100</v>
      </c>
      <c r="D83" s="60">
        <v>25975900</v>
      </c>
      <c r="E83" s="60">
        <v>27114800</v>
      </c>
      <c r="F83" s="60">
        <v>28520500</v>
      </c>
    </row>
    <row r="84" spans="1:6" x14ac:dyDescent="0.4">
      <c r="A84" s="52" t="s">
        <v>47</v>
      </c>
      <c r="B84" s="52"/>
      <c r="C84" s="52"/>
      <c r="D84" s="52"/>
      <c r="E84" s="52"/>
      <c r="F84" s="52"/>
    </row>
    <row r="85" spans="1:6" x14ac:dyDescent="0.4">
      <c r="A85" s="55" t="s">
        <v>245</v>
      </c>
      <c r="B85" s="52"/>
      <c r="C85" s="52"/>
      <c r="D85" s="52"/>
      <c r="E85" s="52"/>
      <c r="F85" s="52"/>
    </row>
    <row r="86" spans="1:6" x14ac:dyDescent="0.4">
      <c r="A86" s="52" t="s">
        <v>50</v>
      </c>
      <c r="B86" s="53">
        <v>403900</v>
      </c>
      <c r="C86" s="53">
        <v>662400</v>
      </c>
      <c r="D86" s="53">
        <v>913100</v>
      </c>
      <c r="E86" s="53">
        <v>938400</v>
      </c>
      <c r="F86" s="53">
        <v>947800</v>
      </c>
    </row>
    <row r="87" spans="1:6" x14ac:dyDescent="0.4">
      <c r="A87" s="52" t="s">
        <v>260</v>
      </c>
      <c r="B87" s="60">
        <v>403900</v>
      </c>
      <c r="C87" s="60">
        <v>662400</v>
      </c>
      <c r="D87" s="60">
        <v>913100</v>
      </c>
      <c r="E87" s="60">
        <v>938400</v>
      </c>
      <c r="F87" s="60">
        <v>947800</v>
      </c>
    </row>
    <row r="88" spans="1:6" x14ac:dyDescent="0.4">
      <c r="A88" s="52" t="s">
        <v>47</v>
      </c>
      <c r="B88" s="52"/>
      <c r="C88" s="52"/>
      <c r="D88" s="52"/>
      <c r="E88" s="52"/>
      <c r="F88" s="52"/>
    </row>
    <row r="89" spans="1:6" x14ac:dyDescent="0.4">
      <c r="A89" s="55" t="s">
        <v>244</v>
      </c>
      <c r="B89" s="52"/>
      <c r="C89" s="52"/>
      <c r="D89" s="52"/>
      <c r="E89" s="52"/>
      <c r="F89" s="52"/>
    </row>
    <row r="90" spans="1:6" x14ac:dyDescent="0.4">
      <c r="A90" s="52" t="s">
        <v>50</v>
      </c>
      <c r="B90" s="53">
        <v>-764600</v>
      </c>
      <c r="C90" s="53">
        <v>-1069700</v>
      </c>
      <c r="D90" s="53">
        <v>-1210100</v>
      </c>
      <c r="E90" s="53">
        <v>-1560300</v>
      </c>
      <c r="F90" s="53">
        <v>-1972500</v>
      </c>
    </row>
    <row r="91" spans="1:6" x14ac:dyDescent="0.4">
      <c r="A91" s="52" t="s">
        <v>260</v>
      </c>
      <c r="B91" s="60">
        <v>-764600</v>
      </c>
      <c r="C91" s="60">
        <v>-1069700</v>
      </c>
      <c r="D91" s="60">
        <v>-1210100</v>
      </c>
      <c r="E91" s="60">
        <v>-1560300</v>
      </c>
      <c r="F91" s="60">
        <v>-1972500</v>
      </c>
    </row>
    <row r="92" spans="1:6" x14ac:dyDescent="0.4">
      <c r="A92" s="69"/>
      <c r="B92" s="68"/>
      <c r="C92" s="68"/>
      <c r="D92" s="68"/>
      <c r="E92" s="68"/>
      <c r="F92" s="68"/>
    </row>
    <row r="93" spans="1:6" x14ac:dyDescent="0.4">
      <c r="A93" s="50" t="s">
        <v>145</v>
      </c>
    </row>
    <row r="94" spans="1:6" ht="12.6" thickBot="1" x14ac:dyDescent="0.45">
      <c r="A94" s="72" t="s">
        <v>259</v>
      </c>
      <c r="B94" s="68"/>
      <c r="C94" s="68"/>
      <c r="D94" s="68"/>
      <c r="E94" s="68"/>
      <c r="F94" s="68"/>
    </row>
    <row r="95" spans="1:6" x14ac:dyDescent="0.4">
      <c r="A95" s="62" t="s">
        <v>257</v>
      </c>
      <c r="B95" s="61" t="s">
        <v>256</v>
      </c>
      <c r="C95" s="61" t="s">
        <v>255</v>
      </c>
      <c r="D95" s="61" t="s">
        <v>254</v>
      </c>
      <c r="E95" s="61" t="s">
        <v>253</v>
      </c>
      <c r="F95" s="61" t="s">
        <v>252</v>
      </c>
    </row>
    <row r="96" spans="1:6" x14ac:dyDescent="0.4">
      <c r="A96" s="52" t="s">
        <v>138</v>
      </c>
      <c r="B96" s="56">
        <v>43100</v>
      </c>
      <c r="C96" s="56">
        <v>43465</v>
      </c>
      <c r="D96" s="56">
        <v>43830</v>
      </c>
      <c r="E96" s="56">
        <v>44196</v>
      </c>
      <c r="F96" s="56">
        <v>44561</v>
      </c>
    </row>
    <row r="97" spans="1:6" x14ac:dyDescent="0.4">
      <c r="A97" s="52" t="s">
        <v>251</v>
      </c>
      <c r="B97" s="51" t="s">
        <v>26</v>
      </c>
      <c r="C97" s="51" t="s">
        <v>26</v>
      </c>
      <c r="D97" s="51" t="s">
        <v>26</v>
      </c>
      <c r="E97" s="51" t="s">
        <v>26</v>
      </c>
      <c r="F97" s="51" t="s">
        <v>26</v>
      </c>
    </row>
    <row r="98" spans="1:6" x14ac:dyDescent="0.4">
      <c r="A98" s="52" t="s">
        <v>47</v>
      </c>
      <c r="B98" s="52"/>
      <c r="C98" s="52"/>
      <c r="D98" s="52"/>
      <c r="E98" s="52"/>
      <c r="F98" s="52"/>
    </row>
    <row r="99" spans="1:6" x14ac:dyDescent="0.4">
      <c r="A99" s="55" t="s">
        <v>115</v>
      </c>
      <c r="B99" s="52"/>
      <c r="C99" s="52"/>
      <c r="D99" s="52"/>
      <c r="E99" s="52"/>
      <c r="F99" s="52"/>
    </row>
    <row r="100" spans="1:6" x14ac:dyDescent="0.4">
      <c r="A100" s="55" t="s">
        <v>250</v>
      </c>
      <c r="B100" s="60">
        <v>2571000</v>
      </c>
      <c r="C100" s="60">
        <v>4275900</v>
      </c>
      <c r="D100" s="60">
        <v>5147800</v>
      </c>
      <c r="E100" s="60">
        <v>4913400</v>
      </c>
      <c r="F100" s="60">
        <v>5586700</v>
      </c>
    </row>
    <row r="101" spans="1:6" x14ac:dyDescent="0.4">
      <c r="A101" s="55" t="s">
        <v>249</v>
      </c>
      <c r="B101" s="60">
        <v>678800</v>
      </c>
      <c r="C101" s="60">
        <v>933600</v>
      </c>
      <c r="D101" s="60">
        <v>1185800</v>
      </c>
      <c r="E101" s="60">
        <v>1143900</v>
      </c>
      <c r="F101" s="60">
        <v>1354900</v>
      </c>
    </row>
    <row r="102" spans="1:6" x14ac:dyDescent="0.4">
      <c r="A102" s="55" t="s">
        <v>248</v>
      </c>
      <c r="B102" s="60">
        <v>-171000</v>
      </c>
      <c r="C102" s="60">
        <v>-279600</v>
      </c>
      <c r="D102" s="60">
        <v>-374000</v>
      </c>
      <c r="E102" s="60">
        <v>-383900</v>
      </c>
      <c r="F102" s="60">
        <v>-372600</v>
      </c>
    </row>
    <row r="103" spans="1:6" x14ac:dyDescent="0.4">
      <c r="A103" s="55" t="s">
        <v>247</v>
      </c>
      <c r="B103" s="60">
        <v>481000</v>
      </c>
      <c r="C103" s="60">
        <v>599600</v>
      </c>
      <c r="D103" s="60">
        <v>772800</v>
      </c>
      <c r="E103" s="60">
        <v>723900</v>
      </c>
      <c r="F103" s="60">
        <v>1001100</v>
      </c>
    </row>
    <row r="104" spans="1:6" x14ac:dyDescent="0.4">
      <c r="A104" s="55" t="s">
        <v>246</v>
      </c>
      <c r="B104" s="60">
        <v>151200</v>
      </c>
      <c r="C104" s="60">
        <v>59000</v>
      </c>
      <c r="D104" s="60">
        <v>97000</v>
      </c>
      <c r="E104" s="60">
        <v>102200</v>
      </c>
      <c r="F104" s="60">
        <v>117400</v>
      </c>
    </row>
    <row r="105" spans="1:6" x14ac:dyDescent="0.4">
      <c r="A105" s="55" t="s">
        <v>129</v>
      </c>
      <c r="B105" s="60">
        <v>323900</v>
      </c>
      <c r="C105" s="60">
        <v>535800</v>
      </c>
      <c r="D105" s="60">
        <v>669900</v>
      </c>
      <c r="E105" s="60">
        <v>618300</v>
      </c>
      <c r="F105" s="60">
        <v>879700</v>
      </c>
    </row>
    <row r="106" spans="1:6" x14ac:dyDescent="0.4">
      <c r="A106" s="55" t="s">
        <v>126</v>
      </c>
      <c r="B106" s="60">
        <v>11624400</v>
      </c>
      <c r="C106" s="60">
        <v>25598100</v>
      </c>
      <c r="D106" s="60">
        <v>25975900</v>
      </c>
      <c r="E106" s="60">
        <v>27114800</v>
      </c>
      <c r="F106" s="60">
        <v>28520500</v>
      </c>
    </row>
    <row r="107" spans="1:6" x14ac:dyDescent="0.4">
      <c r="A107" s="55" t="s">
        <v>245</v>
      </c>
      <c r="B107" s="60">
        <v>403900</v>
      </c>
      <c r="C107" s="60">
        <v>662400</v>
      </c>
      <c r="D107" s="60">
        <v>913100</v>
      </c>
      <c r="E107" s="60">
        <v>938400</v>
      </c>
      <c r="F107" s="60">
        <v>947800</v>
      </c>
    </row>
    <row r="108" spans="1:6" x14ac:dyDescent="0.4">
      <c r="A108" s="55" t="s">
        <v>244</v>
      </c>
      <c r="B108" s="60">
        <v>-764600</v>
      </c>
      <c r="C108" s="60">
        <v>-1069700</v>
      </c>
      <c r="D108" s="60">
        <v>-1210100</v>
      </c>
      <c r="E108" s="60">
        <v>-1560300</v>
      </c>
      <c r="F108" s="60">
        <v>-1972500</v>
      </c>
    </row>
    <row r="109" spans="1:6" x14ac:dyDescent="0.4">
      <c r="A109" s="52"/>
    </row>
    <row r="110" spans="1:6" ht="12.6" thickBot="1" x14ac:dyDescent="0.45">
      <c r="A110" s="72" t="s">
        <v>258</v>
      </c>
      <c r="B110" s="68"/>
      <c r="C110" s="68"/>
      <c r="D110" s="68"/>
      <c r="E110" s="68"/>
      <c r="F110" s="68"/>
    </row>
    <row r="111" spans="1:6" x14ac:dyDescent="0.4">
      <c r="A111" s="62" t="s">
        <v>257</v>
      </c>
      <c r="B111" s="61" t="s">
        <v>256</v>
      </c>
      <c r="C111" s="61" t="s">
        <v>255</v>
      </c>
      <c r="D111" s="61" t="s">
        <v>254</v>
      </c>
      <c r="E111" s="61" t="s">
        <v>253</v>
      </c>
      <c r="F111" s="61" t="s">
        <v>252</v>
      </c>
    </row>
    <row r="112" spans="1:6" x14ac:dyDescent="0.4">
      <c r="A112" s="52" t="s">
        <v>138</v>
      </c>
      <c r="B112" s="56">
        <v>43100</v>
      </c>
      <c r="C112" s="56">
        <v>43465</v>
      </c>
      <c r="D112" s="56">
        <v>43830</v>
      </c>
      <c r="E112" s="56">
        <v>44196</v>
      </c>
      <c r="F112" s="56">
        <v>44561</v>
      </c>
    </row>
    <row r="113" spans="1:6" x14ac:dyDescent="0.4">
      <c r="A113" s="52" t="s">
        <v>251</v>
      </c>
      <c r="B113" s="51" t="s">
        <v>26</v>
      </c>
      <c r="C113" s="51" t="s">
        <v>26</v>
      </c>
      <c r="D113" s="51" t="s">
        <v>26</v>
      </c>
      <c r="E113" s="51" t="s">
        <v>26</v>
      </c>
      <c r="F113" s="51" t="s">
        <v>26</v>
      </c>
    </row>
    <row r="114" spans="1:6" x14ac:dyDescent="0.4">
      <c r="A114" s="52" t="s">
        <v>47</v>
      </c>
      <c r="B114" s="52"/>
      <c r="C114" s="52"/>
      <c r="D114" s="52"/>
      <c r="E114" s="52"/>
      <c r="F114" s="52"/>
    </row>
    <row r="115" spans="1:6" x14ac:dyDescent="0.4">
      <c r="A115" s="55" t="s">
        <v>50</v>
      </c>
      <c r="B115" s="52"/>
      <c r="C115" s="52"/>
      <c r="D115" s="52"/>
      <c r="E115" s="52"/>
      <c r="F115" s="52"/>
    </row>
    <row r="116" spans="1:6" x14ac:dyDescent="0.4">
      <c r="A116" s="55" t="s">
        <v>250</v>
      </c>
      <c r="B116" s="60">
        <v>2571000</v>
      </c>
      <c r="C116" s="60">
        <v>4275900</v>
      </c>
      <c r="D116" s="60">
        <v>5147800</v>
      </c>
      <c r="E116" s="60">
        <v>4913400</v>
      </c>
      <c r="F116" s="60">
        <v>5586700</v>
      </c>
    </row>
    <row r="117" spans="1:6" x14ac:dyDescent="0.4">
      <c r="A117" s="55" t="s">
        <v>249</v>
      </c>
      <c r="B117" s="60">
        <v>678800</v>
      </c>
      <c r="C117" s="60">
        <v>933600</v>
      </c>
      <c r="D117" s="60">
        <v>1185800</v>
      </c>
      <c r="E117" s="60">
        <v>1143900</v>
      </c>
      <c r="F117" s="60">
        <v>1354900</v>
      </c>
    </row>
    <row r="118" spans="1:6" x14ac:dyDescent="0.4">
      <c r="A118" s="55" t="s">
        <v>248</v>
      </c>
      <c r="B118" s="60">
        <v>-171000</v>
      </c>
      <c r="C118" s="60">
        <v>-279600</v>
      </c>
      <c r="D118" s="60">
        <v>-374000</v>
      </c>
      <c r="E118" s="60">
        <v>-383900</v>
      </c>
      <c r="F118" s="60">
        <v>-372600</v>
      </c>
    </row>
    <row r="119" spans="1:6" x14ac:dyDescent="0.4">
      <c r="A119" s="55" t="s">
        <v>247</v>
      </c>
      <c r="B119" s="60">
        <v>481000</v>
      </c>
      <c r="C119" s="60">
        <v>599600</v>
      </c>
      <c r="D119" s="60">
        <v>772800</v>
      </c>
      <c r="E119" s="60">
        <v>723900</v>
      </c>
      <c r="F119" s="60">
        <v>1001100</v>
      </c>
    </row>
    <row r="120" spans="1:6" x14ac:dyDescent="0.4">
      <c r="A120" s="55" t="s">
        <v>246</v>
      </c>
      <c r="B120" s="60">
        <v>151200</v>
      </c>
      <c r="C120" s="60">
        <v>59000</v>
      </c>
      <c r="D120" s="60">
        <v>97000</v>
      </c>
      <c r="E120" s="60">
        <v>102200</v>
      </c>
      <c r="F120" s="60">
        <v>117400</v>
      </c>
    </row>
    <row r="121" spans="1:6" x14ac:dyDescent="0.4">
      <c r="A121" s="55" t="s">
        <v>129</v>
      </c>
      <c r="B121" s="60">
        <v>323900</v>
      </c>
      <c r="C121" s="60">
        <v>535800</v>
      </c>
      <c r="D121" s="60">
        <v>669900</v>
      </c>
      <c r="E121" s="60">
        <v>618300</v>
      </c>
      <c r="F121" s="60">
        <v>879700</v>
      </c>
    </row>
    <row r="122" spans="1:6" x14ac:dyDescent="0.4">
      <c r="A122" s="55" t="s">
        <v>126</v>
      </c>
      <c r="B122" s="60">
        <v>11624400</v>
      </c>
      <c r="C122" s="60">
        <v>25598100</v>
      </c>
      <c r="D122" s="60">
        <v>25975900</v>
      </c>
      <c r="E122" s="60">
        <v>27114800</v>
      </c>
      <c r="F122" s="60">
        <v>28520500</v>
      </c>
    </row>
    <row r="123" spans="1:6" x14ac:dyDescent="0.4">
      <c r="A123" s="55" t="s">
        <v>245</v>
      </c>
      <c r="B123" s="60">
        <v>403900</v>
      </c>
      <c r="C123" s="60">
        <v>662400</v>
      </c>
      <c r="D123" s="60">
        <v>913100</v>
      </c>
      <c r="E123" s="60">
        <v>938400</v>
      </c>
      <c r="F123" s="60">
        <v>947800</v>
      </c>
    </row>
    <row r="124" spans="1:6" x14ac:dyDescent="0.4">
      <c r="A124" s="55" t="s">
        <v>244</v>
      </c>
      <c r="B124" s="60">
        <v>-764600</v>
      </c>
      <c r="C124" s="60">
        <v>-1069700</v>
      </c>
      <c r="D124" s="60">
        <v>-1210100</v>
      </c>
      <c r="E124" s="60">
        <v>-1560300</v>
      </c>
      <c r="F124" s="60">
        <v>-1972500</v>
      </c>
    </row>
    <row r="125" spans="1:6" x14ac:dyDescent="0.4">
      <c r="A125" s="50"/>
    </row>
    <row r="126" spans="1:6" ht="178.5" customHeight="1" x14ac:dyDescent="0.4">
      <c r="A126" s="69" t="s">
        <v>123</v>
      </c>
      <c r="B126" s="68"/>
      <c r="C126" s="68"/>
      <c r="D126" s="68"/>
      <c r="E126" s="68"/>
      <c r="F126" s="68"/>
    </row>
  </sheetData>
  <mergeCells count="9">
    <mergeCell ref="A110:F110"/>
    <mergeCell ref="A126:F126"/>
    <mergeCell ref="A2:L2"/>
    <mergeCell ref="A1:D1"/>
    <mergeCell ref="A9:F9"/>
    <mergeCell ref="A11:F11"/>
    <mergeCell ref="A52:F52"/>
    <mergeCell ref="A92:F92"/>
    <mergeCell ref="A94:F94"/>
  </mergeCells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9E440-D764-447F-8815-BCFEBDA5E4F0}">
  <dimension ref="A1"/>
  <sheetViews>
    <sheetView workbookViewId="0"/>
  </sheetViews>
  <sheetFormatPr defaultRowHeight="12.3" x14ac:dyDescent="0.4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3938-2E0A-4225-9444-47374E366736}">
  <dimension ref="A1:L144"/>
  <sheetViews>
    <sheetView zoomScaleNormal="100" workbookViewId="0">
      <selection activeCell="C6" sqref="C6"/>
    </sheetView>
  </sheetViews>
  <sheetFormatPr defaultRowHeight="12.3" x14ac:dyDescent="0.4"/>
  <cols>
    <col min="1" max="1" width="48.5546875" style="49" customWidth="1"/>
    <col min="2" max="2" width="22.27734375" style="49" customWidth="1"/>
    <col min="3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269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268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267</v>
      </c>
      <c r="B16" s="53">
        <v>5542900</v>
      </c>
      <c r="C16" s="53">
        <v>6957200</v>
      </c>
      <c r="D16" s="53">
        <v>6976500</v>
      </c>
      <c r="E16" s="53">
        <v>7132300</v>
      </c>
      <c r="F16" s="53">
        <v>7423600</v>
      </c>
      <c r="G16" s="49">
        <f>F16/F22</f>
        <v>0.75266396974582028</v>
      </c>
      <c r="H16" s="49">
        <f>F17/F22</f>
        <v>0.18144396792083625</v>
      </c>
    </row>
    <row r="17" spans="1:6" x14ac:dyDescent="0.4">
      <c r="A17" s="52" t="s">
        <v>202</v>
      </c>
      <c r="B17" s="53">
        <v>947300</v>
      </c>
      <c r="C17" s="53">
        <v>1022200</v>
      </c>
      <c r="D17" s="53">
        <v>1062200</v>
      </c>
      <c r="E17" s="53">
        <v>1208700</v>
      </c>
      <c r="F17" s="53">
        <v>1789600</v>
      </c>
    </row>
    <row r="18" spans="1:6" x14ac:dyDescent="0.4">
      <c r="A18" s="52" t="s">
        <v>266</v>
      </c>
      <c r="B18" s="53">
        <v>1301700</v>
      </c>
      <c r="C18" s="53">
        <v>1286300</v>
      </c>
      <c r="D18" s="53">
        <v>1389000</v>
      </c>
      <c r="E18" s="53">
        <v>1536100</v>
      </c>
      <c r="F18" s="53">
        <v>1634600</v>
      </c>
    </row>
    <row r="19" spans="1:6" x14ac:dyDescent="0.4">
      <c r="A19" s="52" t="s">
        <v>265</v>
      </c>
      <c r="B19" s="53">
        <v>15900</v>
      </c>
      <c r="C19" s="53">
        <v>212000</v>
      </c>
      <c r="D19" s="53">
        <v>214600</v>
      </c>
      <c r="E19" s="53">
        <v>215400</v>
      </c>
      <c r="F19" s="53">
        <v>211300</v>
      </c>
    </row>
    <row r="20" spans="1:6" x14ac:dyDescent="0.4">
      <c r="A20" s="52" t="s">
        <v>159</v>
      </c>
      <c r="B20" s="53">
        <v>931000</v>
      </c>
      <c r="C20" s="53">
        <v>936300</v>
      </c>
      <c r="D20" s="53">
        <v>1028500</v>
      </c>
      <c r="E20" s="53">
        <v>1235900</v>
      </c>
      <c r="F20" s="53">
        <v>1354000</v>
      </c>
    </row>
    <row r="21" spans="1:6" x14ac:dyDescent="0.4">
      <c r="A21" s="52" t="s">
        <v>205</v>
      </c>
      <c r="B21" s="53">
        <v>-986800</v>
      </c>
      <c r="C21" s="53">
        <v>-1965800</v>
      </c>
      <c r="D21" s="53">
        <v>-2144300</v>
      </c>
      <c r="E21" s="53">
        <v>-2424000</v>
      </c>
      <c r="F21" s="53">
        <v>-2550000</v>
      </c>
    </row>
    <row r="22" spans="1:6" x14ac:dyDescent="0.4">
      <c r="A22" s="52" t="s">
        <v>47</v>
      </c>
      <c r="B22" s="52"/>
      <c r="C22" s="52"/>
      <c r="D22" s="52"/>
      <c r="E22" s="52"/>
      <c r="F22" s="59">
        <f>SUM(F16:F21)</f>
        <v>9863100</v>
      </c>
    </row>
    <row r="23" spans="1:6" x14ac:dyDescent="0.4">
      <c r="A23" s="52" t="s">
        <v>131</v>
      </c>
      <c r="B23" s="52"/>
      <c r="C23" s="52"/>
      <c r="D23" s="52"/>
      <c r="E23" s="52"/>
      <c r="F23" s="52"/>
    </row>
    <row r="24" spans="1:6" x14ac:dyDescent="0.4">
      <c r="A24" s="52" t="s">
        <v>267</v>
      </c>
      <c r="B24" s="54">
        <v>71.502837977296196</v>
      </c>
      <c r="C24" s="54">
        <v>82.351270093037598</v>
      </c>
      <c r="D24" s="54">
        <v>81.821380402275295</v>
      </c>
      <c r="E24" s="54">
        <v>80.098602937873395</v>
      </c>
      <c r="F24" s="54">
        <v>75.266396974581994</v>
      </c>
    </row>
    <row r="25" spans="1:6" x14ac:dyDescent="0.4">
      <c r="A25" s="52" t="s">
        <v>202</v>
      </c>
      <c r="B25" s="54">
        <v>12.2200722394221</v>
      </c>
      <c r="C25" s="54">
        <v>12.099618853720299</v>
      </c>
      <c r="D25" s="54">
        <v>12.4576320881956</v>
      </c>
      <c r="E25" s="54">
        <v>13.574188041866901</v>
      </c>
      <c r="F25" s="54">
        <v>18.144396792083601</v>
      </c>
    </row>
    <row r="26" spans="1:6" x14ac:dyDescent="0.4">
      <c r="A26" s="52" t="s">
        <v>266</v>
      </c>
      <c r="B26" s="54">
        <v>16.791795665634702</v>
      </c>
      <c r="C26" s="54">
        <v>15.225728557562601</v>
      </c>
      <c r="D26" s="54">
        <v>16.2903887878966</v>
      </c>
      <c r="E26" s="54">
        <v>17.251021966668201</v>
      </c>
      <c r="F26" s="54">
        <v>16.572882765053599</v>
      </c>
    </row>
    <row r="27" spans="1:6" x14ac:dyDescent="0.4">
      <c r="A27" s="52" t="s">
        <v>265</v>
      </c>
      <c r="B27" s="54">
        <v>0.205108359133127</v>
      </c>
      <c r="C27" s="54">
        <v>2.5094102885821798</v>
      </c>
      <c r="D27" s="54">
        <v>2.5168592036591799</v>
      </c>
      <c r="E27" s="54">
        <v>2.4190287947531601</v>
      </c>
      <c r="F27" s="54">
        <v>2.1423284768480499</v>
      </c>
    </row>
    <row r="28" spans="1:6" x14ac:dyDescent="0.4">
      <c r="A28" s="52" t="s">
        <v>159</v>
      </c>
      <c r="B28" s="54">
        <v>12.009803921568601</v>
      </c>
      <c r="C28" s="54">
        <v>11.082834213205199</v>
      </c>
      <c r="D28" s="54">
        <v>12.0623937137161</v>
      </c>
      <c r="E28" s="54">
        <v>13.879655002021501</v>
      </c>
      <c r="F28" s="54">
        <v>13.7279354361205</v>
      </c>
    </row>
    <row r="29" spans="1:6" x14ac:dyDescent="0.4">
      <c r="A29" s="52" t="s">
        <v>205</v>
      </c>
      <c r="B29" s="51" t="s">
        <v>127</v>
      </c>
      <c r="C29" s="51" t="s">
        <v>127</v>
      </c>
      <c r="D29" s="51" t="s">
        <v>127</v>
      </c>
      <c r="E29" s="51" t="s">
        <v>127</v>
      </c>
      <c r="F29" s="51" t="s">
        <v>127</v>
      </c>
    </row>
    <row r="30" spans="1:6" x14ac:dyDescent="0.4">
      <c r="A30" s="52" t="s">
        <v>47</v>
      </c>
      <c r="B30" s="52"/>
      <c r="C30" s="52"/>
      <c r="D30" s="52"/>
      <c r="E30" s="52"/>
      <c r="F30" s="52"/>
    </row>
    <row r="31" spans="1:6" x14ac:dyDescent="0.4">
      <c r="A31" s="52" t="s">
        <v>129</v>
      </c>
      <c r="B31" s="52"/>
      <c r="C31" s="52"/>
      <c r="D31" s="52"/>
      <c r="E31" s="52"/>
      <c r="F31" s="52"/>
    </row>
    <row r="32" spans="1:6" x14ac:dyDescent="0.4">
      <c r="A32" s="52" t="s">
        <v>267</v>
      </c>
      <c r="B32" s="53">
        <v>502000</v>
      </c>
      <c r="C32" s="53">
        <v>460000</v>
      </c>
      <c r="D32" s="53">
        <v>517900</v>
      </c>
      <c r="E32" s="53">
        <v>548600</v>
      </c>
      <c r="F32" s="53">
        <v>474700</v>
      </c>
    </row>
    <row r="33" spans="1:6" x14ac:dyDescent="0.4">
      <c r="A33" s="52" t="s">
        <v>202</v>
      </c>
      <c r="B33" s="53">
        <v>74600</v>
      </c>
      <c r="C33" s="53">
        <v>93200</v>
      </c>
      <c r="D33" s="53">
        <v>96200</v>
      </c>
      <c r="E33" s="53">
        <v>134100</v>
      </c>
      <c r="F33" s="53">
        <v>204800</v>
      </c>
    </row>
    <row r="34" spans="1:6" x14ac:dyDescent="0.4">
      <c r="A34" s="52" t="s">
        <v>266</v>
      </c>
      <c r="B34" s="53">
        <v>394800</v>
      </c>
      <c r="C34" s="53">
        <v>430100</v>
      </c>
      <c r="D34" s="53">
        <v>259400</v>
      </c>
      <c r="E34" s="53">
        <v>505400</v>
      </c>
      <c r="F34" s="53">
        <v>547500</v>
      </c>
    </row>
    <row r="35" spans="1:6" x14ac:dyDescent="0.4">
      <c r="A35" s="52" t="s">
        <v>265</v>
      </c>
      <c r="B35" s="53">
        <v>-1200</v>
      </c>
      <c r="C35" s="53">
        <v>30900</v>
      </c>
      <c r="D35" s="53">
        <v>34900</v>
      </c>
      <c r="E35" s="53">
        <v>41200</v>
      </c>
      <c r="F35" s="53">
        <v>36800</v>
      </c>
    </row>
    <row r="36" spans="1:6" x14ac:dyDescent="0.4">
      <c r="A36" s="52" t="s">
        <v>159</v>
      </c>
      <c r="B36" s="53">
        <v>1110200</v>
      </c>
      <c r="C36" s="53">
        <v>1111300</v>
      </c>
      <c r="D36" s="53">
        <v>909400</v>
      </c>
      <c r="E36" s="53">
        <v>1346800</v>
      </c>
      <c r="F36" s="53">
        <v>1309500</v>
      </c>
    </row>
    <row r="37" spans="1:6" x14ac:dyDescent="0.4">
      <c r="A37" s="52" t="s">
        <v>205</v>
      </c>
      <c r="B37" s="53">
        <v>-1084900</v>
      </c>
      <c r="C37" s="53">
        <v>-1085000</v>
      </c>
      <c r="D37" s="53">
        <v>-901200</v>
      </c>
      <c r="E37" s="53">
        <v>-1363400</v>
      </c>
      <c r="F37" s="53">
        <v>-1345300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128</v>
      </c>
      <c r="B39" s="52"/>
      <c r="C39" s="52"/>
      <c r="D39" s="52"/>
      <c r="E39" s="52"/>
      <c r="F39" s="52"/>
    </row>
    <row r="40" spans="1:6" x14ac:dyDescent="0.4">
      <c r="A40" s="52" t="s">
        <v>267</v>
      </c>
      <c r="B40" s="54">
        <v>50.426921145153202</v>
      </c>
      <c r="C40" s="54">
        <v>44.209514656415202</v>
      </c>
      <c r="D40" s="54">
        <v>56.502291075714602</v>
      </c>
      <c r="E40" s="54">
        <v>45.237898903273702</v>
      </c>
      <c r="F40" s="54">
        <v>38.656351791530902</v>
      </c>
    </row>
    <row r="41" spans="1:6" x14ac:dyDescent="0.4">
      <c r="A41" s="52" t="s">
        <v>202</v>
      </c>
      <c r="B41" s="54">
        <v>7.4937217478653899</v>
      </c>
      <c r="C41" s="54">
        <v>8.9572320999519501</v>
      </c>
      <c r="D41" s="54">
        <v>10.4953087497273</v>
      </c>
      <c r="E41" s="54">
        <v>11.0579698194112</v>
      </c>
      <c r="F41" s="54">
        <v>16.677524429967399</v>
      </c>
    </row>
    <row r="42" spans="1:6" x14ac:dyDescent="0.4">
      <c r="A42" s="52" t="s">
        <v>266</v>
      </c>
      <c r="B42" s="54">
        <v>39.6584630838775</v>
      </c>
      <c r="C42" s="54">
        <v>41.335896203748199</v>
      </c>
      <c r="D42" s="54">
        <v>28.300240017455799</v>
      </c>
      <c r="E42" s="54">
        <v>41.6755999010472</v>
      </c>
      <c r="F42" s="54">
        <v>44.584690553745901</v>
      </c>
    </row>
    <row r="43" spans="1:6" x14ac:dyDescent="0.4">
      <c r="A43" s="52" t="s">
        <v>265</v>
      </c>
      <c r="B43" s="51" t="s">
        <v>127</v>
      </c>
      <c r="C43" s="54">
        <v>2.9697260932244101</v>
      </c>
      <c r="D43" s="54">
        <v>3.80754963997382</v>
      </c>
      <c r="E43" s="54">
        <v>3.3973777521233601</v>
      </c>
      <c r="F43" s="54">
        <v>2.9967426710097702</v>
      </c>
    </row>
    <row r="44" spans="1:6" x14ac:dyDescent="0.4">
      <c r="A44" s="52" t="s">
        <v>159</v>
      </c>
      <c r="B44" s="51" t="s">
        <v>127</v>
      </c>
      <c r="C44" s="51" t="s">
        <v>127</v>
      </c>
      <c r="D44" s="54">
        <v>99.214488326423705</v>
      </c>
      <c r="E44" s="51" t="s">
        <v>127</v>
      </c>
      <c r="F44" s="51" t="s">
        <v>127</v>
      </c>
    </row>
    <row r="45" spans="1:6" x14ac:dyDescent="0.4">
      <c r="A45" s="52" t="s">
        <v>205</v>
      </c>
      <c r="B45" s="51" t="s">
        <v>127</v>
      </c>
      <c r="C45" s="51" t="s">
        <v>127</v>
      </c>
      <c r="D45" s="51" t="s">
        <v>127</v>
      </c>
      <c r="E45" s="51" t="s">
        <v>127</v>
      </c>
      <c r="F45" s="51" t="s">
        <v>127</v>
      </c>
    </row>
    <row r="46" spans="1:6" x14ac:dyDescent="0.4">
      <c r="A46" s="52" t="s">
        <v>47</v>
      </c>
      <c r="B46" s="52"/>
      <c r="C46" s="52"/>
      <c r="D46" s="52"/>
      <c r="E46" s="52"/>
      <c r="F46" s="52"/>
    </row>
    <row r="47" spans="1:6" x14ac:dyDescent="0.4">
      <c r="A47" s="52" t="s">
        <v>132</v>
      </c>
      <c r="B47" s="52"/>
      <c r="C47" s="52"/>
      <c r="D47" s="52"/>
      <c r="E47" s="52"/>
      <c r="F47" s="52"/>
    </row>
    <row r="48" spans="1:6" x14ac:dyDescent="0.4">
      <c r="A48" s="52" t="s">
        <v>267</v>
      </c>
      <c r="B48" s="53">
        <v>1020700</v>
      </c>
      <c r="C48" s="53">
        <v>961300</v>
      </c>
      <c r="D48" s="53">
        <v>1104200</v>
      </c>
      <c r="E48" s="53">
        <v>1079000</v>
      </c>
      <c r="F48" s="53">
        <v>1053300</v>
      </c>
    </row>
    <row r="49" spans="1:6" x14ac:dyDescent="0.4">
      <c r="A49" s="52" t="s">
        <v>202</v>
      </c>
      <c r="B49" s="53">
        <v>298200</v>
      </c>
      <c r="C49" s="53">
        <v>351500</v>
      </c>
      <c r="D49" s="53">
        <v>460200</v>
      </c>
      <c r="E49" s="53">
        <v>494400</v>
      </c>
      <c r="F49" s="53">
        <v>721100</v>
      </c>
    </row>
    <row r="50" spans="1:6" x14ac:dyDescent="0.4">
      <c r="A50" s="52" t="s">
        <v>266</v>
      </c>
      <c r="B50" s="53">
        <v>867600</v>
      </c>
      <c r="C50" s="53">
        <v>976200</v>
      </c>
      <c r="D50" s="53">
        <v>987000</v>
      </c>
      <c r="E50" s="53">
        <v>1004600</v>
      </c>
      <c r="F50" s="53">
        <v>1024100</v>
      </c>
    </row>
    <row r="51" spans="1:6" x14ac:dyDescent="0.4">
      <c r="A51" s="52" t="s">
        <v>265</v>
      </c>
      <c r="B51" s="53">
        <v>16000</v>
      </c>
      <c r="C51" s="53">
        <v>102300</v>
      </c>
      <c r="D51" s="53">
        <v>118000</v>
      </c>
      <c r="E51" s="53">
        <v>118800</v>
      </c>
      <c r="F51" s="53">
        <v>137200</v>
      </c>
    </row>
    <row r="52" spans="1:6" x14ac:dyDescent="0.4">
      <c r="A52" s="52" t="s">
        <v>159</v>
      </c>
      <c r="B52" s="53">
        <v>145600</v>
      </c>
      <c r="C52" s="53">
        <v>178600</v>
      </c>
      <c r="D52" s="53">
        <v>242100</v>
      </c>
      <c r="E52" s="53">
        <v>246200</v>
      </c>
      <c r="F52" s="53">
        <v>239400</v>
      </c>
    </row>
    <row r="53" spans="1:6" x14ac:dyDescent="0.4">
      <c r="A53" s="52" t="s">
        <v>205</v>
      </c>
      <c r="B53" s="53">
        <v>0</v>
      </c>
      <c r="C53" s="53">
        <v>0</v>
      </c>
      <c r="D53" s="53">
        <v>0</v>
      </c>
      <c r="E53" s="53">
        <v>0</v>
      </c>
      <c r="F53" s="53">
        <v>0</v>
      </c>
    </row>
    <row r="54" spans="1:6" x14ac:dyDescent="0.4">
      <c r="A54" s="52" t="s">
        <v>47</v>
      </c>
      <c r="B54" s="52"/>
      <c r="C54" s="52"/>
      <c r="D54" s="52"/>
      <c r="E54" s="52"/>
      <c r="F54" s="52"/>
    </row>
    <row r="55" spans="1:6" x14ac:dyDescent="0.4">
      <c r="A55" s="52" t="s">
        <v>130</v>
      </c>
      <c r="B55" s="52"/>
      <c r="C55" s="52"/>
      <c r="D55" s="52"/>
      <c r="E55" s="52"/>
      <c r="F55" s="52"/>
    </row>
    <row r="56" spans="1:6" x14ac:dyDescent="0.4">
      <c r="A56" s="52" t="s">
        <v>267</v>
      </c>
      <c r="B56" s="54">
        <v>43.469187854009597</v>
      </c>
      <c r="C56" s="54">
        <v>37.406124751935899</v>
      </c>
      <c r="D56" s="54">
        <v>37.925467971835801</v>
      </c>
      <c r="E56" s="54">
        <v>36.6632687733605</v>
      </c>
      <c r="F56" s="54">
        <v>33.173758306825</v>
      </c>
    </row>
    <row r="57" spans="1:6" x14ac:dyDescent="0.4">
      <c r="A57" s="52" t="s">
        <v>202</v>
      </c>
      <c r="B57" s="54">
        <v>12.699629487670901</v>
      </c>
      <c r="C57" s="54">
        <v>13.677575002918401</v>
      </c>
      <c r="D57" s="54">
        <v>15.8062854198867</v>
      </c>
      <c r="E57" s="54">
        <v>16.799184505606501</v>
      </c>
      <c r="F57" s="54">
        <v>22.711095713520798</v>
      </c>
    </row>
    <row r="58" spans="1:6" x14ac:dyDescent="0.4">
      <c r="A58" s="52" t="s">
        <v>266</v>
      </c>
      <c r="B58" s="54">
        <v>36.949022614028401</v>
      </c>
      <c r="C58" s="54">
        <v>37.985913848787902</v>
      </c>
      <c r="D58" s="54">
        <v>33.900051519835102</v>
      </c>
      <c r="E58" s="54">
        <v>34.135236153584799</v>
      </c>
      <c r="F58" s="54">
        <v>32.254102233000502</v>
      </c>
    </row>
    <row r="59" spans="1:6" x14ac:dyDescent="0.4">
      <c r="A59" s="52" t="s">
        <v>265</v>
      </c>
      <c r="B59" s="54">
        <v>0.68140198458328005</v>
      </c>
      <c r="C59" s="54">
        <v>3.9806996381182098</v>
      </c>
      <c r="D59" s="54">
        <v>4.0528936974068301</v>
      </c>
      <c r="E59" s="54">
        <v>4.03669724770642</v>
      </c>
      <c r="F59" s="54">
        <v>4.3211237441340398</v>
      </c>
    </row>
    <row r="60" spans="1:6" x14ac:dyDescent="0.4">
      <c r="A60" s="52" t="s">
        <v>159</v>
      </c>
      <c r="B60" s="54">
        <v>6.2007580597078498</v>
      </c>
      <c r="C60" s="54">
        <v>6.9496867582396202</v>
      </c>
      <c r="D60" s="54">
        <v>8.3153013910355504</v>
      </c>
      <c r="E60" s="54">
        <v>8.3656133197417599</v>
      </c>
      <c r="F60" s="54">
        <v>7.5399200025196098</v>
      </c>
    </row>
    <row r="61" spans="1:6" x14ac:dyDescent="0.4">
      <c r="A61" s="52" t="s">
        <v>205</v>
      </c>
      <c r="B61" s="54">
        <v>0</v>
      </c>
      <c r="C61" s="54">
        <v>0</v>
      </c>
      <c r="D61" s="54">
        <v>0</v>
      </c>
      <c r="E61" s="54">
        <v>0</v>
      </c>
      <c r="F61" s="54">
        <v>0</v>
      </c>
    </row>
    <row r="62" spans="1:6" x14ac:dyDescent="0.4">
      <c r="A62" s="52" t="s">
        <v>47</v>
      </c>
      <c r="B62" s="52"/>
      <c r="C62" s="52"/>
      <c r="D62" s="52"/>
      <c r="E62" s="52"/>
      <c r="F62" s="52"/>
    </row>
    <row r="63" spans="1:6" x14ac:dyDescent="0.4">
      <c r="A63" s="52" t="s">
        <v>126</v>
      </c>
      <c r="B63" s="52"/>
      <c r="C63" s="52"/>
      <c r="D63" s="52"/>
      <c r="E63" s="52"/>
      <c r="F63" s="52"/>
    </row>
    <row r="64" spans="1:6" x14ac:dyDescent="0.4">
      <c r="A64" s="52" t="s">
        <v>267</v>
      </c>
      <c r="B64" s="53">
        <v>19250400</v>
      </c>
      <c r="C64" s="53">
        <v>21389100</v>
      </c>
      <c r="D64" s="53">
        <v>22541900</v>
      </c>
      <c r="E64" s="53">
        <v>24981900</v>
      </c>
      <c r="F64" s="53">
        <v>25411200</v>
      </c>
    </row>
    <row r="65" spans="1:6" x14ac:dyDescent="0.4">
      <c r="A65" s="52" t="s">
        <v>202</v>
      </c>
      <c r="B65" s="53">
        <v>3595200</v>
      </c>
      <c r="C65" s="53">
        <v>3904900</v>
      </c>
      <c r="D65" s="53">
        <v>4345500</v>
      </c>
      <c r="E65" s="53">
        <v>6450500</v>
      </c>
      <c r="F65" s="53">
        <v>7215900</v>
      </c>
    </row>
    <row r="66" spans="1:6" x14ac:dyDescent="0.4">
      <c r="A66" s="52" t="s">
        <v>266</v>
      </c>
      <c r="B66" s="53">
        <v>9401200</v>
      </c>
      <c r="C66" s="53">
        <v>10285000</v>
      </c>
      <c r="D66" s="53">
        <v>10904000</v>
      </c>
      <c r="E66" s="53">
        <v>11695000</v>
      </c>
      <c r="F66" s="53">
        <v>12377800</v>
      </c>
    </row>
    <row r="67" spans="1:6" x14ac:dyDescent="0.4">
      <c r="A67" s="52" t="s">
        <v>265</v>
      </c>
      <c r="B67" s="53">
        <v>2182900</v>
      </c>
      <c r="C67" s="53">
        <v>2253000</v>
      </c>
      <c r="D67" s="53">
        <v>2351700</v>
      </c>
      <c r="E67" s="53">
        <v>2375200</v>
      </c>
      <c r="F67" s="53">
        <v>2551100</v>
      </c>
    </row>
    <row r="68" spans="1:6" x14ac:dyDescent="0.4">
      <c r="A68" s="52" t="s">
        <v>159</v>
      </c>
      <c r="B68" s="53">
        <v>16220900</v>
      </c>
      <c r="C68" s="53">
        <v>17874200</v>
      </c>
      <c r="D68" s="53">
        <v>18843700</v>
      </c>
      <c r="E68" s="53">
        <v>22089400</v>
      </c>
      <c r="F68" s="53">
        <v>22674700</v>
      </c>
    </row>
    <row r="69" spans="1:6" x14ac:dyDescent="0.4">
      <c r="A69" s="52" t="s">
        <v>205</v>
      </c>
      <c r="B69" s="53">
        <v>-14430200</v>
      </c>
      <c r="C69" s="53">
        <v>-17464900</v>
      </c>
      <c r="D69" s="53">
        <v>-17862900</v>
      </c>
      <c r="E69" s="53">
        <v>-21492400</v>
      </c>
      <c r="F69" s="53">
        <v>-21738600</v>
      </c>
    </row>
    <row r="70" spans="1:6" x14ac:dyDescent="0.4">
      <c r="A70" s="52" t="s">
        <v>47</v>
      </c>
      <c r="B70" s="52"/>
      <c r="C70" s="52"/>
      <c r="D70" s="52"/>
      <c r="E70" s="52"/>
      <c r="F70" s="52"/>
    </row>
    <row r="71" spans="1:6" x14ac:dyDescent="0.4">
      <c r="A71" s="52" t="s">
        <v>125</v>
      </c>
      <c r="B71" s="52"/>
      <c r="C71" s="52"/>
      <c r="D71" s="52"/>
      <c r="E71" s="52"/>
      <c r="F71" s="52"/>
    </row>
    <row r="72" spans="1:6" x14ac:dyDescent="0.4">
      <c r="A72" s="52" t="s">
        <v>267</v>
      </c>
      <c r="B72" s="54">
        <v>53.147949774160402</v>
      </c>
      <c r="C72" s="54">
        <v>55.931937460285098</v>
      </c>
      <c r="D72" s="54">
        <v>54.814596864597</v>
      </c>
      <c r="E72" s="54">
        <v>54.191142656335401</v>
      </c>
      <c r="F72" s="54">
        <v>52.402762511831803</v>
      </c>
    </row>
    <row r="73" spans="1:6" x14ac:dyDescent="0.4">
      <c r="A73" s="52" t="s">
        <v>202</v>
      </c>
      <c r="B73" s="54">
        <v>9.9258981126657897</v>
      </c>
      <c r="C73" s="54">
        <v>10.211211438941699</v>
      </c>
      <c r="D73" s="54">
        <v>10.5668479886392</v>
      </c>
      <c r="E73" s="54">
        <v>13.992529219342501</v>
      </c>
      <c r="F73" s="54">
        <v>14.880568175022299</v>
      </c>
    </row>
    <row r="74" spans="1:6" x14ac:dyDescent="0.4">
      <c r="A74" s="52" t="s">
        <v>266</v>
      </c>
      <c r="B74" s="54">
        <v>25.9555388675995</v>
      </c>
      <c r="C74" s="54">
        <v>26.895006184413202</v>
      </c>
      <c r="D74" s="54">
        <v>26.514994929955598</v>
      </c>
      <c r="E74" s="54">
        <v>25.368983678817202</v>
      </c>
      <c r="F74" s="54">
        <v>25.525394858131499</v>
      </c>
    </row>
    <row r="75" spans="1:6" x14ac:dyDescent="0.4">
      <c r="A75" s="52" t="s">
        <v>265</v>
      </c>
      <c r="B75" s="54">
        <v>6.0267142273415004</v>
      </c>
      <c r="C75" s="54">
        <v>5.8915361140965397</v>
      </c>
      <c r="D75" s="54">
        <v>5.7185724116632901</v>
      </c>
      <c r="E75" s="54">
        <v>5.1523223628838402</v>
      </c>
      <c r="F75" s="54">
        <v>5.2608569230864397</v>
      </c>
    </row>
    <row r="76" spans="1:6" x14ac:dyDescent="0.4">
      <c r="A76" s="52" t="s">
        <v>159</v>
      </c>
      <c r="B76" s="54">
        <v>44.783878698192197</v>
      </c>
      <c r="C76" s="54">
        <v>46.740565828044602</v>
      </c>
      <c r="D76" s="54">
        <v>45.821772740425899</v>
      </c>
      <c r="E76" s="54">
        <v>47.916684743468501</v>
      </c>
      <c r="F76" s="54">
        <v>46.7595752710235</v>
      </c>
    </row>
    <row r="77" spans="1:6" x14ac:dyDescent="0.4">
      <c r="A77" s="52" t="s">
        <v>205</v>
      </c>
      <c r="B77" s="51" t="s">
        <v>127</v>
      </c>
      <c r="C77" s="51" t="s">
        <v>127</v>
      </c>
      <c r="D77" s="51" t="s">
        <v>127</v>
      </c>
      <c r="E77" s="51" t="s">
        <v>127</v>
      </c>
      <c r="F77" s="51" t="s">
        <v>127</v>
      </c>
    </row>
    <row r="78" spans="1:6" x14ac:dyDescent="0.4">
      <c r="A78" s="69"/>
      <c r="B78" s="68"/>
      <c r="C78" s="68"/>
      <c r="D78" s="68"/>
      <c r="E78" s="68"/>
      <c r="F78" s="68"/>
    </row>
    <row r="79" spans="1:6" x14ac:dyDescent="0.4">
      <c r="A79" s="50" t="s">
        <v>145</v>
      </c>
    </row>
    <row r="80" spans="1:6" ht="12.6" thickBot="1" x14ac:dyDescent="0.45">
      <c r="A80" s="69"/>
      <c r="B80" s="68"/>
      <c r="C80" s="68"/>
      <c r="D80" s="68"/>
      <c r="E80" s="68"/>
      <c r="F80" s="68"/>
    </row>
    <row r="81" spans="1:6" x14ac:dyDescent="0.4">
      <c r="A81" s="62" t="s">
        <v>144</v>
      </c>
      <c r="B81" s="61" t="s">
        <v>143</v>
      </c>
      <c r="C81" s="61" t="s">
        <v>142</v>
      </c>
      <c r="D81" s="61" t="s">
        <v>141</v>
      </c>
      <c r="E81" s="61" t="s">
        <v>140</v>
      </c>
      <c r="F81" s="61" t="s">
        <v>139</v>
      </c>
    </row>
    <row r="82" spans="1:6" x14ac:dyDescent="0.4">
      <c r="A82" s="52" t="s">
        <v>138</v>
      </c>
      <c r="B82" s="56">
        <v>43100</v>
      </c>
      <c r="C82" s="56">
        <v>43465</v>
      </c>
      <c r="D82" s="56">
        <v>43830</v>
      </c>
      <c r="E82" s="56">
        <v>44196</v>
      </c>
      <c r="F82" s="56">
        <v>44561</v>
      </c>
    </row>
    <row r="83" spans="1:6" x14ac:dyDescent="0.4">
      <c r="A83" s="52" t="s">
        <v>47</v>
      </c>
      <c r="B83" s="52"/>
      <c r="C83" s="52"/>
      <c r="D83" s="52"/>
      <c r="E83" s="52"/>
      <c r="F83" s="52"/>
    </row>
    <row r="84" spans="1:6" x14ac:dyDescent="0.4">
      <c r="A84" s="55" t="s">
        <v>267</v>
      </c>
      <c r="B84" s="52"/>
      <c r="C84" s="52"/>
      <c r="D84" s="52"/>
      <c r="E84" s="52"/>
      <c r="F84" s="52"/>
    </row>
    <row r="85" spans="1:6" x14ac:dyDescent="0.4">
      <c r="A85" s="52" t="s">
        <v>133</v>
      </c>
      <c r="B85" s="53">
        <v>5542900</v>
      </c>
      <c r="C85" s="53">
        <v>6957200</v>
      </c>
      <c r="D85" s="53">
        <v>6976500</v>
      </c>
      <c r="E85" s="53">
        <v>7132300</v>
      </c>
      <c r="F85" s="53">
        <v>7423600</v>
      </c>
    </row>
    <row r="86" spans="1:6" x14ac:dyDescent="0.4">
      <c r="A86" s="52" t="s">
        <v>132</v>
      </c>
      <c r="B86" s="53">
        <v>1020700</v>
      </c>
      <c r="C86" s="53">
        <v>961300</v>
      </c>
      <c r="D86" s="53">
        <v>1104200</v>
      </c>
      <c r="E86" s="53">
        <v>1079000</v>
      </c>
      <c r="F86" s="53">
        <v>1053300</v>
      </c>
    </row>
    <row r="87" spans="1:6" x14ac:dyDescent="0.4">
      <c r="A87" s="52" t="s">
        <v>131</v>
      </c>
      <c r="B87" s="54">
        <v>71.502837977296196</v>
      </c>
      <c r="C87" s="54">
        <v>82.351270093037598</v>
      </c>
      <c r="D87" s="54">
        <v>81.821380402275295</v>
      </c>
      <c r="E87" s="54">
        <v>80.098602937873395</v>
      </c>
      <c r="F87" s="54">
        <v>75.266396974581994</v>
      </c>
    </row>
    <row r="88" spans="1:6" x14ac:dyDescent="0.4">
      <c r="A88" s="52" t="s">
        <v>130</v>
      </c>
      <c r="B88" s="54">
        <v>43.469187854009597</v>
      </c>
      <c r="C88" s="54">
        <v>37.406124751935899</v>
      </c>
      <c r="D88" s="54">
        <v>37.925467971835801</v>
      </c>
      <c r="E88" s="54">
        <v>36.6632687733605</v>
      </c>
      <c r="F88" s="54">
        <v>33.173758306825</v>
      </c>
    </row>
    <row r="89" spans="1:6" x14ac:dyDescent="0.4">
      <c r="A89" s="52" t="s">
        <v>129</v>
      </c>
      <c r="B89" s="53">
        <v>502000</v>
      </c>
      <c r="C89" s="53">
        <v>460000</v>
      </c>
      <c r="D89" s="53">
        <v>517900</v>
      </c>
      <c r="E89" s="53">
        <v>548600</v>
      </c>
      <c r="F89" s="53">
        <v>474700</v>
      </c>
    </row>
    <row r="90" spans="1:6" x14ac:dyDescent="0.4">
      <c r="A90" s="52" t="s">
        <v>128</v>
      </c>
      <c r="B90" s="54">
        <v>50.426921145153202</v>
      </c>
      <c r="C90" s="54">
        <v>44.209514656415202</v>
      </c>
      <c r="D90" s="54">
        <v>56.502291075714602</v>
      </c>
      <c r="E90" s="54">
        <v>45.237898903273702</v>
      </c>
      <c r="F90" s="54">
        <v>38.656351791530902</v>
      </c>
    </row>
    <row r="91" spans="1:6" x14ac:dyDescent="0.4">
      <c r="A91" s="52" t="s">
        <v>126</v>
      </c>
      <c r="B91" s="53">
        <v>19250400</v>
      </c>
      <c r="C91" s="53">
        <v>21389100</v>
      </c>
      <c r="D91" s="53">
        <v>22541900</v>
      </c>
      <c r="E91" s="53">
        <v>24981900</v>
      </c>
      <c r="F91" s="53">
        <v>25411200</v>
      </c>
    </row>
    <row r="92" spans="1:6" x14ac:dyDescent="0.4">
      <c r="A92" s="52" t="s">
        <v>125</v>
      </c>
      <c r="B92" s="54">
        <v>53.147949774160402</v>
      </c>
      <c r="C92" s="54">
        <v>55.931937460285098</v>
      </c>
      <c r="D92" s="54">
        <v>54.814596864597</v>
      </c>
      <c r="E92" s="54">
        <v>54.191142656335401</v>
      </c>
      <c r="F92" s="54">
        <v>52.402762511831803</v>
      </c>
    </row>
    <row r="93" spans="1:6" x14ac:dyDescent="0.4">
      <c r="A93" s="52" t="s">
        <v>47</v>
      </c>
      <c r="B93" s="52"/>
      <c r="C93" s="52"/>
      <c r="D93" s="52"/>
      <c r="E93" s="52"/>
      <c r="F93" s="52"/>
    </row>
    <row r="94" spans="1:6" x14ac:dyDescent="0.4">
      <c r="A94" s="55" t="s">
        <v>202</v>
      </c>
      <c r="B94" s="52"/>
      <c r="C94" s="52"/>
      <c r="D94" s="52"/>
      <c r="E94" s="52"/>
      <c r="F94" s="52"/>
    </row>
    <row r="95" spans="1:6" x14ac:dyDescent="0.4">
      <c r="A95" s="52" t="s">
        <v>133</v>
      </c>
      <c r="B95" s="53">
        <v>947300</v>
      </c>
      <c r="C95" s="53">
        <v>1022200</v>
      </c>
      <c r="D95" s="53">
        <v>1062200</v>
      </c>
      <c r="E95" s="53">
        <v>1208700</v>
      </c>
      <c r="F95" s="53">
        <v>1789600</v>
      </c>
    </row>
    <row r="96" spans="1:6" x14ac:dyDescent="0.4">
      <c r="A96" s="52" t="s">
        <v>132</v>
      </c>
      <c r="B96" s="53">
        <v>298200</v>
      </c>
      <c r="C96" s="53">
        <v>351500</v>
      </c>
      <c r="D96" s="53">
        <v>460200</v>
      </c>
      <c r="E96" s="53">
        <v>494400</v>
      </c>
      <c r="F96" s="53">
        <v>721100</v>
      </c>
    </row>
    <row r="97" spans="1:6" x14ac:dyDescent="0.4">
      <c r="A97" s="52" t="s">
        <v>131</v>
      </c>
      <c r="B97" s="54">
        <v>12.2200722394221</v>
      </c>
      <c r="C97" s="54">
        <v>12.099618853720299</v>
      </c>
      <c r="D97" s="54">
        <v>12.4576320881956</v>
      </c>
      <c r="E97" s="54">
        <v>13.574188041866901</v>
      </c>
      <c r="F97" s="54">
        <v>18.144396792083601</v>
      </c>
    </row>
    <row r="98" spans="1:6" x14ac:dyDescent="0.4">
      <c r="A98" s="52" t="s">
        <v>130</v>
      </c>
      <c r="B98" s="54">
        <v>12.699629487670901</v>
      </c>
      <c r="C98" s="54">
        <v>13.677575002918401</v>
      </c>
      <c r="D98" s="54">
        <v>15.8062854198867</v>
      </c>
      <c r="E98" s="54">
        <v>16.799184505606501</v>
      </c>
      <c r="F98" s="54">
        <v>22.711095713520798</v>
      </c>
    </row>
    <row r="99" spans="1:6" x14ac:dyDescent="0.4">
      <c r="A99" s="52" t="s">
        <v>129</v>
      </c>
      <c r="B99" s="53">
        <v>74600</v>
      </c>
      <c r="C99" s="53">
        <v>93200</v>
      </c>
      <c r="D99" s="53">
        <v>96200</v>
      </c>
      <c r="E99" s="53">
        <v>134100</v>
      </c>
      <c r="F99" s="53">
        <v>204800</v>
      </c>
    </row>
    <row r="100" spans="1:6" x14ac:dyDescent="0.4">
      <c r="A100" s="52" t="s">
        <v>128</v>
      </c>
      <c r="B100" s="54">
        <v>7.4937217478653899</v>
      </c>
      <c r="C100" s="54">
        <v>8.9572320999519501</v>
      </c>
      <c r="D100" s="54">
        <v>10.4953087497273</v>
      </c>
      <c r="E100" s="54">
        <v>11.0579698194112</v>
      </c>
      <c r="F100" s="54">
        <v>16.677524429967399</v>
      </c>
    </row>
    <row r="101" spans="1:6" x14ac:dyDescent="0.4">
      <c r="A101" s="52" t="s">
        <v>126</v>
      </c>
      <c r="B101" s="53">
        <v>3595200</v>
      </c>
      <c r="C101" s="53">
        <v>3904900</v>
      </c>
      <c r="D101" s="53">
        <v>4345500</v>
      </c>
      <c r="E101" s="53">
        <v>6450500</v>
      </c>
      <c r="F101" s="53">
        <v>7215900</v>
      </c>
    </row>
    <row r="102" spans="1:6" x14ac:dyDescent="0.4">
      <c r="A102" s="52" t="s">
        <v>125</v>
      </c>
      <c r="B102" s="54">
        <v>9.9258981126657897</v>
      </c>
      <c r="C102" s="54">
        <v>10.211211438941699</v>
      </c>
      <c r="D102" s="54">
        <v>10.5668479886392</v>
      </c>
      <c r="E102" s="54">
        <v>13.992529219342501</v>
      </c>
      <c r="F102" s="54">
        <v>14.880568175022299</v>
      </c>
    </row>
    <row r="103" spans="1:6" x14ac:dyDescent="0.4">
      <c r="A103" s="52" t="s">
        <v>47</v>
      </c>
      <c r="B103" s="52"/>
      <c r="C103" s="52"/>
      <c r="D103" s="52"/>
      <c r="E103" s="52"/>
      <c r="F103" s="52"/>
    </row>
    <row r="104" spans="1:6" x14ac:dyDescent="0.4">
      <c r="A104" s="55" t="s">
        <v>266</v>
      </c>
      <c r="B104" s="52"/>
      <c r="C104" s="52"/>
      <c r="D104" s="52"/>
      <c r="E104" s="52"/>
      <c r="F104" s="52"/>
    </row>
    <row r="105" spans="1:6" x14ac:dyDescent="0.4">
      <c r="A105" s="52" t="s">
        <v>133</v>
      </c>
      <c r="B105" s="53">
        <v>1301700</v>
      </c>
      <c r="C105" s="53">
        <v>1286300</v>
      </c>
      <c r="D105" s="53">
        <v>1389000</v>
      </c>
      <c r="E105" s="53">
        <v>1536100</v>
      </c>
      <c r="F105" s="53">
        <v>1634600</v>
      </c>
    </row>
    <row r="106" spans="1:6" x14ac:dyDescent="0.4">
      <c r="A106" s="52" t="s">
        <v>132</v>
      </c>
      <c r="B106" s="53">
        <v>867600</v>
      </c>
      <c r="C106" s="53">
        <v>976200</v>
      </c>
      <c r="D106" s="53">
        <v>987000</v>
      </c>
      <c r="E106" s="53">
        <v>1004600</v>
      </c>
      <c r="F106" s="53">
        <v>1024100</v>
      </c>
    </row>
    <row r="107" spans="1:6" x14ac:dyDescent="0.4">
      <c r="A107" s="52" t="s">
        <v>131</v>
      </c>
      <c r="B107" s="54">
        <v>16.791795665634702</v>
      </c>
      <c r="C107" s="54">
        <v>15.225728557562601</v>
      </c>
      <c r="D107" s="54">
        <v>16.2903887878966</v>
      </c>
      <c r="E107" s="54">
        <v>17.251021966668201</v>
      </c>
      <c r="F107" s="54">
        <v>16.572882765053599</v>
      </c>
    </row>
    <row r="108" spans="1:6" x14ac:dyDescent="0.4">
      <c r="A108" s="52" t="s">
        <v>130</v>
      </c>
      <c r="B108" s="54">
        <v>36.949022614028401</v>
      </c>
      <c r="C108" s="54">
        <v>37.985913848787902</v>
      </c>
      <c r="D108" s="54">
        <v>33.900051519835102</v>
      </c>
      <c r="E108" s="54">
        <v>34.135236153584799</v>
      </c>
      <c r="F108" s="54">
        <v>32.254102233000502</v>
      </c>
    </row>
    <row r="109" spans="1:6" x14ac:dyDescent="0.4">
      <c r="A109" s="52" t="s">
        <v>129</v>
      </c>
      <c r="B109" s="53">
        <v>394800</v>
      </c>
      <c r="C109" s="53">
        <v>430100</v>
      </c>
      <c r="D109" s="53">
        <v>259400</v>
      </c>
      <c r="E109" s="53">
        <v>505400</v>
      </c>
      <c r="F109" s="53">
        <v>547500</v>
      </c>
    </row>
    <row r="110" spans="1:6" x14ac:dyDescent="0.4">
      <c r="A110" s="52" t="s">
        <v>128</v>
      </c>
      <c r="B110" s="54">
        <v>39.6584630838775</v>
      </c>
      <c r="C110" s="54">
        <v>41.335896203748199</v>
      </c>
      <c r="D110" s="54">
        <v>28.300240017455799</v>
      </c>
      <c r="E110" s="54">
        <v>41.6755999010472</v>
      </c>
      <c r="F110" s="54">
        <v>44.584690553745901</v>
      </c>
    </row>
    <row r="111" spans="1:6" x14ac:dyDescent="0.4">
      <c r="A111" s="52" t="s">
        <v>126</v>
      </c>
      <c r="B111" s="53">
        <v>9401200</v>
      </c>
      <c r="C111" s="53">
        <v>10285000</v>
      </c>
      <c r="D111" s="53">
        <v>10904000</v>
      </c>
      <c r="E111" s="53">
        <v>11695000</v>
      </c>
      <c r="F111" s="53">
        <v>12377800</v>
      </c>
    </row>
    <row r="112" spans="1:6" x14ac:dyDescent="0.4">
      <c r="A112" s="52" t="s">
        <v>125</v>
      </c>
      <c r="B112" s="54">
        <v>25.9555388675995</v>
      </c>
      <c r="C112" s="54">
        <v>26.895006184413202</v>
      </c>
      <c r="D112" s="54">
        <v>26.514994929955598</v>
      </c>
      <c r="E112" s="54">
        <v>25.368983678817202</v>
      </c>
      <c r="F112" s="54">
        <v>25.525394858131499</v>
      </c>
    </row>
    <row r="113" spans="1:6" x14ac:dyDescent="0.4">
      <c r="A113" s="52" t="s">
        <v>47</v>
      </c>
      <c r="B113" s="52"/>
      <c r="C113" s="52"/>
      <c r="D113" s="52"/>
      <c r="E113" s="52"/>
      <c r="F113" s="52"/>
    </row>
    <row r="114" spans="1:6" x14ac:dyDescent="0.4">
      <c r="A114" s="55" t="s">
        <v>265</v>
      </c>
      <c r="B114" s="52"/>
      <c r="C114" s="52"/>
      <c r="D114" s="52"/>
      <c r="E114" s="52"/>
      <c r="F114" s="52"/>
    </row>
    <row r="115" spans="1:6" x14ac:dyDescent="0.4">
      <c r="A115" s="52" t="s">
        <v>133</v>
      </c>
      <c r="B115" s="53">
        <v>15900</v>
      </c>
      <c r="C115" s="53">
        <v>212000</v>
      </c>
      <c r="D115" s="53">
        <v>214600</v>
      </c>
      <c r="E115" s="53">
        <v>215400</v>
      </c>
      <c r="F115" s="53">
        <v>211300</v>
      </c>
    </row>
    <row r="116" spans="1:6" x14ac:dyDescent="0.4">
      <c r="A116" s="52" t="s">
        <v>132</v>
      </c>
      <c r="B116" s="53">
        <v>16000</v>
      </c>
      <c r="C116" s="53">
        <v>102300</v>
      </c>
      <c r="D116" s="53">
        <v>118000</v>
      </c>
      <c r="E116" s="53">
        <v>118800</v>
      </c>
      <c r="F116" s="53">
        <v>137200</v>
      </c>
    </row>
    <row r="117" spans="1:6" x14ac:dyDescent="0.4">
      <c r="A117" s="52" t="s">
        <v>131</v>
      </c>
      <c r="B117" s="54">
        <v>0.205108359133127</v>
      </c>
      <c r="C117" s="54">
        <v>2.5094102885821798</v>
      </c>
      <c r="D117" s="54">
        <v>2.5168592036591799</v>
      </c>
      <c r="E117" s="54">
        <v>2.4190287947531601</v>
      </c>
      <c r="F117" s="54">
        <v>2.1423284768480499</v>
      </c>
    </row>
    <row r="118" spans="1:6" x14ac:dyDescent="0.4">
      <c r="A118" s="52" t="s">
        <v>130</v>
      </c>
      <c r="B118" s="54">
        <v>0.68140198458328005</v>
      </c>
      <c r="C118" s="54">
        <v>3.9806996381182098</v>
      </c>
      <c r="D118" s="54">
        <v>4.0528936974068301</v>
      </c>
      <c r="E118" s="54">
        <v>4.03669724770642</v>
      </c>
      <c r="F118" s="54">
        <v>4.3211237441340398</v>
      </c>
    </row>
    <row r="119" spans="1:6" x14ac:dyDescent="0.4">
      <c r="A119" s="52" t="s">
        <v>129</v>
      </c>
      <c r="B119" s="53">
        <v>-1200</v>
      </c>
      <c r="C119" s="53">
        <v>30900</v>
      </c>
      <c r="D119" s="53">
        <v>34900</v>
      </c>
      <c r="E119" s="53">
        <v>41200</v>
      </c>
      <c r="F119" s="53">
        <v>36800</v>
      </c>
    </row>
    <row r="120" spans="1:6" x14ac:dyDescent="0.4">
      <c r="A120" s="52" t="s">
        <v>128</v>
      </c>
      <c r="B120" s="51" t="s">
        <v>127</v>
      </c>
      <c r="C120" s="54">
        <v>2.9697260932244101</v>
      </c>
      <c r="D120" s="54">
        <v>3.80754963997382</v>
      </c>
      <c r="E120" s="54">
        <v>3.3973777521233601</v>
      </c>
      <c r="F120" s="54">
        <v>2.9967426710097702</v>
      </c>
    </row>
    <row r="121" spans="1:6" x14ac:dyDescent="0.4">
      <c r="A121" s="52" t="s">
        <v>126</v>
      </c>
      <c r="B121" s="53">
        <v>2182900</v>
      </c>
      <c r="C121" s="53">
        <v>2253000</v>
      </c>
      <c r="D121" s="53">
        <v>2351700</v>
      </c>
      <c r="E121" s="53">
        <v>2375200</v>
      </c>
      <c r="F121" s="53">
        <v>2551100</v>
      </c>
    </row>
    <row r="122" spans="1:6" x14ac:dyDescent="0.4">
      <c r="A122" s="52" t="s">
        <v>125</v>
      </c>
      <c r="B122" s="54">
        <v>6.0267142273415004</v>
      </c>
      <c r="C122" s="54">
        <v>5.8915361140965397</v>
      </c>
      <c r="D122" s="54">
        <v>5.7185724116632901</v>
      </c>
      <c r="E122" s="54">
        <v>5.1523223628838402</v>
      </c>
      <c r="F122" s="54">
        <v>5.2608569230864397</v>
      </c>
    </row>
    <row r="123" spans="1:6" x14ac:dyDescent="0.4">
      <c r="A123" s="52" t="s">
        <v>47</v>
      </c>
      <c r="B123" s="52"/>
      <c r="C123" s="52"/>
      <c r="D123" s="52"/>
      <c r="E123" s="52"/>
      <c r="F123" s="52"/>
    </row>
    <row r="124" spans="1:6" x14ac:dyDescent="0.4">
      <c r="A124" s="55" t="s">
        <v>159</v>
      </c>
      <c r="B124" s="52"/>
      <c r="C124" s="52"/>
      <c r="D124" s="52"/>
      <c r="E124" s="52"/>
      <c r="F124" s="52"/>
    </row>
    <row r="125" spans="1:6" x14ac:dyDescent="0.4">
      <c r="A125" s="52" t="s">
        <v>133</v>
      </c>
      <c r="B125" s="53">
        <v>931000</v>
      </c>
      <c r="C125" s="53">
        <v>936300</v>
      </c>
      <c r="D125" s="53">
        <v>1028500</v>
      </c>
      <c r="E125" s="53">
        <v>1235900</v>
      </c>
      <c r="F125" s="53">
        <v>1354000</v>
      </c>
    </row>
    <row r="126" spans="1:6" x14ac:dyDescent="0.4">
      <c r="A126" s="52" t="s">
        <v>132</v>
      </c>
      <c r="B126" s="53">
        <v>145600</v>
      </c>
      <c r="C126" s="53">
        <v>178600</v>
      </c>
      <c r="D126" s="53">
        <v>242100</v>
      </c>
      <c r="E126" s="53">
        <v>246200</v>
      </c>
      <c r="F126" s="53">
        <v>239400</v>
      </c>
    </row>
    <row r="127" spans="1:6" x14ac:dyDescent="0.4">
      <c r="A127" s="52" t="s">
        <v>131</v>
      </c>
      <c r="B127" s="54">
        <v>12.009803921568601</v>
      </c>
      <c r="C127" s="54">
        <v>11.082834213205199</v>
      </c>
      <c r="D127" s="54">
        <v>12.0623937137161</v>
      </c>
      <c r="E127" s="54">
        <v>13.879655002021501</v>
      </c>
      <c r="F127" s="54">
        <v>13.7279354361205</v>
      </c>
    </row>
    <row r="128" spans="1:6" x14ac:dyDescent="0.4">
      <c r="A128" s="52" t="s">
        <v>130</v>
      </c>
      <c r="B128" s="54">
        <v>6.2007580597078498</v>
      </c>
      <c r="C128" s="54">
        <v>6.9496867582396202</v>
      </c>
      <c r="D128" s="54">
        <v>8.3153013910355504</v>
      </c>
      <c r="E128" s="54">
        <v>8.3656133197417599</v>
      </c>
      <c r="F128" s="54">
        <v>7.5399200025196098</v>
      </c>
    </row>
    <row r="129" spans="1:6" x14ac:dyDescent="0.4">
      <c r="A129" s="52" t="s">
        <v>129</v>
      </c>
      <c r="B129" s="53">
        <v>1110200</v>
      </c>
      <c r="C129" s="53">
        <v>1111300</v>
      </c>
      <c r="D129" s="53">
        <v>909400</v>
      </c>
      <c r="E129" s="53">
        <v>1346800</v>
      </c>
      <c r="F129" s="53">
        <v>1309500</v>
      </c>
    </row>
    <row r="130" spans="1:6" x14ac:dyDescent="0.4">
      <c r="A130" s="52" t="s">
        <v>128</v>
      </c>
      <c r="B130" s="51" t="s">
        <v>127</v>
      </c>
      <c r="C130" s="51" t="s">
        <v>127</v>
      </c>
      <c r="D130" s="54">
        <v>99.214488326423705</v>
      </c>
      <c r="E130" s="51" t="s">
        <v>127</v>
      </c>
      <c r="F130" s="51" t="s">
        <v>127</v>
      </c>
    </row>
    <row r="131" spans="1:6" x14ac:dyDescent="0.4">
      <c r="A131" s="52" t="s">
        <v>126</v>
      </c>
      <c r="B131" s="53">
        <v>16220900</v>
      </c>
      <c r="C131" s="53">
        <v>17874200</v>
      </c>
      <c r="D131" s="53">
        <v>18843700</v>
      </c>
      <c r="E131" s="53">
        <v>22089400</v>
      </c>
      <c r="F131" s="53">
        <v>22674700</v>
      </c>
    </row>
    <row r="132" spans="1:6" x14ac:dyDescent="0.4">
      <c r="A132" s="52" t="s">
        <v>125</v>
      </c>
      <c r="B132" s="54">
        <v>44.783878698192197</v>
      </c>
      <c r="C132" s="54">
        <v>46.740565828044602</v>
      </c>
      <c r="D132" s="54">
        <v>45.821772740425899</v>
      </c>
      <c r="E132" s="54">
        <v>47.916684743468501</v>
      </c>
      <c r="F132" s="54">
        <v>46.7595752710235</v>
      </c>
    </row>
    <row r="133" spans="1:6" x14ac:dyDescent="0.4">
      <c r="A133" s="52" t="s">
        <v>47</v>
      </c>
      <c r="B133" s="52"/>
      <c r="C133" s="52"/>
      <c r="D133" s="52"/>
      <c r="E133" s="52"/>
      <c r="F133" s="52"/>
    </row>
    <row r="134" spans="1:6" x14ac:dyDescent="0.4">
      <c r="A134" s="55" t="s">
        <v>205</v>
      </c>
      <c r="B134" s="52"/>
      <c r="C134" s="52"/>
      <c r="D134" s="52"/>
      <c r="E134" s="52"/>
      <c r="F134" s="52"/>
    </row>
    <row r="135" spans="1:6" x14ac:dyDescent="0.4">
      <c r="A135" s="52" t="s">
        <v>133</v>
      </c>
      <c r="B135" s="53">
        <v>-986800</v>
      </c>
      <c r="C135" s="53">
        <v>-1965800</v>
      </c>
      <c r="D135" s="53">
        <v>-2144300</v>
      </c>
      <c r="E135" s="53">
        <v>-2424000</v>
      </c>
      <c r="F135" s="53">
        <v>-2550000</v>
      </c>
    </row>
    <row r="136" spans="1:6" x14ac:dyDescent="0.4">
      <c r="A136" s="52" t="s">
        <v>132</v>
      </c>
      <c r="B136" s="53">
        <v>0</v>
      </c>
      <c r="C136" s="53">
        <v>0</v>
      </c>
      <c r="D136" s="53">
        <v>0</v>
      </c>
      <c r="E136" s="53">
        <v>0</v>
      </c>
      <c r="F136" s="53">
        <v>0</v>
      </c>
    </row>
    <row r="137" spans="1:6" x14ac:dyDescent="0.4">
      <c r="A137" s="52" t="s">
        <v>131</v>
      </c>
      <c r="B137" s="51" t="s">
        <v>127</v>
      </c>
      <c r="C137" s="51" t="s">
        <v>127</v>
      </c>
      <c r="D137" s="51" t="s">
        <v>127</v>
      </c>
      <c r="E137" s="51" t="s">
        <v>127</v>
      </c>
      <c r="F137" s="51" t="s">
        <v>127</v>
      </c>
    </row>
    <row r="138" spans="1:6" x14ac:dyDescent="0.4">
      <c r="A138" s="52" t="s">
        <v>130</v>
      </c>
      <c r="B138" s="54">
        <v>0</v>
      </c>
      <c r="C138" s="54">
        <v>0</v>
      </c>
      <c r="D138" s="54">
        <v>0</v>
      </c>
      <c r="E138" s="54">
        <v>0</v>
      </c>
      <c r="F138" s="54">
        <v>0</v>
      </c>
    </row>
    <row r="139" spans="1:6" x14ac:dyDescent="0.4">
      <c r="A139" s="52" t="s">
        <v>129</v>
      </c>
      <c r="B139" s="53">
        <v>-1084900</v>
      </c>
      <c r="C139" s="53">
        <v>-1085000</v>
      </c>
      <c r="D139" s="53">
        <v>-901200</v>
      </c>
      <c r="E139" s="53">
        <v>-1363400</v>
      </c>
      <c r="F139" s="53">
        <v>-1345300</v>
      </c>
    </row>
    <row r="140" spans="1:6" x14ac:dyDescent="0.4">
      <c r="A140" s="52" t="s">
        <v>128</v>
      </c>
      <c r="B140" s="51" t="s">
        <v>127</v>
      </c>
      <c r="C140" s="51" t="s">
        <v>127</v>
      </c>
      <c r="D140" s="51" t="s">
        <v>127</v>
      </c>
      <c r="E140" s="51" t="s">
        <v>127</v>
      </c>
      <c r="F140" s="51" t="s">
        <v>127</v>
      </c>
    </row>
    <row r="141" spans="1:6" x14ac:dyDescent="0.4">
      <c r="A141" s="52" t="s">
        <v>126</v>
      </c>
      <c r="B141" s="53">
        <v>-14430200</v>
      </c>
      <c r="C141" s="53">
        <v>-17464900</v>
      </c>
      <c r="D141" s="53">
        <v>-17862900</v>
      </c>
      <c r="E141" s="53">
        <v>-21492400</v>
      </c>
      <c r="F141" s="53">
        <v>-21738600</v>
      </c>
    </row>
    <row r="142" spans="1:6" x14ac:dyDescent="0.4">
      <c r="A142" s="52" t="s">
        <v>125</v>
      </c>
      <c r="B142" s="51" t="s">
        <v>127</v>
      </c>
      <c r="C142" s="51" t="s">
        <v>127</v>
      </c>
      <c r="D142" s="51" t="s">
        <v>127</v>
      </c>
      <c r="E142" s="51" t="s">
        <v>127</v>
      </c>
      <c r="F142" s="51" t="s">
        <v>127</v>
      </c>
    </row>
    <row r="143" spans="1:6" x14ac:dyDescent="0.4">
      <c r="A143" s="50"/>
    </row>
    <row r="144" spans="1:6" ht="178.5" customHeight="1" x14ac:dyDescent="0.4">
      <c r="A144" s="69" t="s">
        <v>123</v>
      </c>
      <c r="B144" s="68"/>
      <c r="C144" s="68"/>
      <c r="D144" s="68"/>
      <c r="E144" s="68"/>
      <c r="F144" s="68"/>
    </row>
  </sheetData>
  <mergeCells count="7">
    <mergeCell ref="A144:F144"/>
    <mergeCell ref="A2:L2"/>
    <mergeCell ref="A1:D1"/>
    <mergeCell ref="A9:F9"/>
    <mergeCell ref="A11:F11"/>
    <mergeCell ref="A78:F78"/>
    <mergeCell ref="A80:F80"/>
  </mergeCells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DB7F7-2B48-42C9-A89A-155F2194368E}">
  <dimension ref="A1:L162"/>
  <sheetViews>
    <sheetView zoomScaleNormal="100" workbookViewId="0">
      <selection activeCell="C23" sqref="C23"/>
    </sheetView>
  </sheetViews>
  <sheetFormatPr defaultRowHeight="12.3" x14ac:dyDescent="0.4"/>
  <cols>
    <col min="1" max="1" width="48.5546875" style="49" customWidth="1"/>
    <col min="2" max="4" width="22.27734375" style="49" customWidth="1"/>
    <col min="5" max="5" width="21" style="49" customWidth="1"/>
    <col min="6" max="6" width="23.55468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276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275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274</v>
      </c>
      <c r="B16" s="53">
        <v>19610000</v>
      </c>
      <c r="C16" s="53">
        <v>20437000</v>
      </c>
      <c r="D16" s="53">
        <v>18924000</v>
      </c>
      <c r="E16" s="53">
        <v>17603000</v>
      </c>
      <c r="F16" s="53">
        <v>19649000</v>
      </c>
    </row>
    <row r="17" spans="1:9" x14ac:dyDescent="0.4">
      <c r="A17" s="52" t="s">
        <v>273</v>
      </c>
      <c r="B17" s="53">
        <v>5551000</v>
      </c>
      <c r="C17" s="53">
        <v>5882000</v>
      </c>
      <c r="D17" s="53">
        <v>5747000</v>
      </c>
      <c r="E17" s="53">
        <v>5904000</v>
      </c>
      <c r="F17" s="53">
        <v>6406000</v>
      </c>
      <c r="H17" s="4">
        <f>((F16)+F17+F18+(0.6*F19)+F20)/F23</f>
        <v>0.91092652077896008</v>
      </c>
      <c r="I17" s="4">
        <f>(0.4*F19)/F23</f>
        <v>3.3537442280666532E-2</v>
      </c>
    </row>
    <row r="18" spans="1:9" x14ac:dyDescent="0.4">
      <c r="A18" s="52" t="s">
        <v>272</v>
      </c>
      <c r="B18" s="53">
        <v>2877000</v>
      </c>
      <c r="C18" s="53">
        <v>3038000</v>
      </c>
      <c r="D18" s="53">
        <v>3100000</v>
      </c>
      <c r="E18" s="53">
        <v>3058000</v>
      </c>
      <c r="F18" s="53">
        <v>3198000</v>
      </c>
    </row>
    <row r="19" spans="1:9" x14ac:dyDescent="0.4">
      <c r="A19" s="52" t="s">
        <v>271</v>
      </c>
      <c r="B19" s="53">
        <v>3192000</v>
      </c>
      <c r="C19" s="53">
        <v>3169000</v>
      </c>
      <c r="D19" s="53">
        <v>3106000</v>
      </c>
      <c r="E19" s="53">
        <v>3098000</v>
      </c>
      <c r="F19" s="53">
        <v>3341000</v>
      </c>
    </row>
    <row r="20" spans="1:9" x14ac:dyDescent="0.4">
      <c r="A20" s="52" t="s">
        <v>270</v>
      </c>
      <c r="B20" s="53">
        <v>4729000</v>
      </c>
      <c r="C20" s="53">
        <v>4798000</v>
      </c>
      <c r="D20" s="53">
        <v>4806000</v>
      </c>
      <c r="E20" s="53">
        <v>4663000</v>
      </c>
      <c r="F20" s="53">
        <v>5041000</v>
      </c>
    </row>
    <row r="21" spans="1:9" x14ac:dyDescent="0.4">
      <c r="A21" s="52" t="s">
        <v>159</v>
      </c>
      <c r="B21" s="53">
        <v>3655000</v>
      </c>
      <c r="C21" s="53">
        <v>1948000</v>
      </c>
      <c r="D21" s="53">
        <v>1921000</v>
      </c>
      <c r="E21" s="53">
        <v>2035000</v>
      </c>
      <c r="F21" s="53">
        <v>2213000</v>
      </c>
    </row>
    <row r="22" spans="1:9" x14ac:dyDescent="0.4">
      <c r="A22" s="52" t="s">
        <v>158</v>
      </c>
      <c r="B22" s="53">
        <v>-6045000</v>
      </c>
      <c r="C22" s="53">
        <v>-3294000</v>
      </c>
      <c r="D22" s="53">
        <v>-3166000</v>
      </c>
      <c r="E22" s="53">
        <v>-3322000</v>
      </c>
      <c r="F22" s="53"/>
    </row>
    <row r="23" spans="1:9" x14ac:dyDescent="0.4">
      <c r="A23" s="52" t="s">
        <v>47</v>
      </c>
      <c r="B23" s="52"/>
      <c r="C23" s="52"/>
      <c r="D23" s="52"/>
      <c r="E23" s="52"/>
      <c r="F23" s="59">
        <f>SUM(F16:F22)</f>
        <v>39848000</v>
      </c>
    </row>
    <row r="24" spans="1:9" x14ac:dyDescent="0.4">
      <c r="A24" s="52" t="s">
        <v>131</v>
      </c>
      <c r="B24" s="52"/>
      <c r="C24" s="52"/>
      <c r="D24" s="52"/>
      <c r="E24" s="52"/>
      <c r="F24" s="52"/>
    </row>
    <row r="25" spans="1:9" x14ac:dyDescent="0.4">
      <c r="A25" s="52" t="s">
        <v>274</v>
      </c>
      <c r="B25" s="54">
        <v>58.416991867496797</v>
      </c>
      <c r="C25" s="54">
        <v>56.8041580966146</v>
      </c>
      <c r="D25" s="54">
        <v>54.950926302340399</v>
      </c>
      <c r="E25" s="54">
        <v>53.279457610702501</v>
      </c>
      <c r="F25" s="54">
        <v>54.059482213112503</v>
      </c>
    </row>
    <row r="26" spans="1:9" x14ac:dyDescent="0.4">
      <c r="A26" s="52" t="s">
        <v>273</v>
      </c>
      <c r="B26" s="54">
        <v>16.536089844797299</v>
      </c>
      <c r="C26" s="54">
        <v>16.348879871032299</v>
      </c>
      <c r="D26" s="54">
        <v>16.687960973343401</v>
      </c>
      <c r="E26" s="54">
        <v>17.869790247888901</v>
      </c>
      <c r="F26" s="54">
        <v>17.624563237681201</v>
      </c>
    </row>
    <row r="27" spans="1:9" x14ac:dyDescent="0.4">
      <c r="A27" s="52" t="s">
        <v>272</v>
      </c>
      <c r="B27" s="54">
        <v>8.5704072209478994</v>
      </c>
      <c r="C27" s="54">
        <v>8.4440491411418108</v>
      </c>
      <c r="D27" s="54">
        <v>9.0016841860735202</v>
      </c>
      <c r="E27" s="54">
        <v>9.2557280789370093</v>
      </c>
      <c r="F27" s="54">
        <v>8.7985253253363407</v>
      </c>
    </row>
    <row r="28" spans="1:9" x14ac:dyDescent="0.4">
      <c r="A28" s="52" t="s">
        <v>271</v>
      </c>
      <c r="B28" s="54">
        <v>9.5087729750662806</v>
      </c>
      <c r="C28" s="54">
        <v>8.8081605425537806</v>
      </c>
      <c r="D28" s="54">
        <v>9.0191068006272097</v>
      </c>
      <c r="E28" s="54">
        <v>9.3767971185568602</v>
      </c>
      <c r="F28" s="54">
        <v>9.1919553195586996</v>
      </c>
    </row>
    <row r="29" spans="1:9" x14ac:dyDescent="0.4">
      <c r="A29" s="52" t="s">
        <v>270</v>
      </c>
      <c r="B29" s="54">
        <v>14.0874020673836</v>
      </c>
      <c r="C29" s="54">
        <v>13.3359275112569</v>
      </c>
      <c r="D29" s="54">
        <v>13.9555142575062</v>
      </c>
      <c r="E29" s="54">
        <v>14.113623293683199</v>
      </c>
      <c r="F29" s="54">
        <v>13.8690951110133</v>
      </c>
    </row>
    <row r="30" spans="1:9" x14ac:dyDescent="0.4">
      <c r="A30" s="52" t="s">
        <v>159</v>
      </c>
      <c r="B30" s="54">
        <v>10.8880216866752</v>
      </c>
      <c r="C30" s="54">
        <v>5.4144199232864496</v>
      </c>
      <c r="D30" s="54">
        <v>5.5781404262732996</v>
      </c>
      <c r="E30" s="54">
        <v>6.1593873906595196</v>
      </c>
      <c r="F30" s="54">
        <v>6.0885355049935299</v>
      </c>
    </row>
    <row r="31" spans="1:9" x14ac:dyDescent="0.4">
      <c r="A31" s="52" t="s">
        <v>158</v>
      </c>
      <c r="B31" s="51" t="s">
        <v>127</v>
      </c>
      <c r="C31" s="51" t="s">
        <v>127</v>
      </c>
      <c r="D31" s="51" t="s">
        <v>127</v>
      </c>
      <c r="E31" s="51" t="s">
        <v>127</v>
      </c>
      <c r="F31" s="51" t="s">
        <v>127</v>
      </c>
    </row>
    <row r="32" spans="1:9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129</v>
      </c>
      <c r="B33" s="52"/>
      <c r="C33" s="52"/>
      <c r="D33" s="52"/>
      <c r="E33" s="52"/>
      <c r="F33" s="52"/>
    </row>
    <row r="34" spans="1:6" x14ac:dyDescent="0.4">
      <c r="A34" s="52" t="s">
        <v>274</v>
      </c>
      <c r="B34" s="53">
        <v>2798000</v>
      </c>
      <c r="C34" s="53">
        <v>443000</v>
      </c>
      <c r="D34" s="53">
        <v>1217000</v>
      </c>
      <c r="E34" s="53">
        <v>579000</v>
      </c>
      <c r="F34" s="53">
        <v>-83000</v>
      </c>
    </row>
    <row r="35" spans="1:6" x14ac:dyDescent="0.4">
      <c r="A35" s="52" t="s">
        <v>273</v>
      </c>
      <c r="B35" s="53">
        <v>567000</v>
      </c>
      <c r="C35" s="53">
        <v>664000</v>
      </c>
      <c r="D35" s="53">
        <v>688000</v>
      </c>
      <c r="E35" s="53">
        <v>438000</v>
      </c>
      <c r="F35" s="53">
        <v>742000</v>
      </c>
    </row>
    <row r="36" spans="1:6" x14ac:dyDescent="0.4">
      <c r="A36" s="52" t="s">
        <v>272</v>
      </c>
      <c r="B36" s="53">
        <v>434000</v>
      </c>
      <c r="C36" s="53">
        <v>460000</v>
      </c>
      <c r="D36" s="53">
        <v>528000</v>
      </c>
      <c r="E36" s="53">
        <v>447000</v>
      </c>
      <c r="F36" s="53">
        <v>504000</v>
      </c>
    </row>
    <row r="37" spans="1:6" x14ac:dyDescent="0.4">
      <c r="A37" s="52" t="s">
        <v>271</v>
      </c>
      <c r="B37" s="53">
        <v>307000</v>
      </c>
      <c r="C37" s="53">
        <v>313000</v>
      </c>
      <c r="D37" s="53">
        <v>360000</v>
      </c>
      <c r="E37" s="53">
        <v>349000</v>
      </c>
      <c r="F37" s="53">
        <v>408000</v>
      </c>
    </row>
    <row r="38" spans="1:6" x14ac:dyDescent="0.4">
      <c r="A38" s="52" t="s">
        <v>270</v>
      </c>
      <c r="B38" s="53">
        <v>362000</v>
      </c>
      <c r="C38" s="53">
        <v>393000</v>
      </c>
      <c r="D38" s="53">
        <v>477000</v>
      </c>
      <c r="E38" s="53">
        <v>495000</v>
      </c>
      <c r="F38" s="53">
        <v>561000</v>
      </c>
    </row>
    <row r="39" spans="1:6" x14ac:dyDescent="0.4">
      <c r="A39" s="52" t="s">
        <v>159</v>
      </c>
      <c r="B39" s="53">
        <v>-590000</v>
      </c>
      <c r="C39" s="53">
        <v>-194000</v>
      </c>
      <c r="D39" s="53">
        <v>-240000</v>
      </c>
      <c r="E39" s="53">
        <v>-354000</v>
      </c>
      <c r="F39" s="53">
        <v>-304000</v>
      </c>
    </row>
    <row r="40" spans="1:6" x14ac:dyDescent="0.4">
      <c r="A40" s="52" t="s">
        <v>158</v>
      </c>
      <c r="B40" s="53">
        <v>-2000</v>
      </c>
      <c r="C40" s="53">
        <v>0</v>
      </c>
      <c r="D40" s="53">
        <v>-2000</v>
      </c>
      <c r="E40" s="53">
        <v>0</v>
      </c>
      <c r="F40" s="53">
        <v>1000</v>
      </c>
    </row>
    <row r="41" spans="1:6" x14ac:dyDescent="0.4">
      <c r="A41" s="52" t="s">
        <v>47</v>
      </c>
      <c r="B41" s="52"/>
      <c r="C41" s="52"/>
      <c r="D41" s="52"/>
      <c r="E41" s="52"/>
      <c r="F41" s="52"/>
    </row>
    <row r="42" spans="1:6" x14ac:dyDescent="0.4">
      <c r="A42" s="52" t="s">
        <v>128</v>
      </c>
      <c r="B42" s="52"/>
      <c r="C42" s="52"/>
      <c r="D42" s="52"/>
      <c r="E42" s="52"/>
      <c r="F42" s="52"/>
    </row>
    <row r="43" spans="1:6" x14ac:dyDescent="0.4">
      <c r="A43" s="52" t="s">
        <v>274</v>
      </c>
      <c r="B43" s="54">
        <v>72.187822497420001</v>
      </c>
      <c r="C43" s="54">
        <v>21.3083213083213</v>
      </c>
      <c r="D43" s="54">
        <v>40.191545574636699</v>
      </c>
      <c r="E43" s="54">
        <v>29.631525076765602</v>
      </c>
      <c r="F43" s="51" t="s">
        <v>127</v>
      </c>
    </row>
    <row r="44" spans="1:6" x14ac:dyDescent="0.4">
      <c r="A44" s="52" t="s">
        <v>273</v>
      </c>
      <c r="B44" s="54">
        <v>14.628482972136201</v>
      </c>
      <c r="C44" s="54">
        <v>31.938431938431901</v>
      </c>
      <c r="D44" s="54">
        <v>22.721268163804499</v>
      </c>
      <c r="E44" s="54">
        <v>22.415557830092101</v>
      </c>
      <c r="F44" s="54">
        <v>40.568616730453797</v>
      </c>
    </row>
    <row r="45" spans="1:6" x14ac:dyDescent="0.4">
      <c r="A45" s="52" t="s">
        <v>272</v>
      </c>
      <c r="B45" s="54">
        <v>11.1971104231166</v>
      </c>
      <c r="C45" s="54">
        <v>22.1260221260221</v>
      </c>
      <c r="D45" s="54">
        <v>17.4372523117569</v>
      </c>
      <c r="E45" s="54">
        <v>22.8761514841351</v>
      </c>
      <c r="F45" s="54">
        <v>27.556041552761101</v>
      </c>
    </row>
    <row r="46" spans="1:6" x14ac:dyDescent="0.4">
      <c r="A46" s="52" t="s">
        <v>271</v>
      </c>
      <c r="B46" s="54">
        <v>7.9205366357069096</v>
      </c>
      <c r="C46" s="54">
        <v>15.0553150553151</v>
      </c>
      <c r="D46" s="54">
        <v>11.889035667107001</v>
      </c>
      <c r="E46" s="54">
        <v>17.8607983623337</v>
      </c>
      <c r="F46" s="54">
        <v>22.307271733187498</v>
      </c>
    </row>
    <row r="47" spans="1:6" x14ac:dyDescent="0.4">
      <c r="A47" s="52" t="s">
        <v>270</v>
      </c>
      <c r="B47" s="54">
        <v>9.3395252837977303</v>
      </c>
      <c r="C47" s="54">
        <v>18.903318903318901</v>
      </c>
      <c r="D47" s="54">
        <v>15.752972258916801</v>
      </c>
      <c r="E47" s="54">
        <v>25.332650972364402</v>
      </c>
      <c r="F47" s="54">
        <v>30.6724986331329</v>
      </c>
    </row>
    <row r="48" spans="1:6" x14ac:dyDescent="0.4">
      <c r="A48" s="52" t="s">
        <v>159</v>
      </c>
      <c r="B48" s="51" t="s">
        <v>127</v>
      </c>
      <c r="C48" s="51" t="s">
        <v>127</v>
      </c>
      <c r="D48" s="51" t="s">
        <v>127</v>
      </c>
      <c r="E48" s="51" t="s">
        <v>127</v>
      </c>
      <c r="F48" s="51" t="s">
        <v>127</v>
      </c>
    </row>
    <row r="49" spans="1:6" x14ac:dyDescent="0.4">
      <c r="A49" s="52" t="s">
        <v>158</v>
      </c>
      <c r="B49" s="51" t="s">
        <v>127</v>
      </c>
      <c r="C49" s="54">
        <v>0</v>
      </c>
      <c r="D49" s="51" t="s">
        <v>127</v>
      </c>
      <c r="E49" s="54">
        <v>0</v>
      </c>
      <c r="F49" s="54">
        <v>5.4674685620557703E-2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132</v>
      </c>
      <c r="B51" s="52"/>
      <c r="C51" s="52"/>
      <c r="D51" s="52"/>
      <c r="E51" s="52"/>
      <c r="F51" s="52"/>
    </row>
    <row r="52" spans="1:6" x14ac:dyDescent="0.4">
      <c r="A52" s="52" t="s">
        <v>274</v>
      </c>
      <c r="B52" s="53">
        <v>2259000</v>
      </c>
      <c r="C52" s="53">
        <v>2242000</v>
      </c>
      <c r="D52" s="53">
        <v>1845000</v>
      </c>
      <c r="E52" s="53">
        <v>1747000</v>
      </c>
      <c r="F52" s="53">
        <v>1329000</v>
      </c>
    </row>
    <row r="53" spans="1:6" x14ac:dyDescent="0.4">
      <c r="A53" s="52" t="s">
        <v>273</v>
      </c>
      <c r="B53" s="53">
        <v>2250000</v>
      </c>
      <c r="C53" s="53">
        <v>2126000</v>
      </c>
      <c r="D53" s="53">
        <v>1915000</v>
      </c>
      <c r="E53" s="53">
        <v>2217000</v>
      </c>
      <c r="F53" s="53">
        <v>2387000</v>
      </c>
    </row>
    <row r="54" spans="1:6" x14ac:dyDescent="0.4">
      <c r="A54" s="52" t="s">
        <v>272</v>
      </c>
      <c r="B54" s="53">
        <v>732000</v>
      </c>
      <c r="C54" s="53">
        <v>849000</v>
      </c>
      <c r="D54" s="53">
        <v>939000</v>
      </c>
      <c r="E54" s="53">
        <v>1147000</v>
      </c>
      <c r="F54" s="53">
        <v>1240000</v>
      </c>
    </row>
    <row r="55" spans="1:6" x14ac:dyDescent="0.4">
      <c r="A55" s="52" t="s">
        <v>271</v>
      </c>
      <c r="B55" s="53">
        <v>882000</v>
      </c>
      <c r="C55" s="53">
        <v>959000</v>
      </c>
      <c r="D55" s="53">
        <v>1145000</v>
      </c>
      <c r="E55" s="53">
        <v>1247000</v>
      </c>
      <c r="F55" s="53">
        <v>1226000</v>
      </c>
    </row>
    <row r="56" spans="1:6" x14ac:dyDescent="0.4">
      <c r="A56" s="52" t="s">
        <v>270</v>
      </c>
      <c r="B56" s="53">
        <v>1396000</v>
      </c>
      <c r="C56" s="53">
        <v>1375000</v>
      </c>
      <c r="D56" s="53">
        <v>1355000</v>
      </c>
      <c r="E56" s="53">
        <v>1604000</v>
      </c>
      <c r="F56" s="53">
        <v>1720000</v>
      </c>
    </row>
    <row r="57" spans="1:6" x14ac:dyDescent="0.4">
      <c r="A57" s="52" t="s">
        <v>159</v>
      </c>
      <c r="B57" s="53">
        <v>65000</v>
      </c>
      <c r="C57" s="53">
        <v>43000</v>
      </c>
      <c r="D57" s="53">
        <v>49000</v>
      </c>
      <c r="E57" s="53">
        <v>86000</v>
      </c>
      <c r="F57" s="53">
        <v>79000</v>
      </c>
    </row>
    <row r="58" spans="1:6" x14ac:dyDescent="0.4">
      <c r="A58" s="52" t="s">
        <v>158</v>
      </c>
      <c r="B58" s="53">
        <v>0</v>
      </c>
      <c r="C58" s="53">
        <v>0</v>
      </c>
      <c r="D58" s="53">
        <v>0</v>
      </c>
      <c r="E58" s="53">
        <v>0</v>
      </c>
      <c r="F58" s="53">
        <v>0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2" t="s">
        <v>130</v>
      </c>
      <c r="B60" s="52"/>
      <c r="C60" s="52"/>
      <c r="D60" s="52"/>
      <c r="E60" s="52"/>
      <c r="F60" s="52"/>
    </row>
    <row r="61" spans="1:6" x14ac:dyDescent="0.4">
      <c r="A61" s="52" t="s">
        <v>274</v>
      </c>
      <c r="B61" s="54">
        <v>29.7863924050633</v>
      </c>
      <c r="C61" s="54">
        <v>29.523307874637901</v>
      </c>
      <c r="D61" s="54">
        <v>25.455298013244999</v>
      </c>
      <c r="E61" s="54">
        <v>21.7072564612326</v>
      </c>
      <c r="F61" s="54">
        <v>16.652048615461698</v>
      </c>
    </row>
    <row r="62" spans="1:6" x14ac:dyDescent="0.4">
      <c r="A62" s="52" t="s">
        <v>273</v>
      </c>
      <c r="B62" s="54">
        <v>29.6677215189873</v>
      </c>
      <c r="C62" s="54">
        <v>27.9957861469581</v>
      </c>
      <c r="D62" s="54">
        <v>26.421081677704201</v>
      </c>
      <c r="E62" s="54">
        <v>27.547216699801201</v>
      </c>
      <c r="F62" s="54">
        <v>29.908532765317599</v>
      </c>
    </row>
    <row r="63" spans="1:6" x14ac:dyDescent="0.4">
      <c r="A63" s="52" t="s">
        <v>272</v>
      </c>
      <c r="B63" s="54">
        <v>9.6518987341772196</v>
      </c>
      <c r="C63" s="54">
        <v>11.179878851725</v>
      </c>
      <c r="D63" s="54">
        <v>12.955298013245001</v>
      </c>
      <c r="E63" s="54">
        <v>14.251988071570601</v>
      </c>
      <c r="F63" s="54">
        <v>15.536900137827301</v>
      </c>
    </row>
    <row r="64" spans="1:6" x14ac:dyDescent="0.4">
      <c r="A64" s="52" t="s">
        <v>271</v>
      </c>
      <c r="B64" s="54">
        <v>11.629746835442999</v>
      </c>
      <c r="C64" s="54">
        <v>12.628390834869601</v>
      </c>
      <c r="D64" s="54">
        <v>15.7974613686534</v>
      </c>
      <c r="E64" s="54">
        <v>15.494532803180901</v>
      </c>
      <c r="F64" s="54">
        <v>15.361483523367999</v>
      </c>
    </row>
    <row r="65" spans="1:6" x14ac:dyDescent="0.4">
      <c r="A65" s="52" t="s">
        <v>270</v>
      </c>
      <c r="B65" s="54">
        <v>18.407172995780599</v>
      </c>
      <c r="C65" s="54">
        <v>18.1063997893073</v>
      </c>
      <c r="D65" s="54">
        <v>18.694812362030898</v>
      </c>
      <c r="E65" s="54">
        <v>19.930417495029801</v>
      </c>
      <c r="F65" s="54">
        <v>21.551184062147598</v>
      </c>
    </row>
    <row r="66" spans="1:6" x14ac:dyDescent="0.4">
      <c r="A66" s="52" t="s">
        <v>159</v>
      </c>
      <c r="B66" s="54">
        <v>0.85706751054852304</v>
      </c>
      <c r="C66" s="54">
        <v>0.56623650250197499</v>
      </c>
      <c r="D66" s="54">
        <v>0.67604856512141298</v>
      </c>
      <c r="E66" s="54">
        <v>1.0685884691848899</v>
      </c>
      <c r="F66" s="54">
        <v>0.98985089587771002</v>
      </c>
    </row>
    <row r="67" spans="1:6" x14ac:dyDescent="0.4">
      <c r="A67" s="52" t="s">
        <v>158</v>
      </c>
      <c r="B67" s="54">
        <v>0</v>
      </c>
      <c r="C67" s="54">
        <v>0</v>
      </c>
      <c r="D67" s="54">
        <v>0</v>
      </c>
      <c r="E67" s="54">
        <v>0</v>
      </c>
      <c r="F67" s="54">
        <v>0</v>
      </c>
    </row>
    <row r="68" spans="1:6" x14ac:dyDescent="0.4">
      <c r="A68" s="52" t="s">
        <v>47</v>
      </c>
      <c r="B68" s="52"/>
      <c r="C68" s="52"/>
      <c r="D68" s="52"/>
      <c r="E68" s="52"/>
      <c r="F68" s="52"/>
    </row>
    <row r="69" spans="1:6" x14ac:dyDescent="0.4">
      <c r="A69" s="52" t="s">
        <v>126</v>
      </c>
      <c r="B69" s="52"/>
      <c r="C69" s="52"/>
      <c r="D69" s="52"/>
      <c r="E69" s="52"/>
      <c r="F69" s="52"/>
    </row>
    <row r="70" spans="1:6" x14ac:dyDescent="0.4">
      <c r="A70" s="52" t="s">
        <v>274</v>
      </c>
      <c r="B70" s="53">
        <v>48457000</v>
      </c>
      <c r="C70" s="53">
        <v>47556000</v>
      </c>
      <c r="D70" s="53">
        <v>48995000</v>
      </c>
      <c r="E70" s="53">
        <v>48094000</v>
      </c>
      <c r="F70" s="53">
        <v>48086000</v>
      </c>
    </row>
    <row r="71" spans="1:6" x14ac:dyDescent="0.4">
      <c r="A71" s="52" t="s">
        <v>273</v>
      </c>
      <c r="B71" s="53">
        <v>29726000</v>
      </c>
      <c r="C71" s="53">
        <v>31213000</v>
      </c>
      <c r="D71" s="53">
        <v>32765000</v>
      </c>
      <c r="E71" s="53">
        <v>34466000</v>
      </c>
      <c r="F71" s="53">
        <v>36470000</v>
      </c>
    </row>
    <row r="72" spans="1:6" x14ac:dyDescent="0.4">
      <c r="A72" s="52" t="s">
        <v>272</v>
      </c>
      <c r="B72" s="53">
        <v>10170000</v>
      </c>
      <c r="C72" s="53">
        <v>10642000</v>
      </c>
      <c r="D72" s="53">
        <v>11469000</v>
      </c>
      <c r="E72" s="53">
        <v>12531000</v>
      </c>
      <c r="F72" s="53">
        <v>13824000</v>
      </c>
    </row>
    <row r="73" spans="1:6" x14ac:dyDescent="0.4">
      <c r="A73" s="52" t="s">
        <v>271</v>
      </c>
      <c r="B73" s="53">
        <v>9104000</v>
      </c>
      <c r="C73" s="53">
        <v>9716000</v>
      </c>
      <c r="D73" s="53">
        <v>10634000</v>
      </c>
      <c r="E73" s="53">
        <v>11650000</v>
      </c>
      <c r="F73" s="53">
        <v>12324000</v>
      </c>
    </row>
    <row r="74" spans="1:6" x14ac:dyDescent="0.4">
      <c r="A74" s="52" t="s">
        <v>270</v>
      </c>
      <c r="B74" s="53">
        <v>21247000</v>
      </c>
      <c r="C74" s="53">
        <v>21952000</v>
      </c>
      <c r="D74" s="53">
        <v>22719000</v>
      </c>
      <c r="E74" s="53">
        <v>23736000</v>
      </c>
      <c r="F74" s="53">
        <v>24744000</v>
      </c>
    </row>
    <row r="75" spans="1:6" x14ac:dyDescent="0.4">
      <c r="A75" s="52" t="s">
        <v>159</v>
      </c>
      <c r="B75" s="53">
        <v>8618000</v>
      </c>
      <c r="C75" s="53">
        <v>8355000</v>
      </c>
      <c r="D75" s="53">
        <v>8484000</v>
      </c>
      <c r="E75" s="53">
        <v>9005000</v>
      </c>
      <c r="F75" s="53">
        <v>7727000</v>
      </c>
    </row>
    <row r="76" spans="1:6" x14ac:dyDescent="0.4">
      <c r="A76" s="52" t="s">
        <v>158</v>
      </c>
      <c r="B76" s="53">
        <v>-10552000</v>
      </c>
      <c r="C76" s="53">
        <v>-9800000</v>
      </c>
      <c r="D76" s="53">
        <v>-10089000</v>
      </c>
      <c r="E76" s="53">
        <v>-10165000</v>
      </c>
      <c r="F76" s="53">
        <v>-10162000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2" t="s">
        <v>125</v>
      </c>
      <c r="B78" s="52"/>
      <c r="C78" s="52"/>
      <c r="D78" s="52"/>
      <c r="E78" s="52"/>
      <c r="F78" s="52"/>
    </row>
    <row r="79" spans="1:6" x14ac:dyDescent="0.4">
      <c r="A79" s="52" t="s">
        <v>274</v>
      </c>
      <c r="B79" s="54">
        <v>41.4978162199195</v>
      </c>
      <c r="C79" s="54">
        <v>39.751241285922099</v>
      </c>
      <c r="D79" s="54">
        <v>39.203213391264001</v>
      </c>
      <c r="E79" s="54">
        <v>37.190779247894703</v>
      </c>
      <c r="F79" s="54">
        <v>36.151353627089101</v>
      </c>
    </row>
    <row r="80" spans="1:6" x14ac:dyDescent="0.4">
      <c r="A80" s="52" t="s">
        <v>273</v>
      </c>
      <c r="B80" s="54">
        <v>25.456881048214399</v>
      </c>
      <c r="C80" s="54">
        <v>26.090409081030501</v>
      </c>
      <c r="D80" s="54">
        <v>26.2168238955968</v>
      </c>
      <c r="E80" s="54">
        <v>26.6523349598274</v>
      </c>
      <c r="F80" s="54">
        <v>27.418372640268199</v>
      </c>
    </row>
    <row r="81" spans="1:6" x14ac:dyDescent="0.4">
      <c r="A81" s="52" t="s">
        <v>272</v>
      </c>
      <c r="B81" s="54">
        <v>8.7094287916416899</v>
      </c>
      <c r="C81" s="54">
        <v>8.8954645000585106</v>
      </c>
      <c r="D81" s="54">
        <v>9.1768885474927409</v>
      </c>
      <c r="E81" s="54">
        <v>9.6901412807287493</v>
      </c>
      <c r="F81" s="54">
        <v>10.3929691082826</v>
      </c>
    </row>
    <row r="82" spans="1:6" x14ac:dyDescent="0.4">
      <c r="A82" s="52" t="s">
        <v>271</v>
      </c>
      <c r="B82" s="54">
        <v>7.79652307955811</v>
      </c>
      <c r="C82" s="54">
        <v>8.1214370496681507</v>
      </c>
      <c r="D82" s="54">
        <v>8.5087656128727698</v>
      </c>
      <c r="E82" s="54">
        <v>9.0088696768406304</v>
      </c>
      <c r="F82" s="54">
        <v>9.2652597866373991</v>
      </c>
    </row>
    <row r="83" spans="1:6" x14ac:dyDescent="0.4">
      <c r="A83" s="52" t="s">
        <v>270</v>
      </c>
      <c r="B83" s="54">
        <v>18.195598184465201</v>
      </c>
      <c r="C83" s="54">
        <v>18.349298694351099</v>
      </c>
      <c r="D83" s="54">
        <v>18.178544852252799</v>
      </c>
      <c r="E83" s="54">
        <v>18.354895334720101</v>
      </c>
      <c r="F83" s="54">
        <v>18.602692969860101</v>
      </c>
    </row>
    <row r="84" spans="1:6" x14ac:dyDescent="0.4">
      <c r="A84" s="52" t="s">
        <v>159</v>
      </c>
      <c r="B84" s="54">
        <v>7.3803202877451399</v>
      </c>
      <c r="C84" s="54">
        <v>6.9838005918050001</v>
      </c>
      <c r="D84" s="54">
        <v>6.7884490746297299</v>
      </c>
      <c r="E84" s="54">
        <v>6.9635082781072901</v>
      </c>
      <c r="F84" s="54">
        <v>5.8092066189019098</v>
      </c>
    </row>
    <row r="85" spans="1:6" x14ac:dyDescent="0.4">
      <c r="A85" s="52" t="s">
        <v>158</v>
      </c>
      <c r="B85" s="51" t="s">
        <v>127</v>
      </c>
      <c r="C85" s="51" t="s">
        <v>127</v>
      </c>
      <c r="D85" s="51" t="s">
        <v>127</v>
      </c>
      <c r="E85" s="51" t="s">
        <v>127</v>
      </c>
      <c r="F85" s="51" t="s">
        <v>127</v>
      </c>
    </row>
    <row r="86" spans="1:6" x14ac:dyDescent="0.4">
      <c r="A86" s="69"/>
      <c r="B86" s="68"/>
      <c r="C86" s="68"/>
      <c r="D86" s="68"/>
      <c r="E86" s="68"/>
      <c r="F86" s="68"/>
    </row>
    <row r="87" spans="1:6" x14ac:dyDescent="0.4">
      <c r="A87" s="50" t="s">
        <v>145</v>
      </c>
    </row>
    <row r="88" spans="1:6" ht="12.6" thickBot="1" x14ac:dyDescent="0.45">
      <c r="A88" s="69"/>
      <c r="B88" s="68"/>
      <c r="C88" s="68"/>
      <c r="D88" s="68"/>
      <c r="E88" s="68"/>
      <c r="F88" s="68"/>
    </row>
    <row r="89" spans="1:6" x14ac:dyDescent="0.4">
      <c r="A89" s="62" t="s">
        <v>144</v>
      </c>
      <c r="B89" s="61" t="s">
        <v>143</v>
      </c>
      <c r="C89" s="61" t="s">
        <v>142</v>
      </c>
      <c r="D89" s="61" t="s">
        <v>141</v>
      </c>
      <c r="E89" s="61" t="s">
        <v>140</v>
      </c>
      <c r="F89" s="61" t="s">
        <v>139</v>
      </c>
    </row>
    <row r="90" spans="1:6" x14ac:dyDescent="0.4">
      <c r="A90" s="52" t="s">
        <v>138</v>
      </c>
      <c r="B90" s="56">
        <v>43100</v>
      </c>
      <c r="C90" s="56">
        <v>43465</v>
      </c>
      <c r="D90" s="56">
        <v>43830</v>
      </c>
      <c r="E90" s="56">
        <v>44196</v>
      </c>
      <c r="F90" s="56">
        <v>44561</v>
      </c>
    </row>
    <row r="91" spans="1:6" x14ac:dyDescent="0.4">
      <c r="A91" s="52" t="s">
        <v>47</v>
      </c>
      <c r="B91" s="52"/>
      <c r="C91" s="52"/>
      <c r="D91" s="52"/>
      <c r="E91" s="52"/>
      <c r="F91" s="52"/>
    </row>
    <row r="92" spans="1:6" x14ac:dyDescent="0.4">
      <c r="A92" s="55" t="s">
        <v>274</v>
      </c>
      <c r="B92" s="52"/>
      <c r="C92" s="52"/>
      <c r="D92" s="52"/>
      <c r="E92" s="52"/>
      <c r="F92" s="52"/>
    </row>
    <row r="93" spans="1:6" x14ac:dyDescent="0.4">
      <c r="A93" s="52" t="s">
        <v>133</v>
      </c>
      <c r="B93" s="53">
        <v>19610000</v>
      </c>
      <c r="C93" s="53">
        <v>20437000</v>
      </c>
      <c r="D93" s="53">
        <v>18924000</v>
      </c>
      <c r="E93" s="53">
        <v>17603000</v>
      </c>
      <c r="F93" s="53">
        <v>19649000</v>
      </c>
    </row>
    <row r="94" spans="1:6" x14ac:dyDescent="0.4">
      <c r="A94" s="52" t="s">
        <v>132</v>
      </c>
      <c r="B94" s="53">
        <v>2259000</v>
      </c>
      <c r="C94" s="53">
        <v>2242000</v>
      </c>
      <c r="D94" s="53">
        <v>1845000</v>
      </c>
      <c r="E94" s="53">
        <v>1747000</v>
      </c>
      <c r="F94" s="53">
        <v>1329000</v>
      </c>
    </row>
    <row r="95" spans="1:6" x14ac:dyDescent="0.4">
      <c r="A95" s="52" t="s">
        <v>131</v>
      </c>
      <c r="B95" s="54">
        <v>58.416991867496797</v>
      </c>
      <c r="C95" s="54">
        <v>56.8041580966146</v>
      </c>
      <c r="D95" s="54">
        <v>54.950926302340399</v>
      </c>
      <c r="E95" s="54">
        <v>53.279457610702501</v>
      </c>
      <c r="F95" s="54">
        <v>54.059482213112503</v>
      </c>
    </row>
    <row r="96" spans="1:6" x14ac:dyDescent="0.4">
      <c r="A96" s="52" t="s">
        <v>130</v>
      </c>
      <c r="B96" s="54">
        <v>29.7863924050633</v>
      </c>
      <c r="C96" s="54">
        <v>29.523307874637901</v>
      </c>
      <c r="D96" s="54">
        <v>25.455298013244999</v>
      </c>
      <c r="E96" s="54">
        <v>21.7072564612326</v>
      </c>
      <c r="F96" s="54">
        <v>16.652048615461698</v>
      </c>
    </row>
    <row r="97" spans="1:6" x14ac:dyDescent="0.4">
      <c r="A97" s="52" t="s">
        <v>129</v>
      </c>
      <c r="B97" s="53">
        <v>2798000</v>
      </c>
      <c r="C97" s="53">
        <v>443000</v>
      </c>
      <c r="D97" s="53">
        <v>1217000</v>
      </c>
      <c r="E97" s="53">
        <v>579000</v>
      </c>
      <c r="F97" s="53">
        <v>-83000</v>
      </c>
    </row>
    <row r="98" spans="1:6" x14ac:dyDescent="0.4">
      <c r="A98" s="52" t="s">
        <v>128</v>
      </c>
      <c r="B98" s="54">
        <v>72.187822497420001</v>
      </c>
      <c r="C98" s="54">
        <v>21.3083213083213</v>
      </c>
      <c r="D98" s="54">
        <v>40.191545574636699</v>
      </c>
      <c r="E98" s="54">
        <v>29.631525076765602</v>
      </c>
      <c r="F98" s="51" t="s">
        <v>127</v>
      </c>
    </row>
    <row r="99" spans="1:6" x14ac:dyDescent="0.4">
      <c r="A99" s="52" t="s">
        <v>126</v>
      </c>
      <c r="B99" s="53">
        <v>48457000</v>
      </c>
      <c r="C99" s="53">
        <v>47556000</v>
      </c>
      <c r="D99" s="53">
        <v>48995000</v>
      </c>
      <c r="E99" s="53">
        <v>48094000</v>
      </c>
      <c r="F99" s="53">
        <v>48086000</v>
      </c>
    </row>
    <row r="100" spans="1:6" x14ac:dyDescent="0.4">
      <c r="A100" s="52" t="s">
        <v>125</v>
      </c>
      <c r="B100" s="54">
        <v>41.4978162199195</v>
      </c>
      <c r="C100" s="54">
        <v>39.751241285922099</v>
      </c>
      <c r="D100" s="54">
        <v>39.203213391264001</v>
      </c>
      <c r="E100" s="54">
        <v>37.190779247894703</v>
      </c>
      <c r="F100" s="54">
        <v>36.151353627089101</v>
      </c>
    </row>
    <row r="101" spans="1:6" x14ac:dyDescent="0.4">
      <c r="A101" s="52" t="s">
        <v>47</v>
      </c>
      <c r="B101" s="52"/>
      <c r="C101" s="52"/>
      <c r="D101" s="52"/>
      <c r="E101" s="52"/>
      <c r="F101" s="52"/>
    </row>
    <row r="102" spans="1:6" x14ac:dyDescent="0.4">
      <c r="A102" s="55" t="s">
        <v>273</v>
      </c>
      <c r="B102" s="52"/>
      <c r="C102" s="52"/>
      <c r="D102" s="52"/>
      <c r="E102" s="52"/>
      <c r="F102" s="52"/>
    </row>
    <row r="103" spans="1:6" x14ac:dyDescent="0.4">
      <c r="A103" s="52" t="s">
        <v>133</v>
      </c>
      <c r="B103" s="53">
        <v>5551000</v>
      </c>
      <c r="C103" s="53">
        <v>5882000</v>
      </c>
      <c r="D103" s="53">
        <v>5747000</v>
      </c>
      <c r="E103" s="53">
        <v>5904000</v>
      </c>
      <c r="F103" s="53">
        <v>6406000</v>
      </c>
    </row>
    <row r="104" spans="1:6" x14ac:dyDescent="0.4">
      <c r="A104" s="52" t="s">
        <v>132</v>
      </c>
      <c r="B104" s="53">
        <v>2250000</v>
      </c>
      <c r="C104" s="53">
        <v>2126000</v>
      </c>
      <c r="D104" s="53">
        <v>1915000</v>
      </c>
      <c r="E104" s="53">
        <v>2217000</v>
      </c>
      <c r="F104" s="53">
        <v>2387000</v>
      </c>
    </row>
    <row r="105" spans="1:6" x14ac:dyDescent="0.4">
      <c r="A105" s="52" t="s">
        <v>131</v>
      </c>
      <c r="B105" s="54">
        <v>16.536089844797299</v>
      </c>
      <c r="C105" s="54">
        <v>16.348879871032299</v>
      </c>
      <c r="D105" s="54">
        <v>16.687960973343401</v>
      </c>
      <c r="E105" s="54">
        <v>17.869790247888901</v>
      </c>
      <c r="F105" s="54">
        <v>17.624563237681201</v>
      </c>
    </row>
    <row r="106" spans="1:6" x14ac:dyDescent="0.4">
      <c r="A106" s="52" t="s">
        <v>130</v>
      </c>
      <c r="B106" s="54">
        <v>29.6677215189873</v>
      </c>
      <c r="C106" s="54">
        <v>27.9957861469581</v>
      </c>
      <c r="D106" s="54">
        <v>26.421081677704201</v>
      </c>
      <c r="E106" s="54">
        <v>27.547216699801201</v>
      </c>
      <c r="F106" s="54">
        <v>29.908532765317599</v>
      </c>
    </row>
    <row r="107" spans="1:6" x14ac:dyDescent="0.4">
      <c r="A107" s="52" t="s">
        <v>129</v>
      </c>
      <c r="B107" s="53">
        <v>567000</v>
      </c>
      <c r="C107" s="53">
        <v>664000</v>
      </c>
      <c r="D107" s="53">
        <v>688000</v>
      </c>
      <c r="E107" s="53">
        <v>438000</v>
      </c>
      <c r="F107" s="53">
        <v>742000</v>
      </c>
    </row>
    <row r="108" spans="1:6" x14ac:dyDescent="0.4">
      <c r="A108" s="52" t="s">
        <v>128</v>
      </c>
      <c r="B108" s="54">
        <v>14.628482972136201</v>
      </c>
      <c r="C108" s="54">
        <v>31.938431938431901</v>
      </c>
      <c r="D108" s="54">
        <v>22.721268163804499</v>
      </c>
      <c r="E108" s="54">
        <v>22.415557830092101</v>
      </c>
      <c r="F108" s="54">
        <v>40.568616730453797</v>
      </c>
    </row>
    <row r="109" spans="1:6" x14ac:dyDescent="0.4">
      <c r="A109" s="52" t="s">
        <v>126</v>
      </c>
      <c r="B109" s="53">
        <v>29726000</v>
      </c>
      <c r="C109" s="53">
        <v>31213000</v>
      </c>
      <c r="D109" s="53">
        <v>32765000</v>
      </c>
      <c r="E109" s="53">
        <v>34466000</v>
      </c>
      <c r="F109" s="53">
        <v>36470000</v>
      </c>
    </row>
    <row r="110" spans="1:6" x14ac:dyDescent="0.4">
      <c r="A110" s="52" t="s">
        <v>125</v>
      </c>
      <c r="B110" s="54">
        <v>25.456881048214399</v>
      </c>
      <c r="C110" s="54">
        <v>26.090409081030501</v>
      </c>
      <c r="D110" s="54">
        <v>26.2168238955968</v>
      </c>
      <c r="E110" s="54">
        <v>26.6523349598274</v>
      </c>
      <c r="F110" s="54">
        <v>27.418372640268199</v>
      </c>
    </row>
    <row r="111" spans="1:6" x14ac:dyDescent="0.4">
      <c r="A111" s="52" t="s">
        <v>47</v>
      </c>
      <c r="B111" s="52"/>
      <c r="C111" s="52"/>
      <c r="D111" s="52"/>
      <c r="E111" s="52"/>
      <c r="F111" s="52"/>
    </row>
    <row r="112" spans="1:6" x14ac:dyDescent="0.4">
      <c r="A112" s="55" t="s">
        <v>272</v>
      </c>
      <c r="B112" s="52"/>
      <c r="C112" s="52"/>
      <c r="D112" s="52"/>
      <c r="E112" s="52"/>
      <c r="F112" s="52"/>
    </row>
    <row r="113" spans="1:6" x14ac:dyDescent="0.4">
      <c r="A113" s="52" t="s">
        <v>133</v>
      </c>
      <c r="B113" s="53">
        <v>2877000</v>
      </c>
      <c r="C113" s="53">
        <v>3038000</v>
      </c>
      <c r="D113" s="53">
        <v>3100000</v>
      </c>
      <c r="E113" s="53">
        <v>3058000</v>
      </c>
      <c r="F113" s="53">
        <v>3198000</v>
      </c>
    </row>
    <row r="114" spans="1:6" x14ac:dyDescent="0.4">
      <c r="A114" s="52" t="s">
        <v>132</v>
      </c>
      <c r="B114" s="53">
        <v>732000</v>
      </c>
      <c r="C114" s="53">
        <v>849000</v>
      </c>
      <c r="D114" s="53">
        <v>939000</v>
      </c>
      <c r="E114" s="53">
        <v>1147000</v>
      </c>
      <c r="F114" s="53">
        <v>1240000</v>
      </c>
    </row>
    <row r="115" spans="1:6" x14ac:dyDescent="0.4">
      <c r="A115" s="52" t="s">
        <v>131</v>
      </c>
      <c r="B115" s="54">
        <v>8.5704072209478994</v>
      </c>
      <c r="C115" s="54">
        <v>8.4440491411418108</v>
      </c>
      <c r="D115" s="54">
        <v>9.0016841860735202</v>
      </c>
      <c r="E115" s="54">
        <v>9.2557280789370093</v>
      </c>
      <c r="F115" s="54">
        <v>8.7985253253363407</v>
      </c>
    </row>
    <row r="116" spans="1:6" x14ac:dyDescent="0.4">
      <c r="A116" s="52" t="s">
        <v>130</v>
      </c>
      <c r="B116" s="54">
        <v>9.6518987341772196</v>
      </c>
      <c r="C116" s="54">
        <v>11.179878851725</v>
      </c>
      <c r="D116" s="54">
        <v>12.955298013245001</v>
      </c>
      <c r="E116" s="54">
        <v>14.251988071570601</v>
      </c>
      <c r="F116" s="54">
        <v>15.536900137827301</v>
      </c>
    </row>
    <row r="117" spans="1:6" x14ac:dyDescent="0.4">
      <c r="A117" s="52" t="s">
        <v>129</v>
      </c>
      <c r="B117" s="53">
        <v>434000</v>
      </c>
      <c r="C117" s="53">
        <v>460000</v>
      </c>
      <c r="D117" s="53">
        <v>528000</v>
      </c>
      <c r="E117" s="53">
        <v>447000</v>
      </c>
      <c r="F117" s="53">
        <v>504000</v>
      </c>
    </row>
    <row r="118" spans="1:6" x14ac:dyDescent="0.4">
      <c r="A118" s="52" t="s">
        <v>128</v>
      </c>
      <c r="B118" s="54">
        <v>11.1971104231166</v>
      </c>
      <c r="C118" s="54">
        <v>22.1260221260221</v>
      </c>
      <c r="D118" s="54">
        <v>17.4372523117569</v>
      </c>
      <c r="E118" s="54">
        <v>22.8761514841351</v>
      </c>
      <c r="F118" s="54">
        <v>27.556041552761101</v>
      </c>
    </row>
    <row r="119" spans="1:6" x14ac:dyDescent="0.4">
      <c r="A119" s="52" t="s">
        <v>126</v>
      </c>
      <c r="B119" s="53">
        <v>10170000</v>
      </c>
      <c r="C119" s="53">
        <v>10642000</v>
      </c>
      <c r="D119" s="53">
        <v>11469000</v>
      </c>
      <c r="E119" s="53">
        <v>12531000</v>
      </c>
      <c r="F119" s="53">
        <v>13824000</v>
      </c>
    </row>
    <row r="120" spans="1:6" x14ac:dyDescent="0.4">
      <c r="A120" s="52" t="s">
        <v>125</v>
      </c>
      <c r="B120" s="54">
        <v>8.7094287916416899</v>
      </c>
      <c r="C120" s="54">
        <v>8.8954645000585106</v>
      </c>
      <c r="D120" s="54">
        <v>9.1768885474927409</v>
      </c>
      <c r="E120" s="54">
        <v>9.6901412807287493</v>
      </c>
      <c r="F120" s="54">
        <v>10.3929691082826</v>
      </c>
    </row>
    <row r="121" spans="1:6" x14ac:dyDescent="0.4">
      <c r="A121" s="52" t="s">
        <v>47</v>
      </c>
      <c r="B121" s="52"/>
      <c r="C121" s="52"/>
      <c r="D121" s="52"/>
      <c r="E121" s="52"/>
      <c r="F121" s="52"/>
    </row>
    <row r="122" spans="1:6" x14ac:dyDescent="0.4">
      <c r="A122" s="55" t="s">
        <v>271</v>
      </c>
      <c r="B122" s="52"/>
      <c r="C122" s="52"/>
      <c r="D122" s="52"/>
      <c r="E122" s="52"/>
      <c r="F122" s="52"/>
    </row>
    <row r="123" spans="1:6" x14ac:dyDescent="0.4">
      <c r="A123" s="52" t="s">
        <v>133</v>
      </c>
      <c r="B123" s="53">
        <v>3192000</v>
      </c>
      <c r="C123" s="53">
        <v>3169000</v>
      </c>
      <c r="D123" s="53">
        <v>3106000</v>
      </c>
      <c r="E123" s="53">
        <v>3098000</v>
      </c>
      <c r="F123" s="53">
        <v>3341000</v>
      </c>
    </row>
    <row r="124" spans="1:6" x14ac:dyDescent="0.4">
      <c r="A124" s="52" t="s">
        <v>132</v>
      </c>
      <c r="B124" s="53">
        <v>882000</v>
      </c>
      <c r="C124" s="53">
        <v>959000</v>
      </c>
      <c r="D124" s="53">
        <v>1145000</v>
      </c>
      <c r="E124" s="53">
        <v>1247000</v>
      </c>
      <c r="F124" s="53">
        <v>1226000</v>
      </c>
    </row>
    <row r="125" spans="1:6" x14ac:dyDescent="0.4">
      <c r="A125" s="52" t="s">
        <v>131</v>
      </c>
      <c r="B125" s="54">
        <v>9.5087729750662806</v>
      </c>
      <c r="C125" s="54">
        <v>8.8081605425537806</v>
      </c>
      <c r="D125" s="54">
        <v>9.0191068006272097</v>
      </c>
      <c r="E125" s="54">
        <v>9.3767971185568602</v>
      </c>
      <c r="F125" s="54">
        <v>9.1919553195586996</v>
      </c>
    </row>
    <row r="126" spans="1:6" x14ac:dyDescent="0.4">
      <c r="A126" s="52" t="s">
        <v>130</v>
      </c>
      <c r="B126" s="54">
        <v>11.629746835442999</v>
      </c>
      <c r="C126" s="54">
        <v>12.628390834869601</v>
      </c>
      <c r="D126" s="54">
        <v>15.7974613686534</v>
      </c>
      <c r="E126" s="54">
        <v>15.494532803180901</v>
      </c>
      <c r="F126" s="54">
        <v>15.361483523367999</v>
      </c>
    </row>
    <row r="127" spans="1:6" x14ac:dyDescent="0.4">
      <c r="A127" s="52" t="s">
        <v>129</v>
      </c>
      <c r="B127" s="53">
        <v>307000</v>
      </c>
      <c r="C127" s="53">
        <v>313000</v>
      </c>
      <c r="D127" s="53">
        <v>360000</v>
      </c>
      <c r="E127" s="53">
        <v>349000</v>
      </c>
      <c r="F127" s="53">
        <v>408000</v>
      </c>
    </row>
    <row r="128" spans="1:6" x14ac:dyDescent="0.4">
      <c r="A128" s="52" t="s">
        <v>128</v>
      </c>
      <c r="B128" s="54">
        <v>7.9205366357069096</v>
      </c>
      <c r="C128" s="54">
        <v>15.0553150553151</v>
      </c>
      <c r="D128" s="54">
        <v>11.889035667107001</v>
      </c>
      <c r="E128" s="54">
        <v>17.8607983623337</v>
      </c>
      <c r="F128" s="54">
        <v>22.307271733187498</v>
      </c>
    </row>
    <row r="129" spans="1:6" x14ac:dyDescent="0.4">
      <c r="A129" s="52" t="s">
        <v>126</v>
      </c>
      <c r="B129" s="53">
        <v>9104000</v>
      </c>
      <c r="C129" s="53">
        <v>9716000</v>
      </c>
      <c r="D129" s="53">
        <v>10634000</v>
      </c>
      <c r="E129" s="53">
        <v>11650000</v>
      </c>
      <c r="F129" s="53">
        <v>12324000</v>
      </c>
    </row>
    <row r="130" spans="1:6" x14ac:dyDescent="0.4">
      <c r="A130" s="52" t="s">
        <v>125</v>
      </c>
      <c r="B130" s="54">
        <v>7.79652307955811</v>
      </c>
      <c r="C130" s="54">
        <v>8.1214370496681507</v>
      </c>
      <c r="D130" s="54">
        <v>8.5087656128727698</v>
      </c>
      <c r="E130" s="54">
        <v>9.0088696768406304</v>
      </c>
      <c r="F130" s="54">
        <v>9.2652597866373991</v>
      </c>
    </row>
    <row r="131" spans="1:6" x14ac:dyDescent="0.4">
      <c r="A131" s="52" t="s">
        <v>47</v>
      </c>
      <c r="B131" s="52"/>
      <c r="C131" s="52"/>
      <c r="D131" s="52"/>
      <c r="E131" s="52"/>
      <c r="F131" s="52"/>
    </row>
    <row r="132" spans="1:6" x14ac:dyDescent="0.4">
      <c r="A132" s="55" t="s">
        <v>270</v>
      </c>
      <c r="B132" s="52"/>
      <c r="C132" s="52"/>
      <c r="D132" s="52"/>
      <c r="E132" s="52"/>
      <c r="F132" s="52"/>
    </row>
    <row r="133" spans="1:6" x14ac:dyDescent="0.4">
      <c r="A133" s="52" t="s">
        <v>133</v>
      </c>
      <c r="B133" s="53">
        <v>4729000</v>
      </c>
      <c r="C133" s="53">
        <v>4798000</v>
      </c>
      <c r="D133" s="53">
        <v>4806000</v>
      </c>
      <c r="E133" s="53">
        <v>4663000</v>
      </c>
      <c r="F133" s="53">
        <v>5041000</v>
      </c>
    </row>
    <row r="134" spans="1:6" x14ac:dyDescent="0.4">
      <c r="A134" s="52" t="s">
        <v>132</v>
      </c>
      <c r="B134" s="53">
        <v>1396000</v>
      </c>
      <c r="C134" s="53">
        <v>1375000</v>
      </c>
      <c r="D134" s="53">
        <v>1355000</v>
      </c>
      <c r="E134" s="53">
        <v>1604000</v>
      </c>
      <c r="F134" s="53">
        <v>1720000</v>
      </c>
    </row>
    <row r="135" spans="1:6" x14ac:dyDescent="0.4">
      <c r="A135" s="52" t="s">
        <v>131</v>
      </c>
      <c r="B135" s="54">
        <v>14.0874020673836</v>
      </c>
      <c r="C135" s="54">
        <v>13.3359275112569</v>
      </c>
      <c r="D135" s="54">
        <v>13.9555142575062</v>
      </c>
      <c r="E135" s="54">
        <v>14.113623293683199</v>
      </c>
      <c r="F135" s="54">
        <v>13.8690951110133</v>
      </c>
    </row>
    <row r="136" spans="1:6" x14ac:dyDescent="0.4">
      <c r="A136" s="52" t="s">
        <v>130</v>
      </c>
      <c r="B136" s="54">
        <v>18.407172995780599</v>
      </c>
      <c r="C136" s="54">
        <v>18.1063997893073</v>
      </c>
      <c r="D136" s="54">
        <v>18.694812362030898</v>
      </c>
      <c r="E136" s="54">
        <v>19.930417495029801</v>
      </c>
      <c r="F136" s="54">
        <v>21.551184062147598</v>
      </c>
    </row>
    <row r="137" spans="1:6" x14ac:dyDescent="0.4">
      <c r="A137" s="52" t="s">
        <v>129</v>
      </c>
      <c r="B137" s="53">
        <v>362000</v>
      </c>
      <c r="C137" s="53">
        <v>393000</v>
      </c>
      <c r="D137" s="53">
        <v>477000</v>
      </c>
      <c r="E137" s="53">
        <v>495000</v>
      </c>
      <c r="F137" s="53">
        <v>561000</v>
      </c>
    </row>
    <row r="138" spans="1:6" x14ac:dyDescent="0.4">
      <c r="A138" s="52" t="s">
        <v>128</v>
      </c>
      <c r="B138" s="54">
        <v>9.3395252837977303</v>
      </c>
      <c r="C138" s="54">
        <v>18.903318903318901</v>
      </c>
      <c r="D138" s="54">
        <v>15.752972258916801</v>
      </c>
      <c r="E138" s="54">
        <v>25.332650972364402</v>
      </c>
      <c r="F138" s="54">
        <v>30.6724986331329</v>
      </c>
    </row>
    <row r="139" spans="1:6" x14ac:dyDescent="0.4">
      <c r="A139" s="52" t="s">
        <v>126</v>
      </c>
      <c r="B139" s="53">
        <v>21247000</v>
      </c>
      <c r="C139" s="53">
        <v>21952000</v>
      </c>
      <c r="D139" s="53">
        <v>22719000</v>
      </c>
      <c r="E139" s="53">
        <v>23736000</v>
      </c>
      <c r="F139" s="53">
        <v>24744000</v>
      </c>
    </row>
    <row r="140" spans="1:6" x14ac:dyDescent="0.4">
      <c r="A140" s="52" t="s">
        <v>125</v>
      </c>
      <c r="B140" s="54">
        <v>18.195598184465201</v>
      </c>
      <c r="C140" s="54">
        <v>18.349298694351099</v>
      </c>
      <c r="D140" s="54">
        <v>18.178544852252799</v>
      </c>
      <c r="E140" s="54">
        <v>18.354895334720101</v>
      </c>
      <c r="F140" s="54">
        <v>18.602692969860101</v>
      </c>
    </row>
    <row r="141" spans="1:6" x14ac:dyDescent="0.4">
      <c r="A141" s="52" t="s">
        <v>47</v>
      </c>
      <c r="B141" s="52"/>
      <c r="C141" s="52"/>
      <c r="D141" s="52"/>
      <c r="E141" s="52"/>
      <c r="F141" s="52"/>
    </row>
    <row r="142" spans="1:6" x14ac:dyDescent="0.4">
      <c r="A142" s="55" t="s">
        <v>159</v>
      </c>
      <c r="B142" s="52"/>
      <c r="C142" s="52"/>
      <c r="D142" s="52"/>
      <c r="E142" s="52"/>
      <c r="F142" s="52"/>
    </row>
    <row r="143" spans="1:6" x14ac:dyDescent="0.4">
      <c r="A143" s="52" t="s">
        <v>133</v>
      </c>
      <c r="B143" s="53">
        <v>3655000</v>
      </c>
      <c r="C143" s="53">
        <v>1948000</v>
      </c>
      <c r="D143" s="53">
        <v>1921000</v>
      </c>
      <c r="E143" s="53">
        <v>2035000</v>
      </c>
      <c r="F143" s="53">
        <v>2213000</v>
      </c>
    </row>
    <row r="144" spans="1:6" x14ac:dyDescent="0.4">
      <c r="A144" s="52" t="s">
        <v>132</v>
      </c>
      <c r="B144" s="53">
        <v>65000</v>
      </c>
      <c r="C144" s="53">
        <v>43000</v>
      </c>
      <c r="D144" s="53">
        <v>49000</v>
      </c>
      <c r="E144" s="53">
        <v>86000</v>
      </c>
      <c r="F144" s="53">
        <v>79000</v>
      </c>
    </row>
    <row r="145" spans="1:6" x14ac:dyDescent="0.4">
      <c r="A145" s="52" t="s">
        <v>131</v>
      </c>
      <c r="B145" s="54">
        <v>10.8880216866752</v>
      </c>
      <c r="C145" s="54">
        <v>5.4144199232864496</v>
      </c>
      <c r="D145" s="54">
        <v>5.5781404262732996</v>
      </c>
      <c r="E145" s="54">
        <v>6.1593873906595196</v>
      </c>
      <c r="F145" s="54">
        <v>6.0885355049935299</v>
      </c>
    </row>
    <row r="146" spans="1:6" x14ac:dyDescent="0.4">
      <c r="A146" s="52" t="s">
        <v>130</v>
      </c>
      <c r="B146" s="54">
        <v>0.85706751054852304</v>
      </c>
      <c r="C146" s="54">
        <v>0.56623650250197499</v>
      </c>
      <c r="D146" s="54">
        <v>0.67604856512141298</v>
      </c>
      <c r="E146" s="54">
        <v>1.0685884691848899</v>
      </c>
      <c r="F146" s="54">
        <v>0.98985089587771002</v>
      </c>
    </row>
    <row r="147" spans="1:6" x14ac:dyDescent="0.4">
      <c r="A147" s="52" t="s">
        <v>129</v>
      </c>
      <c r="B147" s="53">
        <v>-590000</v>
      </c>
      <c r="C147" s="53">
        <v>-194000</v>
      </c>
      <c r="D147" s="53">
        <v>-240000</v>
      </c>
      <c r="E147" s="53">
        <v>-354000</v>
      </c>
      <c r="F147" s="53">
        <v>-304000</v>
      </c>
    </row>
    <row r="148" spans="1:6" x14ac:dyDescent="0.4">
      <c r="A148" s="52" t="s">
        <v>128</v>
      </c>
      <c r="B148" s="51" t="s">
        <v>127</v>
      </c>
      <c r="C148" s="51" t="s">
        <v>127</v>
      </c>
      <c r="D148" s="51" t="s">
        <v>127</v>
      </c>
      <c r="E148" s="51" t="s">
        <v>127</v>
      </c>
      <c r="F148" s="51" t="s">
        <v>127</v>
      </c>
    </row>
    <row r="149" spans="1:6" x14ac:dyDescent="0.4">
      <c r="A149" s="52" t="s">
        <v>126</v>
      </c>
      <c r="B149" s="53">
        <v>8618000</v>
      </c>
      <c r="C149" s="53">
        <v>8355000</v>
      </c>
      <c r="D149" s="53">
        <v>8484000</v>
      </c>
      <c r="E149" s="53">
        <v>9005000</v>
      </c>
      <c r="F149" s="53">
        <v>7727000</v>
      </c>
    </row>
    <row r="150" spans="1:6" x14ac:dyDescent="0.4">
      <c r="A150" s="52" t="s">
        <v>125</v>
      </c>
      <c r="B150" s="54">
        <v>7.3803202877451399</v>
      </c>
      <c r="C150" s="54">
        <v>6.9838005918050001</v>
      </c>
      <c r="D150" s="54">
        <v>6.7884490746297299</v>
      </c>
      <c r="E150" s="54">
        <v>6.9635082781072901</v>
      </c>
      <c r="F150" s="54">
        <v>5.8092066189019098</v>
      </c>
    </row>
    <row r="151" spans="1:6" x14ac:dyDescent="0.4">
      <c r="A151" s="52" t="s">
        <v>47</v>
      </c>
      <c r="B151" s="52"/>
      <c r="C151" s="52"/>
      <c r="D151" s="52"/>
      <c r="E151" s="52"/>
      <c r="F151" s="52"/>
    </row>
    <row r="152" spans="1:6" x14ac:dyDescent="0.4">
      <c r="A152" s="55" t="s">
        <v>158</v>
      </c>
      <c r="B152" s="52"/>
      <c r="C152" s="52"/>
      <c r="D152" s="52"/>
      <c r="E152" s="52"/>
      <c r="F152" s="52"/>
    </row>
    <row r="153" spans="1:6" x14ac:dyDescent="0.4">
      <c r="A153" s="52" t="s">
        <v>133</v>
      </c>
      <c r="B153" s="53">
        <v>-6045000</v>
      </c>
      <c r="C153" s="53">
        <v>-3294000</v>
      </c>
      <c r="D153" s="53">
        <v>-3166000</v>
      </c>
      <c r="E153" s="53">
        <v>-3322000</v>
      </c>
      <c r="F153" s="53">
        <v>-3501000</v>
      </c>
    </row>
    <row r="154" spans="1:6" x14ac:dyDescent="0.4">
      <c r="A154" s="52" t="s">
        <v>132</v>
      </c>
      <c r="B154" s="53">
        <v>0</v>
      </c>
      <c r="C154" s="53">
        <v>0</v>
      </c>
      <c r="D154" s="53">
        <v>0</v>
      </c>
      <c r="E154" s="53">
        <v>0</v>
      </c>
      <c r="F154" s="53">
        <v>0</v>
      </c>
    </row>
    <row r="155" spans="1:6" x14ac:dyDescent="0.4">
      <c r="A155" s="52" t="s">
        <v>131</v>
      </c>
      <c r="B155" s="51" t="s">
        <v>127</v>
      </c>
      <c r="C155" s="51" t="s">
        <v>127</v>
      </c>
      <c r="D155" s="51" t="s">
        <v>127</v>
      </c>
      <c r="E155" s="51" t="s">
        <v>127</v>
      </c>
      <c r="F155" s="51" t="s">
        <v>127</v>
      </c>
    </row>
    <row r="156" spans="1:6" x14ac:dyDescent="0.4">
      <c r="A156" s="52" t="s">
        <v>130</v>
      </c>
      <c r="B156" s="54">
        <v>0</v>
      </c>
      <c r="C156" s="54">
        <v>0</v>
      </c>
      <c r="D156" s="54">
        <v>0</v>
      </c>
      <c r="E156" s="54">
        <v>0</v>
      </c>
      <c r="F156" s="54">
        <v>0</v>
      </c>
    </row>
    <row r="157" spans="1:6" x14ac:dyDescent="0.4">
      <c r="A157" s="52" t="s">
        <v>129</v>
      </c>
      <c r="B157" s="53">
        <v>-2000</v>
      </c>
      <c r="C157" s="53">
        <v>0</v>
      </c>
      <c r="D157" s="53">
        <v>-2000</v>
      </c>
      <c r="E157" s="53">
        <v>0</v>
      </c>
      <c r="F157" s="53">
        <v>1000</v>
      </c>
    </row>
    <row r="158" spans="1:6" x14ac:dyDescent="0.4">
      <c r="A158" s="52" t="s">
        <v>128</v>
      </c>
      <c r="B158" s="51" t="s">
        <v>127</v>
      </c>
      <c r="C158" s="54">
        <v>0</v>
      </c>
      <c r="D158" s="51" t="s">
        <v>127</v>
      </c>
      <c r="E158" s="54">
        <v>0</v>
      </c>
      <c r="F158" s="54">
        <v>5.4674685620557703E-2</v>
      </c>
    </row>
    <row r="159" spans="1:6" x14ac:dyDescent="0.4">
      <c r="A159" s="52" t="s">
        <v>126</v>
      </c>
      <c r="B159" s="53">
        <v>-10552000</v>
      </c>
      <c r="C159" s="53">
        <v>-9800000</v>
      </c>
      <c r="D159" s="53">
        <v>-10089000</v>
      </c>
      <c r="E159" s="53">
        <v>-10165000</v>
      </c>
      <c r="F159" s="53">
        <v>-10162000</v>
      </c>
    </row>
    <row r="160" spans="1:6" x14ac:dyDescent="0.4">
      <c r="A160" s="52" t="s">
        <v>125</v>
      </c>
      <c r="B160" s="51" t="s">
        <v>127</v>
      </c>
      <c r="C160" s="51" t="s">
        <v>127</v>
      </c>
      <c r="D160" s="51" t="s">
        <v>127</v>
      </c>
      <c r="E160" s="51" t="s">
        <v>127</v>
      </c>
      <c r="F160" s="51" t="s">
        <v>127</v>
      </c>
    </row>
    <row r="161" spans="1:6" x14ac:dyDescent="0.4">
      <c r="A161" s="50"/>
    </row>
    <row r="162" spans="1:6" ht="178.5" customHeight="1" x14ac:dyDescent="0.4">
      <c r="A162" s="69" t="s">
        <v>123</v>
      </c>
      <c r="B162" s="68"/>
      <c r="C162" s="68"/>
      <c r="D162" s="68"/>
      <c r="E162" s="68"/>
      <c r="F162" s="68"/>
    </row>
  </sheetData>
  <mergeCells count="7">
    <mergeCell ref="A162:F162"/>
    <mergeCell ref="A2:L2"/>
    <mergeCell ref="A1:D1"/>
    <mergeCell ref="A9:F9"/>
    <mergeCell ref="A11:F11"/>
    <mergeCell ref="A86:F86"/>
    <mergeCell ref="A88:F88"/>
  </mergeCells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A50E1-E65C-40E1-9131-25315862D80D}">
  <dimension ref="A1:L108"/>
  <sheetViews>
    <sheetView zoomScaleNormal="100" workbookViewId="0">
      <selection activeCell="C6" sqref="C6"/>
    </sheetView>
  </sheetViews>
  <sheetFormatPr defaultRowHeight="12.3" x14ac:dyDescent="0.4"/>
  <cols>
    <col min="1" max="1" width="48.5546875" style="49" customWidth="1"/>
    <col min="2" max="4" width="22.27734375" style="49" customWidth="1"/>
    <col min="5" max="5" width="23.5546875" style="49" customWidth="1"/>
    <col min="6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281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280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279</v>
      </c>
      <c r="B16" s="53">
        <v>9760000</v>
      </c>
      <c r="C16" s="53">
        <v>10103000</v>
      </c>
      <c r="D16" s="53">
        <v>9698000</v>
      </c>
      <c r="E16" s="53">
        <v>9363000</v>
      </c>
      <c r="F16" s="53">
        <v>9711000</v>
      </c>
      <c r="G16" s="49">
        <f>F16/F16</f>
        <v>1</v>
      </c>
    </row>
    <row r="17" spans="1:6" x14ac:dyDescent="0.4">
      <c r="A17" s="52" t="s">
        <v>278</v>
      </c>
      <c r="B17" s="53">
        <v>1324000</v>
      </c>
      <c r="C17" s="53">
        <v>1353000</v>
      </c>
      <c r="D17" s="53">
        <v>1526000</v>
      </c>
      <c r="E17" s="53">
        <v>1630000</v>
      </c>
      <c r="F17" s="53">
        <v>1618000</v>
      </c>
    </row>
    <row r="18" spans="1:6" x14ac:dyDescent="0.4">
      <c r="A18" s="52" t="s">
        <v>277</v>
      </c>
      <c r="B18" s="53">
        <v>43000</v>
      </c>
      <c r="C18" s="53">
        <v>34000</v>
      </c>
      <c r="D18" s="53">
        <v>14000</v>
      </c>
      <c r="E18" s="53">
        <v>9000</v>
      </c>
      <c r="F18" s="53">
        <v>14000</v>
      </c>
    </row>
    <row r="19" spans="1:6" x14ac:dyDescent="0.4">
      <c r="A19" s="52" t="s">
        <v>166</v>
      </c>
      <c r="B19" s="53">
        <v>-199000</v>
      </c>
      <c r="C19" s="53">
        <v>-229000</v>
      </c>
      <c r="D19" s="53">
        <v>-203000</v>
      </c>
      <c r="E19" s="53">
        <v>-212000</v>
      </c>
      <c r="F19" s="53">
        <v>-211000</v>
      </c>
    </row>
    <row r="20" spans="1:6" x14ac:dyDescent="0.4">
      <c r="A20" s="52" t="s">
        <v>47</v>
      </c>
      <c r="B20" s="52"/>
      <c r="C20" s="52"/>
      <c r="D20" s="52"/>
      <c r="E20" s="52"/>
      <c r="F20" s="52"/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279</v>
      </c>
      <c r="B22" s="54">
        <v>89.311859443630993</v>
      </c>
      <c r="C22" s="54">
        <v>89.716721427937102</v>
      </c>
      <c r="D22" s="54">
        <v>87.884005437245094</v>
      </c>
      <c r="E22" s="54">
        <v>86.774791473586703</v>
      </c>
      <c r="F22" s="54">
        <v>87.2349982033776</v>
      </c>
    </row>
    <row r="23" spans="1:6" x14ac:dyDescent="0.4">
      <c r="A23" s="52" t="s">
        <v>278</v>
      </c>
      <c r="B23" s="54">
        <v>12.1156661786237</v>
      </c>
      <c r="C23" s="54">
        <v>12.014918746114899</v>
      </c>
      <c r="D23" s="54">
        <v>13.8287267784323</v>
      </c>
      <c r="E23" s="54">
        <v>15.1065801668211</v>
      </c>
      <c r="F23" s="54">
        <v>14.5346748113547</v>
      </c>
    </row>
    <row r="24" spans="1:6" x14ac:dyDescent="0.4">
      <c r="A24" s="52" t="s">
        <v>277</v>
      </c>
      <c r="B24" s="54">
        <v>0.39348462664714501</v>
      </c>
      <c r="C24" s="54">
        <v>0.30192700470650902</v>
      </c>
      <c r="D24" s="54">
        <v>0.12686905301314</v>
      </c>
      <c r="E24" s="54">
        <v>8.3410565338276205E-2</v>
      </c>
      <c r="F24" s="54">
        <v>0.12576356449874199</v>
      </c>
    </row>
    <row r="25" spans="1:6" x14ac:dyDescent="0.4">
      <c r="A25" s="52" t="s">
        <v>166</v>
      </c>
      <c r="B25" s="51" t="s">
        <v>127</v>
      </c>
      <c r="C25" s="51" t="s">
        <v>127</v>
      </c>
      <c r="D25" s="51" t="s">
        <v>127</v>
      </c>
      <c r="E25" s="51" t="s">
        <v>127</v>
      </c>
      <c r="F25" s="51" t="s">
        <v>127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279</v>
      </c>
      <c r="B28" s="53">
        <v>916000</v>
      </c>
      <c r="C28" s="53">
        <v>1242000</v>
      </c>
      <c r="D28" s="53">
        <v>1076000</v>
      </c>
      <c r="E28" s="53">
        <v>959000</v>
      </c>
      <c r="F28" s="53">
        <v>1288000</v>
      </c>
    </row>
    <row r="29" spans="1:6" x14ac:dyDescent="0.4">
      <c r="A29" s="52" t="s">
        <v>278</v>
      </c>
      <c r="B29" s="53">
        <v>336000</v>
      </c>
      <c r="C29" s="53">
        <v>397000</v>
      </c>
      <c r="D29" s="53">
        <v>447000</v>
      </c>
      <c r="E29" s="53">
        <v>464000</v>
      </c>
      <c r="F29" s="53">
        <v>408000</v>
      </c>
    </row>
    <row r="30" spans="1:6" x14ac:dyDescent="0.4">
      <c r="A30" s="52" t="s">
        <v>277</v>
      </c>
      <c r="B30" s="53">
        <v>-1541000</v>
      </c>
      <c r="C30" s="51" t="s">
        <v>124</v>
      </c>
      <c r="D30" s="51" t="s">
        <v>124</v>
      </c>
      <c r="E30" s="51" t="s">
        <v>124</v>
      </c>
      <c r="F30" s="51" t="s">
        <v>124</v>
      </c>
    </row>
    <row r="31" spans="1:6" x14ac:dyDescent="0.4">
      <c r="A31" s="52" t="s">
        <v>166</v>
      </c>
      <c r="B31" s="53">
        <v>0</v>
      </c>
      <c r="C31" s="51" t="s">
        <v>124</v>
      </c>
      <c r="D31" s="51" t="s">
        <v>124</v>
      </c>
      <c r="E31" s="51" t="s">
        <v>124</v>
      </c>
      <c r="F31" s="51" t="s">
        <v>124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279</v>
      </c>
      <c r="B34" s="51" t="s">
        <v>127</v>
      </c>
      <c r="C34" s="51" t="s">
        <v>124</v>
      </c>
      <c r="D34" s="51" t="s">
        <v>124</v>
      </c>
      <c r="E34" s="51" t="s">
        <v>124</v>
      </c>
      <c r="F34" s="51" t="s">
        <v>124</v>
      </c>
    </row>
    <row r="35" spans="1:6" x14ac:dyDescent="0.4">
      <c r="A35" s="52" t="s">
        <v>278</v>
      </c>
      <c r="B35" s="51" t="s">
        <v>127</v>
      </c>
      <c r="C35" s="51" t="s">
        <v>124</v>
      </c>
      <c r="D35" s="51" t="s">
        <v>124</v>
      </c>
      <c r="E35" s="51" t="s">
        <v>124</v>
      </c>
      <c r="F35" s="51" t="s">
        <v>124</v>
      </c>
    </row>
    <row r="36" spans="1:6" x14ac:dyDescent="0.4">
      <c r="A36" s="52" t="s">
        <v>277</v>
      </c>
      <c r="B36" s="51" t="s">
        <v>127</v>
      </c>
      <c r="C36" s="51" t="s">
        <v>124</v>
      </c>
      <c r="D36" s="51" t="s">
        <v>124</v>
      </c>
      <c r="E36" s="51" t="s">
        <v>124</v>
      </c>
      <c r="F36" s="51" t="s">
        <v>124</v>
      </c>
    </row>
    <row r="37" spans="1:6" x14ac:dyDescent="0.4">
      <c r="A37" s="52" t="s">
        <v>166</v>
      </c>
      <c r="B37" s="51" t="s">
        <v>127</v>
      </c>
      <c r="C37" s="51" t="s">
        <v>124</v>
      </c>
      <c r="D37" s="51" t="s">
        <v>124</v>
      </c>
      <c r="E37" s="51" t="s">
        <v>124</v>
      </c>
      <c r="F37" s="51" t="s">
        <v>124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279</v>
      </c>
      <c r="B40" s="53">
        <v>1191000</v>
      </c>
      <c r="C40" s="53">
        <v>1411000</v>
      </c>
      <c r="D40" s="53">
        <v>1473000</v>
      </c>
      <c r="E40" s="53">
        <v>1514000</v>
      </c>
      <c r="F40" s="53">
        <v>1395000</v>
      </c>
    </row>
    <row r="41" spans="1:6" x14ac:dyDescent="0.4">
      <c r="A41" s="52" t="s">
        <v>278</v>
      </c>
      <c r="B41" s="53">
        <v>1030000</v>
      </c>
      <c r="C41" s="53">
        <v>1104000</v>
      </c>
      <c r="D41" s="53">
        <v>1090000</v>
      </c>
      <c r="E41" s="53">
        <v>1067000</v>
      </c>
      <c r="F41" s="53">
        <v>958000</v>
      </c>
    </row>
    <row r="42" spans="1:6" x14ac:dyDescent="0.4">
      <c r="A42" s="52" t="s">
        <v>277</v>
      </c>
      <c r="B42" s="53">
        <v>49000</v>
      </c>
      <c r="C42" s="53">
        <v>133000</v>
      </c>
      <c r="D42" s="53">
        <v>102000</v>
      </c>
      <c r="E42" s="53">
        <v>76000</v>
      </c>
      <c r="F42" s="53">
        <v>92000</v>
      </c>
    </row>
    <row r="43" spans="1:6" x14ac:dyDescent="0.4">
      <c r="A43" s="52" t="s">
        <v>166</v>
      </c>
      <c r="B43" s="53">
        <v>317000</v>
      </c>
      <c r="C43" s="53">
        <v>27000</v>
      </c>
      <c r="D43" s="53">
        <v>0</v>
      </c>
      <c r="E43" s="53">
        <v>0</v>
      </c>
      <c r="F43" s="53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279</v>
      </c>
      <c r="B46" s="54">
        <v>46.037881716273702</v>
      </c>
      <c r="C46" s="54">
        <v>52.747663551401899</v>
      </c>
      <c r="D46" s="54">
        <v>55.2720450281426</v>
      </c>
      <c r="E46" s="54">
        <v>56.981558148287498</v>
      </c>
      <c r="F46" s="54">
        <v>57.055214723926397</v>
      </c>
    </row>
    <row r="47" spans="1:6" x14ac:dyDescent="0.4">
      <c r="A47" s="52" t="s">
        <v>278</v>
      </c>
      <c r="B47" s="54">
        <v>39.814456899884</v>
      </c>
      <c r="C47" s="54">
        <v>41.271028037383203</v>
      </c>
      <c r="D47" s="54">
        <v>40.900562851782396</v>
      </c>
      <c r="E47" s="54">
        <v>40.158073014678202</v>
      </c>
      <c r="F47" s="54">
        <v>39.1820040899796</v>
      </c>
    </row>
    <row r="48" spans="1:6" x14ac:dyDescent="0.4">
      <c r="A48" s="52" t="s">
        <v>277</v>
      </c>
      <c r="B48" s="54">
        <v>1.8940858136837999</v>
      </c>
      <c r="C48" s="54">
        <v>4.97196261682243</v>
      </c>
      <c r="D48" s="54">
        <v>3.82739212007505</v>
      </c>
      <c r="E48" s="54">
        <v>2.8603688370342502</v>
      </c>
      <c r="F48" s="54">
        <v>3.7627811860940699</v>
      </c>
    </row>
    <row r="49" spans="1:6" x14ac:dyDescent="0.4">
      <c r="A49" s="52" t="s">
        <v>166</v>
      </c>
      <c r="B49" s="54">
        <v>12.2535755701585</v>
      </c>
      <c r="C49" s="54">
        <v>1.0093457943925199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279</v>
      </c>
      <c r="B52" s="53">
        <v>27730000</v>
      </c>
      <c r="C52" s="53">
        <v>28690000</v>
      </c>
      <c r="D52" s="53">
        <v>29642000</v>
      </c>
      <c r="E52" s="53">
        <v>30855000</v>
      </c>
      <c r="F52" s="53">
        <v>30812000</v>
      </c>
    </row>
    <row r="53" spans="1:6" x14ac:dyDescent="0.4">
      <c r="A53" s="52" t="s">
        <v>278</v>
      </c>
      <c r="B53" s="53">
        <v>9525000</v>
      </c>
      <c r="C53" s="53">
        <v>10404000</v>
      </c>
      <c r="D53" s="53">
        <v>11611000</v>
      </c>
      <c r="E53" s="53">
        <v>12592000</v>
      </c>
      <c r="F53" s="53">
        <v>13237000</v>
      </c>
    </row>
    <row r="54" spans="1:6" x14ac:dyDescent="0.4">
      <c r="A54" s="52" t="s">
        <v>277</v>
      </c>
      <c r="B54" s="53">
        <v>1007000</v>
      </c>
      <c r="C54" s="53">
        <v>969000</v>
      </c>
      <c r="D54" s="53">
        <v>1015000</v>
      </c>
      <c r="E54" s="53">
        <v>1017000</v>
      </c>
      <c r="F54" s="53">
        <v>1383000</v>
      </c>
    </row>
    <row r="55" spans="1:6" x14ac:dyDescent="0.4">
      <c r="A55" s="52" t="s">
        <v>166</v>
      </c>
      <c r="B55" s="53">
        <v>3995000</v>
      </c>
      <c r="C55" s="53">
        <v>0</v>
      </c>
      <c r="D55" s="53">
        <v>33000</v>
      </c>
      <c r="E55" s="53">
        <v>0</v>
      </c>
      <c r="F55" s="53">
        <v>0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279</v>
      </c>
      <c r="B58" s="54">
        <v>65.622263766949899</v>
      </c>
      <c r="C58" s="54">
        <v>71.612210768040299</v>
      </c>
      <c r="D58" s="54">
        <v>70.073993522611801</v>
      </c>
      <c r="E58" s="54">
        <v>69.393216984526802</v>
      </c>
      <c r="F58" s="54">
        <v>67.820038739214695</v>
      </c>
    </row>
    <row r="59" spans="1:6" x14ac:dyDescent="0.4">
      <c r="A59" s="52" t="s">
        <v>278</v>
      </c>
      <c r="B59" s="54">
        <v>22.540644153631401</v>
      </c>
      <c r="C59" s="54">
        <v>25.9690986695954</v>
      </c>
      <c r="D59" s="54">
        <v>27.448523675563202</v>
      </c>
      <c r="E59" s="54">
        <v>28.319539402662802</v>
      </c>
      <c r="F59" s="54">
        <v>29.135851382285601</v>
      </c>
    </row>
    <row r="60" spans="1:6" x14ac:dyDescent="0.4">
      <c r="A60" s="52" t="s">
        <v>277</v>
      </c>
      <c r="B60" s="54">
        <v>2.38303712994297</v>
      </c>
      <c r="C60" s="54">
        <v>2.4186905623642798</v>
      </c>
      <c r="D60" s="54">
        <v>2.3994704616912101</v>
      </c>
      <c r="E60" s="54">
        <v>2.2872436128103599</v>
      </c>
      <c r="F60" s="54">
        <v>3.0441098784997398</v>
      </c>
    </row>
    <row r="61" spans="1:6" x14ac:dyDescent="0.4">
      <c r="A61" s="52" t="s">
        <v>166</v>
      </c>
      <c r="B61" s="54">
        <v>9.4540549494758306</v>
      </c>
      <c r="C61" s="54">
        <v>0</v>
      </c>
      <c r="D61" s="54">
        <v>7.8012340133802996E-2</v>
      </c>
      <c r="E61" s="54">
        <v>0</v>
      </c>
      <c r="F61" s="54">
        <v>0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279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9760000</v>
      </c>
      <c r="C69" s="53">
        <v>10103000</v>
      </c>
      <c r="D69" s="53">
        <v>9698000</v>
      </c>
      <c r="E69" s="53">
        <v>9363000</v>
      </c>
      <c r="F69" s="53">
        <v>9711000</v>
      </c>
    </row>
    <row r="70" spans="1:6" x14ac:dyDescent="0.4">
      <c r="A70" s="52" t="s">
        <v>132</v>
      </c>
      <c r="B70" s="53">
        <v>1191000</v>
      </c>
      <c r="C70" s="53">
        <v>1411000</v>
      </c>
      <c r="D70" s="53">
        <v>1473000</v>
      </c>
      <c r="E70" s="53">
        <v>1514000</v>
      </c>
      <c r="F70" s="53">
        <v>1395000</v>
      </c>
    </row>
    <row r="71" spans="1:6" x14ac:dyDescent="0.4">
      <c r="A71" s="52" t="s">
        <v>131</v>
      </c>
      <c r="B71" s="54">
        <v>89.311859443630993</v>
      </c>
      <c r="C71" s="54">
        <v>89.716721427937102</v>
      </c>
      <c r="D71" s="54">
        <v>87.884005437245094</v>
      </c>
      <c r="E71" s="54">
        <v>86.774791473586703</v>
      </c>
      <c r="F71" s="54">
        <v>87.2349982033776</v>
      </c>
    </row>
    <row r="72" spans="1:6" x14ac:dyDescent="0.4">
      <c r="A72" s="52" t="s">
        <v>130</v>
      </c>
      <c r="B72" s="54">
        <v>46.037881716273702</v>
      </c>
      <c r="C72" s="54">
        <v>52.747663551401899</v>
      </c>
      <c r="D72" s="54">
        <v>55.2720450281426</v>
      </c>
      <c r="E72" s="54">
        <v>56.981558148287498</v>
      </c>
      <c r="F72" s="54">
        <v>57.055214723926397</v>
      </c>
    </row>
    <row r="73" spans="1:6" x14ac:dyDescent="0.4">
      <c r="A73" s="52" t="s">
        <v>129</v>
      </c>
      <c r="B73" s="53">
        <v>916000</v>
      </c>
      <c r="C73" s="53">
        <v>1242000</v>
      </c>
      <c r="D73" s="53">
        <v>1076000</v>
      </c>
      <c r="E73" s="53">
        <v>959000</v>
      </c>
      <c r="F73" s="53">
        <v>1288000</v>
      </c>
    </row>
    <row r="74" spans="1:6" x14ac:dyDescent="0.4">
      <c r="A74" s="52" t="s">
        <v>128</v>
      </c>
      <c r="B74" s="51" t="s">
        <v>127</v>
      </c>
      <c r="C74" s="51" t="s">
        <v>124</v>
      </c>
      <c r="D74" s="51" t="s">
        <v>124</v>
      </c>
      <c r="E74" s="51" t="s">
        <v>124</v>
      </c>
      <c r="F74" s="51" t="s">
        <v>124</v>
      </c>
    </row>
    <row r="75" spans="1:6" x14ac:dyDescent="0.4">
      <c r="A75" s="52" t="s">
        <v>126</v>
      </c>
      <c r="B75" s="53">
        <v>27730000</v>
      </c>
      <c r="C75" s="53">
        <v>28690000</v>
      </c>
      <c r="D75" s="53">
        <v>29642000</v>
      </c>
      <c r="E75" s="53">
        <v>30855000</v>
      </c>
      <c r="F75" s="53">
        <v>30812000</v>
      </c>
    </row>
    <row r="76" spans="1:6" x14ac:dyDescent="0.4">
      <c r="A76" s="52" t="s">
        <v>125</v>
      </c>
      <c r="B76" s="54">
        <v>65.622263766949899</v>
      </c>
      <c r="C76" s="54">
        <v>71.612210768040299</v>
      </c>
      <c r="D76" s="54">
        <v>70.073993522611801</v>
      </c>
      <c r="E76" s="54">
        <v>69.393216984526802</v>
      </c>
      <c r="F76" s="54">
        <v>67.820038739214695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278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1324000</v>
      </c>
      <c r="C79" s="53">
        <v>1353000</v>
      </c>
      <c r="D79" s="53">
        <v>1526000</v>
      </c>
      <c r="E79" s="53">
        <v>1630000</v>
      </c>
      <c r="F79" s="53">
        <v>1618000</v>
      </c>
    </row>
    <row r="80" spans="1:6" x14ac:dyDescent="0.4">
      <c r="A80" s="52" t="s">
        <v>132</v>
      </c>
      <c r="B80" s="53">
        <v>1030000</v>
      </c>
      <c r="C80" s="53">
        <v>1104000</v>
      </c>
      <c r="D80" s="53">
        <v>1090000</v>
      </c>
      <c r="E80" s="53">
        <v>1067000</v>
      </c>
      <c r="F80" s="53">
        <v>958000</v>
      </c>
    </row>
    <row r="81" spans="1:6" x14ac:dyDescent="0.4">
      <c r="A81" s="52" t="s">
        <v>131</v>
      </c>
      <c r="B81" s="54">
        <v>12.1156661786237</v>
      </c>
      <c r="C81" s="54">
        <v>12.014918746114899</v>
      </c>
      <c r="D81" s="54">
        <v>13.8287267784323</v>
      </c>
      <c r="E81" s="54">
        <v>15.1065801668211</v>
      </c>
      <c r="F81" s="54">
        <v>14.5346748113547</v>
      </c>
    </row>
    <row r="82" spans="1:6" x14ac:dyDescent="0.4">
      <c r="A82" s="52" t="s">
        <v>130</v>
      </c>
      <c r="B82" s="54">
        <v>39.814456899884</v>
      </c>
      <c r="C82" s="54">
        <v>41.271028037383203</v>
      </c>
      <c r="D82" s="54">
        <v>40.900562851782396</v>
      </c>
      <c r="E82" s="54">
        <v>40.158073014678202</v>
      </c>
      <c r="F82" s="54">
        <v>39.1820040899796</v>
      </c>
    </row>
    <row r="83" spans="1:6" x14ac:dyDescent="0.4">
      <c r="A83" s="52" t="s">
        <v>129</v>
      </c>
      <c r="B83" s="53">
        <v>336000</v>
      </c>
      <c r="C83" s="53">
        <v>397000</v>
      </c>
      <c r="D83" s="53">
        <v>447000</v>
      </c>
      <c r="E83" s="53">
        <v>464000</v>
      </c>
      <c r="F83" s="53">
        <v>408000</v>
      </c>
    </row>
    <row r="84" spans="1:6" x14ac:dyDescent="0.4">
      <c r="A84" s="52" t="s">
        <v>128</v>
      </c>
      <c r="B84" s="51" t="s">
        <v>127</v>
      </c>
      <c r="C84" s="51" t="s">
        <v>124</v>
      </c>
      <c r="D84" s="51" t="s">
        <v>124</v>
      </c>
      <c r="E84" s="51" t="s">
        <v>124</v>
      </c>
      <c r="F84" s="51" t="s">
        <v>124</v>
      </c>
    </row>
    <row r="85" spans="1:6" x14ac:dyDescent="0.4">
      <c r="A85" s="52" t="s">
        <v>126</v>
      </c>
      <c r="B85" s="53">
        <v>9525000</v>
      </c>
      <c r="C85" s="53">
        <v>10404000</v>
      </c>
      <c r="D85" s="53">
        <v>11611000</v>
      </c>
      <c r="E85" s="53">
        <v>12592000</v>
      </c>
      <c r="F85" s="53">
        <v>13237000</v>
      </c>
    </row>
    <row r="86" spans="1:6" x14ac:dyDescent="0.4">
      <c r="A86" s="52" t="s">
        <v>125</v>
      </c>
      <c r="B86" s="54">
        <v>22.540644153631401</v>
      </c>
      <c r="C86" s="54">
        <v>25.9690986695954</v>
      </c>
      <c r="D86" s="54">
        <v>27.448523675563202</v>
      </c>
      <c r="E86" s="54">
        <v>28.319539402662802</v>
      </c>
      <c r="F86" s="54">
        <v>29.135851382285601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277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43000</v>
      </c>
      <c r="C89" s="53">
        <v>34000</v>
      </c>
      <c r="D89" s="53">
        <v>14000</v>
      </c>
      <c r="E89" s="53">
        <v>9000</v>
      </c>
      <c r="F89" s="53">
        <v>14000</v>
      </c>
    </row>
    <row r="90" spans="1:6" x14ac:dyDescent="0.4">
      <c r="A90" s="52" t="s">
        <v>132</v>
      </c>
      <c r="B90" s="53">
        <v>49000</v>
      </c>
      <c r="C90" s="53">
        <v>133000</v>
      </c>
      <c r="D90" s="53">
        <v>102000</v>
      </c>
      <c r="E90" s="53">
        <v>76000</v>
      </c>
      <c r="F90" s="53">
        <v>92000</v>
      </c>
    </row>
    <row r="91" spans="1:6" x14ac:dyDescent="0.4">
      <c r="A91" s="52" t="s">
        <v>131</v>
      </c>
      <c r="B91" s="54">
        <v>0.39348462664714501</v>
      </c>
      <c r="C91" s="54">
        <v>0.30192700470650902</v>
      </c>
      <c r="D91" s="54">
        <v>0.12686905301314</v>
      </c>
      <c r="E91" s="54">
        <v>8.3410565338276205E-2</v>
      </c>
      <c r="F91" s="54">
        <v>0.12576356449874199</v>
      </c>
    </row>
    <row r="92" spans="1:6" x14ac:dyDescent="0.4">
      <c r="A92" s="52" t="s">
        <v>130</v>
      </c>
      <c r="B92" s="54">
        <v>1.8940858136837999</v>
      </c>
      <c r="C92" s="54">
        <v>4.97196261682243</v>
      </c>
      <c r="D92" s="54">
        <v>3.82739212007505</v>
      </c>
      <c r="E92" s="54">
        <v>2.8603688370342502</v>
      </c>
      <c r="F92" s="54">
        <v>3.7627811860940699</v>
      </c>
    </row>
    <row r="93" spans="1:6" x14ac:dyDescent="0.4">
      <c r="A93" s="52" t="s">
        <v>129</v>
      </c>
      <c r="B93" s="53">
        <v>-1541000</v>
      </c>
      <c r="C93" s="51" t="s">
        <v>124</v>
      </c>
      <c r="D93" s="51" t="s">
        <v>124</v>
      </c>
      <c r="E93" s="51" t="s">
        <v>124</v>
      </c>
      <c r="F93" s="51" t="s">
        <v>124</v>
      </c>
    </row>
    <row r="94" spans="1:6" x14ac:dyDescent="0.4">
      <c r="A94" s="52" t="s">
        <v>128</v>
      </c>
      <c r="B94" s="51" t="s">
        <v>127</v>
      </c>
      <c r="C94" s="51" t="s">
        <v>124</v>
      </c>
      <c r="D94" s="51" t="s">
        <v>124</v>
      </c>
      <c r="E94" s="51" t="s">
        <v>124</v>
      </c>
      <c r="F94" s="51" t="s">
        <v>124</v>
      </c>
    </row>
    <row r="95" spans="1:6" x14ac:dyDescent="0.4">
      <c r="A95" s="52" t="s">
        <v>126</v>
      </c>
      <c r="B95" s="53">
        <v>1007000</v>
      </c>
      <c r="C95" s="53">
        <v>969000</v>
      </c>
      <c r="D95" s="53">
        <v>1015000</v>
      </c>
      <c r="E95" s="53">
        <v>1017000</v>
      </c>
      <c r="F95" s="53">
        <v>1383000</v>
      </c>
    </row>
    <row r="96" spans="1:6" x14ac:dyDescent="0.4">
      <c r="A96" s="52" t="s">
        <v>125</v>
      </c>
      <c r="B96" s="54">
        <v>2.38303712994297</v>
      </c>
      <c r="C96" s="54">
        <v>2.4186905623642798</v>
      </c>
      <c r="D96" s="54">
        <v>2.3994704616912101</v>
      </c>
      <c r="E96" s="54">
        <v>2.2872436128103599</v>
      </c>
      <c r="F96" s="54">
        <v>3.0441098784997398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166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-199000</v>
      </c>
      <c r="C99" s="53">
        <v>-229000</v>
      </c>
      <c r="D99" s="53">
        <v>-203000</v>
      </c>
      <c r="E99" s="53">
        <v>-212000</v>
      </c>
      <c r="F99" s="53">
        <v>-211000</v>
      </c>
    </row>
    <row r="100" spans="1:6" x14ac:dyDescent="0.4">
      <c r="A100" s="52" t="s">
        <v>132</v>
      </c>
      <c r="B100" s="53">
        <v>317000</v>
      </c>
      <c r="C100" s="53">
        <v>27000</v>
      </c>
      <c r="D100" s="53">
        <v>0</v>
      </c>
      <c r="E100" s="53">
        <v>0</v>
      </c>
      <c r="F100" s="53">
        <v>0</v>
      </c>
    </row>
    <row r="101" spans="1:6" x14ac:dyDescent="0.4">
      <c r="A101" s="52" t="s">
        <v>131</v>
      </c>
      <c r="B101" s="51" t="s">
        <v>127</v>
      </c>
      <c r="C101" s="51" t="s">
        <v>127</v>
      </c>
      <c r="D101" s="51" t="s">
        <v>127</v>
      </c>
      <c r="E101" s="51" t="s">
        <v>127</v>
      </c>
      <c r="F101" s="51" t="s">
        <v>127</v>
      </c>
    </row>
    <row r="102" spans="1:6" x14ac:dyDescent="0.4">
      <c r="A102" s="52" t="s">
        <v>130</v>
      </c>
      <c r="B102" s="54">
        <v>12.2535755701585</v>
      </c>
      <c r="C102" s="54">
        <v>1.0093457943925199</v>
      </c>
      <c r="D102" s="54">
        <v>0</v>
      </c>
      <c r="E102" s="54">
        <v>0</v>
      </c>
      <c r="F102" s="54">
        <v>0</v>
      </c>
    </row>
    <row r="103" spans="1:6" x14ac:dyDescent="0.4">
      <c r="A103" s="52" t="s">
        <v>129</v>
      </c>
      <c r="B103" s="53">
        <v>0</v>
      </c>
      <c r="C103" s="51" t="s">
        <v>124</v>
      </c>
      <c r="D103" s="51" t="s">
        <v>124</v>
      </c>
      <c r="E103" s="51" t="s">
        <v>124</v>
      </c>
      <c r="F103" s="51" t="s">
        <v>124</v>
      </c>
    </row>
    <row r="104" spans="1:6" x14ac:dyDescent="0.4">
      <c r="A104" s="52" t="s">
        <v>128</v>
      </c>
      <c r="B104" s="51" t="s">
        <v>127</v>
      </c>
      <c r="C104" s="51" t="s">
        <v>124</v>
      </c>
      <c r="D104" s="51" t="s">
        <v>124</v>
      </c>
      <c r="E104" s="51" t="s">
        <v>124</v>
      </c>
      <c r="F104" s="51" t="s">
        <v>124</v>
      </c>
    </row>
    <row r="105" spans="1:6" x14ac:dyDescent="0.4">
      <c r="A105" s="52" t="s">
        <v>126</v>
      </c>
      <c r="B105" s="53">
        <v>3995000</v>
      </c>
      <c r="C105" s="53">
        <v>0</v>
      </c>
      <c r="D105" s="53">
        <v>33000</v>
      </c>
      <c r="E105" s="53">
        <v>0</v>
      </c>
      <c r="F105" s="53">
        <v>0</v>
      </c>
    </row>
    <row r="106" spans="1:6" x14ac:dyDescent="0.4">
      <c r="A106" s="52" t="s">
        <v>125</v>
      </c>
      <c r="B106" s="54">
        <v>9.4540549494758306</v>
      </c>
      <c r="C106" s="54">
        <v>0</v>
      </c>
      <c r="D106" s="54">
        <v>7.8012340133802996E-2</v>
      </c>
      <c r="E106" s="54">
        <v>0</v>
      </c>
      <c r="F106" s="54">
        <v>0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3D309-5A11-4BCE-B38B-87BD0D770C85}">
  <dimension ref="A1:L90"/>
  <sheetViews>
    <sheetView zoomScaleNormal="100" workbookViewId="0">
      <selection activeCell="C4" sqref="C4"/>
    </sheetView>
  </sheetViews>
  <sheetFormatPr defaultRowHeight="12.3" x14ac:dyDescent="0.4"/>
  <cols>
    <col min="1" max="1" width="48.5546875" style="49" customWidth="1"/>
    <col min="2" max="3" width="23.5546875" style="49" customWidth="1"/>
    <col min="4" max="4" width="24.83203125" style="49" customWidth="1"/>
    <col min="5" max="5" width="23.5546875" style="49" customWidth="1"/>
    <col min="6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285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284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283</v>
      </c>
      <c r="B16" s="53">
        <v>2257566</v>
      </c>
      <c r="C16" s="53">
        <v>2546525</v>
      </c>
      <c r="D16" s="53">
        <v>2545942</v>
      </c>
      <c r="E16" s="53">
        <v>2265320</v>
      </c>
      <c r="F16" s="53">
        <v>2539636</v>
      </c>
      <c r="G16" s="49">
        <f>F16/F19</f>
        <v>0.89098186592028639</v>
      </c>
    </row>
    <row r="17" spans="1:6" x14ac:dyDescent="0.4">
      <c r="A17" s="52" t="s">
        <v>282</v>
      </c>
      <c r="B17" s="53">
        <v>297640</v>
      </c>
      <c r="C17" s="53">
        <v>314275</v>
      </c>
      <c r="D17" s="53">
        <v>327917</v>
      </c>
      <c r="E17" s="53">
        <v>313511</v>
      </c>
      <c r="F17" s="53">
        <v>306398</v>
      </c>
    </row>
    <row r="18" spans="1:6" x14ac:dyDescent="0.4">
      <c r="A18" s="52" t="s">
        <v>159</v>
      </c>
      <c r="B18" s="53">
        <v>419</v>
      </c>
      <c r="C18" s="53">
        <v>49</v>
      </c>
      <c r="D18" s="53">
        <v>89</v>
      </c>
      <c r="E18" s="53">
        <v>944</v>
      </c>
      <c r="F18" s="53">
        <v>4345</v>
      </c>
    </row>
    <row r="19" spans="1:6" x14ac:dyDescent="0.4">
      <c r="A19" s="52" t="s">
        <v>47</v>
      </c>
      <c r="B19" s="52"/>
      <c r="C19" s="52"/>
      <c r="D19" s="52"/>
      <c r="E19" s="52"/>
      <c r="F19" s="59">
        <f>SUM(F16:F18)</f>
        <v>2850379</v>
      </c>
    </row>
    <row r="20" spans="1:6" x14ac:dyDescent="0.4">
      <c r="A20" s="52" t="s">
        <v>131</v>
      </c>
      <c r="B20" s="52"/>
      <c r="C20" s="52"/>
      <c r="D20" s="52"/>
      <c r="E20" s="52"/>
      <c r="F20" s="52"/>
    </row>
    <row r="21" spans="1:6" x14ac:dyDescent="0.4">
      <c r="A21" s="52" t="s">
        <v>283</v>
      </c>
      <c r="B21" s="54">
        <v>88.337138664710196</v>
      </c>
      <c r="C21" s="54">
        <v>89.0129119013272</v>
      </c>
      <c r="D21" s="54">
        <v>88.586919457137</v>
      </c>
      <c r="E21" s="54">
        <v>87.810758690195897</v>
      </c>
      <c r="F21" s="54">
        <v>89.098186592028597</v>
      </c>
    </row>
    <row r="22" spans="1:6" x14ac:dyDescent="0.4">
      <c r="A22" s="52" t="s">
        <v>282</v>
      </c>
      <c r="B22" s="54">
        <v>11.646466128637799</v>
      </c>
      <c r="C22" s="54">
        <v>10.985375320403101</v>
      </c>
      <c r="D22" s="54">
        <v>11.409983757534899</v>
      </c>
      <c r="E22" s="54">
        <v>12.152648971325</v>
      </c>
      <c r="F22" s="54">
        <v>10.7493775389168</v>
      </c>
    </row>
    <row r="23" spans="1:6" x14ac:dyDescent="0.4">
      <c r="A23" s="52" t="s">
        <v>159</v>
      </c>
      <c r="B23" s="54">
        <v>1.6395206651993201E-2</v>
      </c>
      <c r="C23" s="54">
        <v>1.7127782696675E-3</v>
      </c>
      <c r="D23" s="54">
        <v>3.0967853280574301E-3</v>
      </c>
      <c r="E23" s="54">
        <v>3.6592338479130897E-2</v>
      </c>
      <c r="F23" s="54">
        <v>0.15243586905460599</v>
      </c>
    </row>
    <row r="24" spans="1:6" x14ac:dyDescent="0.4">
      <c r="A24" s="52" t="s">
        <v>47</v>
      </c>
      <c r="B24" s="52"/>
      <c r="C24" s="52"/>
      <c r="D24" s="52"/>
      <c r="E24" s="52"/>
      <c r="F24" s="52"/>
    </row>
    <row r="25" spans="1:6" x14ac:dyDescent="0.4">
      <c r="A25" s="52" t="s">
        <v>129</v>
      </c>
      <c r="B25" s="52"/>
      <c r="C25" s="52"/>
      <c r="D25" s="52"/>
      <c r="E25" s="52"/>
      <c r="F25" s="52"/>
    </row>
    <row r="26" spans="1:6" x14ac:dyDescent="0.4">
      <c r="A26" s="52" t="s">
        <v>283</v>
      </c>
      <c r="B26" s="53">
        <v>121946</v>
      </c>
      <c r="C26" s="53">
        <v>145648</v>
      </c>
      <c r="D26" s="53">
        <v>158835</v>
      </c>
      <c r="E26" s="53">
        <v>171335</v>
      </c>
      <c r="F26" s="53">
        <v>179637</v>
      </c>
    </row>
    <row r="27" spans="1:6" x14ac:dyDescent="0.4">
      <c r="A27" s="52" t="s">
        <v>282</v>
      </c>
      <c r="B27" s="53">
        <v>66997</v>
      </c>
      <c r="C27" s="53">
        <v>82509</v>
      </c>
      <c r="D27" s="53">
        <v>88973</v>
      </c>
      <c r="E27" s="53">
        <v>57583</v>
      </c>
      <c r="F27" s="53">
        <v>101234</v>
      </c>
    </row>
    <row r="28" spans="1:6" x14ac:dyDescent="0.4">
      <c r="A28" s="52" t="s">
        <v>159</v>
      </c>
      <c r="B28" s="53">
        <v>-21756</v>
      </c>
      <c r="C28" s="53">
        <v>-24493</v>
      </c>
      <c r="D28" s="53">
        <v>-28036</v>
      </c>
      <c r="E28" s="53">
        <v>-29204</v>
      </c>
      <c r="F28" s="53">
        <v>-32815</v>
      </c>
    </row>
    <row r="29" spans="1:6" x14ac:dyDescent="0.4">
      <c r="A29" s="52" t="s">
        <v>47</v>
      </c>
      <c r="B29" s="52"/>
      <c r="C29" s="52"/>
      <c r="D29" s="52"/>
      <c r="E29" s="52"/>
      <c r="F29" s="52"/>
    </row>
    <row r="30" spans="1:6" x14ac:dyDescent="0.4">
      <c r="A30" s="52" t="s">
        <v>128</v>
      </c>
      <c r="B30" s="52"/>
      <c r="C30" s="52"/>
      <c r="D30" s="52"/>
      <c r="E30" s="52"/>
      <c r="F30" s="52"/>
    </row>
    <row r="31" spans="1:6" x14ac:dyDescent="0.4">
      <c r="A31" s="52" t="s">
        <v>283</v>
      </c>
      <c r="B31" s="54">
        <v>72.939881689365805</v>
      </c>
      <c r="C31" s="54">
        <v>71.513865975331896</v>
      </c>
      <c r="D31" s="54">
        <v>72.272627996287099</v>
      </c>
      <c r="E31" s="54">
        <v>85.790179957339006</v>
      </c>
      <c r="F31" s="54">
        <v>72.417921759602706</v>
      </c>
    </row>
    <row r="32" spans="1:6" x14ac:dyDescent="0.4">
      <c r="A32" s="52" t="s">
        <v>282</v>
      </c>
      <c r="B32" s="54">
        <v>40.073091807377402</v>
      </c>
      <c r="C32" s="54">
        <v>40.5123144001886</v>
      </c>
      <c r="D32" s="54">
        <v>40.484229110168698</v>
      </c>
      <c r="E32" s="54">
        <v>28.832730805051199</v>
      </c>
      <c r="F32" s="54">
        <v>40.810945915438502</v>
      </c>
    </row>
    <row r="33" spans="1:6" x14ac:dyDescent="0.4">
      <c r="A33" s="52" t="s">
        <v>159</v>
      </c>
      <c r="B33" s="51" t="s">
        <v>127</v>
      </c>
      <c r="C33" s="51" t="s">
        <v>127</v>
      </c>
      <c r="D33" s="51" t="s">
        <v>127</v>
      </c>
      <c r="E33" s="51" t="s">
        <v>127</v>
      </c>
      <c r="F33" s="51" t="s">
        <v>127</v>
      </c>
    </row>
    <row r="34" spans="1:6" x14ac:dyDescent="0.4">
      <c r="A34" s="52" t="s">
        <v>47</v>
      </c>
      <c r="B34" s="52"/>
      <c r="C34" s="52"/>
      <c r="D34" s="52"/>
      <c r="E34" s="52"/>
      <c r="F34" s="52"/>
    </row>
    <row r="35" spans="1:6" x14ac:dyDescent="0.4">
      <c r="A35" s="52" t="s">
        <v>132</v>
      </c>
      <c r="B35" s="52"/>
      <c r="C35" s="52"/>
      <c r="D35" s="52"/>
      <c r="E35" s="52"/>
      <c r="F35" s="52"/>
    </row>
    <row r="36" spans="1:6" x14ac:dyDescent="0.4">
      <c r="A36" s="52" t="s">
        <v>283</v>
      </c>
      <c r="B36" s="53">
        <v>376865</v>
      </c>
      <c r="C36" s="53">
        <v>415264</v>
      </c>
      <c r="D36" s="53">
        <v>419898</v>
      </c>
      <c r="E36" s="53">
        <v>350864</v>
      </c>
      <c r="F36" s="53">
        <v>292000</v>
      </c>
    </row>
    <row r="37" spans="1:6" x14ac:dyDescent="0.4">
      <c r="A37" s="52" t="s">
        <v>282</v>
      </c>
      <c r="B37" s="53">
        <v>53272</v>
      </c>
      <c r="C37" s="53">
        <v>72666</v>
      </c>
      <c r="D37" s="53">
        <v>24175</v>
      </c>
      <c r="E37" s="53">
        <v>12203</v>
      </c>
      <c r="F37" s="53">
        <v>11131</v>
      </c>
    </row>
    <row r="38" spans="1:6" x14ac:dyDescent="0.4">
      <c r="A38" s="52" t="s">
        <v>159</v>
      </c>
      <c r="B38" s="53">
        <v>317</v>
      </c>
      <c r="C38" s="53">
        <v>18840</v>
      </c>
      <c r="D38" s="53">
        <v>13447</v>
      </c>
      <c r="E38" s="53">
        <v>20828</v>
      </c>
      <c r="F38" s="53">
        <v>11393</v>
      </c>
    </row>
    <row r="39" spans="1:6" x14ac:dyDescent="0.4">
      <c r="A39" s="52" t="s">
        <v>47</v>
      </c>
      <c r="B39" s="52"/>
      <c r="C39" s="52"/>
      <c r="D39" s="52"/>
      <c r="E39" s="52"/>
      <c r="F39" s="52"/>
    </row>
    <row r="40" spans="1:6" x14ac:dyDescent="0.4">
      <c r="A40" s="52" t="s">
        <v>130</v>
      </c>
      <c r="B40" s="52"/>
      <c r="C40" s="52"/>
      <c r="D40" s="52"/>
      <c r="E40" s="52"/>
      <c r="F40" s="52"/>
    </row>
    <row r="41" spans="1:6" x14ac:dyDescent="0.4">
      <c r="A41" s="52" t="s">
        <v>283</v>
      </c>
      <c r="B41" s="54">
        <v>87.550586125346697</v>
      </c>
      <c r="C41" s="54">
        <v>81.943287882076703</v>
      </c>
      <c r="D41" s="54">
        <v>91.776971498513703</v>
      </c>
      <c r="E41" s="54">
        <v>91.395824379062006</v>
      </c>
      <c r="F41" s="54">
        <v>92.838702292988799</v>
      </c>
    </row>
    <row r="42" spans="1:6" x14ac:dyDescent="0.4">
      <c r="A42" s="52" t="s">
        <v>282</v>
      </c>
      <c r="B42" s="54">
        <v>12.3757706979143</v>
      </c>
      <c r="C42" s="54">
        <v>14.339049272845701</v>
      </c>
      <c r="D42" s="54">
        <v>5.2839220143381702</v>
      </c>
      <c r="E42" s="54">
        <v>3.17873376834812</v>
      </c>
      <c r="F42" s="54">
        <v>3.5389986137782801</v>
      </c>
    </row>
    <row r="43" spans="1:6" x14ac:dyDescent="0.4">
      <c r="A43" s="52" t="s">
        <v>159</v>
      </c>
      <c r="B43" s="54">
        <v>7.3643176738977897E-2</v>
      </c>
      <c r="C43" s="54">
        <v>3.7176628450776499</v>
      </c>
      <c r="D43" s="54">
        <v>2.9391064871480999</v>
      </c>
      <c r="E43" s="54">
        <v>5.4254418525899002</v>
      </c>
      <c r="F43" s="54">
        <v>3.6222990932329502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126</v>
      </c>
      <c r="B45" s="52"/>
      <c r="C45" s="52"/>
      <c r="D45" s="52"/>
      <c r="E45" s="52"/>
      <c r="F45" s="52"/>
    </row>
    <row r="46" spans="1:6" x14ac:dyDescent="0.4">
      <c r="A46" s="52" t="s">
        <v>283</v>
      </c>
      <c r="B46" s="53">
        <v>5630613</v>
      </c>
      <c r="C46" s="53">
        <v>5967503</v>
      </c>
      <c r="D46" s="53">
        <v>6388682</v>
      </c>
      <c r="E46" s="53">
        <v>6457373</v>
      </c>
      <c r="F46" s="53">
        <v>6491625</v>
      </c>
    </row>
    <row r="47" spans="1:6" x14ac:dyDescent="0.4">
      <c r="A47" s="52" t="s">
        <v>282</v>
      </c>
      <c r="B47" s="53">
        <v>6798659</v>
      </c>
      <c r="C47" s="53">
        <v>7027894</v>
      </c>
      <c r="D47" s="53">
        <v>7233017</v>
      </c>
      <c r="E47" s="53">
        <v>8396533</v>
      </c>
      <c r="F47" s="53">
        <v>9181603</v>
      </c>
    </row>
    <row r="48" spans="1:6" x14ac:dyDescent="0.4">
      <c r="A48" s="52" t="s">
        <v>159</v>
      </c>
      <c r="B48" s="53">
        <v>104888</v>
      </c>
      <c r="C48" s="53">
        <v>108654</v>
      </c>
      <c r="D48" s="53">
        <v>123552</v>
      </c>
      <c r="E48" s="53">
        <v>150101</v>
      </c>
      <c r="F48" s="53">
        <v>149409</v>
      </c>
    </row>
    <row r="49" spans="1:6" x14ac:dyDescent="0.4">
      <c r="A49" s="52" t="s">
        <v>47</v>
      </c>
      <c r="B49" s="52"/>
      <c r="C49" s="52"/>
      <c r="D49" s="52"/>
      <c r="E49" s="52"/>
      <c r="F49" s="52"/>
    </row>
    <row r="50" spans="1:6" x14ac:dyDescent="0.4">
      <c r="A50" s="52" t="s">
        <v>125</v>
      </c>
      <c r="B50" s="52"/>
      <c r="C50" s="52"/>
      <c r="D50" s="52"/>
      <c r="E50" s="52"/>
      <c r="F50" s="52"/>
    </row>
    <row r="51" spans="1:6" x14ac:dyDescent="0.4">
      <c r="A51" s="52" t="s">
        <v>283</v>
      </c>
      <c r="B51" s="54">
        <v>44.922140773693599</v>
      </c>
      <c r="C51" s="54">
        <v>45.539375571722097</v>
      </c>
      <c r="D51" s="54">
        <v>46.479194887019503</v>
      </c>
      <c r="E51" s="54">
        <v>43.037656540682804</v>
      </c>
      <c r="F51" s="54">
        <v>41.027453262057399</v>
      </c>
    </row>
    <row r="52" spans="1:6" x14ac:dyDescent="0.4">
      <c r="A52" s="52" t="s">
        <v>282</v>
      </c>
      <c r="B52" s="54">
        <v>54.241042080203201</v>
      </c>
      <c r="C52" s="54">
        <v>53.631460988666802</v>
      </c>
      <c r="D52" s="54">
        <v>52.621934659468899</v>
      </c>
      <c r="E52" s="54">
        <v>55.961937367797802</v>
      </c>
      <c r="F52" s="54">
        <v>58.028273036915401</v>
      </c>
    </row>
    <row r="53" spans="1:6" x14ac:dyDescent="0.4">
      <c r="A53" s="52" t="s">
        <v>159</v>
      </c>
      <c r="B53" s="54">
        <v>0.83681714610312896</v>
      </c>
      <c r="C53" s="54">
        <v>0.82916343961115502</v>
      </c>
      <c r="D53" s="54">
        <v>0.89887045351154404</v>
      </c>
      <c r="E53" s="54">
        <v>1.0004060915194199</v>
      </c>
      <c r="F53" s="54">
        <v>0.94427370102720598</v>
      </c>
    </row>
    <row r="54" spans="1:6" x14ac:dyDescent="0.4">
      <c r="A54" s="69"/>
      <c r="B54" s="68"/>
      <c r="C54" s="68"/>
      <c r="D54" s="68"/>
      <c r="E54" s="68"/>
      <c r="F54" s="68"/>
    </row>
    <row r="55" spans="1:6" x14ac:dyDescent="0.4">
      <c r="A55" s="50" t="s">
        <v>145</v>
      </c>
    </row>
    <row r="56" spans="1:6" ht="12.6" thickBot="1" x14ac:dyDescent="0.45">
      <c r="A56" s="69"/>
      <c r="B56" s="68"/>
      <c r="C56" s="68"/>
      <c r="D56" s="68"/>
      <c r="E56" s="68"/>
      <c r="F56" s="68"/>
    </row>
    <row r="57" spans="1:6" x14ac:dyDescent="0.4">
      <c r="A57" s="62" t="s">
        <v>144</v>
      </c>
      <c r="B57" s="61" t="s">
        <v>143</v>
      </c>
      <c r="C57" s="61" t="s">
        <v>142</v>
      </c>
      <c r="D57" s="61" t="s">
        <v>141</v>
      </c>
      <c r="E57" s="61" t="s">
        <v>140</v>
      </c>
      <c r="F57" s="61" t="s">
        <v>139</v>
      </c>
    </row>
    <row r="58" spans="1:6" x14ac:dyDescent="0.4">
      <c r="A58" s="52" t="s">
        <v>138</v>
      </c>
      <c r="B58" s="56">
        <v>43100</v>
      </c>
      <c r="C58" s="56">
        <v>43465</v>
      </c>
      <c r="D58" s="56">
        <v>43830</v>
      </c>
      <c r="E58" s="56">
        <v>44196</v>
      </c>
      <c r="F58" s="56">
        <v>44561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5" t="s">
        <v>283</v>
      </c>
      <c r="B60" s="52"/>
      <c r="C60" s="52"/>
      <c r="D60" s="52"/>
      <c r="E60" s="52"/>
      <c r="F60" s="52"/>
    </row>
    <row r="61" spans="1:6" x14ac:dyDescent="0.4">
      <c r="A61" s="52" t="s">
        <v>133</v>
      </c>
      <c r="B61" s="53">
        <v>2257566</v>
      </c>
      <c r="C61" s="53">
        <v>2546525</v>
      </c>
      <c r="D61" s="53">
        <v>2545942</v>
      </c>
      <c r="E61" s="53">
        <v>2265320</v>
      </c>
      <c r="F61" s="53">
        <v>2539636</v>
      </c>
    </row>
    <row r="62" spans="1:6" x14ac:dyDescent="0.4">
      <c r="A62" s="52" t="s">
        <v>132</v>
      </c>
      <c r="B62" s="53">
        <v>376865</v>
      </c>
      <c r="C62" s="53">
        <v>415264</v>
      </c>
      <c r="D62" s="53">
        <v>419898</v>
      </c>
      <c r="E62" s="53">
        <v>350864</v>
      </c>
      <c r="F62" s="53">
        <v>292000</v>
      </c>
    </row>
    <row r="63" spans="1:6" x14ac:dyDescent="0.4">
      <c r="A63" s="52" t="s">
        <v>131</v>
      </c>
      <c r="B63" s="54">
        <v>88.337138664710196</v>
      </c>
      <c r="C63" s="54">
        <v>89.0129119013272</v>
      </c>
      <c r="D63" s="54">
        <v>88.586919457137</v>
      </c>
      <c r="E63" s="54">
        <v>87.810758690195897</v>
      </c>
      <c r="F63" s="54">
        <v>89.098186592028597</v>
      </c>
    </row>
    <row r="64" spans="1:6" x14ac:dyDescent="0.4">
      <c r="A64" s="52" t="s">
        <v>130</v>
      </c>
      <c r="B64" s="54">
        <v>87.550586125346697</v>
      </c>
      <c r="C64" s="54">
        <v>81.943287882076703</v>
      </c>
      <c r="D64" s="54">
        <v>91.776971498513703</v>
      </c>
      <c r="E64" s="54">
        <v>91.395824379062006</v>
      </c>
      <c r="F64" s="54">
        <v>92.838702292988799</v>
      </c>
    </row>
    <row r="65" spans="1:6" x14ac:dyDescent="0.4">
      <c r="A65" s="52" t="s">
        <v>129</v>
      </c>
      <c r="B65" s="53">
        <v>121946</v>
      </c>
      <c r="C65" s="53">
        <v>145648</v>
      </c>
      <c r="D65" s="53">
        <v>158835</v>
      </c>
      <c r="E65" s="53">
        <v>171335</v>
      </c>
      <c r="F65" s="53">
        <v>179637</v>
      </c>
    </row>
    <row r="66" spans="1:6" x14ac:dyDescent="0.4">
      <c r="A66" s="52" t="s">
        <v>128</v>
      </c>
      <c r="B66" s="54">
        <v>72.939881689365805</v>
      </c>
      <c r="C66" s="54">
        <v>71.513865975331896</v>
      </c>
      <c r="D66" s="54">
        <v>72.272627996287099</v>
      </c>
      <c r="E66" s="54">
        <v>85.790179957339006</v>
      </c>
      <c r="F66" s="54">
        <v>72.417921759602706</v>
      </c>
    </row>
    <row r="67" spans="1:6" x14ac:dyDescent="0.4">
      <c r="A67" s="52" t="s">
        <v>126</v>
      </c>
      <c r="B67" s="53">
        <v>5630613</v>
      </c>
      <c r="C67" s="53">
        <v>5967503</v>
      </c>
      <c r="D67" s="53">
        <v>6388682</v>
      </c>
      <c r="E67" s="53">
        <v>6457373</v>
      </c>
      <c r="F67" s="53">
        <v>6491625</v>
      </c>
    </row>
    <row r="68" spans="1:6" x14ac:dyDescent="0.4">
      <c r="A68" s="52" t="s">
        <v>125</v>
      </c>
      <c r="B68" s="54">
        <v>44.922140773693599</v>
      </c>
      <c r="C68" s="54">
        <v>45.539375571722097</v>
      </c>
      <c r="D68" s="54">
        <v>46.479194887019503</v>
      </c>
      <c r="E68" s="54">
        <v>43.037656540682804</v>
      </c>
      <c r="F68" s="54">
        <v>41.027453262057399</v>
      </c>
    </row>
    <row r="69" spans="1:6" x14ac:dyDescent="0.4">
      <c r="A69" s="52" t="s">
        <v>47</v>
      </c>
      <c r="B69" s="52"/>
      <c r="C69" s="52"/>
      <c r="D69" s="52"/>
      <c r="E69" s="52"/>
      <c r="F69" s="52"/>
    </row>
    <row r="70" spans="1:6" x14ac:dyDescent="0.4">
      <c r="A70" s="55" t="s">
        <v>282</v>
      </c>
      <c r="B70" s="52"/>
      <c r="C70" s="52"/>
      <c r="D70" s="52"/>
      <c r="E70" s="52"/>
      <c r="F70" s="52"/>
    </row>
    <row r="71" spans="1:6" x14ac:dyDescent="0.4">
      <c r="A71" s="52" t="s">
        <v>133</v>
      </c>
      <c r="B71" s="53">
        <v>297640</v>
      </c>
      <c r="C71" s="53">
        <v>314275</v>
      </c>
      <c r="D71" s="53">
        <v>327917</v>
      </c>
      <c r="E71" s="53">
        <v>313511</v>
      </c>
      <c r="F71" s="53">
        <v>306398</v>
      </c>
    </row>
    <row r="72" spans="1:6" x14ac:dyDescent="0.4">
      <c r="A72" s="52" t="s">
        <v>132</v>
      </c>
      <c r="B72" s="53">
        <v>53272</v>
      </c>
      <c r="C72" s="53">
        <v>72666</v>
      </c>
      <c r="D72" s="53">
        <v>24175</v>
      </c>
      <c r="E72" s="53">
        <v>12203</v>
      </c>
      <c r="F72" s="53">
        <v>11131</v>
      </c>
    </row>
    <row r="73" spans="1:6" x14ac:dyDescent="0.4">
      <c r="A73" s="52" t="s">
        <v>131</v>
      </c>
      <c r="B73" s="54">
        <v>11.646466128637799</v>
      </c>
      <c r="C73" s="54">
        <v>10.985375320403101</v>
      </c>
      <c r="D73" s="54">
        <v>11.409983757534899</v>
      </c>
      <c r="E73" s="54">
        <v>12.152648971325</v>
      </c>
      <c r="F73" s="54">
        <v>10.7493775389168</v>
      </c>
    </row>
    <row r="74" spans="1:6" x14ac:dyDescent="0.4">
      <c r="A74" s="52" t="s">
        <v>130</v>
      </c>
      <c r="B74" s="54">
        <v>12.3757706979143</v>
      </c>
      <c r="C74" s="54">
        <v>14.339049272845701</v>
      </c>
      <c r="D74" s="54">
        <v>5.2839220143381702</v>
      </c>
      <c r="E74" s="54">
        <v>3.17873376834812</v>
      </c>
      <c r="F74" s="54">
        <v>3.5389986137782801</v>
      </c>
    </row>
    <row r="75" spans="1:6" x14ac:dyDescent="0.4">
      <c r="A75" s="52" t="s">
        <v>129</v>
      </c>
      <c r="B75" s="53">
        <v>66997</v>
      </c>
      <c r="C75" s="53">
        <v>82509</v>
      </c>
      <c r="D75" s="53">
        <v>88973</v>
      </c>
      <c r="E75" s="53">
        <v>57583</v>
      </c>
      <c r="F75" s="53">
        <v>101234</v>
      </c>
    </row>
    <row r="76" spans="1:6" x14ac:dyDescent="0.4">
      <c r="A76" s="52" t="s">
        <v>128</v>
      </c>
      <c r="B76" s="54">
        <v>40.073091807377402</v>
      </c>
      <c r="C76" s="54">
        <v>40.5123144001886</v>
      </c>
      <c r="D76" s="54">
        <v>40.484229110168698</v>
      </c>
      <c r="E76" s="54">
        <v>28.832730805051199</v>
      </c>
      <c r="F76" s="54">
        <v>40.810945915438502</v>
      </c>
    </row>
    <row r="77" spans="1:6" x14ac:dyDescent="0.4">
      <c r="A77" s="52" t="s">
        <v>126</v>
      </c>
      <c r="B77" s="53">
        <v>6798659</v>
      </c>
      <c r="C77" s="53">
        <v>7027894</v>
      </c>
      <c r="D77" s="53">
        <v>7233017</v>
      </c>
      <c r="E77" s="53">
        <v>8396533</v>
      </c>
      <c r="F77" s="53">
        <v>9181603</v>
      </c>
    </row>
    <row r="78" spans="1:6" x14ac:dyDescent="0.4">
      <c r="A78" s="52" t="s">
        <v>125</v>
      </c>
      <c r="B78" s="54">
        <v>54.241042080203201</v>
      </c>
      <c r="C78" s="54">
        <v>53.631460988666802</v>
      </c>
      <c r="D78" s="54">
        <v>52.621934659468899</v>
      </c>
      <c r="E78" s="54">
        <v>55.961937367797802</v>
      </c>
      <c r="F78" s="54">
        <v>58.028273036915401</v>
      </c>
    </row>
    <row r="79" spans="1:6" x14ac:dyDescent="0.4">
      <c r="A79" s="52" t="s">
        <v>47</v>
      </c>
      <c r="B79" s="52"/>
      <c r="C79" s="52"/>
      <c r="D79" s="52"/>
      <c r="E79" s="52"/>
      <c r="F79" s="52"/>
    </row>
    <row r="80" spans="1:6" x14ac:dyDescent="0.4">
      <c r="A80" s="55" t="s">
        <v>159</v>
      </c>
      <c r="B80" s="52"/>
      <c r="C80" s="52"/>
      <c r="D80" s="52"/>
      <c r="E80" s="52"/>
      <c r="F80" s="52"/>
    </row>
    <row r="81" spans="1:6" x14ac:dyDescent="0.4">
      <c r="A81" s="52" t="s">
        <v>133</v>
      </c>
      <c r="B81" s="53">
        <v>419</v>
      </c>
      <c r="C81" s="53">
        <v>49</v>
      </c>
      <c r="D81" s="53">
        <v>89</v>
      </c>
      <c r="E81" s="53">
        <v>944</v>
      </c>
      <c r="F81" s="53">
        <v>4345</v>
      </c>
    </row>
    <row r="82" spans="1:6" x14ac:dyDescent="0.4">
      <c r="A82" s="52" t="s">
        <v>132</v>
      </c>
      <c r="B82" s="53">
        <v>317</v>
      </c>
      <c r="C82" s="53">
        <v>18840</v>
      </c>
      <c r="D82" s="53">
        <v>13447</v>
      </c>
      <c r="E82" s="53">
        <v>20828</v>
      </c>
      <c r="F82" s="53">
        <v>11393</v>
      </c>
    </row>
    <row r="83" spans="1:6" x14ac:dyDescent="0.4">
      <c r="A83" s="52" t="s">
        <v>131</v>
      </c>
      <c r="B83" s="54">
        <v>1.6395206651993201E-2</v>
      </c>
      <c r="C83" s="54">
        <v>1.7127782696675E-3</v>
      </c>
      <c r="D83" s="54">
        <v>3.0967853280574301E-3</v>
      </c>
      <c r="E83" s="54">
        <v>3.6592338479130897E-2</v>
      </c>
      <c r="F83" s="54">
        <v>0.15243586905460599</v>
      </c>
    </row>
    <row r="84" spans="1:6" x14ac:dyDescent="0.4">
      <c r="A84" s="52" t="s">
        <v>130</v>
      </c>
      <c r="B84" s="54">
        <v>7.3643176738977897E-2</v>
      </c>
      <c r="C84" s="54">
        <v>3.7176628450776499</v>
      </c>
      <c r="D84" s="54">
        <v>2.9391064871480999</v>
      </c>
      <c r="E84" s="54">
        <v>5.4254418525899002</v>
      </c>
      <c r="F84" s="54">
        <v>3.6222990932329502</v>
      </c>
    </row>
    <row r="85" spans="1:6" x14ac:dyDescent="0.4">
      <c r="A85" s="52" t="s">
        <v>129</v>
      </c>
      <c r="B85" s="53">
        <v>-21756</v>
      </c>
      <c r="C85" s="53">
        <v>-24493</v>
      </c>
      <c r="D85" s="53">
        <v>-28036</v>
      </c>
      <c r="E85" s="53">
        <v>-29204</v>
      </c>
      <c r="F85" s="53">
        <v>-32815</v>
      </c>
    </row>
    <row r="86" spans="1:6" x14ac:dyDescent="0.4">
      <c r="A86" s="52" t="s">
        <v>128</v>
      </c>
      <c r="B86" s="51" t="s">
        <v>127</v>
      </c>
      <c r="C86" s="51" t="s">
        <v>127</v>
      </c>
      <c r="D86" s="51" t="s">
        <v>127</v>
      </c>
      <c r="E86" s="51" t="s">
        <v>127</v>
      </c>
      <c r="F86" s="51" t="s">
        <v>127</v>
      </c>
    </row>
    <row r="87" spans="1:6" x14ac:dyDescent="0.4">
      <c r="A87" s="52" t="s">
        <v>126</v>
      </c>
      <c r="B87" s="53">
        <v>104888</v>
      </c>
      <c r="C87" s="53">
        <v>108654</v>
      </c>
      <c r="D87" s="53">
        <v>123552</v>
      </c>
      <c r="E87" s="53">
        <v>150101</v>
      </c>
      <c r="F87" s="53">
        <v>149409</v>
      </c>
    </row>
    <row r="88" spans="1:6" x14ac:dyDescent="0.4">
      <c r="A88" s="52" t="s">
        <v>125</v>
      </c>
      <c r="B88" s="54">
        <v>0.83681714610312896</v>
      </c>
      <c r="C88" s="54">
        <v>0.82916343961115502</v>
      </c>
      <c r="D88" s="54">
        <v>0.89887045351154404</v>
      </c>
      <c r="E88" s="54">
        <v>1.0004060915194199</v>
      </c>
      <c r="F88" s="54">
        <v>0.94427370102720598</v>
      </c>
    </row>
    <row r="89" spans="1:6" x14ac:dyDescent="0.4">
      <c r="A89" s="50"/>
    </row>
    <row r="90" spans="1:6" ht="178.5" customHeight="1" x14ac:dyDescent="0.4">
      <c r="A90" s="69" t="s">
        <v>123</v>
      </c>
      <c r="B90" s="68"/>
      <c r="C90" s="68"/>
      <c r="D90" s="68"/>
      <c r="E90" s="68"/>
      <c r="F90" s="68"/>
    </row>
  </sheetData>
  <mergeCells count="7">
    <mergeCell ref="A90:F90"/>
    <mergeCell ref="A2:L2"/>
    <mergeCell ref="A1:D1"/>
    <mergeCell ref="A9:F9"/>
    <mergeCell ref="A11:F11"/>
    <mergeCell ref="A54:F54"/>
    <mergeCell ref="A56:F56"/>
  </mergeCells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9F341-62D9-41AA-ABDF-07095060501A}">
  <dimension ref="A1:L90"/>
  <sheetViews>
    <sheetView zoomScaleNormal="100" workbookViewId="0">
      <selection activeCell="C21" sqref="C21"/>
    </sheetView>
  </sheetViews>
  <sheetFormatPr defaultRowHeight="12.3" x14ac:dyDescent="0.4"/>
  <cols>
    <col min="1" max="1" width="48.5546875" style="49" customWidth="1"/>
    <col min="2" max="2" width="24.83203125" style="49" customWidth="1"/>
    <col min="3" max="3" width="23.5546875" style="49" customWidth="1"/>
    <col min="4" max="4" width="27" style="49" customWidth="1"/>
    <col min="5" max="5" width="26.27734375" style="49" customWidth="1"/>
    <col min="6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288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287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286</v>
      </c>
      <c r="B16" s="53">
        <v>1344893</v>
      </c>
      <c r="C16" s="53">
        <v>1366582</v>
      </c>
      <c r="D16" s="53">
        <v>1342940</v>
      </c>
      <c r="E16" s="53">
        <v>1347340</v>
      </c>
      <c r="F16" s="53">
        <v>1455410</v>
      </c>
      <c r="G16" s="49">
        <f>F16/F19</f>
        <v>0.99816608645318106</v>
      </c>
    </row>
    <row r="17" spans="1:6" x14ac:dyDescent="0.4">
      <c r="A17" s="52" t="s">
        <v>239</v>
      </c>
      <c r="B17" s="53">
        <v>4593</v>
      </c>
      <c r="C17" s="53">
        <v>4170</v>
      </c>
      <c r="D17" s="53">
        <v>3443</v>
      </c>
      <c r="E17" s="53">
        <v>3389</v>
      </c>
      <c r="F17" s="53">
        <v>2674</v>
      </c>
    </row>
    <row r="18" spans="1:6" x14ac:dyDescent="0.4">
      <c r="A18" s="52" t="s">
        <v>205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</row>
    <row r="19" spans="1:6" x14ac:dyDescent="0.4">
      <c r="A19" s="52" t="s">
        <v>47</v>
      </c>
      <c r="B19" s="52"/>
      <c r="C19" s="52"/>
      <c r="D19" s="52"/>
      <c r="E19" s="52"/>
      <c r="F19" s="59">
        <f>SUM(F16:F18)</f>
        <v>1458084</v>
      </c>
    </row>
    <row r="20" spans="1:6" x14ac:dyDescent="0.4">
      <c r="A20" s="52" t="s">
        <v>131</v>
      </c>
      <c r="B20" s="52"/>
      <c r="C20" s="52"/>
      <c r="D20" s="52"/>
      <c r="E20" s="52"/>
      <c r="F20" s="52"/>
    </row>
    <row r="21" spans="1:6" x14ac:dyDescent="0.4">
      <c r="A21" s="52" t="s">
        <v>286</v>
      </c>
      <c r="B21" s="54">
        <v>99.659648191978306</v>
      </c>
      <c r="C21" s="54">
        <v>99.695787421794805</v>
      </c>
      <c r="D21" s="54">
        <v>99.744277816936204</v>
      </c>
      <c r="E21" s="54">
        <v>99.749098449800101</v>
      </c>
      <c r="F21" s="54">
        <v>99.816608645318098</v>
      </c>
    </row>
    <row r="22" spans="1:6" x14ac:dyDescent="0.4">
      <c r="A22" s="52" t="s">
        <v>239</v>
      </c>
      <c r="B22" s="54">
        <v>0.34035180802172099</v>
      </c>
      <c r="C22" s="54">
        <v>0.304212578205248</v>
      </c>
      <c r="D22" s="54">
        <v>0.25572218306380901</v>
      </c>
      <c r="E22" s="54">
        <v>0.25090155019992899</v>
      </c>
      <c r="F22" s="54">
        <v>0.18339135468189799</v>
      </c>
    </row>
    <row r="23" spans="1:6" x14ac:dyDescent="0.4">
      <c r="A23" s="52" t="s">
        <v>205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</row>
    <row r="24" spans="1:6" x14ac:dyDescent="0.4">
      <c r="A24" s="52" t="s">
        <v>47</v>
      </c>
      <c r="B24" s="52"/>
      <c r="C24" s="52"/>
      <c r="D24" s="52"/>
      <c r="E24" s="52"/>
      <c r="F24" s="52"/>
    </row>
    <row r="25" spans="1:6" x14ac:dyDescent="0.4">
      <c r="A25" s="52" t="s">
        <v>129</v>
      </c>
      <c r="B25" s="52"/>
      <c r="C25" s="52"/>
      <c r="D25" s="52"/>
      <c r="E25" s="52"/>
      <c r="F25" s="52"/>
    </row>
    <row r="26" spans="1:6" x14ac:dyDescent="0.4">
      <c r="A26" s="52" t="s">
        <v>286</v>
      </c>
      <c r="B26" s="53">
        <v>206347</v>
      </c>
      <c r="C26" s="53">
        <v>222334</v>
      </c>
      <c r="D26" s="53">
        <v>224437</v>
      </c>
      <c r="E26" s="53">
        <v>233235</v>
      </c>
      <c r="F26" s="53">
        <v>243225</v>
      </c>
    </row>
    <row r="27" spans="1:6" x14ac:dyDescent="0.4">
      <c r="A27" s="52" t="s">
        <v>239</v>
      </c>
      <c r="B27" s="53">
        <v>6841</v>
      </c>
      <c r="C27" s="53">
        <v>5189</v>
      </c>
      <c r="D27" s="53">
        <v>8891</v>
      </c>
      <c r="E27" s="53">
        <v>4733</v>
      </c>
      <c r="F27" s="53">
        <v>2647</v>
      </c>
    </row>
    <row r="28" spans="1:6" x14ac:dyDescent="0.4">
      <c r="A28" s="52" t="s">
        <v>205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</row>
    <row r="29" spans="1:6" x14ac:dyDescent="0.4">
      <c r="A29" s="52" t="s">
        <v>47</v>
      </c>
      <c r="B29" s="52"/>
      <c r="C29" s="52"/>
      <c r="D29" s="52"/>
      <c r="E29" s="52"/>
      <c r="F29" s="52"/>
    </row>
    <row r="30" spans="1:6" x14ac:dyDescent="0.4">
      <c r="A30" s="52" t="s">
        <v>128</v>
      </c>
      <c r="B30" s="52"/>
      <c r="C30" s="52"/>
      <c r="D30" s="52"/>
      <c r="E30" s="52"/>
      <c r="F30" s="52"/>
    </row>
    <row r="31" spans="1:6" x14ac:dyDescent="0.4">
      <c r="A31" s="52" t="s">
        <v>286</v>
      </c>
      <c r="B31" s="54">
        <v>96.791095183593796</v>
      </c>
      <c r="C31" s="54">
        <v>97.719351450183098</v>
      </c>
      <c r="D31" s="54">
        <v>96.189484331070403</v>
      </c>
      <c r="E31" s="54">
        <v>98.011077119612693</v>
      </c>
      <c r="F31" s="54">
        <v>98.923423569987605</v>
      </c>
    </row>
    <row r="32" spans="1:6" x14ac:dyDescent="0.4">
      <c r="A32" s="52" t="s">
        <v>239</v>
      </c>
      <c r="B32" s="54">
        <v>3.20890481640618</v>
      </c>
      <c r="C32" s="54">
        <v>2.2806485498169402</v>
      </c>
      <c r="D32" s="54">
        <v>3.8105156689295798</v>
      </c>
      <c r="E32" s="54">
        <v>1.98892288038728</v>
      </c>
      <c r="F32" s="54">
        <v>1.0765764300123599</v>
      </c>
    </row>
    <row r="33" spans="1:6" x14ac:dyDescent="0.4">
      <c r="A33" s="52" t="s">
        <v>205</v>
      </c>
      <c r="B33" s="54">
        <v>0</v>
      </c>
      <c r="C33" s="54">
        <v>0</v>
      </c>
      <c r="D33" s="54">
        <v>0</v>
      </c>
      <c r="E33" s="54">
        <v>0</v>
      </c>
      <c r="F33" s="54">
        <v>0</v>
      </c>
    </row>
    <row r="34" spans="1:6" x14ac:dyDescent="0.4">
      <c r="A34" s="52" t="s">
        <v>47</v>
      </c>
      <c r="B34" s="52"/>
      <c r="C34" s="52"/>
      <c r="D34" s="52"/>
      <c r="E34" s="52"/>
      <c r="F34" s="52"/>
    </row>
    <row r="35" spans="1:6" x14ac:dyDescent="0.4">
      <c r="A35" s="52" t="s">
        <v>132</v>
      </c>
      <c r="B35" s="52"/>
      <c r="C35" s="52"/>
      <c r="D35" s="52"/>
      <c r="E35" s="52"/>
      <c r="F35" s="52"/>
    </row>
    <row r="36" spans="1:6" x14ac:dyDescent="0.4">
      <c r="A36" s="52" t="s">
        <v>286</v>
      </c>
      <c r="B36" s="53">
        <v>285471</v>
      </c>
      <c r="C36" s="53">
        <v>277823</v>
      </c>
      <c r="D36" s="53">
        <v>278707</v>
      </c>
      <c r="E36" s="53">
        <v>310937</v>
      </c>
      <c r="F36" s="53">
        <v>299972</v>
      </c>
    </row>
    <row r="37" spans="1:6" x14ac:dyDescent="0.4">
      <c r="A37" s="52" t="s">
        <v>239</v>
      </c>
      <c r="B37" s="53">
        <v>17</v>
      </c>
      <c r="C37" s="53">
        <v>30</v>
      </c>
      <c r="D37" s="53">
        <v>-2</v>
      </c>
      <c r="E37" s="53">
        <v>1</v>
      </c>
      <c r="F37" s="53">
        <v>27</v>
      </c>
    </row>
    <row r="38" spans="1:6" x14ac:dyDescent="0.4">
      <c r="A38" s="52" t="s">
        <v>205</v>
      </c>
      <c r="B38" s="53">
        <v>0</v>
      </c>
      <c r="C38" s="53">
        <v>0</v>
      </c>
      <c r="D38" s="53">
        <v>0</v>
      </c>
      <c r="E38" s="53">
        <v>0</v>
      </c>
      <c r="F38" s="53">
        <v>0</v>
      </c>
    </row>
    <row r="39" spans="1:6" x14ac:dyDescent="0.4">
      <c r="A39" s="52" t="s">
        <v>47</v>
      </c>
      <c r="B39" s="52"/>
      <c r="C39" s="52"/>
      <c r="D39" s="52"/>
      <c r="E39" s="52"/>
      <c r="F39" s="52"/>
    </row>
    <row r="40" spans="1:6" x14ac:dyDescent="0.4">
      <c r="A40" s="52" t="s">
        <v>130</v>
      </c>
      <c r="B40" s="52"/>
      <c r="C40" s="52"/>
      <c r="D40" s="52"/>
      <c r="E40" s="52"/>
      <c r="F40" s="52"/>
    </row>
    <row r="41" spans="1:6" x14ac:dyDescent="0.4">
      <c r="A41" s="52" t="s">
        <v>286</v>
      </c>
      <c r="B41" s="54">
        <v>99.994045283864807</v>
      </c>
      <c r="C41" s="54">
        <v>99.989202923848197</v>
      </c>
      <c r="D41" s="54">
        <v>100.00071760463599</v>
      </c>
      <c r="E41" s="54">
        <v>99.999678392476994</v>
      </c>
      <c r="F41" s="54">
        <v>99.990999969999905</v>
      </c>
    </row>
    <row r="42" spans="1:6" x14ac:dyDescent="0.4">
      <c r="A42" s="52" t="s">
        <v>239</v>
      </c>
      <c r="B42" s="54">
        <v>5.9547161351790603E-3</v>
      </c>
      <c r="C42" s="54">
        <v>1.07970761517781E-2</v>
      </c>
      <c r="D42" s="54">
        <v>-7.1760463572594698E-4</v>
      </c>
      <c r="E42" s="54">
        <v>3.2160752304317898E-4</v>
      </c>
      <c r="F42" s="54">
        <v>9.0000300001000007E-3</v>
      </c>
    </row>
    <row r="43" spans="1:6" x14ac:dyDescent="0.4">
      <c r="A43" s="52" t="s">
        <v>205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126</v>
      </c>
      <c r="B45" s="52"/>
      <c r="C45" s="52"/>
      <c r="D45" s="52"/>
      <c r="E45" s="52"/>
      <c r="F45" s="52"/>
    </row>
    <row r="46" spans="1:6" x14ac:dyDescent="0.4">
      <c r="A46" s="52" t="s">
        <v>286</v>
      </c>
      <c r="B46" s="53">
        <v>5995435</v>
      </c>
      <c r="C46" s="53">
        <v>6254400</v>
      </c>
      <c r="D46" s="53">
        <v>6494159</v>
      </c>
      <c r="E46" s="53">
        <v>6906110</v>
      </c>
      <c r="F46" s="53">
        <v>6990839</v>
      </c>
    </row>
    <row r="47" spans="1:6" x14ac:dyDescent="0.4">
      <c r="A47" s="52" t="s">
        <v>239</v>
      </c>
      <c r="B47" s="53">
        <v>143696</v>
      </c>
      <c r="C47" s="53">
        <v>163540</v>
      </c>
      <c r="D47" s="53">
        <v>220620</v>
      </c>
      <c r="E47" s="53">
        <v>253060</v>
      </c>
      <c r="F47" s="53">
        <v>281999</v>
      </c>
    </row>
    <row r="48" spans="1:6" x14ac:dyDescent="0.4">
      <c r="A48" s="52" t="s">
        <v>205</v>
      </c>
      <c r="B48" s="53">
        <v>-93726</v>
      </c>
      <c r="C48" s="53">
        <v>-35186</v>
      </c>
      <c r="D48" s="53">
        <v>-73578</v>
      </c>
      <c r="E48" s="53">
        <v>-63926</v>
      </c>
      <c r="F48" s="53">
        <v>-62323</v>
      </c>
    </row>
    <row r="49" spans="1:6" x14ac:dyDescent="0.4">
      <c r="A49" s="52" t="s">
        <v>47</v>
      </c>
      <c r="B49" s="52"/>
      <c r="C49" s="52"/>
      <c r="D49" s="52"/>
      <c r="E49" s="52"/>
      <c r="F49" s="52"/>
    </row>
    <row r="50" spans="1:6" x14ac:dyDescent="0.4">
      <c r="A50" s="52" t="s">
        <v>125</v>
      </c>
      <c r="B50" s="52"/>
      <c r="C50" s="52"/>
      <c r="D50" s="52"/>
      <c r="E50" s="52"/>
      <c r="F50" s="52"/>
    </row>
    <row r="51" spans="1:6" x14ac:dyDescent="0.4">
      <c r="A51" s="52" t="s">
        <v>286</v>
      </c>
      <c r="B51" s="54">
        <v>99.173421797216207</v>
      </c>
      <c r="C51" s="54">
        <v>97.989049867815694</v>
      </c>
      <c r="D51" s="54">
        <v>97.785912517931607</v>
      </c>
      <c r="E51" s="54">
        <v>97.334355238523202</v>
      </c>
      <c r="F51" s="54">
        <v>96.953393758975594</v>
      </c>
    </row>
    <row r="52" spans="1:6" x14ac:dyDescent="0.4">
      <c r="A52" s="52" t="s">
        <v>239</v>
      </c>
      <c r="B52" s="54">
        <v>2.37694579602194</v>
      </c>
      <c r="C52" s="54">
        <v>2.5622168737820701</v>
      </c>
      <c r="D52" s="54">
        <v>3.3219895015976801</v>
      </c>
      <c r="E52" s="54">
        <v>3.5666144814752001</v>
      </c>
      <c r="F52" s="54">
        <v>3.9109411741047602</v>
      </c>
    </row>
    <row r="53" spans="1:6" x14ac:dyDescent="0.4">
      <c r="A53" s="52" t="s">
        <v>205</v>
      </c>
      <c r="B53" s="51" t="s">
        <v>127</v>
      </c>
      <c r="C53" s="51" t="s">
        <v>127</v>
      </c>
      <c r="D53" s="51" t="s">
        <v>127</v>
      </c>
      <c r="E53" s="51" t="s">
        <v>127</v>
      </c>
      <c r="F53" s="51" t="s">
        <v>127</v>
      </c>
    </row>
    <row r="54" spans="1:6" x14ac:dyDescent="0.4">
      <c r="A54" s="69"/>
      <c r="B54" s="68"/>
      <c r="C54" s="68"/>
      <c r="D54" s="68"/>
      <c r="E54" s="68"/>
      <c r="F54" s="68"/>
    </row>
    <row r="55" spans="1:6" x14ac:dyDescent="0.4">
      <c r="A55" s="50" t="s">
        <v>145</v>
      </c>
    </row>
    <row r="56" spans="1:6" ht="12.6" thickBot="1" x14ac:dyDescent="0.45">
      <c r="A56" s="69"/>
      <c r="B56" s="68"/>
      <c r="C56" s="68"/>
      <c r="D56" s="68"/>
      <c r="E56" s="68"/>
      <c r="F56" s="68"/>
    </row>
    <row r="57" spans="1:6" x14ac:dyDescent="0.4">
      <c r="A57" s="62" t="s">
        <v>144</v>
      </c>
      <c r="B57" s="61" t="s">
        <v>143</v>
      </c>
      <c r="C57" s="61" t="s">
        <v>142</v>
      </c>
      <c r="D57" s="61" t="s">
        <v>141</v>
      </c>
      <c r="E57" s="61" t="s">
        <v>140</v>
      </c>
      <c r="F57" s="61" t="s">
        <v>139</v>
      </c>
    </row>
    <row r="58" spans="1:6" x14ac:dyDescent="0.4">
      <c r="A58" s="52" t="s">
        <v>138</v>
      </c>
      <c r="B58" s="56">
        <v>43100</v>
      </c>
      <c r="C58" s="56">
        <v>43465</v>
      </c>
      <c r="D58" s="56">
        <v>43830</v>
      </c>
      <c r="E58" s="56">
        <v>44196</v>
      </c>
      <c r="F58" s="56">
        <v>44561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5" t="s">
        <v>286</v>
      </c>
      <c r="B60" s="52"/>
      <c r="C60" s="52"/>
      <c r="D60" s="52"/>
      <c r="E60" s="52"/>
      <c r="F60" s="52"/>
    </row>
    <row r="61" spans="1:6" x14ac:dyDescent="0.4">
      <c r="A61" s="52" t="s">
        <v>133</v>
      </c>
      <c r="B61" s="53">
        <v>1344893</v>
      </c>
      <c r="C61" s="53">
        <v>1366582</v>
      </c>
      <c r="D61" s="53">
        <v>1342940</v>
      </c>
      <c r="E61" s="53">
        <v>1347340</v>
      </c>
      <c r="F61" s="53">
        <v>1455410</v>
      </c>
    </row>
    <row r="62" spans="1:6" x14ac:dyDescent="0.4">
      <c r="A62" s="52" t="s">
        <v>132</v>
      </c>
      <c r="B62" s="53">
        <v>285471</v>
      </c>
      <c r="C62" s="53">
        <v>277823</v>
      </c>
      <c r="D62" s="53">
        <v>278707</v>
      </c>
      <c r="E62" s="53">
        <v>310937</v>
      </c>
      <c r="F62" s="53">
        <v>299972</v>
      </c>
    </row>
    <row r="63" spans="1:6" x14ac:dyDescent="0.4">
      <c r="A63" s="52" t="s">
        <v>131</v>
      </c>
      <c r="B63" s="54">
        <v>99.659648191978306</v>
      </c>
      <c r="C63" s="54">
        <v>99.695787421794805</v>
      </c>
      <c r="D63" s="54">
        <v>99.744277816936204</v>
      </c>
      <c r="E63" s="54">
        <v>99.749098449800101</v>
      </c>
      <c r="F63" s="54">
        <v>99.816608645318098</v>
      </c>
    </row>
    <row r="64" spans="1:6" x14ac:dyDescent="0.4">
      <c r="A64" s="52" t="s">
        <v>130</v>
      </c>
      <c r="B64" s="54">
        <v>99.994045283864807</v>
      </c>
      <c r="C64" s="54">
        <v>99.989202923848197</v>
      </c>
      <c r="D64" s="54">
        <v>100.00071760463599</v>
      </c>
      <c r="E64" s="54">
        <v>99.999678392476994</v>
      </c>
      <c r="F64" s="54">
        <v>99.990999969999905</v>
      </c>
    </row>
    <row r="65" spans="1:6" x14ac:dyDescent="0.4">
      <c r="A65" s="52" t="s">
        <v>129</v>
      </c>
      <c r="B65" s="53">
        <v>206347</v>
      </c>
      <c r="C65" s="53">
        <v>222334</v>
      </c>
      <c r="D65" s="53">
        <v>224437</v>
      </c>
      <c r="E65" s="53">
        <v>233235</v>
      </c>
      <c r="F65" s="53">
        <v>243225</v>
      </c>
    </row>
    <row r="66" spans="1:6" x14ac:dyDescent="0.4">
      <c r="A66" s="52" t="s">
        <v>128</v>
      </c>
      <c r="B66" s="54">
        <v>96.791095183593796</v>
      </c>
      <c r="C66" s="54">
        <v>97.719351450183098</v>
      </c>
      <c r="D66" s="54">
        <v>96.189484331070403</v>
      </c>
      <c r="E66" s="54">
        <v>98.011077119612693</v>
      </c>
      <c r="F66" s="54">
        <v>98.923423569987605</v>
      </c>
    </row>
    <row r="67" spans="1:6" x14ac:dyDescent="0.4">
      <c r="A67" s="52" t="s">
        <v>126</v>
      </c>
      <c r="B67" s="53">
        <v>5995435</v>
      </c>
      <c r="C67" s="53">
        <v>6254400</v>
      </c>
      <c r="D67" s="53">
        <v>6494159</v>
      </c>
      <c r="E67" s="53">
        <v>6906110</v>
      </c>
      <c r="F67" s="53">
        <v>6990839</v>
      </c>
    </row>
    <row r="68" spans="1:6" x14ac:dyDescent="0.4">
      <c r="A68" s="52" t="s">
        <v>125</v>
      </c>
      <c r="B68" s="54">
        <v>99.173421797216207</v>
      </c>
      <c r="C68" s="54">
        <v>97.989049867815694</v>
      </c>
      <c r="D68" s="54">
        <v>97.785912517931607</v>
      </c>
      <c r="E68" s="54">
        <v>97.334355238523202</v>
      </c>
      <c r="F68" s="54">
        <v>96.953393758975594</v>
      </c>
    </row>
    <row r="69" spans="1:6" x14ac:dyDescent="0.4">
      <c r="A69" s="52" t="s">
        <v>47</v>
      </c>
      <c r="B69" s="52"/>
      <c r="C69" s="52"/>
      <c r="D69" s="52"/>
      <c r="E69" s="52"/>
      <c r="F69" s="52"/>
    </row>
    <row r="70" spans="1:6" x14ac:dyDescent="0.4">
      <c r="A70" s="55" t="s">
        <v>239</v>
      </c>
      <c r="B70" s="52"/>
      <c r="C70" s="52"/>
      <c r="D70" s="52"/>
      <c r="E70" s="52"/>
      <c r="F70" s="52"/>
    </row>
    <row r="71" spans="1:6" x14ac:dyDescent="0.4">
      <c r="A71" s="52" t="s">
        <v>133</v>
      </c>
      <c r="B71" s="53">
        <v>4593</v>
      </c>
      <c r="C71" s="53">
        <v>4170</v>
      </c>
      <c r="D71" s="53">
        <v>3443</v>
      </c>
      <c r="E71" s="53">
        <v>3389</v>
      </c>
      <c r="F71" s="53">
        <v>2674</v>
      </c>
    </row>
    <row r="72" spans="1:6" x14ac:dyDescent="0.4">
      <c r="A72" s="52" t="s">
        <v>132</v>
      </c>
      <c r="B72" s="53">
        <v>17</v>
      </c>
      <c r="C72" s="53">
        <v>30</v>
      </c>
      <c r="D72" s="53">
        <v>-2</v>
      </c>
      <c r="E72" s="53">
        <v>1</v>
      </c>
      <c r="F72" s="53">
        <v>27</v>
      </c>
    </row>
    <row r="73" spans="1:6" x14ac:dyDescent="0.4">
      <c r="A73" s="52" t="s">
        <v>131</v>
      </c>
      <c r="B73" s="54">
        <v>0.34035180802172099</v>
      </c>
      <c r="C73" s="54">
        <v>0.304212578205248</v>
      </c>
      <c r="D73" s="54">
        <v>0.25572218306380901</v>
      </c>
      <c r="E73" s="54">
        <v>0.25090155019992899</v>
      </c>
      <c r="F73" s="54">
        <v>0.18339135468189799</v>
      </c>
    </row>
    <row r="74" spans="1:6" x14ac:dyDescent="0.4">
      <c r="A74" s="52" t="s">
        <v>130</v>
      </c>
      <c r="B74" s="54">
        <v>5.9547161351790603E-3</v>
      </c>
      <c r="C74" s="54">
        <v>1.07970761517781E-2</v>
      </c>
      <c r="D74" s="54">
        <v>-7.1760463572594698E-4</v>
      </c>
      <c r="E74" s="54">
        <v>3.2160752304317898E-4</v>
      </c>
      <c r="F74" s="54">
        <v>9.0000300001000007E-3</v>
      </c>
    </row>
    <row r="75" spans="1:6" x14ac:dyDescent="0.4">
      <c r="A75" s="52" t="s">
        <v>129</v>
      </c>
      <c r="B75" s="53">
        <v>6841</v>
      </c>
      <c r="C75" s="53">
        <v>5189</v>
      </c>
      <c r="D75" s="53">
        <v>8891</v>
      </c>
      <c r="E75" s="53">
        <v>4733</v>
      </c>
      <c r="F75" s="53">
        <v>2647</v>
      </c>
    </row>
    <row r="76" spans="1:6" x14ac:dyDescent="0.4">
      <c r="A76" s="52" t="s">
        <v>128</v>
      </c>
      <c r="B76" s="54">
        <v>3.20890481640618</v>
      </c>
      <c r="C76" s="54">
        <v>2.2806485498169402</v>
      </c>
      <c r="D76" s="54">
        <v>3.8105156689295798</v>
      </c>
      <c r="E76" s="54">
        <v>1.98892288038728</v>
      </c>
      <c r="F76" s="54">
        <v>1.0765764300123599</v>
      </c>
    </row>
    <row r="77" spans="1:6" x14ac:dyDescent="0.4">
      <c r="A77" s="52" t="s">
        <v>126</v>
      </c>
      <c r="B77" s="53">
        <v>143696</v>
      </c>
      <c r="C77" s="53">
        <v>163540</v>
      </c>
      <c r="D77" s="53">
        <v>220620</v>
      </c>
      <c r="E77" s="53">
        <v>253060</v>
      </c>
      <c r="F77" s="53">
        <v>281999</v>
      </c>
    </row>
    <row r="78" spans="1:6" x14ac:dyDescent="0.4">
      <c r="A78" s="52" t="s">
        <v>125</v>
      </c>
      <c r="B78" s="54">
        <v>2.37694579602194</v>
      </c>
      <c r="C78" s="54">
        <v>2.5622168737820701</v>
      </c>
      <c r="D78" s="54">
        <v>3.3219895015976801</v>
      </c>
      <c r="E78" s="54">
        <v>3.5666144814752001</v>
      </c>
      <c r="F78" s="54">
        <v>3.9109411741047602</v>
      </c>
    </row>
    <row r="79" spans="1:6" x14ac:dyDescent="0.4">
      <c r="A79" s="52" t="s">
        <v>47</v>
      </c>
      <c r="B79" s="52"/>
      <c r="C79" s="52"/>
      <c r="D79" s="52"/>
      <c r="E79" s="52"/>
      <c r="F79" s="52"/>
    </row>
    <row r="80" spans="1:6" x14ac:dyDescent="0.4">
      <c r="A80" s="55" t="s">
        <v>205</v>
      </c>
      <c r="B80" s="52"/>
      <c r="C80" s="52"/>
      <c r="D80" s="52"/>
      <c r="E80" s="52"/>
      <c r="F80" s="52"/>
    </row>
    <row r="81" spans="1:6" x14ac:dyDescent="0.4">
      <c r="A81" s="52" t="s">
        <v>133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</row>
    <row r="82" spans="1:6" x14ac:dyDescent="0.4">
      <c r="A82" s="52" t="s">
        <v>132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</row>
    <row r="83" spans="1:6" x14ac:dyDescent="0.4">
      <c r="A83" s="52" t="s">
        <v>131</v>
      </c>
      <c r="B83" s="54">
        <v>0</v>
      </c>
      <c r="C83" s="54">
        <v>0</v>
      </c>
      <c r="D83" s="54">
        <v>0</v>
      </c>
      <c r="E83" s="54">
        <v>0</v>
      </c>
      <c r="F83" s="54">
        <v>0</v>
      </c>
    </row>
    <row r="84" spans="1:6" x14ac:dyDescent="0.4">
      <c r="A84" s="52" t="s">
        <v>130</v>
      </c>
      <c r="B84" s="54">
        <v>0</v>
      </c>
      <c r="C84" s="54">
        <v>0</v>
      </c>
      <c r="D84" s="54">
        <v>0</v>
      </c>
      <c r="E84" s="54">
        <v>0</v>
      </c>
      <c r="F84" s="54">
        <v>0</v>
      </c>
    </row>
    <row r="85" spans="1:6" x14ac:dyDescent="0.4">
      <c r="A85" s="52" t="s">
        <v>129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</row>
    <row r="86" spans="1:6" x14ac:dyDescent="0.4">
      <c r="A86" s="52" t="s">
        <v>128</v>
      </c>
      <c r="B86" s="54">
        <v>0</v>
      </c>
      <c r="C86" s="54">
        <v>0</v>
      </c>
      <c r="D86" s="54">
        <v>0</v>
      </c>
      <c r="E86" s="54">
        <v>0</v>
      </c>
      <c r="F86" s="54">
        <v>0</v>
      </c>
    </row>
    <row r="87" spans="1:6" x14ac:dyDescent="0.4">
      <c r="A87" s="52" t="s">
        <v>126</v>
      </c>
      <c r="B87" s="53">
        <v>-93726</v>
      </c>
      <c r="C87" s="53">
        <v>-35186</v>
      </c>
      <c r="D87" s="53">
        <v>-73578</v>
      </c>
      <c r="E87" s="53">
        <v>-63926</v>
      </c>
      <c r="F87" s="53">
        <v>-62323</v>
      </c>
    </row>
    <row r="88" spans="1:6" x14ac:dyDescent="0.4">
      <c r="A88" s="52" t="s">
        <v>125</v>
      </c>
      <c r="B88" s="51" t="s">
        <v>127</v>
      </c>
      <c r="C88" s="51" t="s">
        <v>127</v>
      </c>
      <c r="D88" s="51" t="s">
        <v>127</v>
      </c>
      <c r="E88" s="51" t="s">
        <v>127</v>
      </c>
      <c r="F88" s="51" t="s">
        <v>127</v>
      </c>
    </row>
    <row r="89" spans="1:6" x14ac:dyDescent="0.4">
      <c r="A89" s="50"/>
    </row>
    <row r="90" spans="1:6" ht="178.5" customHeight="1" x14ac:dyDescent="0.4">
      <c r="A90" s="69" t="s">
        <v>123</v>
      </c>
      <c r="B90" s="68"/>
      <c r="C90" s="68"/>
      <c r="D90" s="68"/>
      <c r="E90" s="68"/>
      <c r="F90" s="68"/>
    </row>
  </sheetData>
  <mergeCells count="7">
    <mergeCell ref="A90:F90"/>
    <mergeCell ref="A2:L2"/>
    <mergeCell ref="A1:D1"/>
    <mergeCell ref="A9:F9"/>
    <mergeCell ref="A11:F11"/>
    <mergeCell ref="A54:F54"/>
    <mergeCell ref="A56:F56"/>
  </mergeCells>
  <pageMargins left="0.75" right="0.75" top="1" bottom="1" header="0.5" footer="0.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17A8D-CCEB-46F4-B863-4926957958A8}">
  <dimension ref="A1:L180"/>
  <sheetViews>
    <sheetView topLeftCell="A2" zoomScaleNormal="100" workbookViewId="0">
      <selection activeCell="C6" sqref="C6"/>
    </sheetView>
  </sheetViews>
  <sheetFormatPr defaultRowHeight="12.3" x14ac:dyDescent="0.4"/>
  <cols>
    <col min="1" max="1" width="48.5546875" style="49" customWidth="1"/>
    <col min="2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296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295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207</v>
      </c>
      <c r="B16" s="53">
        <v>413416</v>
      </c>
      <c r="C16" s="53">
        <v>400593</v>
      </c>
      <c r="D16" s="53">
        <v>409091</v>
      </c>
      <c r="E16" s="53">
        <v>394457</v>
      </c>
      <c r="F16" s="53">
        <v>420842</v>
      </c>
      <c r="G16" s="49">
        <f>F16/F24</f>
        <v>0.6274350189493898</v>
      </c>
      <c r="H16" s="49">
        <f>F17/F24</f>
        <v>0.31062686549362339</v>
      </c>
    </row>
    <row r="17" spans="1:6" x14ac:dyDescent="0.4">
      <c r="A17" s="52" t="s">
        <v>236</v>
      </c>
      <c r="B17" s="53">
        <v>163799</v>
      </c>
      <c r="C17" s="53">
        <v>173843</v>
      </c>
      <c r="D17" s="53">
        <v>175945</v>
      </c>
      <c r="E17" s="53">
        <v>156418</v>
      </c>
      <c r="F17" s="53">
        <v>208348</v>
      </c>
    </row>
    <row r="18" spans="1:6" x14ac:dyDescent="0.4">
      <c r="A18" s="52" t="s">
        <v>294</v>
      </c>
      <c r="B18" s="51" t="s">
        <v>124</v>
      </c>
      <c r="C18" s="51" t="s">
        <v>124</v>
      </c>
      <c r="D18" s="51" t="s">
        <v>124</v>
      </c>
      <c r="E18" s="53">
        <v>41082</v>
      </c>
      <c r="F18" s="53">
        <v>41544</v>
      </c>
    </row>
    <row r="19" spans="1:6" x14ac:dyDescent="0.4">
      <c r="A19" s="52" t="s">
        <v>293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292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</row>
    <row r="21" spans="1:6" x14ac:dyDescent="0.4">
      <c r="A21" s="52" t="s">
        <v>291</v>
      </c>
      <c r="B21" s="51" t="s">
        <v>124</v>
      </c>
      <c r="C21" s="51" t="s">
        <v>124</v>
      </c>
      <c r="D21" s="51" t="s">
        <v>124</v>
      </c>
      <c r="E21" s="53">
        <v>-53324</v>
      </c>
      <c r="F21" s="53"/>
    </row>
    <row r="22" spans="1:6" x14ac:dyDescent="0.4">
      <c r="A22" s="52" t="s">
        <v>290</v>
      </c>
      <c r="B22" s="53">
        <v>44816</v>
      </c>
      <c r="C22" s="53">
        <v>40645</v>
      </c>
      <c r="D22" s="53">
        <v>40715</v>
      </c>
      <c r="E22" s="51" t="s">
        <v>124</v>
      </c>
      <c r="F22" s="51" t="s">
        <v>124</v>
      </c>
    </row>
    <row r="23" spans="1:6" x14ac:dyDescent="0.4">
      <c r="A23" s="52" t="s">
        <v>289</v>
      </c>
      <c r="B23" s="53">
        <v>-58932</v>
      </c>
      <c r="C23" s="53">
        <v>-55313</v>
      </c>
      <c r="D23" s="53">
        <v>-56896</v>
      </c>
      <c r="E23" s="51" t="s">
        <v>124</v>
      </c>
      <c r="F23" s="51" t="s">
        <v>124</v>
      </c>
    </row>
    <row r="24" spans="1:6" x14ac:dyDescent="0.4">
      <c r="A24" s="52" t="s">
        <v>47</v>
      </c>
      <c r="B24" s="52"/>
      <c r="C24" s="52"/>
      <c r="D24" s="52"/>
      <c r="E24" s="52"/>
      <c r="F24" s="59">
        <f>SUM(F16:F23)</f>
        <v>670734</v>
      </c>
    </row>
    <row r="25" spans="1:6" x14ac:dyDescent="0.4">
      <c r="A25" s="52" t="s">
        <v>131</v>
      </c>
      <c r="B25" s="52"/>
      <c r="C25" s="52"/>
      <c r="D25" s="52"/>
      <c r="E25" s="52"/>
      <c r="F25" s="52"/>
    </row>
    <row r="26" spans="1:6" x14ac:dyDescent="0.4">
      <c r="A26" s="52" t="s">
        <v>207</v>
      </c>
      <c r="B26" s="54">
        <v>73.417995769838001</v>
      </c>
      <c r="C26" s="54">
        <v>71.564112275085407</v>
      </c>
      <c r="D26" s="54">
        <v>71.914811331534395</v>
      </c>
      <c r="E26" s="54">
        <v>73.232980526629504</v>
      </c>
      <c r="F26" s="54">
        <v>69.379014283264993</v>
      </c>
    </row>
    <row r="27" spans="1:6" x14ac:dyDescent="0.4">
      <c r="A27" s="52" t="s">
        <v>236</v>
      </c>
      <c r="B27" s="54">
        <v>29.088845833503498</v>
      </c>
      <c r="C27" s="54">
        <v>31.056259021594698</v>
      </c>
      <c r="D27" s="54">
        <v>30.929674521626801</v>
      </c>
      <c r="E27" s="54">
        <v>29.0398100376323</v>
      </c>
      <c r="F27" s="54">
        <v>34.347757276815699</v>
      </c>
    </row>
    <row r="28" spans="1:6" x14ac:dyDescent="0.4">
      <c r="A28" s="52" t="s">
        <v>294</v>
      </c>
      <c r="B28" s="51" t="s">
        <v>124</v>
      </c>
      <c r="C28" s="51" t="s">
        <v>124</v>
      </c>
      <c r="D28" s="51" t="s">
        <v>124</v>
      </c>
      <c r="E28" s="54">
        <v>7.6270856037413202</v>
      </c>
      <c r="F28" s="54">
        <v>6.8488453371668196</v>
      </c>
    </row>
    <row r="29" spans="1:6" x14ac:dyDescent="0.4">
      <c r="A29" s="52" t="s">
        <v>293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</row>
    <row r="30" spans="1:6" x14ac:dyDescent="0.4">
      <c r="A30" s="52" t="s">
        <v>292</v>
      </c>
      <c r="B30" s="54">
        <v>0</v>
      </c>
      <c r="C30" s="54">
        <v>0</v>
      </c>
      <c r="D30" s="54">
        <v>0</v>
      </c>
      <c r="E30" s="54">
        <v>0</v>
      </c>
      <c r="F30" s="54">
        <v>0</v>
      </c>
    </row>
    <row r="31" spans="1:6" x14ac:dyDescent="0.4">
      <c r="A31" s="52" t="s">
        <v>291</v>
      </c>
      <c r="B31" s="51" t="s">
        <v>124</v>
      </c>
      <c r="C31" s="51" t="s">
        <v>124</v>
      </c>
      <c r="D31" s="51" t="s">
        <v>124</v>
      </c>
      <c r="E31" s="51" t="s">
        <v>127</v>
      </c>
      <c r="F31" s="51" t="s">
        <v>127</v>
      </c>
    </row>
    <row r="32" spans="1:6" x14ac:dyDescent="0.4">
      <c r="A32" s="52" t="s">
        <v>290</v>
      </c>
      <c r="B32" s="54">
        <v>7.9588136366784497</v>
      </c>
      <c r="C32" s="54">
        <v>7.2610438610281403</v>
      </c>
      <c r="D32" s="54">
        <v>7.1573599599194901</v>
      </c>
      <c r="E32" s="51" t="s">
        <v>124</v>
      </c>
      <c r="F32" s="51" t="s">
        <v>124</v>
      </c>
    </row>
    <row r="33" spans="1:6" x14ac:dyDescent="0.4">
      <c r="A33" s="52" t="s">
        <v>289</v>
      </c>
      <c r="B33" s="51" t="s">
        <v>127</v>
      </c>
      <c r="C33" s="51" t="s">
        <v>127</v>
      </c>
      <c r="D33" s="51" t="s">
        <v>127</v>
      </c>
      <c r="E33" s="51" t="s">
        <v>124</v>
      </c>
      <c r="F33" s="51" t="s">
        <v>124</v>
      </c>
    </row>
    <row r="34" spans="1:6" x14ac:dyDescent="0.4">
      <c r="A34" s="52" t="s">
        <v>47</v>
      </c>
      <c r="B34" s="52"/>
      <c r="C34" s="52"/>
      <c r="D34" s="52"/>
      <c r="E34" s="52"/>
      <c r="F34" s="52"/>
    </row>
    <row r="35" spans="1:6" x14ac:dyDescent="0.4">
      <c r="A35" s="52" t="s">
        <v>129</v>
      </c>
      <c r="B35" s="52"/>
      <c r="C35" s="52"/>
      <c r="D35" s="52"/>
      <c r="E35" s="52"/>
      <c r="F35" s="52"/>
    </row>
    <row r="36" spans="1:6" x14ac:dyDescent="0.4">
      <c r="A36" s="52" t="s">
        <v>207</v>
      </c>
      <c r="B36" s="53">
        <v>41391</v>
      </c>
      <c r="C36" s="53">
        <v>45937</v>
      </c>
      <c r="D36" s="53">
        <v>46318</v>
      </c>
      <c r="E36" s="53">
        <v>50522</v>
      </c>
      <c r="F36" s="53">
        <v>63910</v>
      </c>
    </row>
    <row r="37" spans="1:6" x14ac:dyDescent="0.4">
      <c r="A37" s="52" t="s">
        <v>236</v>
      </c>
      <c r="B37" s="53">
        <v>11145</v>
      </c>
      <c r="C37" s="53">
        <v>12866</v>
      </c>
      <c r="D37" s="53">
        <v>14088</v>
      </c>
      <c r="E37" s="53">
        <v>14167</v>
      </c>
      <c r="F37" s="53">
        <v>15511</v>
      </c>
    </row>
    <row r="38" spans="1:6" x14ac:dyDescent="0.4">
      <c r="A38" s="52" t="s">
        <v>294</v>
      </c>
      <c r="B38" s="51" t="s">
        <v>124</v>
      </c>
      <c r="C38" s="51" t="s">
        <v>124</v>
      </c>
      <c r="D38" s="51" t="s">
        <v>124</v>
      </c>
      <c r="E38" s="53">
        <v>20834</v>
      </c>
      <c r="F38" s="53">
        <v>21361</v>
      </c>
    </row>
    <row r="39" spans="1:6" x14ac:dyDescent="0.4">
      <c r="A39" s="52" t="s">
        <v>293</v>
      </c>
      <c r="B39" s="53">
        <v>5881</v>
      </c>
      <c r="C39" s="53">
        <v>6241</v>
      </c>
      <c r="D39" s="53">
        <v>6945</v>
      </c>
      <c r="E39" s="53">
        <v>7434</v>
      </c>
      <c r="F39" s="53">
        <v>6852</v>
      </c>
    </row>
    <row r="40" spans="1:6" x14ac:dyDescent="0.4">
      <c r="A40" s="52" t="s">
        <v>292</v>
      </c>
      <c r="B40" s="53">
        <v>-1347</v>
      </c>
      <c r="C40" s="53">
        <v>-1058</v>
      </c>
      <c r="D40" s="53">
        <v>-850</v>
      </c>
      <c r="E40" s="53">
        <v>-539</v>
      </c>
      <c r="F40" s="53">
        <v>-1873</v>
      </c>
    </row>
    <row r="41" spans="1:6" x14ac:dyDescent="0.4">
      <c r="A41" s="52" t="s">
        <v>291</v>
      </c>
      <c r="B41" s="51" t="s">
        <v>124</v>
      </c>
      <c r="C41" s="51" t="s">
        <v>124</v>
      </c>
      <c r="D41" s="51" t="s">
        <v>124</v>
      </c>
      <c r="E41" s="53">
        <v>0</v>
      </c>
      <c r="F41" s="53">
        <v>0</v>
      </c>
    </row>
    <row r="42" spans="1:6" x14ac:dyDescent="0.4">
      <c r="A42" s="52" t="s">
        <v>290</v>
      </c>
      <c r="B42" s="53">
        <v>40536</v>
      </c>
      <c r="C42" s="53">
        <v>20233</v>
      </c>
      <c r="D42" s="53">
        <v>20373</v>
      </c>
      <c r="E42" s="51" t="s">
        <v>124</v>
      </c>
      <c r="F42" s="51" t="s">
        <v>124</v>
      </c>
    </row>
    <row r="43" spans="1:6" x14ac:dyDescent="0.4">
      <c r="A43" s="52" t="s">
        <v>289</v>
      </c>
      <c r="B43" s="53">
        <v>0</v>
      </c>
      <c r="C43" s="53">
        <v>0</v>
      </c>
      <c r="D43" s="53">
        <v>0</v>
      </c>
      <c r="E43" s="51" t="s">
        <v>124</v>
      </c>
      <c r="F43" s="51" t="s">
        <v>124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128</v>
      </c>
      <c r="B45" s="52"/>
      <c r="C45" s="52"/>
      <c r="D45" s="52"/>
      <c r="E45" s="52"/>
      <c r="F45" s="52"/>
    </row>
    <row r="46" spans="1:6" x14ac:dyDescent="0.4">
      <c r="A46" s="52" t="s">
        <v>207</v>
      </c>
      <c r="B46" s="54">
        <v>42.406204536606403</v>
      </c>
      <c r="C46" s="54">
        <v>54.544698939669203</v>
      </c>
      <c r="D46" s="54">
        <v>53.3162971660105</v>
      </c>
      <c r="E46" s="54">
        <v>54.666839793113901</v>
      </c>
      <c r="F46" s="54">
        <v>60.428702451754397</v>
      </c>
    </row>
    <row r="47" spans="1:6" x14ac:dyDescent="0.4">
      <c r="A47" s="52" t="s">
        <v>236</v>
      </c>
      <c r="B47" s="54">
        <v>11.4183554289695</v>
      </c>
      <c r="C47" s="54">
        <v>15.2768377681996</v>
      </c>
      <c r="D47" s="54">
        <v>16.2165895434768</v>
      </c>
      <c r="E47" s="54">
        <v>15.3292648618235</v>
      </c>
      <c r="F47" s="54">
        <v>14.666086742750201</v>
      </c>
    </row>
    <row r="48" spans="1:6" x14ac:dyDescent="0.4">
      <c r="A48" s="52" t="s">
        <v>294</v>
      </c>
      <c r="B48" s="51" t="s">
        <v>124</v>
      </c>
      <c r="C48" s="51" t="s">
        <v>124</v>
      </c>
      <c r="D48" s="51" t="s">
        <v>124</v>
      </c>
      <c r="E48" s="54">
        <v>22.543227509792501</v>
      </c>
      <c r="F48" s="54">
        <v>20.197426272444499</v>
      </c>
    </row>
    <row r="49" spans="1:6" x14ac:dyDescent="0.4">
      <c r="A49" s="52" t="s">
        <v>293</v>
      </c>
      <c r="B49" s="54">
        <v>6.0252443497326</v>
      </c>
      <c r="C49" s="54">
        <v>7.4104418242914303</v>
      </c>
      <c r="D49" s="54">
        <v>7.9943366254575601</v>
      </c>
      <c r="E49" s="54">
        <v>8.0438875543725192</v>
      </c>
      <c r="F49" s="54">
        <v>6.4787587106778499</v>
      </c>
    </row>
    <row r="50" spans="1:6" x14ac:dyDescent="0.4">
      <c r="A50" s="52" t="s">
        <v>292</v>
      </c>
      <c r="B50" s="51" t="s">
        <v>127</v>
      </c>
      <c r="C50" s="51" t="s">
        <v>127</v>
      </c>
      <c r="D50" s="51" t="s">
        <v>127</v>
      </c>
      <c r="E50" s="51" t="s">
        <v>127</v>
      </c>
      <c r="F50" s="51" t="s">
        <v>127</v>
      </c>
    </row>
    <row r="51" spans="1:6" x14ac:dyDescent="0.4">
      <c r="A51" s="52" t="s">
        <v>291</v>
      </c>
      <c r="B51" s="51" t="s">
        <v>124</v>
      </c>
      <c r="C51" s="51" t="s">
        <v>124</v>
      </c>
      <c r="D51" s="51" t="s">
        <v>124</v>
      </c>
      <c r="E51" s="54">
        <v>0</v>
      </c>
      <c r="F51" s="54">
        <v>0</v>
      </c>
    </row>
    <row r="52" spans="1:6" x14ac:dyDescent="0.4">
      <c r="A52" s="52" t="s">
        <v>290</v>
      </c>
      <c r="B52" s="54">
        <v>41.530233797102603</v>
      </c>
      <c r="C52" s="54">
        <v>24.024270057825401</v>
      </c>
      <c r="D52" s="54">
        <v>23.451205193728899</v>
      </c>
      <c r="E52" s="51" t="s">
        <v>124</v>
      </c>
      <c r="F52" s="51" t="s">
        <v>124</v>
      </c>
    </row>
    <row r="53" spans="1:6" x14ac:dyDescent="0.4">
      <c r="A53" s="52" t="s">
        <v>289</v>
      </c>
      <c r="B53" s="54">
        <v>0</v>
      </c>
      <c r="C53" s="54">
        <v>0</v>
      </c>
      <c r="D53" s="54">
        <v>0</v>
      </c>
      <c r="E53" s="51" t="s">
        <v>124</v>
      </c>
      <c r="F53" s="51" t="s">
        <v>124</v>
      </c>
    </row>
    <row r="54" spans="1:6" x14ac:dyDescent="0.4">
      <c r="A54" s="52" t="s">
        <v>47</v>
      </c>
      <c r="B54" s="52"/>
      <c r="C54" s="52"/>
      <c r="D54" s="52"/>
      <c r="E54" s="52"/>
      <c r="F54" s="52"/>
    </row>
    <row r="55" spans="1:6" x14ac:dyDescent="0.4">
      <c r="A55" s="52" t="s">
        <v>132</v>
      </c>
      <c r="B55" s="52"/>
      <c r="C55" s="52"/>
      <c r="D55" s="52"/>
      <c r="E55" s="52"/>
      <c r="F55" s="52"/>
    </row>
    <row r="56" spans="1:6" x14ac:dyDescent="0.4">
      <c r="A56" s="52" t="s">
        <v>207</v>
      </c>
      <c r="B56" s="53">
        <v>77353</v>
      </c>
      <c r="C56" s="53">
        <v>176399</v>
      </c>
      <c r="D56" s="53">
        <v>125086</v>
      </c>
      <c r="E56" s="53">
        <v>162210</v>
      </c>
      <c r="F56" s="53">
        <v>115234</v>
      </c>
    </row>
    <row r="57" spans="1:6" x14ac:dyDescent="0.4">
      <c r="A57" s="52" t="s">
        <v>236</v>
      </c>
      <c r="B57" s="53">
        <v>26847</v>
      </c>
      <c r="C57" s="53">
        <v>30497</v>
      </c>
      <c r="D57" s="53">
        <v>36193</v>
      </c>
      <c r="E57" s="53">
        <v>36906</v>
      </c>
      <c r="F57" s="53">
        <v>34071</v>
      </c>
    </row>
    <row r="58" spans="1:6" x14ac:dyDescent="0.4">
      <c r="A58" s="52" t="s">
        <v>294</v>
      </c>
      <c r="B58" s="51" t="s">
        <v>124</v>
      </c>
      <c r="C58" s="51" t="s">
        <v>124</v>
      </c>
      <c r="D58" s="51" t="s">
        <v>124</v>
      </c>
      <c r="E58" s="53">
        <v>4023</v>
      </c>
      <c r="F58" s="53">
        <v>3864</v>
      </c>
    </row>
    <row r="59" spans="1:6" x14ac:dyDescent="0.4">
      <c r="A59" s="52" t="s">
        <v>293</v>
      </c>
      <c r="B59" s="53">
        <v>0</v>
      </c>
      <c r="C59" s="53">
        <v>0</v>
      </c>
      <c r="D59" s="53">
        <v>0</v>
      </c>
      <c r="E59" s="53">
        <v>0</v>
      </c>
      <c r="F59" s="53">
        <v>0</v>
      </c>
    </row>
    <row r="60" spans="1:6" x14ac:dyDescent="0.4">
      <c r="A60" s="52" t="s">
        <v>292</v>
      </c>
      <c r="B60" s="53">
        <v>0</v>
      </c>
      <c r="C60" s="53">
        <v>0</v>
      </c>
      <c r="D60" s="53">
        <v>0</v>
      </c>
      <c r="E60" s="53">
        <v>0</v>
      </c>
      <c r="F60" s="53">
        <v>0</v>
      </c>
    </row>
    <row r="61" spans="1:6" x14ac:dyDescent="0.4">
      <c r="A61" s="52" t="s">
        <v>291</v>
      </c>
      <c r="B61" s="51" t="s">
        <v>124</v>
      </c>
      <c r="C61" s="51" t="s">
        <v>124</v>
      </c>
      <c r="D61" s="51" t="s">
        <v>124</v>
      </c>
      <c r="E61" s="53">
        <v>0</v>
      </c>
      <c r="F61" s="53">
        <v>0</v>
      </c>
    </row>
    <row r="62" spans="1:6" x14ac:dyDescent="0.4">
      <c r="A62" s="52" t="s">
        <v>290</v>
      </c>
      <c r="B62" s="53">
        <v>3931</v>
      </c>
      <c r="C62" s="53">
        <v>5301</v>
      </c>
      <c r="D62" s="53">
        <v>2757</v>
      </c>
      <c r="E62" s="51" t="s">
        <v>124</v>
      </c>
      <c r="F62" s="51" t="s">
        <v>124</v>
      </c>
    </row>
    <row r="63" spans="1:6" x14ac:dyDescent="0.4">
      <c r="A63" s="52" t="s">
        <v>289</v>
      </c>
      <c r="B63" s="53">
        <v>0</v>
      </c>
      <c r="C63" s="53">
        <v>0</v>
      </c>
      <c r="D63" s="53">
        <v>0</v>
      </c>
      <c r="E63" s="51" t="s">
        <v>124</v>
      </c>
      <c r="F63" s="51" t="s">
        <v>124</v>
      </c>
    </row>
    <row r="64" spans="1:6" x14ac:dyDescent="0.4">
      <c r="A64" s="52" t="s">
        <v>47</v>
      </c>
      <c r="B64" s="52"/>
      <c r="C64" s="52"/>
      <c r="D64" s="52"/>
      <c r="E64" s="52"/>
      <c r="F64" s="52"/>
    </row>
    <row r="65" spans="1:6" x14ac:dyDescent="0.4">
      <c r="A65" s="52" t="s">
        <v>130</v>
      </c>
      <c r="B65" s="52"/>
      <c r="C65" s="52"/>
      <c r="D65" s="52"/>
      <c r="E65" s="52"/>
      <c r="F65" s="52"/>
    </row>
    <row r="66" spans="1:6" x14ac:dyDescent="0.4">
      <c r="A66" s="52" t="s">
        <v>207</v>
      </c>
      <c r="B66" s="54">
        <v>71.536377172133797</v>
      </c>
      <c r="C66" s="54">
        <v>83.129827471641903</v>
      </c>
      <c r="D66" s="54">
        <v>76.255212270477202</v>
      </c>
      <c r="E66" s="54">
        <v>79.851727142498504</v>
      </c>
      <c r="F66" s="54">
        <v>75.233239101907003</v>
      </c>
    </row>
    <row r="67" spans="1:6" x14ac:dyDescent="0.4">
      <c r="A67" s="52" t="s">
        <v>236</v>
      </c>
      <c r="B67" s="54">
        <v>24.828217624917901</v>
      </c>
      <c r="C67" s="54">
        <v>14.3720222246309</v>
      </c>
      <c r="D67" s="54">
        <v>22.0640591089761</v>
      </c>
      <c r="E67" s="54">
        <v>18.167855507805001</v>
      </c>
      <c r="F67" s="54">
        <v>22.244057217844301</v>
      </c>
    </row>
    <row r="68" spans="1:6" x14ac:dyDescent="0.4">
      <c r="A68" s="52" t="s">
        <v>294</v>
      </c>
      <c r="B68" s="51" t="s">
        <v>124</v>
      </c>
      <c r="C68" s="51" t="s">
        <v>124</v>
      </c>
      <c r="D68" s="51" t="s">
        <v>124</v>
      </c>
      <c r="E68" s="54">
        <v>1.9804173496965101</v>
      </c>
      <c r="F68" s="54">
        <v>2.5227036802486098</v>
      </c>
    </row>
    <row r="69" spans="1:6" x14ac:dyDescent="0.4">
      <c r="A69" s="52" t="s">
        <v>293</v>
      </c>
      <c r="B69" s="54">
        <v>0</v>
      </c>
      <c r="C69" s="54">
        <v>0</v>
      </c>
      <c r="D69" s="54">
        <v>0</v>
      </c>
      <c r="E69" s="54">
        <v>0</v>
      </c>
      <c r="F69" s="54">
        <v>0</v>
      </c>
    </row>
    <row r="70" spans="1:6" x14ac:dyDescent="0.4">
      <c r="A70" s="52" t="s">
        <v>292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</row>
    <row r="71" spans="1:6" x14ac:dyDescent="0.4">
      <c r="A71" s="52" t="s">
        <v>291</v>
      </c>
      <c r="B71" s="51" t="s">
        <v>124</v>
      </c>
      <c r="C71" s="51" t="s">
        <v>124</v>
      </c>
      <c r="D71" s="51" t="s">
        <v>124</v>
      </c>
      <c r="E71" s="54">
        <v>0</v>
      </c>
      <c r="F71" s="54">
        <v>0</v>
      </c>
    </row>
    <row r="72" spans="1:6" x14ac:dyDescent="0.4">
      <c r="A72" s="52" t="s">
        <v>290</v>
      </c>
      <c r="B72" s="54">
        <v>3.63540520294828</v>
      </c>
      <c r="C72" s="54">
        <v>2.4981503037272001</v>
      </c>
      <c r="D72" s="54">
        <v>1.68072862054671</v>
      </c>
      <c r="E72" s="51" t="s">
        <v>124</v>
      </c>
      <c r="F72" s="51" t="s">
        <v>124</v>
      </c>
    </row>
    <row r="73" spans="1:6" x14ac:dyDescent="0.4">
      <c r="A73" s="52" t="s">
        <v>289</v>
      </c>
      <c r="B73" s="54">
        <v>0</v>
      </c>
      <c r="C73" s="54">
        <v>0</v>
      </c>
      <c r="D73" s="54">
        <v>0</v>
      </c>
      <c r="E73" s="51" t="s">
        <v>124</v>
      </c>
      <c r="F73" s="51" t="s">
        <v>124</v>
      </c>
    </row>
    <row r="74" spans="1:6" x14ac:dyDescent="0.4">
      <c r="A74" s="52" t="s">
        <v>47</v>
      </c>
      <c r="B74" s="52"/>
      <c r="C74" s="52"/>
      <c r="D74" s="52"/>
      <c r="E74" s="52"/>
      <c r="F74" s="52"/>
    </row>
    <row r="75" spans="1:6" x14ac:dyDescent="0.4">
      <c r="A75" s="52" t="s">
        <v>126</v>
      </c>
      <c r="B75" s="52"/>
      <c r="C75" s="52"/>
      <c r="D75" s="52"/>
      <c r="E75" s="52"/>
      <c r="F75" s="52"/>
    </row>
    <row r="76" spans="1:6" x14ac:dyDescent="0.4">
      <c r="A76" s="52" t="s">
        <v>207</v>
      </c>
      <c r="B76" s="53">
        <v>1058988</v>
      </c>
      <c r="C76" s="53">
        <v>1193083</v>
      </c>
      <c r="D76" s="53">
        <v>1308277</v>
      </c>
      <c r="E76" s="53">
        <v>1421302</v>
      </c>
      <c r="F76" s="53">
        <v>1525163</v>
      </c>
    </row>
    <row r="77" spans="1:6" x14ac:dyDescent="0.4">
      <c r="A77" s="52" t="s">
        <v>236</v>
      </c>
      <c r="B77" s="53">
        <v>354875</v>
      </c>
      <c r="C77" s="53">
        <v>377005</v>
      </c>
      <c r="D77" s="53">
        <v>408001</v>
      </c>
      <c r="E77" s="53">
        <v>444702</v>
      </c>
      <c r="F77" s="53">
        <v>485345</v>
      </c>
    </row>
    <row r="78" spans="1:6" x14ac:dyDescent="0.4">
      <c r="A78" s="52" t="s">
        <v>294</v>
      </c>
      <c r="B78" s="51" t="s">
        <v>124</v>
      </c>
      <c r="C78" s="51" t="s">
        <v>124</v>
      </c>
      <c r="D78" s="51" t="s">
        <v>124</v>
      </c>
      <c r="E78" s="53">
        <v>254298</v>
      </c>
      <c r="F78" s="53">
        <v>252584</v>
      </c>
    </row>
    <row r="79" spans="1:6" x14ac:dyDescent="0.4">
      <c r="A79" s="52" t="s">
        <v>293</v>
      </c>
      <c r="B79" s="53">
        <v>61783</v>
      </c>
      <c r="C79" s="53">
        <v>66366</v>
      </c>
      <c r="D79" s="53">
        <v>71668</v>
      </c>
      <c r="E79" s="53">
        <v>74480</v>
      </c>
      <c r="F79" s="53">
        <v>75990</v>
      </c>
    </row>
    <row r="80" spans="1:6" x14ac:dyDescent="0.4">
      <c r="A80" s="52" t="s">
        <v>292</v>
      </c>
      <c r="B80" s="53">
        <v>485548</v>
      </c>
      <c r="C80" s="53">
        <v>465661</v>
      </c>
      <c r="D80" s="53">
        <v>443278</v>
      </c>
      <c r="E80" s="53">
        <v>495483</v>
      </c>
      <c r="F80" s="53">
        <v>467954</v>
      </c>
    </row>
    <row r="81" spans="1:6" x14ac:dyDescent="0.4">
      <c r="A81" s="52" t="s">
        <v>291</v>
      </c>
      <c r="B81" s="51" t="s">
        <v>124</v>
      </c>
      <c r="C81" s="51" t="s">
        <v>124</v>
      </c>
      <c r="D81" s="51" t="s">
        <v>124</v>
      </c>
      <c r="E81" s="53">
        <v>-436614</v>
      </c>
      <c r="F81" s="53">
        <v>-435130</v>
      </c>
    </row>
    <row r="82" spans="1:6" x14ac:dyDescent="0.4">
      <c r="A82" s="52" t="s">
        <v>290</v>
      </c>
      <c r="B82" s="53">
        <v>270384</v>
      </c>
      <c r="C82" s="53">
        <v>265301</v>
      </c>
      <c r="D82" s="53">
        <v>258004</v>
      </c>
      <c r="E82" s="51" t="s">
        <v>124</v>
      </c>
      <c r="F82" s="51" t="s">
        <v>124</v>
      </c>
    </row>
    <row r="83" spans="1:6" x14ac:dyDescent="0.4">
      <c r="A83" s="52" t="s">
        <v>289</v>
      </c>
      <c r="B83" s="53">
        <v>-376396</v>
      </c>
      <c r="C83" s="53">
        <v>-378798</v>
      </c>
      <c r="D83" s="53">
        <v>-407564</v>
      </c>
      <c r="E83" s="51" t="s">
        <v>124</v>
      </c>
      <c r="F83" s="51" t="s">
        <v>124</v>
      </c>
    </row>
    <row r="84" spans="1:6" x14ac:dyDescent="0.4">
      <c r="A84" s="52" t="s">
        <v>47</v>
      </c>
      <c r="B84" s="52"/>
      <c r="C84" s="52"/>
      <c r="D84" s="52"/>
      <c r="E84" s="52"/>
      <c r="F84" s="52"/>
    </row>
    <row r="85" spans="1:6" x14ac:dyDescent="0.4">
      <c r="A85" s="52" t="s">
        <v>125</v>
      </c>
      <c r="B85" s="52"/>
      <c r="C85" s="52"/>
      <c r="D85" s="52"/>
      <c r="E85" s="52"/>
      <c r="F85" s="52"/>
    </row>
    <row r="86" spans="1:6" x14ac:dyDescent="0.4">
      <c r="A86" s="52" t="s">
        <v>207</v>
      </c>
      <c r="B86" s="54">
        <v>57.082701319870502</v>
      </c>
      <c r="C86" s="54">
        <v>59.995584873515199</v>
      </c>
      <c r="D86" s="54">
        <v>62.8476545686528</v>
      </c>
      <c r="E86" s="54">
        <v>63.0666416406089</v>
      </c>
      <c r="F86" s="54">
        <v>64.301156959845798</v>
      </c>
    </row>
    <row r="87" spans="1:6" x14ac:dyDescent="0.4">
      <c r="A87" s="52" t="s">
        <v>236</v>
      </c>
      <c r="B87" s="54">
        <v>19.128850969877899</v>
      </c>
      <c r="C87" s="54">
        <v>18.9581407791743</v>
      </c>
      <c r="D87" s="54">
        <v>19.599752889995699</v>
      </c>
      <c r="E87" s="54">
        <v>19.7325140405502</v>
      </c>
      <c r="F87" s="54">
        <v>20.462235855889698</v>
      </c>
    </row>
    <row r="88" spans="1:6" x14ac:dyDescent="0.4">
      <c r="A88" s="52" t="s">
        <v>294</v>
      </c>
      <c r="B88" s="51" t="s">
        <v>124</v>
      </c>
      <c r="C88" s="51" t="s">
        <v>124</v>
      </c>
      <c r="D88" s="51" t="s">
        <v>124</v>
      </c>
      <c r="E88" s="54">
        <v>11.2838234491498</v>
      </c>
      <c r="F88" s="54">
        <v>10.6489886192792</v>
      </c>
    </row>
    <row r="89" spans="1:6" x14ac:dyDescent="0.4">
      <c r="A89" s="52" t="s">
        <v>293</v>
      </c>
      <c r="B89" s="54">
        <v>3.3302932003436898</v>
      </c>
      <c r="C89" s="54">
        <v>3.3372925317984699</v>
      </c>
      <c r="D89" s="54">
        <v>3.4428226649449698</v>
      </c>
      <c r="E89" s="54">
        <v>3.3048595368138201</v>
      </c>
      <c r="F89" s="54">
        <v>3.2037525939054898</v>
      </c>
    </row>
    <row r="90" spans="1:6" x14ac:dyDescent="0.4">
      <c r="A90" s="52" t="s">
        <v>292</v>
      </c>
      <c r="B90" s="54">
        <v>26.172526469101101</v>
      </c>
      <c r="C90" s="54">
        <v>23.416312232917502</v>
      </c>
      <c r="D90" s="54">
        <v>21.294406782266499</v>
      </c>
      <c r="E90" s="54">
        <v>21.985791056379199</v>
      </c>
      <c r="F90" s="54">
        <v>19.729028047485901</v>
      </c>
    </row>
    <row r="91" spans="1:6" x14ac:dyDescent="0.4">
      <c r="A91" s="52" t="s">
        <v>291</v>
      </c>
      <c r="B91" s="51" t="s">
        <v>124</v>
      </c>
      <c r="C91" s="51" t="s">
        <v>124</v>
      </c>
      <c r="D91" s="51" t="s">
        <v>124</v>
      </c>
      <c r="E91" s="51" t="s">
        <v>127</v>
      </c>
      <c r="F91" s="51" t="s">
        <v>127</v>
      </c>
    </row>
    <row r="92" spans="1:6" x14ac:dyDescent="0.4">
      <c r="A92" s="52" t="s">
        <v>290</v>
      </c>
      <c r="B92" s="54">
        <v>14.574526919730801</v>
      </c>
      <c r="C92" s="54">
        <v>13.3409734800751</v>
      </c>
      <c r="D92" s="54">
        <v>12.3941231630081</v>
      </c>
      <c r="E92" s="51" t="s">
        <v>124</v>
      </c>
      <c r="F92" s="51" t="s">
        <v>124</v>
      </c>
    </row>
    <row r="93" spans="1:6" x14ac:dyDescent="0.4">
      <c r="A93" s="52" t="s">
        <v>289</v>
      </c>
      <c r="B93" s="51" t="s">
        <v>127</v>
      </c>
      <c r="C93" s="51" t="s">
        <v>127</v>
      </c>
      <c r="D93" s="51" t="s">
        <v>127</v>
      </c>
      <c r="E93" s="51" t="s">
        <v>124</v>
      </c>
      <c r="F93" s="51" t="s">
        <v>124</v>
      </c>
    </row>
    <row r="94" spans="1:6" x14ac:dyDescent="0.4">
      <c r="A94" s="69"/>
      <c r="B94" s="68"/>
      <c r="C94" s="68"/>
      <c r="D94" s="68"/>
      <c r="E94" s="68"/>
      <c r="F94" s="68"/>
    </row>
    <row r="95" spans="1:6" x14ac:dyDescent="0.4">
      <c r="A95" s="50" t="s">
        <v>145</v>
      </c>
    </row>
    <row r="96" spans="1:6" ht="12.6" thickBot="1" x14ac:dyDescent="0.45">
      <c r="A96" s="69"/>
      <c r="B96" s="68"/>
      <c r="C96" s="68"/>
      <c r="D96" s="68"/>
      <c r="E96" s="68"/>
      <c r="F96" s="68"/>
    </row>
    <row r="97" spans="1:6" x14ac:dyDescent="0.4">
      <c r="A97" s="62" t="s">
        <v>144</v>
      </c>
      <c r="B97" s="61" t="s">
        <v>143</v>
      </c>
      <c r="C97" s="61" t="s">
        <v>142</v>
      </c>
      <c r="D97" s="61" t="s">
        <v>141</v>
      </c>
      <c r="E97" s="61" t="s">
        <v>140</v>
      </c>
      <c r="F97" s="61" t="s">
        <v>139</v>
      </c>
    </row>
    <row r="98" spans="1:6" x14ac:dyDescent="0.4">
      <c r="A98" s="52" t="s">
        <v>138</v>
      </c>
      <c r="B98" s="56">
        <v>43100</v>
      </c>
      <c r="C98" s="56">
        <v>43465</v>
      </c>
      <c r="D98" s="56">
        <v>43830</v>
      </c>
      <c r="E98" s="56">
        <v>44196</v>
      </c>
      <c r="F98" s="56">
        <v>44561</v>
      </c>
    </row>
    <row r="99" spans="1:6" x14ac:dyDescent="0.4">
      <c r="A99" s="52" t="s">
        <v>47</v>
      </c>
      <c r="B99" s="52"/>
      <c r="C99" s="52"/>
      <c r="D99" s="52"/>
      <c r="E99" s="52"/>
      <c r="F99" s="52"/>
    </row>
    <row r="100" spans="1:6" x14ac:dyDescent="0.4">
      <c r="A100" s="55" t="s">
        <v>207</v>
      </c>
      <c r="B100" s="52"/>
      <c r="C100" s="52"/>
      <c r="D100" s="52"/>
      <c r="E100" s="52"/>
      <c r="F100" s="52"/>
    </row>
    <row r="101" spans="1:6" x14ac:dyDescent="0.4">
      <c r="A101" s="52" t="s">
        <v>133</v>
      </c>
      <c r="B101" s="53">
        <v>413416</v>
      </c>
      <c r="C101" s="53">
        <v>400593</v>
      </c>
      <c r="D101" s="53">
        <v>409091</v>
      </c>
      <c r="E101" s="53">
        <v>394457</v>
      </c>
      <c r="F101" s="53">
        <v>420842</v>
      </c>
    </row>
    <row r="102" spans="1:6" x14ac:dyDescent="0.4">
      <c r="A102" s="52" t="s">
        <v>132</v>
      </c>
      <c r="B102" s="53">
        <v>77353</v>
      </c>
      <c r="C102" s="53">
        <v>176399</v>
      </c>
      <c r="D102" s="53">
        <v>125086</v>
      </c>
      <c r="E102" s="53">
        <v>162210</v>
      </c>
      <c r="F102" s="53">
        <v>115234</v>
      </c>
    </row>
    <row r="103" spans="1:6" x14ac:dyDescent="0.4">
      <c r="A103" s="52" t="s">
        <v>131</v>
      </c>
      <c r="B103" s="54">
        <v>73.417995769838001</v>
      </c>
      <c r="C103" s="54">
        <v>71.564112275085407</v>
      </c>
      <c r="D103" s="54">
        <v>71.914811331534395</v>
      </c>
      <c r="E103" s="54">
        <v>73.232980526629504</v>
      </c>
      <c r="F103" s="54">
        <v>69.379014283264993</v>
      </c>
    </row>
    <row r="104" spans="1:6" x14ac:dyDescent="0.4">
      <c r="A104" s="52" t="s">
        <v>130</v>
      </c>
      <c r="B104" s="54">
        <v>71.536377172133797</v>
      </c>
      <c r="C104" s="54">
        <v>83.129827471641903</v>
      </c>
      <c r="D104" s="54">
        <v>76.255212270477202</v>
      </c>
      <c r="E104" s="54">
        <v>79.851727142498504</v>
      </c>
      <c r="F104" s="54">
        <v>75.233239101907003</v>
      </c>
    </row>
    <row r="105" spans="1:6" x14ac:dyDescent="0.4">
      <c r="A105" s="52" t="s">
        <v>129</v>
      </c>
      <c r="B105" s="53">
        <v>41391</v>
      </c>
      <c r="C105" s="53">
        <v>45937</v>
      </c>
      <c r="D105" s="53">
        <v>46318</v>
      </c>
      <c r="E105" s="53">
        <v>50522</v>
      </c>
      <c r="F105" s="53">
        <v>63910</v>
      </c>
    </row>
    <row r="106" spans="1:6" x14ac:dyDescent="0.4">
      <c r="A106" s="52" t="s">
        <v>128</v>
      </c>
      <c r="B106" s="54">
        <v>42.406204536606403</v>
      </c>
      <c r="C106" s="54">
        <v>54.544698939669203</v>
      </c>
      <c r="D106" s="54">
        <v>53.3162971660105</v>
      </c>
      <c r="E106" s="54">
        <v>54.666839793113901</v>
      </c>
      <c r="F106" s="54">
        <v>60.428702451754397</v>
      </c>
    </row>
    <row r="107" spans="1:6" x14ac:dyDescent="0.4">
      <c r="A107" s="52" t="s">
        <v>126</v>
      </c>
      <c r="B107" s="53">
        <v>1058988</v>
      </c>
      <c r="C107" s="53">
        <v>1193083</v>
      </c>
      <c r="D107" s="53">
        <v>1308277</v>
      </c>
      <c r="E107" s="53">
        <v>1421302</v>
      </c>
      <c r="F107" s="53">
        <v>1525163</v>
      </c>
    </row>
    <row r="108" spans="1:6" x14ac:dyDescent="0.4">
      <c r="A108" s="52" t="s">
        <v>125</v>
      </c>
      <c r="B108" s="54">
        <v>57.082701319870502</v>
      </c>
      <c r="C108" s="54">
        <v>59.995584873515199</v>
      </c>
      <c r="D108" s="54">
        <v>62.8476545686528</v>
      </c>
      <c r="E108" s="54">
        <v>63.0666416406089</v>
      </c>
      <c r="F108" s="54">
        <v>64.301156959845798</v>
      </c>
    </row>
    <row r="109" spans="1:6" x14ac:dyDescent="0.4">
      <c r="A109" s="52" t="s">
        <v>47</v>
      </c>
      <c r="B109" s="52"/>
      <c r="C109" s="52"/>
      <c r="D109" s="52"/>
      <c r="E109" s="52"/>
      <c r="F109" s="52"/>
    </row>
    <row r="110" spans="1:6" x14ac:dyDescent="0.4">
      <c r="A110" s="55" t="s">
        <v>236</v>
      </c>
      <c r="B110" s="52"/>
      <c r="C110" s="52"/>
      <c r="D110" s="52"/>
      <c r="E110" s="52"/>
      <c r="F110" s="52"/>
    </row>
    <row r="111" spans="1:6" x14ac:dyDescent="0.4">
      <c r="A111" s="52" t="s">
        <v>133</v>
      </c>
      <c r="B111" s="53">
        <v>163799</v>
      </c>
      <c r="C111" s="53">
        <v>173843</v>
      </c>
      <c r="D111" s="53">
        <v>175945</v>
      </c>
      <c r="E111" s="53">
        <v>156418</v>
      </c>
      <c r="F111" s="53">
        <v>208348</v>
      </c>
    </row>
    <row r="112" spans="1:6" x14ac:dyDescent="0.4">
      <c r="A112" s="52" t="s">
        <v>132</v>
      </c>
      <c r="B112" s="53">
        <v>26847</v>
      </c>
      <c r="C112" s="53">
        <v>30497</v>
      </c>
      <c r="D112" s="53">
        <v>36193</v>
      </c>
      <c r="E112" s="53">
        <v>36906</v>
      </c>
      <c r="F112" s="53">
        <v>34071</v>
      </c>
    </row>
    <row r="113" spans="1:6" x14ac:dyDescent="0.4">
      <c r="A113" s="52" t="s">
        <v>131</v>
      </c>
      <c r="B113" s="54">
        <v>29.088845833503498</v>
      </c>
      <c r="C113" s="54">
        <v>31.056259021594698</v>
      </c>
      <c r="D113" s="54">
        <v>30.929674521626801</v>
      </c>
      <c r="E113" s="54">
        <v>29.0398100376323</v>
      </c>
      <c r="F113" s="54">
        <v>34.347757276815699</v>
      </c>
    </row>
    <row r="114" spans="1:6" x14ac:dyDescent="0.4">
      <c r="A114" s="52" t="s">
        <v>130</v>
      </c>
      <c r="B114" s="54">
        <v>24.828217624917901</v>
      </c>
      <c r="C114" s="54">
        <v>14.3720222246309</v>
      </c>
      <c r="D114" s="54">
        <v>22.0640591089761</v>
      </c>
      <c r="E114" s="54">
        <v>18.167855507805001</v>
      </c>
      <c r="F114" s="54">
        <v>22.244057217844301</v>
      </c>
    </row>
    <row r="115" spans="1:6" x14ac:dyDescent="0.4">
      <c r="A115" s="52" t="s">
        <v>129</v>
      </c>
      <c r="B115" s="53">
        <v>11145</v>
      </c>
      <c r="C115" s="53">
        <v>12866</v>
      </c>
      <c r="D115" s="53">
        <v>14088</v>
      </c>
      <c r="E115" s="53">
        <v>14167</v>
      </c>
      <c r="F115" s="53">
        <v>15511</v>
      </c>
    </row>
    <row r="116" spans="1:6" x14ac:dyDescent="0.4">
      <c r="A116" s="52" t="s">
        <v>128</v>
      </c>
      <c r="B116" s="54">
        <v>11.4183554289695</v>
      </c>
      <c r="C116" s="54">
        <v>15.2768377681996</v>
      </c>
      <c r="D116" s="54">
        <v>16.2165895434768</v>
      </c>
      <c r="E116" s="54">
        <v>15.3292648618235</v>
      </c>
      <c r="F116" s="54">
        <v>14.666086742750201</v>
      </c>
    </row>
    <row r="117" spans="1:6" x14ac:dyDescent="0.4">
      <c r="A117" s="52" t="s">
        <v>126</v>
      </c>
      <c r="B117" s="53">
        <v>354875</v>
      </c>
      <c r="C117" s="53">
        <v>377005</v>
      </c>
      <c r="D117" s="53">
        <v>408001</v>
      </c>
      <c r="E117" s="53">
        <v>444702</v>
      </c>
      <c r="F117" s="53">
        <v>485345</v>
      </c>
    </row>
    <row r="118" spans="1:6" x14ac:dyDescent="0.4">
      <c r="A118" s="52" t="s">
        <v>125</v>
      </c>
      <c r="B118" s="54">
        <v>19.128850969877899</v>
      </c>
      <c r="C118" s="54">
        <v>18.9581407791743</v>
      </c>
      <c r="D118" s="54">
        <v>19.599752889995699</v>
      </c>
      <c r="E118" s="54">
        <v>19.7325140405502</v>
      </c>
      <c r="F118" s="54">
        <v>20.462235855889698</v>
      </c>
    </row>
    <row r="119" spans="1:6" x14ac:dyDescent="0.4">
      <c r="A119" s="52" t="s">
        <v>47</v>
      </c>
      <c r="B119" s="52"/>
      <c r="C119" s="52"/>
      <c r="D119" s="52"/>
      <c r="E119" s="52"/>
      <c r="F119" s="52"/>
    </row>
    <row r="120" spans="1:6" x14ac:dyDescent="0.4">
      <c r="A120" s="55" t="s">
        <v>294</v>
      </c>
      <c r="B120" s="52"/>
      <c r="C120" s="52"/>
      <c r="D120" s="52"/>
      <c r="E120" s="52"/>
      <c r="F120" s="52"/>
    </row>
    <row r="121" spans="1:6" x14ac:dyDescent="0.4">
      <c r="A121" s="52" t="s">
        <v>133</v>
      </c>
      <c r="B121" s="51" t="s">
        <v>124</v>
      </c>
      <c r="C121" s="51" t="s">
        <v>124</v>
      </c>
      <c r="D121" s="51" t="s">
        <v>124</v>
      </c>
      <c r="E121" s="53">
        <v>41082</v>
      </c>
      <c r="F121" s="53">
        <v>41544</v>
      </c>
    </row>
    <row r="122" spans="1:6" x14ac:dyDescent="0.4">
      <c r="A122" s="52" t="s">
        <v>132</v>
      </c>
      <c r="B122" s="51" t="s">
        <v>124</v>
      </c>
      <c r="C122" s="51" t="s">
        <v>124</v>
      </c>
      <c r="D122" s="51" t="s">
        <v>124</v>
      </c>
      <c r="E122" s="53">
        <v>4023</v>
      </c>
      <c r="F122" s="53">
        <v>3864</v>
      </c>
    </row>
    <row r="123" spans="1:6" x14ac:dyDescent="0.4">
      <c r="A123" s="52" t="s">
        <v>131</v>
      </c>
      <c r="B123" s="51" t="s">
        <v>124</v>
      </c>
      <c r="C123" s="51" t="s">
        <v>124</v>
      </c>
      <c r="D123" s="51" t="s">
        <v>124</v>
      </c>
      <c r="E123" s="54">
        <v>7.6270856037413202</v>
      </c>
      <c r="F123" s="54">
        <v>6.8488453371668196</v>
      </c>
    </row>
    <row r="124" spans="1:6" x14ac:dyDescent="0.4">
      <c r="A124" s="52" t="s">
        <v>130</v>
      </c>
      <c r="B124" s="51" t="s">
        <v>124</v>
      </c>
      <c r="C124" s="51" t="s">
        <v>124</v>
      </c>
      <c r="D124" s="51" t="s">
        <v>124</v>
      </c>
      <c r="E124" s="54">
        <v>1.9804173496965101</v>
      </c>
      <c r="F124" s="54">
        <v>2.5227036802486098</v>
      </c>
    </row>
    <row r="125" spans="1:6" x14ac:dyDescent="0.4">
      <c r="A125" s="52" t="s">
        <v>129</v>
      </c>
      <c r="B125" s="51" t="s">
        <v>124</v>
      </c>
      <c r="C125" s="51" t="s">
        <v>124</v>
      </c>
      <c r="D125" s="51" t="s">
        <v>124</v>
      </c>
      <c r="E125" s="53">
        <v>20834</v>
      </c>
      <c r="F125" s="53">
        <v>21361</v>
      </c>
    </row>
    <row r="126" spans="1:6" x14ac:dyDescent="0.4">
      <c r="A126" s="52" t="s">
        <v>128</v>
      </c>
      <c r="B126" s="51" t="s">
        <v>124</v>
      </c>
      <c r="C126" s="51" t="s">
        <v>124</v>
      </c>
      <c r="D126" s="51" t="s">
        <v>124</v>
      </c>
      <c r="E126" s="54">
        <v>22.543227509792501</v>
      </c>
      <c r="F126" s="54">
        <v>20.197426272444499</v>
      </c>
    </row>
    <row r="127" spans="1:6" x14ac:dyDescent="0.4">
      <c r="A127" s="52" t="s">
        <v>126</v>
      </c>
      <c r="B127" s="51" t="s">
        <v>124</v>
      </c>
      <c r="C127" s="51" t="s">
        <v>124</v>
      </c>
      <c r="D127" s="51" t="s">
        <v>124</v>
      </c>
      <c r="E127" s="53">
        <v>254298</v>
      </c>
      <c r="F127" s="53">
        <v>252584</v>
      </c>
    </row>
    <row r="128" spans="1:6" x14ac:dyDescent="0.4">
      <c r="A128" s="52" t="s">
        <v>125</v>
      </c>
      <c r="B128" s="51" t="s">
        <v>124</v>
      </c>
      <c r="C128" s="51" t="s">
        <v>124</v>
      </c>
      <c r="D128" s="51" t="s">
        <v>124</v>
      </c>
      <c r="E128" s="54">
        <v>11.2838234491498</v>
      </c>
      <c r="F128" s="54">
        <v>10.6489886192792</v>
      </c>
    </row>
    <row r="129" spans="1:6" x14ac:dyDescent="0.4">
      <c r="A129" s="52" t="s">
        <v>47</v>
      </c>
      <c r="B129" s="52"/>
      <c r="C129" s="52"/>
      <c r="D129" s="52"/>
      <c r="E129" s="52"/>
      <c r="F129" s="52"/>
    </row>
    <row r="130" spans="1:6" x14ac:dyDescent="0.4">
      <c r="A130" s="55" t="s">
        <v>293</v>
      </c>
      <c r="B130" s="52"/>
      <c r="C130" s="52"/>
      <c r="D130" s="52"/>
      <c r="E130" s="52"/>
      <c r="F130" s="52"/>
    </row>
    <row r="131" spans="1:6" x14ac:dyDescent="0.4">
      <c r="A131" s="52" t="s">
        <v>133</v>
      </c>
      <c r="B131" s="53">
        <v>0</v>
      </c>
      <c r="C131" s="53">
        <v>0</v>
      </c>
      <c r="D131" s="53">
        <v>0</v>
      </c>
      <c r="E131" s="53">
        <v>0</v>
      </c>
      <c r="F131" s="53">
        <v>0</v>
      </c>
    </row>
    <row r="132" spans="1:6" x14ac:dyDescent="0.4">
      <c r="A132" s="52" t="s">
        <v>132</v>
      </c>
      <c r="B132" s="53">
        <v>0</v>
      </c>
      <c r="C132" s="53">
        <v>0</v>
      </c>
      <c r="D132" s="53">
        <v>0</v>
      </c>
      <c r="E132" s="53">
        <v>0</v>
      </c>
      <c r="F132" s="53">
        <v>0</v>
      </c>
    </row>
    <row r="133" spans="1:6" x14ac:dyDescent="0.4">
      <c r="A133" s="52" t="s">
        <v>131</v>
      </c>
      <c r="B133" s="54">
        <v>0</v>
      </c>
      <c r="C133" s="54">
        <v>0</v>
      </c>
      <c r="D133" s="54">
        <v>0</v>
      </c>
      <c r="E133" s="54">
        <v>0</v>
      </c>
      <c r="F133" s="54">
        <v>0</v>
      </c>
    </row>
    <row r="134" spans="1:6" x14ac:dyDescent="0.4">
      <c r="A134" s="52" t="s">
        <v>130</v>
      </c>
      <c r="B134" s="54">
        <v>0</v>
      </c>
      <c r="C134" s="54">
        <v>0</v>
      </c>
      <c r="D134" s="54">
        <v>0</v>
      </c>
      <c r="E134" s="54">
        <v>0</v>
      </c>
      <c r="F134" s="54">
        <v>0</v>
      </c>
    </row>
    <row r="135" spans="1:6" x14ac:dyDescent="0.4">
      <c r="A135" s="52" t="s">
        <v>129</v>
      </c>
      <c r="B135" s="53">
        <v>5881</v>
      </c>
      <c r="C135" s="53">
        <v>6241</v>
      </c>
      <c r="D135" s="53">
        <v>6945</v>
      </c>
      <c r="E135" s="53">
        <v>7434</v>
      </c>
      <c r="F135" s="53">
        <v>6852</v>
      </c>
    </row>
    <row r="136" spans="1:6" x14ac:dyDescent="0.4">
      <c r="A136" s="52" t="s">
        <v>128</v>
      </c>
      <c r="B136" s="54">
        <v>6.0252443497326</v>
      </c>
      <c r="C136" s="54">
        <v>7.4104418242914303</v>
      </c>
      <c r="D136" s="54">
        <v>7.9943366254575601</v>
      </c>
      <c r="E136" s="54">
        <v>8.0438875543725192</v>
      </c>
      <c r="F136" s="54">
        <v>6.4787587106778499</v>
      </c>
    </row>
    <row r="137" spans="1:6" x14ac:dyDescent="0.4">
      <c r="A137" s="52" t="s">
        <v>126</v>
      </c>
      <c r="B137" s="53">
        <v>61783</v>
      </c>
      <c r="C137" s="53">
        <v>66366</v>
      </c>
      <c r="D137" s="53">
        <v>71668</v>
      </c>
      <c r="E137" s="53">
        <v>74480</v>
      </c>
      <c r="F137" s="53">
        <v>75990</v>
      </c>
    </row>
    <row r="138" spans="1:6" x14ac:dyDescent="0.4">
      <c r="A138" s="52" t="s">
        <v>125</v>
      </c>
      <c r="B138" s="54">
        <v>3.3302932003436898</v>
      </c>
      <c r="C138" s="54">
        <v>3.3372925317984699</v>
      </c>
      <c r="D138" s="54">
        <v>3.4428226649449698</v>
      </c>
      <c r="E138" s="54">
        <v>3.3048595368138201</v>
      </c>
      <c r="F138" s="54">
        <v>3.2037525939054898</v>
      </c>
    </row>
    <row r="139" spans="1:6" x14ac:dyDescent="0.4">
      <c r="A139" s="52" t="s">
        <v>47</v>
      </c>
      <c r="B139" s="52"/>
      <c r="C139" s="52"/>
      <c r="D139" s="52"/>
      <c r="E139" s="52"/>
      <c r="F139" s="52"/>
    </row>
    <row r="140" spans="1:6" x14ac:dyDescent="0.4">
      <c r="A140" s="55" t="s">
        <v>292</v>
      </c>
      <c r="B140" s="52"/>
      <c r="C140" s="52"/>
      <c r="D140" s="52"/>
      <c r="E140" s="52"/>
      <c r="F140" s="52"/>
    </row>
    <row r="141" spans="1:6" x14ac:dyDescent="0.4">
      <c r="A141" s="52" t="s">
        <v>133</v>
      </c>
      <c r="B141" s="53">
        <v>0</v>
      </c>
      <c r="C141" s="53">
        <v>0</v>
      </c>
      <c r="D141" s="53">
        <v>0</v>
      </c>
      <c r="E141" s="53">
        <v>0</v>
      </c>
      <c r="F141" s="53">
        <v>0</v>
      </c>
    </row>
    <row r="142" spans="1:6" x14ac:dyDescent="0.4">
      <c r="A142" s="52" t="s">
        <v>132</v>
      </c>
      <c r="B142" s="53">
        <v>0</v>
      </c>
      <c r="C142" s="53">
        <v>0</v>
      </c>
      <c r="D142" s="53">
        <v>0</v>
      </c>
      <c r="E142" s="53">
        <v>0</v>
      </c>
      <c r="F142" s="53">
        <v>0</v>
      </c>
    </row>
    <row r="143" spans="1:6" x14ac:dyDescent="0.4">
      <c r="A143" s="52" t="s">
        <v>131</v>
      </c>
      <c r="B143" s="54">
        <v>0</v>
      </c>
      <c r="C143" s="54">
        <v>0</v>
      </c>
      <c r="D143" s="54">
        <v>0</v>
      </c>
      <c r="E143" s="54">
        <v>0</v>
      </c>
      <c r="F143" s="54">
        <v>0</v>
      </c>
    </row>
    <row r="144" spans="1:6" x14ac:dyDescent="0.4">
      <c r="A144" s="52" t="s">
        <v>130</v>
      </c>
      <c r="B144" s="54">
        <v>0</v>
      </c>
      <c r="C144" s="54">
        <v>0</v>
      </c>
      <c r="D144" s="54">
        <v>0</v>
      </c>
      <c r="E144" s="54">
        <v>0</v>
      </c>
      <c r="F144" s="54">
        <v>0</v>
      </c>
    </row>
    <row r="145" spans="1:6" x14ac:dyDescent="0.4">
      <c r="A145" s="52" t="s">
        <v>129</v>
      </c>
      <c r="B145" s="53">
        <v>-1347</v>
      </c>
      <c r="C145" s="53">
        <v>-1058</v>
      </c>
      <c r="D145" s="53">
        <v>-850</v>
      </c>
      <c r="E145" s="53">
        <v>-539</v>
      </c>
      <c r="F145" s="53">
        <v>-1873</v>
      </c>
    </row>
    <row r="146" spans="1:6" x14ac:dyDescent="0.4">
      <c r="A146" s="52" t="s">
        <v>128</v>
      </c>
      <c r="B146" s="51" t="s">
        <v>127</v>
      </c>
      <c r="C146" s="51" t="s">
        <v>127</v>
      </c>
      <c r="D146" s="51" t="s">
        <v>127</v>
      </c>
      <c r="E146" s="51" t="s">
        <v>127</v>
      </c>
      <c r="F146" s="51" t="s">
        <v>127</v>
      </c>
    </row>
    <row r="147" spans="1:6" x14ac:dyDescent="0.4">
      <c r="A147" s="52" t="s">
        <v>126</v>
      </c>
      <c r="B147" s="53">
        <v>485548</v>
      </c>
      <c r="C147" s="53">
        <v>465661</v>
      </c>
      <c r="D147" s="53">
        <v>443278</v>
      </c>
      <c r="E147" s="53">
        <v>495483</v>
      </c>
      <c r="F147" s="53">
        <v>467954</v>
      </c>
    </row>
    <row r="148" spans="1:6" x14ac:dyDescent="0.4">
      <c r="A148" s="52" t="s">
        <v>125</v>
      </c>
      <c r="B148" s="54">
        <v>26.172526469101101</v>
      </c>
      <c r="C148" s="54">
        <v>23.416312232917502</v>
      </c>
      <c r="D148" s="54">
        <v>21.294406782266499</v>
      </c>
      <c r="E148" s="54">
        <v>21.985791056379199</v>
      </c>
      <c r="F148" s="54">
        <v>19.729028047485901</v>
      </c>
    </row>
    <row r="149" spans="1:6" x14ac:dyDescent="0.4">
      <c r="A149" s="52" t="s">
        <v>47</v>
      </c>
      <c r="B149" s="52"/>
      <c r="C149" s="52"/>
      <c r="D149" s="52"/>
      <c r="E149" s="52"/>
      <c r="F149" s="52"/>
    </row>
    <row r="150" spans="1:6" x14ac:dyDescent="0.4">
      <c r="A150" s="55" t="s">
        <v>291</v>
      </c>
      <c r="B150" s="52"/>
      <c r="C150" s="52"/>
      <c r="D150" s="52"/>
      <c r="E150" s="52"/>
      <c r="F150" s="52"/>
    </row>
    <row r="151" spans="1:6" x14ac:dyDescent="0.4">
      <c r="A151" s="52" t="s">
        <v>133</v>
      </c>
      <c r="B151" s="51" t="s">
        <v>124</v>
      </c>
      <c r="C151" s="51" t="s">
        <v>124</v>
      </c>
      <c r="D151" s="51" t="s">
        <v>124</v>
      </c>
      <c r="E151" s="53">
        <v>-53324</v>
      </c>
      <c r="F151" s="53">
        <v>-64150</v>
      </c>
    </row>
    <row r="152" spans="1:6" x14ac:dyDescent="0.4">
      <c r="A152" s="52" t="s">
        <v>132</v>
      </c>
      <c r="B152" s="51" t="s">
        <v>124</v>
      </c>
      <c r="C152" s="51" t="s">
        <v>124</v>
      </c>
      <c r="D152" s="51" t="s">
        <v>124</v>
      </c>
      <c r="E152" s="53">
        <v>0</v>
      </c>
      <c r="F152" s="53">
        <v>0</v>
      </c>
    </row>
    <row r="153" spans="1:6" x14ac:dyDescent="0.4">
      <c r="A153" s="52" t="s">
        <v>131</v>
      </c>
      <c r="B153" s="51" t="s">
        <v>124</v>
      </c>
      <c r="C153" s="51" t="s">
        <v>124</v>
      </c>
      <c r="D153" s="51" t="s">
        <v>124</v>
      </c>
      <c r="E153" s="51" t="s">
        <v>127</v>
      </c>
      <c r="F153" s="51" t="s">
        <v>127</v>
      </c>
    </row>
    <row r="154" spans="1:6" x14ac:dyDescent="0.4">
      <c r="A154" s="52" t="s">
        <v>130</v>
      </c>
      <c r="B154" s="51" t="s">
        <v>124</v>
      </c>
      <c r="C154" s="51" t="s">
        <v>124</v>
      </c>
      <c r="D154" s="51" t="s">
        <v>124</v>
      </c>
      <c r="E154" s="54">
        <v>0</v>
      </c>
      <c r="F154" s="54">
        <v>0</v>
      </c>
    </row>
    <row r="155" spans="1:6" x14ac:dyDescent="0.4">
      <c r="A155" s="52" t="s">
        <v>129</v>
      </c>
      <c r="B155" s="51" t="s">
        <v>124</v>
      </c>
      <c r="C155" s="51" t="s">
        <v>124</v>
      </c>
      <c r="D155" s="51" t="s">
        <v>124</v>
      </c>
      <c r="E155" s="53">
        <v>0</v>
      </c>
      <c r="F155" s="53">
        <v>0</v>
      </c>
    </row>
    <row r="156" spans="1:6" x14ac:dyDescent="0.4">
      <c r="A156" s="52" t="s">
        <v>128</v>
      </c>
      <c r="B156" s="51" t="s">
        <v>124</v>
      </c>
      <c r="C156" s="51" t="s">
        <v>124</v>
      </c>
      <c r="D156" s="51" t="s">
        <v>124</v>
      </c>
      <c r="E156" s="54">
        <v>0</v>
      </c>
      <c r="F156" s="54">
        <v>0</v>
      </c>
    </row>
    <row r="157" spans="1:6" x14ac:dyDescent="0.4">
      <c r="A157" s="52" t="s">
        <v>126</v>
      </c>
      <c r="B157" s="51" t="s">
        <v>124</v>
      </c>
      <c r="C157" s="51" t="s">
        <v>124</v>
      </c>
      <c r="D157" s="51" t="s">
        <v>124</v>
      </c>
      <c r="E157" s="53">
        <v>-436614</v>
      </c>
      <c r="F157" s="53">
        <v>-435130</v>
      </c>
    </row>
    <row r="158" spans="1:6" x14ac:dyDescent="0.4">
      <c r="A158" s="52" t="s">
        <v>125</v>
      </c>
      <c r="B158" s="51" t="s">
        <v>124</v>
      </c>
      <c r="C158" s="51" t="s">
        <v>124</v>
      </c>
      <c r="D158" s="51" t="s">
        <v>124</v>
      </c>
      <c r="E158" s="51" t="s">
        <v>127</v>
      </c>
      <c r="F158" s="51" t="s">
        <v>127</v>
      </c>
    </row>
    <row r="159" spans="1:6" x14ac:dyDescent="0.4">
      <c r="A159" s="52" t="s">
        <v>47</v>
      </c>
      <c r="B159" s="52"/>
      <c r="C159" s="52"/>
      <c r="D159" s="52"/>
      <c r="E159" s="52"/>
      <c r="F159" s="52"/>
    </row>
    <row r="160" spans="1:6" x14ac:dyDescent="0.4">
      <c r="A160" s="55" t="s">
        <v>290</v>
      </c>
      <c r="B160" s="52"/>
      <c r="C160" s="52"/>
      <c r="D160" s="52"/>
      <c r="E160" s="52"/>
      <c r="F160" s="52"/>
    </row>
    <row r="161" spans="1:6" x14ac:dyDescent="0.4">
      <c r="A161" s="52" t="s">
        <v>133</v>
      </c>
      <c r="B161" s="53">
        <v>44816</v>
      </c>
      <c r="C161" s="53">
        <v>40645</v>
      </c>
      <c r="D161" s="53">
        <v>40715</v>
      </c>
      <c r="E161" s="51" t="s">
        <v>124</v>
      </c>
      <c r="F161" s="51" t="s">
        <v>124</v>
      </c>
    </row>
    <row r="162" spans="1:6" x14ac:dyDescent="0.4">
      <c r="A162" s="52" t="s">
        <v>132</v>
      </c>
      <c r="B162" s="53">
        <v>3931</v>
      </c>
      <c r="C162" s="53">
        <v>5301</v>
      </c>
      <c r="D162" s="53">
        <v>2757</v>
      </c>
      <c r="E162" s="51" t="s">
        <v>124</v>
      </c>
      <c r="F162" s="51" t="s">
        <v>124</v>
      </c>
    </row>
    <row r="163" spans="1:6" x14ac:dyDescent="0.4">
      <c r="A163" s="52" t="s">
        <v>131</v>
      </c>
      <c r="B163" s="54">
        <v>7.9588136366784497</v>
      </c>
      <c r="C163" s="54">
        <v>7.2610438610281403</v>
      </c>
      <c r="D163" s="54">
        <v>7.1573599599194901</v>
      </c>
      <c r="E163" s="51" t="s">
        <v>124</v>
      </c>
      <c r="F163" s="51" t="s">
        <v>124</v>
      </c>
    </row>
    <row r="164" spans="1:6" x14ac:dyDescent="0.4">
      <c r="A164" s="52" t="s">
        <v>130</v>
      </c>
      <c r="B164" s="54">
        <v>3.63540520294828</v>
      </c>
      <c r="C164" s="54">
        <v>2.4981503037272001</v>
      </c>
      <c r="D164" s="54">
        <v>1.68072862054671</v>
      </c>
      <c r="E164" s="51" t="s">
        <v>124</v>
      </c>
      <c r="F164" s="51" t="s">
        <v>124</v>
      </c>
    </row>
    <row r="165" spans="1:6" x14ac:dyDescent="0.4">
      <c r="A165" s="52" t="s">
        <v>129</v>
      </c>
      <c r="B165" s="53">
        <v>40536</v>
      </c>
      <c r="C165" s="53">
        <v>20233</v>
      </c>
      <c r="D165" s="53">
        <v>20373</v>
      </c>
      <c r="E165" s="51" t="s">
        <v>124</v>
      </c>
      <c r="F165" s="51" t="s">
        <v>124</v>
      </c>
    </row>
    <row r="166" spans="1:6" x14ac:dyDescent="0.4">
      <c r="A166" s="52" t="s">
        <v>128</v>
      </c>
      <c r="B166" s="54">
        <v>41.530233797102603</v>
      </c>
      <c r="C166" s="54">
        <v>24.024270057825401</v>
      </c>
      <c r="D166" s="54">
        <v>23.451205193728899</v>
      </c>
      <c r="E166" s="51" t="s">
        <v>124</v>
      </c>
      <c r="F166" s="51" t="s">
        <v>124</v>
      </c>
    </row>
    <row r="167" spans="1:6" x14ac:dyDescent="0.4">
      <c r="A167" s="52" t="s">
        <v>126</v>
      </c>
      <c r="B167" s="53">
        <v>270384</v>
      </c>
      <c r="C167" s="53">
        <v>265301</v>
      </c>
      <c r="D167" s="53">
        <v>258004</v>
      </c>
      <c r="E167" s="51" t="s">
        <v>124</v>
      </c>
      <c r="F167" s="51" t="s">
        <v>124</v>
      </c>
    </row>
    <row r="168" spans="1:6" x14ac:dyDescent="0.4">
      <c r="A168" s="52" t="s">
        <v>125</v>
      </c>
      <c r="B168" s="54">
        <v>14.574526919730801</v>
      </c>
      <c r="C168" s="54">
        <v>13.3409734800751</v>
      </c>
      <c r="D168" s="54">
        <v>12.3941231630081</v>
      </c>
      <c r="E168" s="51" t="s">
        <v>124</v>
      </c>
      <c r="F168" s="51" t="s">
        <v>124</v>
      </c>
    </row>
    <row r="169" spans="1:6" x14ac:dyDescent="0.4">
      <c r="A169" s="52" t="s">
        <v>47</v>
      </c>
      <c r="B169" s="52"/>
      <c r="C169" s="52"/>
      <c r="D169" s="52"/>
      <c r="E169" s="52"/>
      <c r="F169" s="52"/>
    </row>
    <row r="170" spans="1:6" x14ac:dyDescent="0.4">
      <c r="A170" s="55" t="s">
        <v>289</v>
      </c>
      <c r="B170" s="52"/>
      <c r="C170" s="52"/>
      <c r="D170" s="52"/>
      <c r="E170" s="52"/>
      <c r="F170" s="52"/>
    </row>
    <row r="171" spans="1:6" x14ac:dyDescent="0.4">
      <c r="A171" s="52" t="s">
        <v>133</v>
      </c>
      <c r="B171" s="53">
        <v>-58932</v>
      </c>
      <c r="C171" s="53">
        <v>-55313</v>
      </c>
      <c r="D171" s="53">
        <v>-56896</v>
      </c>
      <c r="E171" s="51" t="s">
        <v>124</v>
      </c>
      <c r="F171" s="51" t="s">
        <v>124</v>
      </c>
    </row>
    <row r="172" spans="1:6" x14ac:dyDescent="0.4">
      <c r="A172" s="52" t="s">
        <v>132</v>
      </c>
      <c r="B172" s="53">
        <v>0</v>
      </c>
      <c r="C172" s="53">
        <v>0</v>
      </c>
      <c r="D172" s="53">
        <v>0</v>
      </c>
      <c r="E172" s="51" t="s">
        <v>124</v>
      </c>
      <c r="F172" s="51" t="s">
        <v>124</v>
      </c>
    </row>
    <row r="173" spans="1:6" x14ac:dyDescent="0.4">
      <c r="A173" s="52" t="s">
        <v>131</v>
      </c>
      <c r="B173" s="51" t="s">
        <v>127</v>
      </c>
      <c r="C173" s="51" t="s">
        <v>127</v>
      </c>
      <c r="D173" s="51" t="s">
        <v>127</v>
      </c>
      <c r="E173" s="51" t="s">
        <v>124</v>
      </c>
      <c r="F173" s="51" t="s">
        <v>124</v>
      </c>
    </row>
    <row r="174" spans="1:6" x14ac:dyDescent="0.4">
      <c r="A174" s="52" t="s">
        <v>130</v>
      </c>
      <c r="B174" s="54">
        <v>0</v>
      </c>
      <c r="C174" s="54">
        <v>0</v>
      </c>
      <c r="D174" s="54">
        <v>0</v>
      </c>
      <c r="E174" s="51" t="s">
        <v>124</v>
      </c>
      <c r="F174" s="51" t="s">
        <v>124</v>
      </c>
    </row>
    <row r="175" spans="1:6" x14ac:dyDescent="0.4">
      <c r="A175" s="52" t="s">
        <v>129</v>
      </c>
      <c r="B175" s="53">
        <v>0</v>
      </c>
      <c r="C175" s="53">
        <v>0</v>
      </c>
      <c r="D175" s="53">
        <v>0</v>
      </c>
      <c r="E175" s="51" t="s">
        <v>124</v>
      </c>
      <c r="F175" s="51" t="s">
        <v>124</v>
      </c>
    </row>
    <row r="176" spans="1:6" x14ac:dyDescent="0.4">
      <c r="A176" s="52" t="s">
        <v>128</v>
      </c>
      <c r="B176" s="54">
        <v>0</v>
      </c>
      <c r="C176" s="54">
        <v>0</v>
      </c>
      <c r="D176" s="54">
        <v>0</v>
      </c>
      <c r="E176" s="51" t="s">
        <v>124</v>
      </c>
      <c r="F176" s="51" t="s">
        <v>124</v>
      </c>
    </row>
    <row r="177" spans="1:6" x14ac:dyDescent="0.4">
      <c r="A177" s="52" t="s">
        <v>126</v>
      </c>
      <c r="B177" s="53">
        <v>-376396</v>
      </c>
      <c r="C177" s="53">
        <v>-378798</v>
      </c>
      <c r="D177" s="53">
        <v>-407564</v>
      </c>
      <c r="E177" s="51" t="s">
        <v>124</v>
      </c>
      <c r="F177" s="51" t="s">
        <v>124</v>
      </c>
    </row>
    <row r="178" spans="1:6" x14ac:dyDescent="0.4">
      <c r="A178" s="52" t="s">
        <v>125</v>
      </c>
      <c r="B178" s="51" t="s">
        <v>127</v>
      </c>
      <c r="C178" s="51" t="s">
        <v>127</v>
      </c>
      <c r="D178" s="51" t="s">
        <v>127</v>
      </c>
      <c r="E178" s="51" t="s">
        <v>124</v>
      </c>
      <c r="F178" s="51" t="s">
        <v>124</v>
      </c>
    </row>
    <row r="179" spans="1:6" x14ac:dyDescent="0.4">
      <c r="A179" s="50"/>
    </row>
    <row r="180" spans="1:6" ht="178.5" customHeight="1" x14ac:dyDescent="0.4">
      <c r="A180" s="69" t="s">
        <v>123</v>
      </c>
      <c r="B180" s="68"/>
      <c r="C180" s="68"/>
      <c r="D180" s="68"/>
      <c r="E180" s="68"/>
      <c r="F180" s="68"/>
    </row>
  </sheetData>
  <mergeCells count="7">
    <mergeCell ref="A180:F180"/>
    <mergeCell ref="A2:L2"/>
    <mergeCell ref="A1:D1"/>
    <mergeCell ref="A9:F9"/>
    <mergeCell ref="A11:F11"/>
    <mergeCell ref="A94:F94"/>
    <mergeCell ref="A96:F96"/>
  </mergeCells>
  <pageMargins left="0.75" right="0.75" top="1" bottom="1" header="0.5" footer="0.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FF4FA-4D4B-444F-AD00-39308CECF0E1}">
  <dimension ref="A1:L108"/>
  <sheetViews>
    <sheetView zoomScaleNormal="100" workbookViewId="0">
      <selection activeCell="D3" sqref="D3"/>
    </sheetView>
  </sheetViews>
  <sheetFormatPr defaultRowHeight="12.3" x14ac:dyDescent="0.4"/>
  <cols>
    <col min="1" max="1" width="48.5546875" style="49" customWidth="1"/>
    <col min="2" max="2" width="22.27734375" style="49" customWidth="1"/>
    <col min="3" max="4" width="21" style="49" customWidth="1"/>
    <col min="5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301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300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299</v>
      </c>
      <c r="B16" s="53">
        <v>11972000</v>
      </c>
      <c r="C16" s="53">
        <v>11862000</v>
      </c>
      <c r="D16" s="53">
        <v>12192000</v>
      </c>
      <c r="E16" s="53">
        <v>11662000</v>
      </c>
      <c r="F16" s="53">
        <v>12600000</v>
      </c>
      <c r="G16" s="49">
        <f>(F16+F17)/F20</f>
        <v>0.82623469447536468</v>
      </c>
    </row>
    <row r="17" spans="1:6" x14ac:dyDescent="0.4">
      <c r="A17" s="52" t="s">
        <v>298</v>
      </c>
      <c r="B17" s="51" t="s">
        <v>124</v>
      </c>
      <c r="C17" s="51" t="s">
        <v>124</v>
      </c>
      <c r="D17" s="53">
        <v>1487000</v>
      </c>
      <c r="E17" s="53">
        <v>1398000</v>
      </c>
      <c r="F17" s="53">
        <v>1503000</v>
      </c>
    </row>
    <row r="18" spans="1:6" x14ac:dyDescent="0.4">
      <c r="A18" s="52" t="s">
        <v>297</v>
      </c>
      <c r="B18" s="53">
        <v>5164000</v>
      </c>
      <c r="C18" s="53">
        <v>4984000</v>
      </c>
      <c r="D18" s="53">
        <v>5639000</v>
      </c>
      <c r="E18" s="53">
        <v>5046000</v>
      </c>
      <c r="F18" s="53">
        <v>3053000</v>
      </c>
    </row>
    <row r="19" spans="1:6" x14ac:dyDescent="0.4">
      <c r="A19" s="52" t="s">
        <v>233</v>
      </c>
      <c r="B19" s="53">
        <v>37000</v>
      </c>
      <c r="C19" s="53">
        <v>-119000</v>
      </c>
      <c r="D19" s="53">
        <v>-114000</v>
      </c>
      <c r="E19" s="53">
        <v>-109000</v>
      </c>
      <c r="F19" s="53">
        <v>-87000</v>
      </c>
    </row>
    <row r="20" spans="1:6" x14ac:dyDescent="0.4">
      <c r="A20" s="52" t="s">
        <v>47</v>
      </c>
      <c r="B20" s="52"/>
      <c r="C20" s="52"/>
      <c r="D20" s="52"/>
      <c r="E20" s="52"/>
      <c r="F20" s="59">
        <f>SUM(F16:F19)</f>
        <v>17069000</v>
      </c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299</v>
      </c>
      <c r="B22" s="54">
        <v>69.714086065335096</v>
      </c>
      <c r="C22" s="54">
        <v>70.915286662282497</v>
      </c>
      <c r="D22" s="54">
        <v>63.486773588835703</v>
      </c>
      <c r="E22" s="54">
        <v>64.799688837028398</v>
      </c>
      <c r="F22" s="54">
        <v>73.818032690843097</v>
      </c>
    </row>
    <row r="23" spans="1:6" x14ac:dyDescent="0.4">
      <c r="A23" s="52" t="s">
        <v>298</v>
      </c>
      <c r="B23" s="51" t="s">
        <v>124</v>
      </c>
      <c r="C23" s="51" t="s">
        <v>124</v>
      </c>
      <c r="D23" s="54">
        <v>7.7431785044782302</v>
      </c>
      <c r="E23" s="54">
        <v>7.7679613268878196</v>
      </c>
      <c r="F23" s="54">
        <v>8.8054367566934193</v>
      </c>
    </row>
    <row r="24" spans="1:6" x14ac:dyDescent="0.4">
      <c r="A24" s="52" t="s">
        <v>297</v>
      </c>
      <c r="B24" s="54">
        <v>30.070459442147602</v>
      </c>
      <c r="C24" s="54">
        <v>29.796137980510601</v>
      </c>
      <c r="D24" s="54">
        <v>29.3636742345345</v>
      </c>
      <c r="E24" s="54">
        <v>28.038006334389099</v>
      </c>
      <c r="F24" s="54">
        <v>17.8862264924717</v>
      </c>
    </row>
    <row r="25" spans="1:6" x14ac:dyDescent="0.4">
      <c r="A25" s="52" t="s">
        <v>233</v>
      </c>
      <c r="B25" s="54">
        <v>0.21545449251732399</v>
      </c>
      <c r="C25" s="51" t="s">
        <v>127</v>
      </c>
      <c r="D25" s="51" t="s">
        <v>127</v>
      </c>
      <c r="E25" s="51" t="s">
        <v>127</v>
      </c>
      <c r="F25" s="51" t="s">
        <v>127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299</v>
      </c>
      <c r="B28" s="53">
        <v>1880000</v>
      </c>
      <c r="C28" s="53">
        <v>2171000</v>
      </c>
      <c r="D28" s="53">
        <v>2334000</v>
      </c>
      <c r="E28" s="53">
        <v>2650000</v>
      </c>
      <c r="F28" s="53">
        <v>2935000</v>
      </c>
    </row>
    <row r="29" spans="1:6" x14ac:dyDescent="0.4">
      <c r="A29" s="52" t="s">
        <v>298</v>
      </c>
      <c r="B29" s="51" t="s">
        <v>124</v>
      </c>
      <c r="C29" s="51" t="s">
        <v>124</v>
      </c>
      <c r="D29" s="53">
        <v>180000</v>
      </c>
      <c r="E29" s="53">
        <v>238000</v>
      </c>
      <c r="F29" s="53">
        <v>271000</v>
      </c>
    </row>
    <row r="30" spans="1:6" x14ac:dyDescent="0.4">
      <c r="A30" s="52" t="s">
        <v>297</v>
      </c>
      <c r="B30" s="53">
        <v>2907000</v>
      </c>
      <c r="C30" s="53">
        <v>3842000</v>
      </c>
      <c r="D30" s="53">
        <v>1426000</v>
      </c>
      <c r="E30" s="53">
        <v>-19000</v>
      </c>
      <c r="F30" s="53">
        <v>-147000</v>
      </c>
    </row>
    <row r="31" spans="1:6" x14ac:dyDescent="0.4">
      <c r="A31" s="52" t="s">
        <v>233</v>
      </c>
      <c r="B31" s="53">
        <v>536000</v>
      </c>
      <c r="C31" s="53">
        <v>-237000</v>
      </c>
      <c r="D31" s="53">
        <v>-552000</v>
      </c>
      <c r="E31" s="53">
        <v>-500000</v>
      </c>
      <c r="F31" s="53">
        <v>-232000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299</v>
      </c>
      <c r="B34" s="54">
        <v>35.318429457073101</v>
      </c>
      <c r="C34" s="54">
        <v>37.586565096952903</v>
      </c>
      <c r="D34" s="54">
        <v>68.890200708382494</v>
      </c>
      <c r="E34" s="51" t="s">
        <v>127</v>
      </c>
      <c r="F34" s="51" t="s">
        <v>127</v>
      </c>
    </row>
    <row r="35" spans="1:6" x14ac:dyDescent="0.4">
      <c r="A35" s="52" t="s">
        <v>298</v>
      </c>
      <c r="B35" s="51" t="s">
        <v>124</v>
      </c>
      <c r="C35" s="51" t="s">
        <v>124</v>
      </c>
      <c r="D35" s="54">
        <v>5.3128689492325902</v>
      </c>
      <c r="E35" s="54">
        <v>10.0464330941325</v>
      </c>
      <c r="F35" s="54">
        <v>9.5861337106473297</v>
      </c>
    </row>
    <row r="36" spans="1:6" x14ac:dyDescent="0.4">
      <c r="A36" s="52" t="s">
        <v>297</v>
      </c>
      <c r="B36" s="54">
        <v>54.612060867931604</v>
      </c>
      <c r="C36" s="54">
        <v>66.516620498614998</v>
      </c>
      <c r="D36" s="54">
        <v>42.089728453364799</v>
      </c>
      <c r="E36" s="51" t="s">
        <v>127</v>
      </c>
      <c r="F36" s="51" t="s">
        <v>127</v>
      </c>
    </row>
    <row r="37" spans="1:6" x14ac:dyDescent="0.4">
      <c r="A37" s="52" t="s">
        <v>233</v>
      </c>
      <c r="B37" s="54">
        <v>10.069509674995301</v>
      </c>
      <c r="C37" s="51" t="s">
        <v>127</v>
      </c>
      <c r="D37" s="51" t="s">
        <v>127</v>
      </c>
      <c r="E37" s="51" t="s">
        <v>127</v>
      </c>
      <c r="F37" s="51" t="s">
        <v>127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299</v>
      </c>
      <c r="B40" s="53">
        <v>5291000</v>
      </c>
      <c r="C40" s="53">
        <v>5135000</v>
      </c>
      <c r="D40" s="53">
        <v>5755000</v>
      </c>
      <c r="E40" s="53">
        <v>6680000</v>
      </c>
      <c r="F40" s="53">
        <v>6785000</v>
      </c>
    </row>
    <row r="41" spans="1:6" x14ac:dyDescent="0.4">
      <c r="A41" s="52" t="s">
        <v>298</v>
      </c>
      <c r="B41" s="51" t="s">
        <v>124</v>
      </c>
      <c r="C41" s="51" t="s">
        <v>124</v>
      </c>
      <c r="D41" s="53">
        <v>729000</v>
      </c>
      <c r="E41" s="53">
        <v>1012000</v>
      </c>
      <c r="F41" s="53">
        <v>782000</v>
      </c>
    </row>
    <row r="42" spans="1:6" x14ac:dyDescent="0.4">
      <c r="A42" s="52" t="s">
        <v>297</v>
      </c>
      <c r="B42" s="53">
        <v>5375000</v>
      </c>
      <c r="C42" s="53">
        <v>7189000</v>
      </c>
      <c r="D42" s="53">
        <v>6505000</v>
      </c>
      <c r="E42" s="53">
        <v>6893000</v>
      </c>
      <c r="F42" s="53">
        <v>8363000</v>
      </c>
    </row>
    <row r="43" spans="1:6" x14ac:dyDescent="0.4">
      <c r="A43" s="52" t="s">
        <v>233</v>
      </c>
      <c r="B43" s="53">
        <v>74000</v>
      </c>
      <c r="C43" s="53">
        <v>680000</v>
      </c>
      <c r="D43" s="53">
        <v>4473000</v>
      </c>
      <c r="E43" s="53">
        <v>25000</v>
      </c>
      <c r="F43" s="53">
        <v>147000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299</v>
      </c>
      <c r="B46" s="54">
        <v>49.264432029795202</v>
      </c>
      <c r="C46" s="54">
        <v>39.487849892340797</v>
      </c>
      <c r="D46" s="54">
        <v>32.957278662237997</v>
      </c>
      <c r="E46" s="54">
        <v>45.722108145106098</v>
      </c>
      <c r="F46" s="54">
        <v>42.203147353361899</v>
      </c>
    </row>
    <row r="47" spans="1:6" x14ac:dyDescent="0.4">
      <c r="A47" s="52" t="s">
        <v>298</v>
      </c>
      <c r="B47" s="51" t="s">
        <v>124</v>
      </c>
      <c r="C47" s="51" t="s">
        <v>124</v>
      </c>
      <c r="D47" s="54">
        <v>4.1747795212461298</v>
      </c>
      <c r="E47" s="54">
        <v>6.9267624914442196</v>
      </c>
      <c r="F47" s="54">
        <v>4.8640915593705296</v>
      </c>
    </row>
    <row r="48" spans="1:6" x14ac:dyDescent="0.4">
      <c r="A48" s="52" t="s">
        <v>297</v>
      </c>
      <c r="B48" s="54">
        <v>50.046554934823099</v>
      </c>
      <c r="C48" s="54">
        <v>55.282989849277101</v>
      </c>
      <c r="D48" s="54">
        <v>37.2523193219562</v>
      </c>
      <c r="E48" s="54">
        <v>47.180013689253897</v>
      </c>
      <c r="F48" s="54">
        <v>52.018411395160797</v>
      </c>
    </row>
    <row r="49" spans="1:6" x14ac:dyDescent="0.4">
      <c r="A49" s="52" t="s">
        <v>233</v>
      </c>
      <c r="B49" s="54">
        <v>0.68901303538174996</v>
      </c>
      <c r="C49" s="54">
        <v>5.2291602583820396</v>
      </c>
      <c r="D49" s="54">
        <v>25.615622494559599</v>
      </c>
      <c r="E49" s="54">
        <v>0.17111567419575599</v>
      </c>
      <c r="F49" s="54">
        <v>0.914349692106736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299</v>
      </c>
      <c r="B52" s="53">
        <v>50254000</v>
      </c>
      <c r="C52" s="53">
        <v>53484000</v>
      </c>
      <c r="D52" s="53">
        <v>57188000</v>
      </c>
      <c r="E52" s="53">
        <v>61610000</v>
      </c>
      <c r="F52" s="53">
        <v>68197000</v>
      </c>
    </row>
    <row r="53" spans="1:6" x14ac:dyDescent="0.4">
      <c r="A53" s="52" t="s">
        <v>298</v>
      </c>
      <c r="B53" s="51" t="s">
        <v>124</v>
      </c>
      <c r="C53" s="51" t="s">
        <v>124</v>
      </c>
      <c r="D53" s="53">
        <v>5855000</v>
      </c>
      <c r="E53" s="53">
        <v>6725000</v>
      </c>
      <c r="F53" s="53">
        <v>7209000</v>
      </c>
    </row>
    <row r="54" spans="1:6" x14ac:dyDescent="0.4">
      <c r="A54" s="52" t="s">
        <v>297</v>
      </c>
      <c r="B54" s="53">
        <v>45671000</v>
      </c>
      <c r="C54" s="53">
        <v>44509000</v>
      </c>
      <c r="D54" s="53">
        <v>51516000</v>
      </c>
      <c r="E54" s="53">
        <v>55633000</v>
      </c>
      <c r="F54" s="53">
        <v>62113000</v>
      </c>
    </row>
    <row r="55" spans="1:6" x14ac:dyDescent="0.4">
      <c r="A55" s="52" t="s">
        <v>233</v>
      </c>
      <c r="B55" s="53">
        <v>2038000</v>
      </c>
      <c r="C55" s="53">
        <v>5709000</v>
      </c>
      <c r="D55" s="53">
        <v>3132000</v>
      </c>
      <c r="E55" s="53">
        <v>3716000</v>
      </c>
      <c r="F55" s="53">
        <v>3393000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299</v>
      </c>
      <c r="B58" s="54">
        <v>51.2989598113573</v>
      </c>
      <c r="C58" s="54">
        <v>51.574704441572997</v>
      </c>
      <c r="D58" s="54">
        <v>48.591651018344599</v>
      </c>
      <c r="E58" s="54">
        <v>48.251934463205998</v>
      </c>
      <c r="F58" s="54">
        <v>48.396871806517503</v>
      </c>
    </row>
    <row r="59" spans="1:6" x14ac:dyDescent="0.4">
      <c r="A59" s="52" t="s">
        <v>298</v>
      </c>
      <c r="B59" s="51" t="s">
        <v>124</v>
      </c>
      <c r="C59" s="51" t="s">
        <v>124</v>
      </c>
      <c r="D59" s="54">
        <v>4.9748918778836098</v>
      </c>
      <c r="E59" s="54">
        <v>5.2669089314244504</v>
      </c>
      <c r="F59" s="54">
        <v>5.1159588963324598</v>
      </c>
    </row>
    <row r="60" spans="1:6" x14ac:dyDescent="0.4">
      <c r="A60" s="52" t="s">
        <v>297</v>
      </c>
      <c r="B60" s="54">
        <v>46.620662903341099</v>
      </c>
      <c r="C60" s="54">
        <v>42.920097973038096</v>
      </c>
      <c r="D60" s="54">
        <v>43.772251064227497</v>
      </c>
      <c r="E60" s="54">
        <v>43.5708467779831</v>
      </c>
      <c r="F60" s="54">
        <v>44.079283524469197</v>
      </c>
    </row>
    <row r="61" spans="1:6" x14ac:dyDescent="0.4">
      <c r="A61" s="52" t="s">
        <v>233</v>
      </c>
      <c r="B61" s="54">
        <v>2.0803772853015898</v>
      </c>
      <c r="C61" s="54">
        <v>5.5051975853888999</v>
      </c>
      <c r="D61" s="54">
        <v>2.6612060395442301</v>
      </c>
      <c r="E61" s="54">
        <v>2.9103098273863601</v>
      </c>
      <c r="F61" s="54">
        <v>2.40788577268082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299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11972000</v>
      </c>
      <c r="C69" s="53">
        <v>11862000</v>
      </c>
      <c r="D69" s="53">
        <v>12192000</v>
      </c>
      <c r="E69" s="53">
        <v>11662000</v>
      </c>
      <c r="F69" s="53">
        <v>12600000</v>
      </c>
    </row>
    <row r="70" spans="1:6" x14ac:dyDescent="0.4">
      <c r="A70" s="52" t="s">
        <v>132</v>
      </c>
      <c r="B70" s="53">
        <v>5291000</v>
      </c>
      <c r="C70" s="53">
        <v>5135000</v>
      </c>
      <c r="D70" s="53">
        <v>5755000</v>
      </c>
      <c r="E70" s="53">
        <v>6680000</v>
      </c>
      <c r="F70" s="53">
        <v>6785000</v>
      </c>
    </row>
    <row r="71" spans="1:6" x14ac:dyDescent="0.4">
      <c r="A71" s="52" t="s">
        <v>131</v>
      </c>
      <c r="B71" s="54">
        <v>69.714086065335096</v>
      </c>
      <c r="C71" s="54">
        <v>70.915286662282497</v>
      </c>
      <c r="D71" s="54">
        <v>63.486773588835703</v>
      </c>
      <c r="E71" s="54">
        <v>64.799688837028398</v>
      </c>
      <c r="F71" s="54">
        <v>73.818032690843097</v>
      </c>
    </row>
    <row r="72" spans="1:6" x14ac:dyDescent="0.4">
      <c r="A72" s="52" t="s">
        <v>130</v>
      </c>
      <c r="B72" s="54">
        <v>49.264432029795202</v>
      </c>
      <c r="C72" s="54">
        <v>39.487849892340797</v>
      </c>
      <c r="D72" s="54">
        <v>32.957278662237997</v>
      </c>
      <c r="E72" s="54">
        <v>45.722108145106098</v>
      </c>
      <c r="F72" s="54">
        <v>42.203147353361899</v>
      </c>
    </row>
    <row r="73" spans="1:6" x14ac:dyDescent="0.4">
      <c r="A73" s="52" t="s">
        <v>129</v>
      </c>
      <c r="B73" s="53">
        <v>1880000</v>
      </c>
      <c r="C73" s="53">
        <v>2171000</v>
      </c>
      <c r="D73" s="53">
        <v>2334000</v>
      </c>
      <c r="E73" s="53">
        <v>2650000</v>
      </c>
      <c r="F73" s="53">
        <v>2935000</v>
      </c>
    </row>
    <row r="74" spans="1:6" x14ac:dyDescent="0.4">
      <c r="A74" s="52" t="s">
        <v>128</v>
      </c>
      <c r="B74" s="54">
        <v>35.318429457073101</v>
      </c>
      <c r="C74" s="54">
        <v>37.586565096952903</v>
      </c>
      <c r="D74" s="54">
        <v>68.890200708382494</v>
      </c>
      <c r="E74" s="51" t="s">
        <v>127</v>
      </c>
      <c r="F74" s="51" t="s">
        <v>127</v>
      </c>
    </row>
    <row r="75" spans="1:6" x14ac:dyDescent="0.4">
      <c r="A75" s="52" t="s">
        <v>126</v>
      </c>
      <c r="B75" s="53">
        <v>50254000</v>
      </c>
      <c r="C75" s="53">
        <v>53484000</v>
      </c>
      <c r="D75" s="53">
        <v>57188000</v>
      </c>
      <c r="E75" s="53">
        <v>61610000</v>
      </c>
      <c r="F75" s="53">
        <v>68197000</v>
      </c>
    </row>
    <row r="76" spans="1:6" x14ac:dyDescent="0.4">
      <c r="A76" s="52" t="s">
        <v>125</v>
      </c>
      <c r="B76" s="54">
        <v>51.2989598113573</v>
      </c>
      <c r="C76" s="54">
        <v>51.574704441572997</v>
      </c>
      <c r="D76" s="54">
        <v>48.591651018344599</v>
      </c>
      <c r="E76" s="54">
        <v>48.251934463205998</v>
      </c>
      <c r="F76" s="54">
        <v>48.396871806517503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298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1" t="s">
        <v>124</v>
      </c>
      <c r="C79" s="51" t="s">
        <v>124</v>
      </c>
      <c r="D79" s="53">
        <v>1487000</v>
      </c>
      <c r="E79" s="53">
        <v>1398000</v>
      </c>
      <c r="F79" s="53">
        <v>1503000</v>
      </c>
    </row>
    <row r="80" spans="1:6" x14ac:dyDescent="0.4">
      <c r="A80" s="52" t="s">
        <v>132</v>
      </c>
      <c r="B80" s="51" t="s">
        <v>124</v>
      </c>
      <c r="C80" s="51" t="s">
        <v>124</v>
      </c>
      <c r="D80" s="53">
        <v>729000</v>
      </c>
      <c r="E80" s="53">
        <v>1012000</v>
      </c>
      <c r="F80" s="53">
        <v>782000</v>
      </c>
    </row>
    <row r="81" spans="1:6" x14ac:dyDescent="0.4">
      <c r="A81" s="52" t="s">
        <v>131</v>
      </c>
      <c r="B81" s="51" t="s">
        <v>124</v>
      </c>
      <c r="C81" s="51" t="s">
        <v>124</v>
      </c>
      <c r="D81" s="54">
        <v>7.7431785044782302</v>
      </c>
      <c r="E81" s="54">
        <v>7.7679613268878196</v>
      </c>
      <c r="F81" s="54">
        <v>8.8054367566934193</v>
      </c>
    </row>
    <row r="82" spans="1:6" x14ac:dyDescent="0.4">
      <c r="A82" s="52" t="s">
        <v>130</v>
      </c>
      <c r="B82" s="51" t="s">
        <v>124</v>
      </c>
      <c r="C82" s="51" t="s">
        <v>124</v>
      </c>
      <c r="D82" s="54">
        <v>4.1747795212461298</v>
      </c>
      <c r="E82" s="54">
        <v>6.9267624914442196</v>
      </c>
      <c r="F82" s="54">
        <v>4.8640915593705296</v>
      </c>
    </row>
    <row r="83" spans="1:6" x14ac:dyDescent="0.4">
      <c r="A83" s="52" t="s">
        <v>129</v>
      </c>
      <c r="B83" s="51" t="s">
        <v>124</v>
      </c>
      <c r="C83" s="51" t="s">
        <v>124</v>
      </c>
      <c r="D83" s="53">
        <v>180000</v>
      </c>
      <c r="E83" s="53">
        <v>238000</v>
      </c>
      <c r="F83" s="53">
        <v>271000</v>
      </c>
    </row>
    <row r="84" spans="1:6" x14ac:dyDescent="0.4">
      <c r="A84" s="52" t="s">
        <v>128</v>
      </c>
      <c r="B84" s="51" t="s">
        <v>124</v>
      </c>
      <c r="C84" s="51" t="s">
        <v>124</v>
      </c>
      <c r="D84" s="54">
        <v>5.3128689492325902</v>
      </c>
      <c r="E84" s="54">
        <v>10.0464330941325</v>
      </c>
      <c r="F84" s="54">
        <v>9.5861337106473297</v>
      </c>
    </row>
    <row r="85" spans="1:6" x14ac:dyDescent="0.4">
      <c r="A85" s="52" t="s">
        <v>126</v>
      </c>
      <c r="B85" s="51" t="s">
        <v>124</v>
      </c>
      <c r="C85" s="51" t="s">
        <v>124</v>
      </c>
      <c r="D85" s="53">
        <v>5855000</v>
      </c>
      <c r="E85" s="53">
        <v>6725000</v>
      </c>
      <c r="F85" s="53">
        <v>7209000</v>
      </c>
    </row>
    <row r="86" spans="1:6" x14ac:dyDescent="0.4">
      <c r="A86" s="52" t="s">
        <v>125</v>
      </c>
      <c r="B86" s="51" t="s">
        <v>124</v>
      </c>
      <c r="C86" s="51" t="s">
        <v>124</v>
      </c>
      <c r="D86" s="54">
        <v>4.9748918778836098</v>
      </c>
      <c r="E86" s="54">
        <v>5.2669089314244504</v>
      </c>
      <c r="F86" s="54">
        <v>5.1159588963324598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297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5164000</v>
      </c>
      <c r="C89" s="53">
        <v>4984000</v>
      </c>
      <c r="D89" s="53">
        <v>5639000</v>
      </c>
      <c r="E89" s="53">
        <v>5046000</v>
      </c>
      <c r="F89" s="53">
        <v>3053000</v>
      </c>
    </row>
    <row r="90" spans="1:6" x14ac:dyDescent="0.4">
      <c r="A90" s="52" t="s">
        <v>132</v>
      </c>
      <c r="B90" s="53">
        <v>5375000</v>
      </c>
      <c r="C90" s="53">
        <v>7189000</v>
      </c>
      <c r="D90" s="53">
        <v>6505000</v>
      </c>
      <c r="E90" s="53">
        <v>6893000</v>
      </c>
      <c r="F90" s="53">
        <v>8363000</v>
      </c>
    </row>
    <row r="91" spans="1:6" x14ac:dyDescent="0.4">
      <c r="A91" s="52" t="s">
        <v>131</v>
      </c>
      <c r="B91" s="54">
        <v>30.070459442147602</v>
      </c>
      <c r="C91" s="54">
        <v>29.796137980510601</v>
      </c>
      <c r="D91" s="54">
        <v>29.3636742345345</v>
      </c>
      <c r="E91" s="54">
        <v>28.038006334389099</v>
      </c>
      <c r="F91" s="54">
        <v>17.8862264924717</v>
      </c>
    </row>
    <row r="92" spans="1:6" x14ac:dyDescent="0.4">
      <c r="A92" s="52" t="s">
        <v>130</v>
      </c>
      <c r="B92" s="54">
        <v>50.046554934823099</v>
      </c>
      <c r="C92" s="54">
        <v>55.282989849277101</v>
      </c>
      <c r="D92" s="54">
        <v>37.2523193219562</v>
      </c>
      <c r="E92" s="54">
        <v>47.180013689253897</v>
      </c>
      <c r="F92" s="54">
        <v>52.018411395160797</v>
      </c>
    </row>
    <row r="93" spans="1:6" x14ac:dyDescent="0.4">
      <c r="A93" s="52" t="s">
        <v>129</v>
      </c>
      <c r="B93" s="53">
        <v>2907000</v>
      </c>
      <c r="C93" s="53">
        <v>3842000</v>
      </c>
      <c r="D93" s="53">
        <v>1426000</v>
      </c>
      <c r="E93" s="53">
        <v>-19000</v>
      </c>
      <c r="F93" s="53">
        <v>-147000</v>
      </c>
    </row>
    <row r="94" spans="1:6" x14ac:dyDescent="0.4">
      <c r="A94" s="52" t="s">
        <v>128</v>
      </c>
      <c r="B94" s="54">
        <v>54.612060867931604</v>
      </c>
      <c r="C94" s="54">
        <v>66.516620498614998</v>
      </c>
      <c r="D94" s="54">
        <v>42.089728453364799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3">
        <v>45671000</v>
      </c>
      <c r="C95" s="53">
        <v>44509000</v>
      </c>
      <c r="D95" s="53">
        <v>51516000</v>
      </c>
      <c r="E95" s="53">
        <v>55633000</v>
      </c>
      <c r="F95" s="53">
        <v>62113000</v>
      </c>
    </row>
    <row r="96" spans="1:6" x14ac:dyDescent="0.4">
      <c r="A96" s="52" t="s">
        <v>125</v>
      </c>
      <c r="B96" s="54">
        <v>46.620662903341099</v>
      </c>
      <c r="C96" s="54">
        <v>42.920097973038096</v>
      </c>
      <c r="D96" s="54">
        <v>43.772251064227497</v>
      </c>
      <c r="E96" s="54">
        <v>43.5708467779831</v>
      </c>
      <c r="F96" s="54">
        <v>44.079283524469197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233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37000</v>
      </c>
      <c r="C99" s="53">
        <v>-119000</v>
      </c>
      <c r="D99" s="53">
        <v>-114000</v>
      </c>
      <c r="E99" s="53">
        <v>-109000</v>
      </c>
      <c r="F99" s="53">
        <v>-87000</v>
      </c>
    </row>
    <row r="100" spans="1:6" x14ac:dyDescent="0.4">
      <c r="A100" s="52" t="s">
        <v>132</v>
      </c>
      <c r="B100" s="53">
        <v>74000</v>
      </c>
      <c r="C100" s="53">
        <v>680000</v>
      </c>
      <c r="D100" s="53">
        <v>4473000</v>
      </c>
      <c r="E100" s="53">
        <v>25000</v>
      </c>
      <c r="F100" s="53">
        <v>147000</v>
      </c>
    </row>
    <row r="101" spans="1:6" x14ac:dyDescent="0.4">
      <c r="A101" s="52" t="s">
        <v>131</v>
      </c>
      <c r="B101" s="54">
        <v>0.21545449251732399</v>
      </c>
      <c r="C101" s="51" t="s">
        <v>127</v>
      </c>
      <c r="D101" s="51" t="s">
        <v>127</v>
      </c>
      <c r="E101" s="51" t="s">
        <v>127</v>
      </c>
      <c r="F101" s="51" t="s">
        <v>127</v>
      </c>
    </row>
    <row r="102" spans="1:6" x14ac:dyDescent="0.4">
      <c r="A102" s="52" t="s">
        <v>130</v>
      </c>
      <c r="B102" s="54">
        <v>0.68901303538174996</v>
      </c>
      <c r="C102" s="54">
        <v>5.2291602583820396</v>
      </c>
      <c r="D102" s="54">
        <v>25.615622494559599</v>
      </c>
      <c r="E102" s="54">
        <v>0.17111567419575599</v>
      </c>
      <c r="F102" s="54">
        <v>0.914349692106736</v>
      </c>
    </row>
    <row r="103" spans="1:6" x14ac:dyDescent="0.4">
      <c r="A103" s="52" t="s">
        <v>129</v>
      </c>
      <c r="B103" s="53">
        <v>536000</v>
      </c>
      <c r="C103" s="53">
        <v>-237000</v>
      </c>
      <c r="D103" s="53">
        <v>-552000</v>
      </c>
      <c r="E103" s="53">
        <v>-500000</v>
      </c>
      <c r="F103" s="53">
        <v>-232000</v>
      </c>
    </row>
    <row r="104" spans="1:6" x14ac:dyDescent="0.4">
      <c r="A104" s="52" t="s">
        <v>128</v>
      </c>
      <c r="B104" s="54">
        <v>10.069509674995301</v>
      </c>
      <c r="C104" s="51" t="s">
        <v>127</v>
      </c>
      <c r="D104" s="51" t="s">
        <v>127</v>
      </c>
      <c r="E104" s="51" t="s">
        <v>127</v>
      </c>
      <c r="F104" s="51" t="s">
        <v>127</v>
      </c>
    </row>
    <row r="105" spans="1:6" x14ac:dyDescent="0.4">
      <c r="A105" s="52" t="s">
        <v>126</v>
      </c>
      <c r="B105" s="53">
        <v>2038000</v>
      </c>
      <c r="C105" s="53">
        <v>5709000</v>
      </c>
      <c r="D105" s="53">
        <v>3132000</v>
      </c>
      <c r="E105" s="53">
        <v>3716000</v>
      </c>
      <c r="F105" s="53">
        <v>3393000</v>
      </c>
    </row>
    <row r="106" spans="1:6" x14ac:dyDescent="0.4">
      <c r="A106" s="52" t="s">
        <v>125</v>
      </c>
      <c r="B106" s="54">
        <v>2.0803772853015898</v>
      </c>
      <c r="C106" s="54">
        <v>5.5051975853888999</v>
      </c>
      <c r="D106" s="54">
        <v>2.6612060395442301</v>
      </c>
      <c r="E106" s="54">
        <v>2.9103098273863601</v>
      </c>
      <c r="F106" s="54">
        <v>2.40788577268082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88E69-2D9E-4959-B3AB-D25FDCF365A4}">
  <dimension ref="A1:L144"/>
  <sheetViews>
    <sheetView zoomScaleNormal="100" workbookViewId="0">
      <selection activeCell="C7" sqref="C7"/>
    </sheetView>
  </sheetViews>
  <sheetFormatPr defaultRowHeight="12.3" x14ac:dyDescent="0.4"/>
  <cols>
    <col min="1" max="1" width="48.5546875" style="49" customWidth="1"/>
    <col min="2" max="4" width="23.5546875" style="49" customWidth="1"/>
    <col min="5" max="5" width="22.27734375" style="49" customWidth="1"/>
    <col min="6" max="6" width="23.55468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305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304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207</v>
      </c>
      <c r="B16" s="51" t="s">
        <v>124</v>
      </c>
      <c r="C16" s="51" t="s">
        <v>124</v>
      </c>
      <c r="D16" s="53">
        <v>981178</v>
      </c>
      <c r="E16" s="53">
        <v>940815</v>
      </c>
      <c r="F16" s="53">
        <v>1052182</v>
      </c>
      <c r="G16" s="49">
        <f>F16/F22</f>
        <v>0.76671990999157624</v>
      </c>
      <c r="H16" s="49">
        <f>F17/F22</f>
        <v>0.23328009000842373</v>
      </c>
    </row>
    <row r="17" spans="1:6" x14ac:dyDescent="0.4">
      <c r="A17" s="52" t="s">
        <v>206</v>
      </c>
      <c r="B17" s="51" t="s">
        <v>124</v>
      </c>
      <c r="C17" s="51" t="s">
        <v>124</v>
      </c>
      <c r="D17" s="53">
        <v>276732</v>
      </c>
      <c r="E17" s="53">
        <v>257855</v>
      </c>
      <c r="F17" s="53">
        <v>320134</v>
      </c>
    </row>
    <row r="18" spans="1:6" x14ac:dyDescent="0.4">
      <c r="A18" s="52" t="s">
        <v>159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</row>
    <row r="19" spans="1:6" x14ac:dyDescent="0.4">
      <c r="A19" s="52" t="s">
        <v>205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303</v>
      </c>
      <c r="B20" s="53">
        <v>1037053</v>
      </c>
      <c r="C20" s="53">
        <v>921093</v>
      </c>
      <c r="D20" s="51" t="s">
        <v>124</v>
      </c>
      <c r="E20" s="51" t="s">
        <v>124</v>
      </c>
      <c r="F20" s="51" t="s">
        <v>124</v>
      </c>
    </row>
    <row r="21" spans="1:6" x14ac:dyDescent="0.4">
      <c r="A21" s="52" t="s">
        <v>302</v>
      </c>
      <c r="B21" s="53">
        <v>268599</v>
      </c>
      <c r="C21" s="53">
        <v>270916</v>
      </c>
      <c r="D21" s="51" t="s">
        <v>124</v>
      </c>
      <c r="E21" s="51" t="s">
        <v>124</v>
      </c>
      <c r="F21" s="51" t="s">
        <v>124</v>
      </c>
    </row>
    <row r="22" spans="1:6" x14ac:dyDescent="0.4">
      <c r="A22" s="52" t="s">
        <v>47</v>
      </c>
      <c r="B22" s="52"/>
      <c r="C22" s="52"/>
      <c r="D22" s="52"/>
      <c r="E22" s="52"/>
      <c r="F22" s="59">
        <f>SUM(F16:F21)</f>
        <v>1372316</v>
      </c>
    </row>
    <row r="23" spans="1:6" x14ac:dyDescent="0.4">
      <c r="A23" s="52" t="s">
        <v>131</v>
      </c>
      <c r="B23" s="52"/>
      <c r="C23" s="52"/>
      <c r="D23" s="52"/>
      <c r="E23" s="52"/>
      <c r="F23" s="52"/>
    </row>
    <row r="24" spans="1:6" x14ac:dyDescent="0.4">
      <c r="A24" s="52" t="s">
        <v>207</v>
      </c>
      <c r="B24" s="51" t="s">
        <v>124</v>
      </c>
      <c r="C24" s="51" t="s">
        <v>124</v>
      </c>
      <c r="D24" s="54">
        <v>78.0006518749354</v>
      </c>
      <c r="E24" s="54">
        <v>78.488241133923395</v>
      </c>
      <c r="F24" s="54">
        <v>76.6719909991576</v>
      </c>
    </row>
    <row r="25" spans="1:6" x14ac:dyDescent="0.4">
      <c r="A25" s="52" t="s">
        <v>206</v>
      </c>
      <c r="B25" s="51" t="s">
        <v>124</v>
      </c>
      <c r="C25" s="51" t="s">
        <v>124</v>
      </c>
      <c r="D25" s="54">
        <v>21.9993481250646</v>
      </c>
      <c r="E25" s="54">
        <v>21.511758866076601</v>
      </c>
      <c r="F25" s="54">
        <v>23.3280090008424</v>
      </c>
    </row>
    <row r="26" spans="1:6" x14ac:dyDescent="0.4">
      <c r="A26" s="52" t="s">
        <v>159</v>
      </c>
      <c r="B26" s="54">
        <v>0</v>
      </c>
      <c r="C26" s="54">
        <v>0</v>
      </c>
      <c r="D26" s="54">
        <v>0</v>
      </c>
      <c r="E26" s="54">
        <v>0</v>
      </c>
      <c r="F26" s="54">
        <v>0</v>
      </c>
    </row>
    <row r="27" spans="1:6" x14ac:dyDescent="0.4">
      <c r="A27" s="52" t="s">
        <v>205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</row>
    <row r="28" spans="1:6" x14ac:dyDescent="0.4">
      <c r="A28" s="52" t="s">
        <v>303</v>
      </c>
      <c r="B28" s="54">
        <v>79.427979277786093</v>
      </c>
      <c r="C28" s="54">
        <v>77.272319252623106</v>
      </c>
      <c r="D28" s="51" t="s">
        <v>124</v>
      </c>
      <c r="E28" s="51" t="s">
        <v>124</v>
      </c>
      <c r="F28" s="51" t="s">
        <v>124</v>
      </c>
    </row>
    <row r="29" spans="1:6" x14ac:dyDescent="0.4">
      <c r="A29" s="52" t="s">
        <v>302</v>
      </c>
      <c r="B29" s="54">
        <v>20.5720207222139</v>
      </c>
      <c r="C29" s="54">
        <v>22.727680747376901</v>
      </c>
      <c r="D29" s="51" t="s">
        <v>124</v>
      </c>
      <c r="E29" s="51" t="s">
        <v>124</v>
      </c>
      <c r="F29" s="51" t="s">
        <v>124</v>
      </c>
    </row>
    <row r="30" spans="1:6" x14ac:dyDescent="0.4">
      <c r="A30" s="52" t="s">
        <v>47</v>
      </c>
      <c r="B30" s="52"/>
      <c r="C30" s="52"/>
      <c r="D30" s="52"/>
      <c r="E30" s="52"/>
      <c r="F30" s="52"/>
    </row>
    <row r="31" spans="1:6" x14ac:dyDescent="0.4">
      <c r="A31" s="52" t="s">
        <v>129</v>
      </c>
      <c r="B31" s="52"/>
      <c r="C31" s="52"/>
      <c r="D31" s="52"/>
      <c r="E31" s="52"/>
      <c r="F31" s="52"/>
    </row>
    <row r="32" spans="1:6" x14ac:dyDescent="0.4">
      <c r="A32" s="52" t="s">
        <v>207</v>
      </c>
      <c r="B32" s="51" t="s">
        <v>124</v>
      </c>
      <c r="C32" s="51" t="s">
        <v>124</v>
      </c>
      <c r="D32" s="53">
        <v>144964</v>
      </c>
      <c r="E32" s="53">
        <v>127485</v>
      </c>
      <c r="F32" s="53">
        <v>157288</v>
      </c>
    </row>
    <row r="33" spans="1:6" x14ac:dyDescent="0.4">
      <c r="A33" s="52" t="s">
        <v>206</v>
      </c>
      <c r="B33" s="51" t="s">
        <v>124</v>
      </c>
      <c r="C33" s="51" t="s">
        <v>124</v>
      </c>
      <c r="D33" s="53">
        <v>42177</v>
      </c>
      <c r="E33" s="53">
        <v>31538</v>
      </c>
      <c r="F33" s="53">
        <v>32892</v>
      </c>
    </row>
    <row r="34" spans="1:6" x14ac:dyDescent="0.4">
      <c r="A34" s="52" t="s">
        <v>159</v>
      </c>
      <c r="B34" s="53">
        <v>-2284</v>
      </c>
      <c r="C34" s="53">
        <v>-19815</v>
      </c>
      <c r="D34" s="53">
        <v>14979</v>
      </c>
      <c r="E34" s="53">
        <v>-3808</v>
      </c>
      <c r="F34" s="53">
        <v>-3340</v>
      </c>
    </row>
    <row r="35" spans="1:6" x14ac:dyDescent="0.4">
      <c r="A35" s="52" t="s">
        <v>205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</row>
    <row r="36" spans="1:6" x14ac:dyDescent="0.4">
      <c r="A36" s="52" t="s">
        <v>303</v>
      </c>
      <c r="B36" s="53">
        <v>129709</v>
      </c>
      <c r="C36" s="53">
        <v>169017</v>
      </c>
      <c r="D36" s="51" t="s">
        <v>124</v>
      </c>
      <c r="E36" s="51" t="s">
        <v>124</v>
      </c>
      <c r="F36" s="51" t="s">
        <v>124</v>
      </c>
    </row>
    <row r="37" spans="1:6" x14ac:dyDescent="0.4">
      <c r="A37" s="52" t="s">
        <v>302</v>
      </c>
      <c r="B37" s="53">
        <v>35278</v>
      </c>
      <c r="C37" s="53">
        <v>47758</v>
      </c>
      <c r="D37" s="51" t="s">
        <v>124</v>
      </c>
      <c r="E37" s="51" t="s">
        <v>124</v>
      </c>
      <c r="F37" s="51" t="s">
        <v>124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128</v>
      </c>
      <c r="B39" s="52"/>
      <c r="C39" s="52"/>
      <c r="D39" s="52"/>
      <c r="E39" s="52"/>
      <c r="F39" s="52"/>
    </row>
    <row r="40" spans="1:6" x14ac:dyDescent="0.4">
      <c r="A40" s="52" t="s">
        <v>207</v>
      </c>
      <c r="B40" s="51" t="s">
        <v>124</v>
      </c>
      <c r="C40" s="51" t="s">
        <v>124</v>
      </c>
      <c r="D40" s="54">
        <v>71.721749455768801</v>
      </c>
      <c r="E40" s="54">
        <v>82.134458654124899</v>
      </c>
      <c r="F40" s="54">
        <v>84.183258402911605</v>
      </c>
    </row>
    <row r="41" spans="1:6" x14ac:dyDescent="0.4">
      <c r="A41" s="52" t="s">
        <v>206</v>
      </c>
      <c r="B41" s="51" t="s">
        <v>124</v>
      </c>
      <c r="C41" s="51" t="s">
        <v>124</v>
      </c>
      <c r="D41" s="54">
        <v>20.867306550563999</v>
      </c>
      <c r="E41" s="54">
        <v>20.318912476242598</v>
      </c>
      <c r="F41" s="54">
        <v>17.604367373153501</v>
      </c>
    </row>
    <row r="42" spans="1:6" x14ac:dyDescent="0.4">
      <c r="A42" s="52" t="s">
        <v>159</v>
      </c>
      <c r="B42" s="51" t="s">
        <v>127</v>
      </c>
      <c r="C42" s="51" t="s">
        <v>127</v>
      </c>
      <c r="D42" s="54">
        <v>7.4109439936671304</v>
      </c>
      <c r="E42" s="51" t="s">
        <v>127</v>
      </c>
      <c r="F42" s="51" t="s">
        <v>127</v>
      </c>
    </row>
    <row r="43" spans="1:6" x14ac:dyDescent="0.4">
      <c r="A43" s="52" t="s">
        <v>205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</row>
    <row r="44" spans="1:6" x14ac:dyDescent="0.4">
      <c r="A44" s="52" t="s">
        <v>303</v>
      </c>
      <c r="B44" s="54">
        <v>79.721332735106301</v>
      </c>
      <c r="C44" s="54">
        <v>85.812855402112106</v>
      </c>
      <c r="D44" s="51" t="s">
        <v>124</v>
      </c>
      <c r="E44" s="51" t="s">
        <v>124</v>
      </c>
      <c r="F44" s="51" t="s">
        <v>124</v>
      </c>
    </row>
    <row r="45" spans="1:6" x14ac:dyDescent="0.4">
      <c r="A45" s="52" t="s">
        <v>302</v>
      </c>
      <c r="B45" s="54">
        <v>21.6824520752537</v>
      </c>
      <c r="C45" s="54">
        <v>24.2475629569456</v>
      </c>
      <c r="D45" s="51" t="s">
        <v>124</v>
      </c>
      <c r="E45" s="51" t="s">
        <v>124</v>
      </c>
      <c r="F45" s="51" t="s">
        <v>124</v>
      </c>
    </row>
    <row r="46" spans="1:6" x14ac:dyDescent="0.4">
      <c r="A46" s="52" t="s">
        <v>47</v>
      </c>
      <c r="B46" s="52"/>
      <c r="C46" s="52"/>
      <c r="D46" s="52"/>
      <c r="E46" s="52"/>
      <c r="F46" s="52"/>
    </row>
    <row r="47" spans="1:6" x14ac:dyDescent="0.4">
      <c r="A47" s="52" t="s">
        <v>132</v>
      </c>
      <c r="B47" s="52"/>
      <c r="C47" s="52"/>
      <c r="D47" s="52"/>
      <c r="E47" s="52"/>
      <c r="F47" s="52"/>
    </row>
    <row r="48" spans="1:6" x14ac:dyDescent="0.4">
      <c r="A48" s="52" t="s">
        <v>207</v>
      </c>
      <c r="B48" s="51" t="s">
        <v>124</v>
      </c>
      <c r="C48" s="51" t="s">
        <v>124</v>
      </c>
      <c r="D48" s="53">
        <v>241190</v>
      </c>
      <c r="E48" s="53">
        <v>324369</v>
      </c>
      <c r="F48" s="53">
        <v>354775</v>
      </c>
    </row>
    <row r="49" spans="1:6" x14ac:dyDescent="0.4">
      <c r="A49" s="52" t="s">
        <v>206</v>
      </c>
      <c r="B49" s="51" t="s">
        <v>124</v>
      </c>
      <c r="C49" s="51" t="s">
        <v>124</v>
      </c>
      <c r="D49" s="53">
        <v>74826</v>
      </c>
      <c r="E49" s="53">
        <v>81393</v>
      </c>
      <c r="F49" s="53">
        <v>79553</v>
      </c>
    </row>
    <row r="50" spans="1:6" x14ac:dyDescent="0.4">
      <c r="A50" s="52" t="s">
        <v>159</v>
      </c>
      <c r="B50" s="53">
        <v>0</v>
      </c>
      <c r="C50" s="53">
        <v>0</v>
      </c>
      <c r="D50" s="53">
        <v>0</v>
      </c>
      <c r="E50" s="53">
        <v>0</v>
      </c>
      <c r="F50" s="53">
        <v>0</v>
      </c>
    </row>
    <row r="51" spans="1:6" x14ac:dyDescent="0.4">
      <c r="A51" s="52" t="s">
        <v>205</v>
      </c>
      <c r="B51" s="53">
        <v>0</v>
      </c>
      <c r="C51" s="53">
        <v>0</v>
      </c>
      <c r="D51" s="53">
        <v>0</v>
      </c>
      <c r="E51" s="53">
        <v>0</v>
      </c>
      <c r="F51" s="53">
        <v>0</v>
      </c>
    </row>
    <row r="52" spans="1:6" x14ac:dyDescent="0.4">
      <c r="A52" s="52" t="s">
        <v>303</v>
      </c>
      <c r="B52" s="53">
        <v>226077</v>
      </c>
      <c r="C52" s="53">
        <v>221968</v>
      </c>
      <c r="D52" s="51" t="s">
        <v>124</v>
      </c>
      <c r="E52" s="51" t="s">
        <v>124</v>
      </c>
      <c r="F52" s="51" t="s">
        <v>124</v>
      </c>
    </row>
    <row r="53" spans="1:6" x14ac:dyDescent="0.4">
      <c r="A53" s="52" t="s">
        <v>302</v>
      </c>
      <c r="B53" s="53">
        <v>50361</v>
      </c>
      <c r="C53" s="53">
        <v>61998</v>
      </c>
      <c r="D53" s="51" t="s">
        <v>124</v>
      </c>
      <c r="E53" s="51" t="s">
        <v>124</v>
      </c>
      <c r="F53" s="51" t="s">
        <v>124</v>
      </c>
    </row>
    <row r="54" spans="1:6" x14ac:dyDescent="0.4">
      <c r="A54" s="52" t="s">
        <v>47</v>
      </c>
      <c r="B54" s="52"/>
      <c r="C54" s="52"/>
      <c r="D54" s="52"/>
      <c r="E54" s="52"/>
      <c r="F54" s="52"/>
    </row>
    <row r="55" spans="1:6" x14ac:dyDescent="0.4">
      <c r="A55" s="52" t="s">
        <v>130</v>
      </c>
      <c r="B55" s="52"/>
      <c r="C55" s="52"/>
      <c r="D55" s="52"/>
      <c r="E55" s="52"/>
      <c r="F55" s="52"/>
    </row>
    <row r="56" spans="1:6" x14ac:dyDescent="0.4">
      <c r="A56" s="52" t="s">
        <v>207</v>
      </c>
      <c r="B56" s="51" t="s">
        <v>124</v>
      </c>
      <c r="C56" s="51" t="s">
        <v>124</v>
      </c>
      <c r="D56" s="54">
        <v>76.322084957723703</v>
      </c>
      <c r="E56" s="54">
        <v>79.940704156623795</v>
      </c>
      <c r="F56" s="54">
        <v>81.683658433257804</v>
      </c>
    </row>
    <row r="57" spans="1:6" x14ac:dyDescent="0.4">
      <c r="A57" s="52" t="s">
        <v>206</v>
      </c>
      <c r="B57" s="51" t="s">
        <v>124</v>
      </c>
      <c r="C57" s="51" t="s">
        <v>124</v>
      </c>
      <c r="D57" s="54">
        <v>23.6779150422763</v>
      </c>
      <c r="E57" s="54">
        <v>20.059295843376201</v>
      </c>
      <c r="F57" s="54">
        <v>18.316341566742199</v>
      </c>
    </row>
    <row r="58" spans="1:6" x14ac:dyDescent="0.4">
      <c r="A58" s="52" t="s">
        <v>159</v>
      </c>
      <c r="B58" s="54">
        <v>0</v>
      </c>
      <c r="C58" s="54">
        <v>0</v>
      </c>
      <c r="D58" s="54">
        <v>0</v>
      </c>
      <c r="E58" s="54">
        <v>0</v>
      </c>
      <c r="F58" s="54">
        <v>0</v>
      </c>
    </row>
    <row r="59" spans="1:6" x14ac:dyDescent="0.4">
      <c r="A59" s="52" t="s">
        <v>205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</row>
    <row r="60" spans="1:6" x14ac:dyDescent="0.4">
      <c r="A60" s="52" t="s">
        <v>303</v>
      </c>
      <c r="B60" s="54">
        <v>81.782171770885299</v>
      </c>
      <c r="C60" s="54">
        <v>78.167104512512097</v>
      </c>
      <c r="D60" s="51" t="s">
        <v>124</v>
      </c>
      <c r="E60" s="51" t="s">
        <v>124</v>
      </c>
      <c r="F60" s="51" t="s">
        <v>124</v>
      </c>
    </row>
    <row r="61" spans="1:6" x14ac:dyDescent="0.4">
      <c r="A61" s="52" t="s">
        <v>302</v>
      </c>
      <c r="B61" s="54">
        <v>18.217828229114701</v>
      </c>
      <c r="C61" s="54">
        <v>21.8328954874879</v>
      </c>
      <c r="D61" s="51" t="s">
        <v>124</v>
      </c>
      <c r="E61" s="51" t="s">
        <v>124</v>
      </c>
      <c r="F61" s="51" t="s">
        <v>124</v>
      </c>
    </row>
    <row r="62" spans="1:6" x14ac:dyDescent="0.4">
      <c r="A62" s="52" t="s">
        <v>47</v>
      </c>
      <c r="B62" s="52"/>
      <c r="C62" s="52"/>
      <c r="D62" s="52"/>
      <c r="E62" s="52"/>
      <c r="F62" s="52"/>
    </row>
    <row r="63" spans="1:6" x14ac:dyDescent="0.4">
      <c r="A63" s="52" t="s">
        <v>126</v>
      </c>
      <c r="B63" s="52"/>
      <c r="C63" s="52"/>
      <c r="D63" s="52"/>
      <c r="E63" s="52"/>
      <c r="F63" s="52"/>
    </row>
    <row r="64" spans="1:6" x14ac:dyDescent="0.4">
      <c r="A64" s="52" t="s">
        <v>207</v>
      </c>
      <c r="B64" s="51" t="s">
        <v>124</v>
      </c>
      <c r="C64" s="51" t="s">
        <v>124</v>
      </c>
      <c r="D64" s="53">
        <v>4685990</v>
      </c>
      <c r="E64" s="53">
        <v>5126589</v>
      </c>
      <c r="F64" s="53">
        <v>5432578</v>
      </c>
    </row>
    <row r="65" spans="1:6" x14ac:dyDescent="0.4">
      <c r="A65" s="52" t="s">
        <v>206</v>
      </c>
      <c r="B65" s="51" t="s">
        <v>124</v>
      </c>
      <c r="C65" s="51" t="s">
        <v>124</v>
      </c>
      <c r="D65" s="53">
        <v>1220048</v>
      </c>
      <c r="E65" s="53">
        <v>1251240</v>
      </c>
      <c r="F65" s="53">
        <v>1342031</v>
      </c>
    </row>
    <row r="66" spans="1:6" x14ac:dyDescent="0.4">
      <c r="A66" s="52" t="s">
        <v>159</v>
      </c>
      <c r="B66" s="53">
        <v>2586</v>
      </c>
      <c r="C66" s="53">
        <v>4732</v>
      </c>
      <c r="D66" s="53">
        <v>4664</v>
      </c>
      <c r="E66" s="53">
        <v>11620</v>
      </c>
      <c r="F66" s="53">
        <v>5834</v>
      </c>
    </row>
    <row r="67" spans="1:6" x14ac:dyDescent="0.4">
      <c r="A67" s="52" t="s">
        <v>205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</row>
    <row r="68" spans="1:6" x14ac:dyDescent="0.4">
      <c r="A68" s="52" t="s">
        <v>303</v>
      </c>
      <c r="B68" s="53">
        <v>4346484</v>
      </c>
      <c r="C68" s="53">
        <v>4512392</v>
      </c>
      <c r="D68" s="51" t="s">
        <v>124</v>
      </c>
      <c r="E68" s="51" t="s">
        <v>124</v>
      </c>
      <c r="F68" s="51" t="s">
        <v>124</v>
      </c>
    </row>
    <row r="69" spans="1:6" x14ac:dyDescent="0.4">
      <c r="A69" s="52" t="s">
        <v>302</v>
      </c>
      <c r="B69" s="53">
        <v>1071847</v>
      </c>
      <c r="C69" s="53">
        <v>1127252</v>
      </c>
      <c r="D69" s="51" t="s">
        <v>124</v>
      </c>
      <c r="E69" s="51" t="s">
        <v>124</v>
      </c>
      <c r="F69" s="51" t="s">
        <v>124</v>
      </c>
    </row>
    <row r="70" spans="1:6" x14ac:dyDescent="0.4">
      <c r="A70" s="52" t="s">
        <v>47</v>
      </c>
      <c r="B70" s="52"/>
      <c r="C70" s="52"/>
      <c r="D70" s="52"/>
      <c r="E70" s="52"/>
      <c r="F70" s="52"/>
    </row>
    <row r="71" spans="1:6" x14ac:dyDescent="0.4">
      <c r="A71" s="52" t="s">
        <v>125</v>
      </c>
      <c r="B71" s="52"/>
      <c r="C71" s="52"/>
      <c r="D71" s="52"/>
      <c r="E71" s="52"/>
      <c r="F71" s="52"/>
    </row>
    <row r="72" spans="1:6" x14ac:dyDescent="0.4">
      <c r="A72" s="52" t="s">
        <v>207</v>
      </c>
      <c r="B72" s="51" t="s">
        <v>124</v>
      </c>
      <c r="C72" s="51" t="s">
        <v>124</v>
      </c>
      <c r="D72" s="54">
        <v>79.279753910787605</v>
      </c>
      <c r="E72" s="54">
        <v>80.235228421104907</v>
      </c>
      <c r="F72" s="54">
        <v>80.121284110787499</v>
      </c>
    </row>
    <row r="73" spans="1:6" x14ac:dyDescent="0.4">
      <c r="A73" s="52" t="s">
        <v>206</v>
      </c>
      <c r="B73" s="51" t="s">
        <v>124</v>
      </c>
      <c r="C73" s="51" t="s">
        <v>124</v>
      </c>
      <c r="D73" s="54">
        <v>20.641338372328701</v>
      </c>
      <c r="E73" s="54">
        <v>19.5829092618158</v>
      </c>
      <c r="F73" s="54">
        <v>19.792674313462999</v>
      </c>
    </row>
    <row r="74" spans="1:6" x14ac:dyDescent="0.4">
      <c r="A74" s="52" t="s">
        <v>159</v>
      </c>
      <c r="B74" s="54">
        <v>4.7704106150306298E-2</v>
      </c>
      <c r="C74" s="54">
        <v>8.3835662259211602E-2</v>
      </c>
      <c r="D74" s="54">
        <v>7.8907716883713605E-2</v>
      </c>
      <c r="E74" s="54">
        <v>0.18186231707929701</v>
      </c>
      <c r="F74" s="54">
        <v>8.6041575749549098E-2</v>
      </c>
    </row>
    <row r="75" spans="1:6" x14ac:dyDescent="0.4">
      <c r="A75" s="52" t="s">
        <v>205</v>
      </c>
      <c r="B75" s="54">
        <v>0</v>
      </c>
      <c r="C75" s="54">
        <v>0</v>
      </c>
      <c r="D75" s="54">
        <v>0</v>
      </c>
      <c r="E75" s="54">
        <v>0</v>
      </c>
      <c r="F75" s="54">
        <v>0</v>
      </c>
    </row>
    <row r="76" spans="1:6" x14ac:dyDescent="0.4">
      <c r="A76" s="52" t="s">
        <v>303</v>
      </c>
      <c r="B76" s="54">
        <v>80.179866247721506</v>
      </c>
      <c r="C76" s="54">
        <v>79.944922166772699</v>
      </c>
      <c r="D76" s="51" t="s">
        <v>124</v>
      </c>
      <c r="E76" s="51" t="s">
        <v>124</v>
      </c>
      <c r="F76" s="51" t="s">
        <v>124</v>
      </c>
    </row>
    <row r="77" spans="1:6" x14ac:dyDescent="0.4">
      <c r="A77" s="52" t="s">
        <v>302</v>
      </c>
      <c r="B77" s="54">
        <v>19.772429646128099</v>
      </c>
      <c r="C77" s="54">
        <v>19.9712421709681</v>
      </c>
      <c r="D77" s="51" t="s">
        <v>124</v>
      </c>
      <c r="E77" s="51" t="s">
        <v>124</v>
      </c>
      <c r="F77" s="51" t="s">
        <v>124</v>
      </c>
    </row>
    <row r="78" spans="1:6" x14ac:dyDescent="0.4">
      <c r="A78" s="69"/>
      <c r="B78" s="68"/>
      <c r="C78" s="68"/>
      <c r="D78" s="68"/>
      <c r="E78" s="68"/>
      <c r="F78" s="68"/>
    </row>
    <row r="79" spans="1:6" x14ac:dyDescent="0.4">
      <c r="A79" s="50" t="s">
        <v>145</v>
      </c>
    </row>
    <row r="80" spans="1:6" ht="12.6" thickBot="1" x14ac:dyDescent="0.45">
      <c r="A80" s="69"/>
      <c r="B80" s="68"/>
      <c r="C80" s="68"/>
      <c r="D80" s="68"/>
      <c r="E80" s="68"/>
      <c r="F80" s="68"/>
    </row>
    <row r="81" spans="1:6" x14ac:dyDescent="0.4">
      <c r="A81" s="62" t="s">
        <v>144</v>
      </c>
      <c r="B81" s="61" t="s">
        <v>143</v>
      </c>
      <c r="C81" s="61" t="s">
        <v>142</v>
      </c>
      <c r="D81" s="61" t="s">
        <v>141</v>
      </c>
      <c r="E81" s="61" t="s">
        <v>140</v>
      </c>
      <c r="F81" s="61" t="s">
        <v>139</v>
      </c>
    </row>
    <row r="82" spans="1:6" x14ac:dyDescent="0.4">
      <c r="A82" s="52" t="s">
        <v>138</v>
      </c>
      <c r="B82" s="56">
        <v>43100</v>
      </c>
      <c r="C82" s="56">
        <v>43465</v>
      </c>
      <c r="D82" s="56">
        <v>43830</v>
      </c>
      <c r="E82" s="56">
        <v>44196</v>
      </c>
      <c r="F82" s="56">
        <v>44561</v>
      </c>
    </row>
    <row r="83" spans="1:6" x14ac:dyDescent="0.4">
      <c r="A83" s="52" t="s">
        <v>47</v>
      </c>
      <c r="B83" s="52"/>
      <c r="C83" s="52"/>
      <c r="D83" s="52"/>
      <c r="E83" s="52"/>
      <c r="F83" s="52"/>
    </row>
    <row r="84" spans="1:6" x14ac:dyDescent="0.4">
      <c r="A84" s="55" t="s">
        <v>207</v>
      </c>
      <c r="B84" s="52"/>
      <c r="C84" s="52"/>
      <c r="D84" s="52"/>
      <c r="E84" s="52"/>
      <c r="F84" s="52"/>
    </row>
    <row r="85" spans="1:6" x14ac:dyDescent="0.4">
      <c r="A85" s="52" t="s">
        <v>133</v>
      </c>
      <c r="B85" s="51" t="s">
        <v>124</v>
      </c>
      <c r="C85" s="51" t="s">
        <v>124</v>
      </c>
      <c r="D85" s="53">
        <v>981178</v>
      </c>
      <c r="E85" s="53">
        <v>940815</v>
      </c>
      <c r="F85" s="53">
        <v>1052182</v>
      </c>
    </row>
    <row r="86" spans="1:6" x14ac:dyDescent="0.4">
      <c r="A86" s="52" t="s">
        <v>132</v>
      </c>
      <c r="B86" s="51" t="s">
        <v>124</v>
      </c>
      <c r="C86" s="51" t="s">
        <v>124</v>
      </c>
      <c r="D86" s="53">
        <v>241190</v>
      </c>
      <c r="E86" s="53">
        <v>324369</v>
      </c>
      <c r="F86" s="53">
        <v>354775</v>
      </c>
    </row>
    <row r="87" spans="1:6" x14ac:dyDescent="0.4">
      <c r="A87" s="52" t="s">
        <v>131</v>
      </c>
      <c r="B87" s="51" t="s">
        <v>124</v>
      </c>
      <c r="C87" s="51" t="s">
        <v>124</v>
      </c>
      <c r="D87" s="54">
        <v>78.0006518749354</v>
      </c>
      <c r="E87" s="54">
        <v>78.488241133923395</v>
      </c>
      <c r="F87" s="54">
        <v>76.6719909991576</v>
      </c>
    </row>
    <row r="88" spans="1:6" x14ac:dyDescent="0.4">
      <c r="A88" s="52" t="s">
        <v>130</v>
      </c>
      <c r="B88" s="51" t="s">
        <v>124</v>
      </c>
      <c r="C88" s="51" t="s">
        <v>124</v>
      </c>
      <c r="D88" s="54">
        <v>76.322084957723703</v>
      </c>
      <c r="E88" s="54">
        <v>79.940704156623795</v>
      </c>
      <c r="F88" s="54">
        <v>81.683658433257804</v>
      </c>
    </row>
    <row r="89" spans="1:6" x14ac:dyDescent="0.4">
      <c r="A89" s="52" t="s">
        <v>129</v>
      </c>
      <c r="B89" s="51" t="s">
        <v>124</v>
      </c>
      <c r="C89" s="51" t="s">
        <v>124</v>
      </c>
      <c r="D89" s="53">
        <v>144964</v>
      </c>
      <c r="E89" s="53">
        <v>127485</v>
      </c>
      <c r="F89" s="53">
        <v>157288</v>
      </c>
    </row>
    <row r="90" spans="1:6" x14ac:dyDescent="0.4">
      <c r="A90" s="52" t="s">
        <v>128</v>
      </c>
      <c r="B90" s="51" t="s">
        <v>124</v>
      </c>
      <c r="C90" s="51" t="s">
        <v>124</v>
      </c>
      <c r="D90" s="54">
        <v>71.721749455768801</v>
      </c>
      <c r="E90" s="54">
        <v>82.134458654124899</v>
      </c>
      <c r="F90" s="54">
        <v>84.183258402911605</v>
      </c>
    </row>
    <row r="91" spans="1:6" x14ac:dyDescent="0.4">
      <c r="A91" s="52" t="s">
        <v>126</v>
      </c>
      <c r="B91" s="51" t="s">
        <v>124</v>
      </c>
      <c r="C91" s="51" t="s">
        <v>124</v>
      </c>
      <c r="D91" s="53">
        <v>4685990</v>
      </c>
      <c r="E91" s="53">
        <v>5126589</v>
      </c>
      <c r="F91" s="53">
        <v>5432578</v>
      </c>
    </row>
    <row r="92" spans="1:6" x14ac:dyDescent="0.4">
      <c r="A92" s="52" t="s">
        <v>125</v>
      </c>
      <c r="B92" s="51" t="s">
        <v>124</v>
      </c>
      <c r="C92" s="51" t="s">
        <v>124</v>
      </c>
      <c r="D92" s="54">
        <v>79.279753910787605</v>
      </c>
      <c r="E92" s="54">
        <v>80.235228421104907</v>
      </c>
      <c r="F92" s="54">
        <v>80.121284110787499</v>
      </c>
    </row>
    <row r="93" spans="1:6" x14ac:dyDescent="0.4">
      <c r="A93" s="52" t="s">
        <v>47</v>
      </c>
      <c r="B93" s="52"/>
      <c r="C93" s="52"/>
      <c r="D93" s="52"/>
      <c r="E93" s="52"/>
      <c r="F93" s="52"/>
    </row>
    <row r="94" spans="1:6" x14ac:dyDescent="0.4">
      <c r="A94" s="55" t="s">
        <v>206</v>
      </c>
      <c r="B94" s="52"/>
      <c r="C94" s="52"/>
      <c r="D94" s="52"/>
      <c r="E94" s="52"/>
      <c r="F94" s="52"/>
    </row>
    <row r="95" spans="1:6" x14ac:dyDescent="0.4">
      <c r="A95" s="52" t="s">
        <v>133</v>
      </c>
      <c r="B95" s="51" t="s">
        <v>124</v>
      </c>
      <c r="C95" s="51" t="s">
        <v>124</v>
      </c>
      <c r="D95" s="53">
        <v>276732</v>
      </c>
      <c r="E95" s="53">
        <v>257855</v>
      </c>
      <c r="F95" s="53">
        <v>320134</v>
      </c>
    </row>
    <row r="96" spans="1:6" x14ac:dyDescent="0.4">
      <c r="A96" s="52" t="s">
        <v>132</v>
      </c>
      <c r="B96" s="51" t="s">
        <v>124</v>
      </c>
      <c r="C96" s="51" t="s">
        <v>124</v>
      </c>
      <c r="D96" s="53">
        <v>74826</v>
      </c>
      <c r="E96" s="53">
        <v>81393</v>
      </c>
      <c r="F96" s="53">
        <v>79553</v>
      </c>
    </row>
    <row r="97" spans="1:6" x14ac:dyDescent="0.4">
      <c r="A97" s="52" t="s">
        <v>131</v>
      </c>
      <c r="B97" s="51" t="s">
        <v>124</v>
      </c>
      <c r="C97" s="51" t="s">
        <v>124</v>
      </c>
      <c r="D97" s="54">
        <v>21.9993481250646</v>
      </c>
      <c r="E97" s="54">
        <v>21.511758866076601</v>
      </c>
      <c r="F97" s="54">
        <v>23.3280090008424</v>
      </c>
    </row>
    <row r="98" spans="1:6" x14ac:dyDescent="0.4">
      <c r="A98" s="52" t="s">
        <v>130</v>
      </c>
      <c r="B98" s="51" t="s">
        <v>124</v>
      </c>
      <c r="C98" s="51" t="s">
        <v>124</v>
      </c>
      <c r="D98" s="54">
        <v>23.6779150422763</v>
      </c>
      <c r="E98" s="54">
        <v>20.059295843376201</v>
      </c>
      <c r="F98" s="54">
        <v>18.316341566742199</v>
      </c>
    </row>
    <row r="99" spans="1:6" x14ac:dyDescent="0.4">
      <c r="A99" s="52" t="s">
        <v>129</v>
      </c>
      <c r="B99" s="51" t="s">
        <v>124</v>
      </c>
      <c r="C99" s="51" t="s">
        <v>124</v>
      </c>
      <c r="D99" s="53">
        <v>42177</v>
      </c>
      <c r="E99" s="53">
        <v>31538</v>
      </c>
      <c r="F99" s="53">
        <v>32892</v>
      </c>
    </row>
    <row r="100" spans="1:6" x14ac:dyDescent="0.4">
      <c r="A100" s="52" t="s">
        <v>128</v>
      </c>
      <c r="B100" s="51" t="s">
        <v>124</v>
      </c>
      <c r="C100" s="51" t="s">
        <v>124</v>
      </c>
      <c r="D100" s="54">
        <v>20.867306550563999</v>
      </c>
      <c r="E100" s="54">
        <v>20.318912476242598</v>
      </c>
      <c r="F100" s="54">
        <v>17.604367373153501</v>
      </c>
    </row>
    <row r="101" spans="1:6" x14ac:dyDescent="0.4">
      <c r="A101" s="52" t="s">
        <v>126</v>
      </c>
      <c r="B101" s="51" t="s">
        <v>124</v>
      </c>
      <c r="C101" s="51" t="s">
        <v>124</v>
      </c>
      <c r="D101" s="53">
        <v>1220048</v>
      </c>
      <c r="E101" s="53">
        <v>1251240</v>
      </c>
      <c r="F101" s="53">
        <v>1342031</v>
      </c>
    </row>
    <row r="102" spans="1:6" x14ac:dyDescent="0.4">
      <c r="A102" s="52" t="s">
        <v>125</v>
      </c>
      <c r="B102" s="51" t="s">
        <v>124</v>
      </c>
      <c r="C102" s="51" t="s">
        <v>124</v>
      </c>
      <c r="D102" s="54">
        <v>20.641338372328701</v>
      </c>
      <c r="E102" s="54">
        <v>19.5829092618158</v>
      </c>
      <c r="F102" s="54">
        <v>19.792674313462999</v>
      </c>
    </row>
    <row r="103" spans="1:6" x14ac:dyDescent="0.4">
      <c r="A103" s="52" t="s">
        <v>47</v>
      </c>
      <c r="B103" s="52"/>
      <c r="C103" s="52"/>
      <c r="D103" s="52"/>
      <c r="E103" s="52"/>
      <c r="F103" s="52"/>
    </row>
    <row r="104" spans="1:6" x14ac:dyDescent="0.4">
      <c r="A104" s="55" t="s">
        <v>159</v>
      </c>
      <c r="B104" s="52"/>
      <c r="C104" s="52"/>
      <c r="D104" s="52"/>
      <c r="E104" s="52"/>
      <c r="F104" s="52"/>
    </row>
    <row r="105" spans="1:6" x14ac:dyDescent="0.4">
      <c r="A105" s="52" t="s">
        <v>133</v>
      </c>
      <c r="B105" s="53">
        <v>0</v>
      </c>
      <c r="C105" s="53">
        <v>0</v>
      </c>
      <c r="D105" s="53">
        <v>0</v>
      </c>
      <c r="E105" s="53">
        <v>0</v>
      </c>
      <c r="F105" s="53">
        <v>0</v>
      </c>
    </row>
    <row r="106" spans="1:6" x14ac:dyDescent="0.4">
      <c r="A106" s="52" t="s">
        <v>132</v>
      </c>
      <c r="B106" s="53">
        <v>0</v>
      </c>
      <c r="C106" s="53">
        <v>0</v>
      </c>
      <c r="D106" s="53">
        <v>0</v>
      </c>
      <c r="E106" s="53">
        <v>0</v>
      </c>
      <c r="F106" s="53">
        <v>0</v>
      </c>
    </row>
    <row r="107" spans="1:6" x14ac:dyDescent="0.4">
      <c r="A107" s="52" t="s">
        <v>131</v>
      </c>
      <c r="B107" s="54">
        <v>0</v>
      </c>
      <c r="C107" s="54">
        <v>0</v>
      </c>
      <c r="D107" s="54">
        <v>0</v>
      </c>
      <c r="E107" s="54">
        <v>0</v>
      </c>
      <c r="F107" s="54">
        <v>0</v>
      </c>
    </row>
    <row r="108" spans="1:6" x14ac:dyDescent="0.4">
      <c r="A108" s="52" t="s">
        <v>130</v>
      </c>
      <c r="B108" s="54">
        <v>0</v>
      </c>
      <c r="C108" s="54">
        <v>0</v>
      </c>
      <c r="D108" s="54">
        <v>0</v>
      </c>
      <c r="E108" s="54">
        <v>0</v>
      </c>
      <c r="F108" s="54">
        <v>0</v>
      </c>
    </row>
    <row r="109" spans="1:6" x14ac:dyDescent="0.4">
      <c r="A109" s="52" t="s">
        <v>129</v>
      </c>
      <c r="B109" s="53">
        <v>-2284</v>
      </c>
      <c r="C109" s="53">
        <v>-19815</v>
      </c>
      <c r="D109" s="53">
        <v>14979</v>
      </c>
      <c r="E109" s="53">
        <v>-3808</v>
      </c>
      <c r="F109" s="53">
        <v>-3340</v>
      </c>
    </row>
    <row r="110" spans="1:6" x14ac:dyDescent="0.4">
      <c r="A110" s="52" t="s">
        <v>128</v>
      </c>
      <c r="B110" s="51" t="s">
        <v>127</v>
      </c>
      <c r="C110" s="51" t="s">
        <v>127</v>
      </c>
      <c r="D110" s="54">
        <v>7.4109439936671304</v>
      </c>
      <c r="E110" s="51" t="s">
        <v>127</v>
      </c>
      <c r="F110" s="51" t="s">
        <v>127</v>
      </c>
    </row>
    <row r="111" spans="1:6" x14ac:dyDescent="0.4">
      <c r="A111" s="52" t="s">
        <v>126</v>
      </c>
      <c r="B111" s="53">
        <v>2586</v>
      </c>
      <c r="C111" s="53">
        <v>4732</v>
      </c>
      <c r="D111" s="53">
        <v>4664</v>
      </c>
      <c r="E111" s="53">
        <v>11620</v>
      </c>
      <c r="F111" s="53">
        <v>5834</v>
      </c>
    </row>
    <row r="112" spans="1:6" x14ac:dyDescent="0.4">
      <c r="A112" s="52" t="s">
        <v>125</v>
      </c>
      <c r="B112" s="54">
        <v>4.7704106150306298E-2</v>
      </c>
      <c r="C112" s="54">
        <v>8.3835662259211602E-2</v>
      </c>
      <c r="D112" s="54">
        <v>7.8907716883713605E-2</v>
      </c>
      <c r="E112" s="54">
        <v>0.18186231707929701</v>
      </c>
      <c r="F112" s="54">
        <v>8.6041575749549098E-2</v>
      </c>
    </row>
    <row r="113" spans="1:6" x14ac:dyDescent="0.4">
      <c r="A113" s="52" t="s">
        <v>47</v>
      </c>
      <c r="B113" s="52"/>
      <c r="C113" s="52"/>
      <c r="D113" s="52"/>
      <c r="E113" s="52"/>
      <c r="F113" s="52"/>
    </row>
    <row r="114" spans="1:6" x14ac:dyDescent="0.4">
      <c r="A114" s="55" t="s">
        <v>205</v>
      </c>
      <c r="B114" s="52"/>
      <c r="C114" s="52"/>
      <c r="D114" s="52"/>
      <c r="E114" s="52"/>
      <c r="F114" s="52"/>
    </row>
    <row r="115" spans="1:6" x14ac:dyDescent="0.4">
      <c r="A115" s="52" t="s">
        <v>133</v>
      </c>
      <c r="B115" s="53">
        <v>0</v>
      </c>
      <c r="C115" s="53">
        <v>0</v>
      </c>
      <c r="D115" s="53">
        <v>0</v>
      </c>
      <c r="E115" s="53">
        <v>0</v>
      </c>
      <c r="F115" s="53">
        <v>0</v>
      </c>
    </row>
    <row r="116" spans="1:6" x14ac:dyDescent="0.4">
      <c r="A116" s="52" t="s">
        <v>132</v>
      </c>
      <c r="B116" s="53">
        <v>0</v>
      </c>
      <c r="C116" s="53">
        <v>0</v>
      </c>
      <c r="D116" s="53">
        <v>0</v>
      </c>
      <c r="E116" s="53">
        <v>0</v>
      </c>
      <c r="F116" s="53">
        <v>0</v>
      </c>
    </row>
    <row r="117" spans="1:6" x14ac:dyDescent="0.4">
      <c r="A117" s="52" t="s">
        <v>131</v>
      </c>
      <c r="B117" s="54">
        <v>0</v>
      </c>
      <c r="C117" s="54">
        <v>0</v>
      </c>
      <c r="D117" s="54">
        <v>0</v>
      </c>
      <c r="E117" s="54">
        <v>0</v>
      </c>
      <c r="F117" s="54">
        <v>0</v>
      </c>
    </row>
    <row r="118" spans="1:6" x14ac:dyDescent="0.4">
      <c r="A118" s="52" t="s">
        <v>130</v>
      </c>
      <c r="B118" s="54">
        <v>0</v>
      </c>
      <c r="C118" s="54">
        <v>0</v>
      </c>
      <c r="D118" s="54">
        <v>0</v>
      </c>
      <c r="E118" s="54">
        <v>0</v>
      </c>
      <c r="F118" s="54">
        <v>0</v>
      </c>
    </row>
    <row r="119" spans="1:6" x14ac:dyDescent="0.4">
      <c r="A119" s="52" t="s">
        <v>129</v>
      </c>
      <c r="B119" s="53">
        <v>0</v>
      </c>
      <c r="C119" s="53">
        <v>0</v>
      </c>
      <c r="D119" s="53">
        <v>0</v>
      </c>
      <c r="E119" s="53">
        <v>0</v>
      </c>
      <c r="F119" s="53">
        <v>0</v>
      </c>
    </row>
    <row r="120" spans="1:6" x14ac:dyDescent="0.4">
      <c r="A120" s="52" t="s">
        <v>128</v>
      </c>
      <c r="B120" s="54">
        <v>0</v>
      </c>
      <c r="C120" s="54">
        <v>0</v>
      </c>
      <c r="D120" s="54">
        <v>0</v>
      </c>
      <c r="E120" s="54">
        <v>0</v>
      </c>
      <c r="F120" s="54">
        <v>0</v>
      </c>
    </row>
    <row r="121" spans="1:6" x14ac:dyDescent="0.4">
      <c r="A121" s="52" t="s">
        <v>126</v>
      </c>
      <c r="B121" s="53">
        <v>0</v>
      </c>
      <c r="C121" s="53">
        <v>0</v>
      </c>
      <c r="D121" s="53">
        <v>0</v>
      </c>
      <c r="E121" s="53">
        <v>0</v>
      </c>
      <c r="F121" s="53">
        <v>0</v>
      </c>
    </row>
    <row r="122" spans="1:6" x14ac:dyDescent="0.4">
      <c r="A122" s="52" t="s">
        <v>125</v>
      </c>
      <c r="B122" s="54">
        <v>0</v>
      </c>
      <c r="C122" s="54">
        <v>0</v>
      </c>
      <c r="D122" s="54">
        <v>0</v>
      </c>
      <c r="E122" s="54">
        <v>0</v>
      </c>
      <c r="F122" s="54">
        <v>0</v>
      </c>
    </row>
    <row r="123" spans="1:6" x14ac:dyDescent="0.4">
      <c r="A123" s="52" t="s">
        <v>47</v>
      </c>
      <c r="B123" s="52"/>
      <c r="C123" s="52"/>
      <c r="D123" s="52"/>
      <c r="E123" s="52"/>
      <c r="F123" s="52"/>
    </row>
    <row r="124" spans="1:6" x14ac:dyDescent="0.4">
      <c r="A124" s="55" t="s">
        <v>303</v>
      </c>
      <c r="B124" s="52"/>
      <c r="C124" s="52"/>
      <c r="D124" s="52"/>
      <c r="E124" s="52"/>
      <c r="F124" s="52"/>
    </row>
    <row r="125" spans="1:6" x14ac:dyDescent="0.4">
      <c r="A125" s="52" t="s">
        <v>133</v>
      </c>
      <c r="B125" s="53">
        <v>1037053</v>
      </c>
      <c r="C125" s="53">
        <v>921093</v>
      </c>
      <c r="D125" s="51" t="s">
        <v>124</v>
      </c>
      <c r="E125" s="51" t="s">
        <v>124</v>
      </c>
      <c r="F125" s="51" t="s">
        <v>124</v>
      </c>
    </row>
    <row r="126" spans="1:6" x14ac:dyDescent="0.4">
      <c r="A126" s="52" t="s">
        <v>132</v>
      </c>
      <c r="B126" s="53">
        <v>226077</v>
      </c>
      <c r="C126" s="53">
        <v>221968</v>
      </c>
      <c r="D126" s="51" t="s">
        <v>124</v>
      </c>
      <c r="E126" s="51" t="s">
        <v>124</v>
      </c>
      <c r="F126" s="51" t="s">
        <v>124</v>
      </c>
    </row>
    <row r="127" spans="1:6" x14ac:dyDescent="0.4">
      <c r="A127" s="52" t="s">
        <v>131</v>
      </c>
      <c r="B127" s="54">
        <v>79.427979277786093</v>
      </c>
      <c r="C127" s="54">
        <v>77.272319252623106</v>
      </c>
      <c r="D127" s="51" t="s">
        <v>124</v>
      </c>
      <c r="E127" s="51" t="s">
        <v>124</v>
      </c>
      <c r="F127" s="51" t="s">
        <v>124</v>
      </c>
    </row>
    <row r="128" spans="1:6" x14ac:dyDescent="0.4">
      <c r="A128" s="52" t="s">
        <v>130</v>
      </c>
      <c r="B128" s="54">
        <v>81.782171770885299</v>
      </c>
      <c r="C128" s="54">
        <v>78.167104512512097</v>
      </c>
      <c r="D128" s="51" t="s">
        <v>124</v>
      </c>
      <c r="E128" s="51" t="s">
        <v>124</v>
      </c>
      <c r="F128" s="51" t="s">
        <v>124</v>
      </c>
    </row>
    <row r="129" spans="1:6" x14ac:dyDescent="0.4">
      <c r="A129" s="52" t="s">
        <v>129</v>
      </c>
      <c r="B129" s="53">
        <v>129709</v>
      </c>
      <c r="C129" s="53">
        <v>169017</v>
      </c>
      <c r="D129" s="51" t="s">
        <v>124</v>
      </c>
      <c r="E129" s="51" t="s">
        <v>124</v>
      </c>
      <c r="F129" s="51" t="s">
        <v>124</v>
      </c>
    </row>
    <row r="130" spans="1:6" x14ac:dyDescent="0.4">
      <c r="A130" s="52" t="s">
        <v>128</v>
      </c>
      <c r="B130" s="54">
        <v>79.721332735106301</v>
      </c>
      <c r="C130" s="54">
        <v>85.812855402112106</v>
      </c>
      <c r="D130" s="51" t="s">
        <v>124</v>
      </c>
      <c r="E130" s="51" t="s">
        <v>124</v>
      </c>
      <c r="F130" s="51" t="s">
        <v>124</v>
      </c>
    </row>
    <row r="131" spans="1:6" x14ac:dyDescent="0.4">
      <c r="A131" s="52" t="s">
        <v>126</v>
      </c>
      <c r="B131" s="53">
        <v>4346484</v>
      </c>
      <c r="C131" s="53">
        <v>4512392</v>
      </c>
      <c r="D131" s="51" t="s">
        <v>124</v>
      </c>
      <c r="E131" s="51" t="s">
        <v>124</v>
      </c>
      <c r="F131" s="51" t="s">
        <v>124</v>
      </c>
    </row>
    <row r="132" spans="1:6" x14ac:dyDescent="0.4">
      <c r="A132" s="52" t="s">
        <v>125</v>
      </c>
      <c r="B132" s="54">
        <v>80.179866247721506</v>
      </c>
      <c r="C132" s="54">
        <v>79.944922166772699</v>
      </c>
      <c r="D132" s="51" t="s">
        <v>124</v>
      </c>
      <c r="E132" s="51" t="s">
        <v>124</v>
      </c>
      <c r="F132" s="51" t="s">
        <v>124</v>
      </c>
    </row>
    <row r="133" spans="1:6" x14ac:dyDescent="0.4">
      <c r="A133" s="52" t="s">
        <v>47</v>
      </c>
      <c r="B133" s="52"/>
      <c r="C133" s="52"/>
      <c r="D133" s="52"/>
      <c r="E133" s="52"/>
      <c r="F133" s="52"/>
    </row>
    <row r="134" spans="1:6" x14ac:dyDescent="0.4">
      <c r="A134" s="55" t="s">
        <v>302</v>
      </c>
      <c r="B134" s="52"/>
      <c r="C134" s="52"/>
      <c r="D134" s="52"/>
      <c r="E134" s="52"/>
      <c r="F134" s="52"/>
    </row>
    <row r="135" spans="1:6" x14ac:dyDescent="0.4">
      <c r="A135" s="52" t="s">
        <v>133</v>
      </c>
      <c r="B135" s="53">
        <v>268599</v>
      </c>
      <c r="C135" s="53">
        <v>270916</v>
      </c>
      <c r="D135" s="51" t="s">
        <v>124</v>
      </c>
      <c r="E135" s="51" t="s">
        <v>124</v>
      </c>
      <c r="F135" s="51" t="s">
        <v>124</v>
      </c>
    </row>
    <row r="136" spans="1:6" x14ac:dyDescent="0.4">
      <c r="A136" s="52" t="s">
        <v>132</v>
      </c>
      <c r="B136" s="53">
        <v>50361</v>
      </c>
      <c r="C136" s="53">
        <v>61998</v>
      </c>
      <c r="D136" s="51" t="s">
        <v>124</v>
      </c>
      <c r="E136" s="51" t="s">
        <v>124</v>
      </c>
      <c r="F136" s="51" t="s">
        <v>124</v>
      </c>
    </row>
    <row r="137" spans="1:6" x14ac:dyDescent="0.4">
      <c r="A137" s="52" t="s">
        <v>131</v>
      </c>
      <c r="B137" s="54">
        <v>20.5720207222139</v>
      </c>
      <c r="C137" s="54">
        <v>22.727680747376901</v>
      </c>
      <c r="D137" s="51" t="s">
        <v>124</v>
      </c>
      <c r="E137" s="51" t="s">
        <v>124</v>
      </c>
      <c r="F137" s="51" t="s">
        <v>124</v>
      </c>
    </row>
    <row r="138" spans="1:6" x14ac:dyDescent="0.4">
      <c r="A138" s="52" t="s">
        <v>130</v>
      </c>
      <c r="B138" s="54">
        <v>18.217828229114701</v>
      </c>
      <c r="C138" s="54">
        <v>21.8328954874879</v>
      </c>
      <c r="D138" s="51" t="s">
        <v>124</v>
      </c>
      <c r="E138" s="51" t="s">
        <v>124</v>
      </c>
      <c r="F138" s="51" t="s">
        <v>124</v>
      </c>
    </row>
    <row r="139" spans="1:6" x14ac:dyDescent="0.4">
      <c r="A139" s="52" t="s">
        <v>129</v>
      </c>
      <c r="B139" s="53">
        <v>35278</v>
      </c>
      <c r="C139" s="53">
        <v>47758</v>
      </c>
      <c r="D139" s="51" t="s">
        <v>124</v>
      </c>
      <c r="E139" s="51" t="s">
        <v>124</v>
      </c>
      <c r="F139" s="51" t="s">
        <v>124</v>
      </c>
    </row>
    <row r="140" spans="1:6" x14ac:dyDescent="0.4">
      <c r="A140" s="52" t="s">
        <v>128</v>
      </c>
      <c r="B140" s="54">
        <v>21.6824520752537</v>
      </c>
      <c r="C140" s="54">
        <v>24.2475629569456</v>
      </c>
      <c r="D140" s="51" t="s">
        <v>124</v>
      </c>
      <c r="E140" s="51" t="s">
        <v>124</v>
      </c>
      <c r="F140" s="51" t="s">
        <v>124</v>
      </c>
    </row>
    <row r="141" spans="1:6" x14ac:dyDescent="0.4">
      <c r="A141" s="52" t="s">
        <v>126</v>
      </c>
      <c r="B141" s="53">
        <v>1071847</v>
      </c>
      <c r="C141" s="53">
        <v>1127252</v>
      </c>
      <c r="D141" s="51" t="s">
        <v>124</v>
      </c>
      <c r="E141" s="51" t="s">
        <v>124</v>
      </c>
      <c r="F141" s="51" t="s">
        <v>124</v>
      </c>
    </row>
    <row r="142" spans="1:6" x14ac:dyDescent="0.4">
      <c r="A142" s="52" t="s">
        <v>125</v>
      </c>
      <c r="B142" s="54">
        <v>19.772429646128099</v>
      </c>
      <c r="C142" s="54">
        <v>19.9712421709681</v>
      </c>
      <c r="D142" s="51" t="s">
        <v>124</v>
      </c>
      <c r="E142" s="51" t="s">
        <v>124</v>
      </c>
      <c r="F142" s="51" t="s">
        <v>124</v>
      </c>
    </row>
    <row r="143" spans="1:6" x14ac:dyDescent="0.4">
      <c r="A143" s="50"/>
    </row>
    <row r="144" spans="1:6" ht="178.5" customHeight="1" x14ac:dyDescent="0.4">
      <c r="A144" s="69" t="s">
        <v>123</v>
      </c>
      <c r="B144" s="68"/>
      <c r="C144" s="68"/>
      <c r="D144" s="68"/>
      <c r="E144" s="68"/>
      <c r="F144" s="68"/>
    </row>
  </sheetData>
  <mergeCells count="7">
    <mergeCell ref="A144:F144"/>
    <mergeCell ref="A2:L2"/>
    <mergeCell ref="A1:D1"/>
    <mergeCell ref="A9:F9"/>
    <mergeCell ref="A11:F11"/>
    <mergeCell ref="A78:F78"/>
    <mergeCell ref="A80:F80"/>
  </mergeCells>
  <pageMargins left="0.75" right="0.75" top="1" bottom="1" header="0.5" footer="0.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78BA4-402E-45A3-9D14-C2679EDE645B}">
  <dimension ref="A1:L108"/>
  <sheetViews>
    <sheetView zoomScaleNormal="100" workbookViewId="0">
      <selection activeCell="D5" sqref="D5"/>
    </sheetView>
  </sheetViews>
  <sheetFormatPr defaultRowHeight="12.3" x14ac:dyDescent="0.4"/>
  <cols>
    <col min="1" max="1" width="48.5546875" style="49" customWidth="1"/>
    <col min="2" max="3" width="21" style="49" customWidth="1"/>
    <col min="4" max="4" width="22.27734375" style="49" customWidth="1"/>
    <col min="5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308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307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283</v>
      </c>
      <c r="B16" s="53">
        <v>2261100</v>
      </c>
      <c r="C16" s="53">
        <v>2270300</v>
      </c>
      <c r="D16" s="53">
        <v>2231600</v>
      </c>
      <c r="E16" s="53">
        <v>2122300</v>
      </c>
      <c r="F16" s="53">
        <v>3653700</v>
      </c>
      <c r="G16" s="49">
        <f>F16/F16</f>
        <v>1</v>
      </c>
    </row>
    <row r="17" spans="1:6" x14ac:dyDescent="0.4">
      <c r="A17" s="52" t="s">
        <v>306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</row>
    <row r="18" spans="1:6" x14ac:dyDescent="0.4">
      <c r="A18" s="52" t="s">
        <v>197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</row>
    <row r="19" spans="1:6" x14ac:dyDescent="0.4">
      <c r="A19" s="52" t="s">
        <v>205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47</v>
      </c>
      <c r="B20" s="52"/>
      <c r="C20" s="52"/>
      <c r="D20" s="52"/>
      <c r="E20" s="52"/>
      <c r="F20" s="52"/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283</v>
      </c>
      <c r="B22" s="54">
        <v>100</v>
      </c>
      <c r="C22" s="54">
        <v>100</v>
      </c>
      <c r="D22" s="54">
        <v>100</v>
      </c>
      <c r="E22" s="54">
        <v>100</v>
      </c>
      <c r="F22" s="54">
        <v>100</v>
      </c>
    </row>
    <row r="23" spans="1:6" x14ac:dyDescent="0.4">
      <c r="A23" s="52" t="s">
        <v>306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</row>
    <row r="24" spans="1:6" x14ac:dyDescent="0.4">
      <c r="A24" s="52" t="s">
        <v>197</v>
      </c>
      <c r="B24" s="54">
        <v>0</v>
      </c>
      <c r="C24" s="54">
        <v>0</v>
      </c>
      <c r="D24" s="54">
        <v>0</v>
      </c>
      <c r="E24" s="54">
        <v>0</v>
      </c>
      <c r="F24" s="54">
        <v>0</v>
      </c>
    </row>
    <row r="25" spans="1:6" x14ac:dyDescent="0.4">
      <c r="A25" s="52" t="s">
        <v>205</v>
      </c>
      <c r="B25" s="54">
        <v>0</v>
      </c>
      <c r="C25" s="54">
        <v>0</v>
      </c>
      <c r="D25" s="54">
        <v>0</v>
      </c>
      <c r="E25" s="54">
        <v>0</v>
      </c>
      <c r="F25" s="54">
        <v>0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283</v>
      </c>
      <c r="B28" s="53">
        <v>305500</v>
      </c>
      <c r="C28" s="53">
        <v>328000</v>
      </c>
      <c r="D28" s="53">
        <v>350200</v>
      </c>
      <c r="E28" s="53">
        <v>339400</v>
      </c>
      <c r="F28" s="53">
        <v>360000</v>
      </c>
    </row>
    <row r="29" spans="1:6" x14ac:dyDescent="0.4">
      <c r="A29" s="52" t="s">
        <v>306</v>
      </c>
      <c r="B29" s="53">
        <v>325200</v>
      </c>
      <c r="C29" s="53">
        <v>108800</v>
      </c>
      <c r="D29" s="53">
        <v>81400</v>
      </c>
      <c r="E29" s="53">
        <v>-515000</v>
      </c>
      <c r="F29" s="53">
        <v>385000</v>
      </c>
    </row>
    <row r="30" spans="1:6" x14ac:dyDescent="0.4">
      <c r="A30" s="52" t="s">
        <v>197</v>
      </c>
      <c r="B30" s="53">
        <v>-11700</v>
      </c>
      <c r="C30" s="53">
        <v>-11300</v>
      </c>
      <c r="D30" s="53">
        <v>2000</v>
      </c>
      <c r="E30" s="53">
        <v>1900</v>
      </c>
      <c r="F30" s="53">
        <v>-7700</v>
      </c>
    </row>
    <row r="31" spans="1:6" x14ac:dyDescent="0.4">
      <c r="A31" s="52" t="s">
        <v>205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283</v>
      </c>
      <c r="B34" s="54">
        <v>49.353796445880498</v>
      </c>
      <c r="C34" s="54">
        <v>77.085781433607494</v>
      </c>
      <c r="D34" s="54">
        <v>80.765682656826598</v>
      </c>
      <c r="E34" s="51" t="s">
        <v>127</v>
      </c>
      <c r="F34" s="54">
        <v>48.826800488267999</v>
      </c>
    </row>
    <row r="35" spans="1:6" x14ac:dyDescent="0.4">
      <c r="A35" s="52" t="s">
        <v>306</v>
      </c>
      <c r="B35" s="54">
        <v>52.536348949919201</v>
      </c>
      <c r="C35" s="54">
        <v>25.5699177438308</v>
      </c>
      <c r="D35" s="54">
        <v>18.773062730627299</v>
      </c>
      <c r="E35" s="51" t="s">
        <v>127</v>
      </c>
      <c r="F35" s="54">
        <v>52.2175505221755</v>
      </c>
    </row>
    <row r="36" spans="1:6" x14ac:dyDescent="0.4">
      <c r="A36" s="52" t="s">
        <v>197</v>
      </c>
      <c r="B36" s="51" t="s">
        <v>127</v>
      </c>
      <c r="C36" s="51" t="s">
        <v>127</v>
      </c>
      <c r="D36" s="54">
        <v>0.46125461254612499</v>
      </c>
      <c r="E36" s="51" t="s">
        <v>127</v>
      </c>
      <c r="F36" s="51" t="s">
        <v>127</v>
      </c>
    </row>
    <row r="37" spans="1:6" x14ac:dyDescent="0.4">
      <c r="A37" s="52" t="s">
        <v>205</v>
      </c>
      <c r="B37" s="54">
        <v>0</v>
      </c>
      <c r="C37" s="54">
        <v>0</v>
      </c>
      <c r="D37" s="54">
        <v>0</v>
      </c>
      <c r="E37" s="51" t="s">
        <v>127</v>
      </c>
      <c r="F37" s="54">
        <v>0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283</v>
      </c>
      <c r="B40" s="53">
        <v>824100</v>
      </c>
      <c r="C40" s="53">
        <v>573600</v>
      </c>
      <c r="D40" s="53">
        <v>635500</v>
      </c>
      <c r="E40" s="53">
        <v>650500</v>
      </c>
      <c r="F40" s="53">
        <v>778500</v>
      </c>
    </row>
    <row r="41" spans="1:6" x14ac:dyDescent="0.4">
      <c r="A41" s="52" t="s">
        <v>306</v>
      </c>
      <c r="B41" s="53">
        <v>0</v>
      </c>
      <c r="C41" s="53">
        <v>0</v>
      </c>
      <c r="D41" s="53">
        <v>0</v>
      </c>
      <c r="E41" s="53">
        <v>0</v>
      </c>
      <c r="F41" s="53">
        <v>0</v>
      </c>
    </row>
    <row r="42" spans="1:6" x14ac:dyDescent="0.4">
      <c r="A42" s="52" t="s">
        <v>197</v>
      </c>
      <c r="B42" s="53">
        <v>0</v>
      </c>
      <c r="C42" s="53">
        <v>0</v>
      </c>
      <c r="D42" s="53">
        <v>0</v>
      </c>
      <c r="E42" s="53">
        <v>0</v>
      </c>
      <c r="F42" s="53">
        <v>0</v>
      </c>
    </row>
    <row r="43" spans="1:6" x14ac:dyDescent="0.4">
      <c r="A43" s="52" t="s">
        <v>205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283</v>
      </c>
      <c r="B46" s="54">
        <v>100</v>
      </c>
      <c r="C46" s="54">
        <v>100</v>
      </c>
      <c r="D46" s="54">
        <v>100</v>
      </c>
      <c r="E46" s="54">
        <v>100</v>
      </c>
      <c r="F46" s="54">
        <v>100</v>
      </c>
    </row>
    <row r="47" spans="1:6" x14ac:dyDescent="0.4">
      <c r="A47" s="52" t="s">
        <v>306</v>
      </c>
      <c r="B47" s="54">
        <v>0</v>
      </c>
      <c r="C47" s="54">
        <v>0</v>
      </c>
      <c r="D47" s="54">
        <v>0</v>
      </c>
      <c r="E47" s="54">
        <v>0</v>
      </c>
      <c r="F47" s="54">
        <v>0</v>
      </c>
    </row>
    <row r="48" spans="1:6" x14ac:dyDescent="0.4">
      <c r="A48" s="52" t="s">
        <v>197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</row>
    <row r="49" spans="1:6" x14ac:dyDescent="0.4">
      <c r="A49" s="52" t="s">
        <v>205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283</v>
      </c>
      <c r="B52" s="53">
        <v>9255600</v>
      </c>
      <c r="C52" s="53">
        <v>9704500</v>
      </c>
      <c r="D52" s="53">
        <v>10076600</v>
      </c>
      <c r="E52" s="53">
        <v>10489000</v>
      </c>
      <c r="F52" s="53">
        <v>11688000</v>
      </c>
    </row>
    <row r="53" spans="1:6" x14ac:dyDescent="0.4">
      <c r="A53" s="52" t="s">
        <v>306</v>
      </c>
      <c r="B53" s="53">
        <v>1155300</v>
      </c>
      <c r="C53" s="53">
        <v>1169800</v>
      </c>
      <c r="D53" s="53">
        <v>1135400</v>
      </c>
      <c r="E53" s="53">
        <v>378100</v>
      </c>
      <c r="F53" s="53">
        <v>786600</v>
      </c>
    </row>
    <row r="54" spans="1:6" x14ac:dyDescent="0.4">
      <c r="A54" s="52" t="s">
        <v>197</v>
      </c>
      <c r="B54" s="53">
        <v>109100</v>
      </c>
      <c r="C54" s="53">
        <v>184800</v>
      </c>
      <c r="D54" s="53">
        <v>107000</v>
      </c>
      <c r="E54" s="53">
        <v>116400</v>
      </c>
      <c r="F54" s="53">
        <v>350300</v>
      </c>
    </row>
    <row r="55" spans="1:6" x14ac:dyDescent="0.4">
      <c r="A55" s="52" t="s">
        <v>205</v>
      </c>
      <c r="B55" s="53">
        <v>-107300</v>
      </c>
      <c r="C55" s="53">
        <v>-310500</v>
      </c>
      <c r="D55" s="53">
        <v>-294700</v>
      </c>
      <c r="E55" s="53">
        <v>-264700</v>
      </c>
      <c r="F55" s="53">
        <v>-218500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283</v>
      </c>
      <c r="B58" s="54">
        <v>88.887608401279195</v>
      </c>
      <c r="C58" s="54">
        <v>90.286176804421004</v>
      </c>
      <c r="D58" s="54">
        <v>91.403535825403907</v>
      </c>
      <c r="E58" s="54">
        <v>97.856103295145004</v>
      </c>
      <c r="F58" s="54">
        <v>92.714811524305105</v>
      </c>
    </row>
    <row r="59" spans="1:6" x14ac:dyDescent="0.4">
      <c r="A59" s="52" t="s">
        <v>306</v>
      </c>
      <c r="B59" s="54">
        <v>11.0951050159901</v>
      </c>
      <c r="C59" s="54">
        <v>10.883277822228001</v>
      </c>
      <c r="D59" s="54">
        <v>10.299066607403599</v>
      </c>
      <c r="E59" s="54">
        <v>3.52744710228757</v>
      </c>
      <c r="F59" s="54">
        <v>6.2396877776367603</v>
      </c>
    </row>
    <row r="60" spans="1:6" x14ac:dyDescent="0.4">
      <c r="A60" s="52" t="s">
        <v>197</v>
      </c>
      <c r="B60" s="54">
        <v>1.04775898662211</v>
      </c>
      <c r="C60" s="54">
        <v>1.71929367545541</v>
      </c>
      <c r="D60" s="54">
        <v>0.97058316627813102</v>
      </c>
      <c r="E60" s="54">
        <v>1.0859424562451001</v>
      </c>
      <c r="F60" s="54">
        <v>2.77874730295723</v>
      </c>
    </row>
    <row r="61" spans="1:6" x14ac:dyDescent="0.4">
      <c r="A61" s="52" t="s">
        <v>205</v>
      </c>
      <c r="B61" s="51" t="s">
        <v>127</v>
      </c>
      <c r="C61" s="51" t="s">
        <v>127</v>
      </c>
      <c r="D61" s="51" t="s">
        <v>127</v>
      </c>
      <c r="E61" s="51" t="s">
        <v>127</v>
      </c>
      <c r="F61" s="51" t="s">
        <v>127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283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2261100</v>
      </c>
      <c r="C69" s="53">
        <v>2270300</v>
      </c>
      <c r="D69" s="53">
        <v>2231600</v>
      </c>
      <c r="E69" s="53">
        <v>2122300</v>
      </c>
      <c r="F69" s="53">
        <v>3653700</v>
      </c>
    </row>
    <row r="70" spans="1:6" x14ac:dyDescent="0.4">
      <c r="A70" s="52" t="s">
        <v>132</v>
      </c>
      <c r="B70" s="53">
        <v>824100</v>
      </c>
      <c r="C70" s="53">
        <v>573600</v>
      </c>
      <c r="D70" s="53">
        <v>635500</v>
      </c>
      <c r="E70" s="53">
        <v>650500</v>
      </c>
      <c r="F70" s="53">
        <v>778500</v>
      </c>
    </row>
    <row r="71" spans="1:6" x14ac:dyDescent="0.4">
      <c r="A71" s="52" t="s">
        <v>131</v>
      </c>
      <c r="B71" s="54">
        <v>100</v>
      </c>
      <c r="C71" s="54">
        <v>100</v>
      </c>
      <c r="D71" s="54">
        <v>100</v>
      </c>
      <c r="E71" s="54">
        <v>100</v>
      </c>
      <c r="F71" s="54">
        <v>100</v>
      </c>
    </row>
    <row r="72" spans="1:6" x14ac:dyDescent="0.4">
      <c r="A72" s="52" t="s">
        <v>130</v>
      </c>
      <c r="B72" s="54">
        <v>100</v>
      </c>
      <c r="C72" s="54">
        <v>100</v>
      </c>
      <c r="D72" s="54">
        <v>100</v>
      </c>
      <c r="E72" s="54">
        <v>100</v>
      </c>
      <c r="F72" s="54">
        <v>100</v>
      </c>
    </row>
    <row r="73" spans="1:6" x14ac:dyDescent="0.4">
      <c r="A73" s="52" t="s">
        <v>129</v>
      </c>
      <c r="B73" s="53">
        <v>305500</v>
      </c>
      <c r="C73" s="53">
        <v>328000</v>
      </c>
      <c r="D73" s="53">
        <v>350200</v>
      </c>
      <c r="E73" s="53">
        <v>339400</v>
      </c>
      <c r="F73" s="53">
        <v>360000</v>
      </c>
    </row>
    <row r="74" spans="1:6" x14ac:dyDescent="0.4">
      <c r="A74" s="52" t="s">
        <v>128</v>
      </c>
      <c r="B74" s="54">
        <v>49.353796445880498</v>
      </c>
      <c r="C74" s="54">
        <v>77.085781433607494</v>
      </c>
      <c r="D74" s="54">
        <v>80.765682656826598</v>
      </c>
      <c r="E74" s="51" t="s">
        <v>127</v>
      </c>
      <c r="F74" s="54">
        <v>48.826800488267999</v>
      </c>
    </row>
    <row r="75" spans="1:6" x14ac:dyDescent="0.4">
      <c r="A75" s="52" t="s">
        <v>126</v>
      </c>
      <c r="B75" s="53">
        <v>9255600</v>
      </c>
      <c r="C75" s="53">
        <v>9704500</v>
      </c>
      <c r="D75" s="53">
        <v>10076600</v>
      </c>
      <c r="E75" s="53">
        <v>10489000</v>
      </c>
      <c r="F75" s="53">
        <v>11688000</v>
      </c>
    </row>
    <row r="76" spans="1:6" x14ac:dyDescent="0.4">
      <c r="A76" s="52" t="s">
        <v>125</v>
      </c>
      <c r="B76" s="54">
        <v>88.887608401279195</v>
      </c>
      <c r="C76" s="54">
        <v>90.286176804421004</v>
      </c>
      <c r="D76" s="54">
        <v>91.403535825403907</v>
      </c>
      <c r="E76" s="54">
        <v>97.856103295145004</v>
      </c>
      <c r="F76" s="54">
        <v>92.714811524305105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306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</row>
    <row r="80" spans="1:6" x14ac:dyDescent="0.4">
      <c r="A80" s="52" t="s">
        <v>132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</row>
    <row r="81" spans="1:6" x14ac:dyDescent="0.4">
      <c r="A81" s="52" t="s">
        <v>131</v>
      </c>
      <c r="B81" s="54">
        <v>0</v>
      </c>
      <c r="C81" s="54">
        <v>0</v>
      </c>
      <c r="D81" s="54">
        <v>0</v>
      </c>
      <c r="E81" s="54">
        <v>0</v>
      </c>
      <c r="F81" s="54">
        <v>0</v>
      </c>
    </row>
    <row r="82" spans="1:6" x14ac:dyDescent="0.4">
      <c r="A82" s="52" t="s">
        <v>130</v>
      </c>
      <c r="B82" s="54">
        <v>0</v>
      </c>
      <c r="C82" s="54">
        <v>0</v>
      </c>
      <c r="D82" s="54">
        <v>0</v>
      </c>
      <c r="E82" s="54">
        <v>0</v>
      </c>
      <c r="F82" s="54">
        <v>0</v>
      </c>
    </row>
    <row r="83" spans="1:6" x14ac:dyDescent="0.4">
      <c r="A83" s="52" t="s">
        <v>129</v>
      </c>
      <c r="B83" s="53">
        <v>325200</v>
      </c>
      <c r="C83" s="53">
        <v>108800</v>
      </c>
      <c r="D83" s="53">
        <v>81400</v>
      </c>
      <c r="E83" s="53">
        <v>-515000</v>
      </c>
      <c r="F83" s="53">
        <v>385000</v>
      </c>
    </row>
    <row r="84" spans="1:6" x14ac:dyDescent="0.4">
      <c r="A84" s="52" t="s">
        <v>128</v>
      </c>
      <c r="B84" s="54">
        <v>52.536348949919201</v>
      </c>
      <c r="C84" s="54">
        <v>25.5699177438308</v>
      </c>
      <c r="D84" s="54">
        <v>18.773062730627299</v>
      </c>
      <c r="E84" s="51" t="s">
        <v>127</v>
      </c>
      <c r="F84" s="54">
        <v>52.2175505221755</v>
      </c>
    </row>
    <row r="85" spans="1:6" x14ac:dyDescent="0.4">
      <c r="A85" s="52" t="s">
        <v>126</v>
      </c>
      <c r="B85" s="53">
        <v>1155300</v>
      </c>
      <c r="C85" s="53">
        <v>1169800</v>
      </c>
      <c r="D85" s="53">
        <v>1135400</v>
      </c>
      <c r="E85" s="53">
        <v>378100</v>
      </c>
      <c r="F85" s="53">
        <v>786600</v>
      </c>
    </row>
    <row r="86" spans="1:6" x14ac:dyDescent="0.4">
      <c r="A86" s="52" t="s">
        <v>125</v>
      </c>
      <c r="B86" s="54">
        <v>11.0951050159901</v>
      </c>
      <c r="C86" s="54">
        <v>10.883277822228001</v>
      </c>
      <c r="D86" s="54">
        <v>10.299066607403599</v>
      </c>
      <c r="E86" s="54">
        <v>3.52744710228757</v>
      </c>
      <c r="F86" s="54">
        <v>6.2396877776367603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197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</row>
    <row r="90" spans="1:6" x14ac:dyDescent="0.4">
      <c r="A90" s="52" t="s">
        <v>132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</row>
    <row r="91" spans="1:6" x14ac:dyDescent="0.4">
      <c r="A91" s="52" t="s">
        <v>131</v>
      </c>
      <c r="B91" s="54">
        <v>0</v>
      </c>
      <c r="C91" s="54">
        <v>0</v>
      </c>
      <c r="D91" s="54">
        <v>0</v>
      </c>
      <c r="E91" s="54">
        <v>0</v>
      </c>
      <c r="F91" s="54">
        <v>0</v>
      </c>
    </row>
    <row r="92" spans="1:6" x14ac:dyDescent="0.4">
      <c r="A92" s="52" t="s">
        <v>130</v>
      </c>
      <c r="B92" s="54">
        <v>0</v>
      </c>
      <c r="C92" s="54">
        <v>0</v>
      </c>
      <c r="D92" s="54">
        <v>0</v>
      </c>
      <c r="E92" s="54">
        <v>0</v>
      </c>
      <c r="F92" s="54">
        <v>0</v>
      </c>
    </row>
    <row r="93" spans="1:6" x14ac:dyDescent="0.4">
      <c r="A93" s="52" t="s">
        <v>129</v>
      </c>
      <c r="B93" s="53">
        <v>-11700</v>
      </c>
      <c r="C93" s="53">
        <v>-11300</v>
      </c>
      <c r="D93" s="53">
        <v>2000</v>
      </c>
      <c r="E93" s="53">
        <v>1900</v>
      </c>
      <c r="F93" s="53">
        <v>-7700</v>
      </c>
    </row>
    <row r="94" spans="1:6" x14ac:dyDescent="0.4">
      <c r="A94" s="52" t="s">
        <v>128</v>
      </c>
      <c r="B94" s="51" t="s">
        <v>127</v>
      </c>
      <c r="C94" s="51" t="s">
        <v>127</v>
      </c>
      <c r="D94" s="54">
        <v>0.46125461254612499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3">
        <v>109100</v>
      </c>
      <c r="C95" s="53">
        <v>184800</v>
      </c>
      <c r="D95" s="53">
        <v>107000</v>
      </c>
      <c r="E95" s="53">
        <v>116400</v>
      </c>
      <c r="F95" s="53">
        <v>350300</v>
      </c>
    </row>
    <row r="96" spans="1:6" x14ac:dyDescent="0.4">
      <c r="A96" s="52" t="s">
        <v>125</v>
      </c>
      <c r="B96" s="54">
        <v>1.04775898662211</v>
      </c>
      <c r="C96" s="54">
        <v>1.71929367545541</v>
      </c>
      <c r="D96" s="54">
        <v>0.97058316627813102</v>
      </c>
      <c r="E96" s="54">
        <v>1.0859424562451001</v>
      </c>
      <c r="F96" s="54">
        <v>2.77874730295723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205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0</v>
      </c>
      <c r="C99" s="53">
        <v>0</v>
      </c>
      <c r="D99" s="53">
        <v>0</v>
      </c>
      <c r="E99" s="53">
        <v>0</v>
      </c>
      <c r="F99" s="53">
        <v>0</v>
      </c>
    </row>
    <row r="100" spans="1:6" x14ac:dyDescent="0.4">
      <c r="A100" s="52" t="s">
        <v>132</v>
      </c>
      <c r="B100" s="53">
        <v>0</v>
      </c>
      <c r="C100" s="53">
        <v>0</v>
      </c>
      <c r="D100" s="53">
        <v>0</v>
      </c>
      <c r="E100" s="53">
        <v>0</v>
      </c>
      <c r="F100" s="53">
        <v>0</v>
      </c>
    </row>
    <row r="101" spans="1:6" x14ac:dyDescent="0.4">
      <c r="A101" s="52" t="s">
        <v>131</v>
      </c>
      <c r="B101" s="54">
        <v>0</v>
      </c>
      <c r="C101" s="54">
        <v>0</v>
      </c>
      <c r="D101" s="54">
        <v>0</v>
      </c>
      <c r="E101" s="54">
        <v>0</v>
      </c>
      <c r="F101" s="54">
        <v>0</v>
      </c>
    </row>
    <row r="102" spans="1:6" x14ac:dyDescent="0.4">
      <c r="A102" s="52" t="s">
        <v>130</v>
      </c>
      <c r="B102" s="54">
        <v>0</v>
      </c>
      <c r="C102" s="54">
        <v>0</v>
      </c>
      <c r="D102" s="54">
        <v>0</v>
      </c>
      <c r="E102" s="54">
        <v>0</v>
      </c>
      <c r="F102" s="54">
        <v>0</v>
      </c>
    </row>
    <row r="103" spans="1:6" x14ac:dyDescent="0.4">
      <c r="A103" s="52" t="s">
        <v>129</v>
      </c>
      <c r="B103" s="53">
        <v>0</v>
      </c>
      <c r="C103" s="53">
        <v>0</v>
      </c>
      <c r="D103" s="53">
        <v>0</v>
      </c>
      <c r="E103" s="53">
        <v>0</v>
      </c>
      <c r="F103" s="53">
        <v>0</v>
      </c>
    </row>
    <row r="104" spans="1:6" x14ac:dyDescent="0.4">
      <c r="A104" s="52" t="s">
        <v>128</v>
      </c>
      <c r="B104" s="54">
        <v>0</v>
      </c>
      <c r="C104" s="54">
        <v>0</v>
      </c>
      <c r="D104" s="54">
        <v>0</v>
      </c>
      <c r="E104" s="51" t="s">
        <v>127</v>
      </c>
      <c r="F104" s="54">
        <v>0</v>
      </c>
    </row>
    <row r="105" spans="1:6" x14ac:dyDescent="0.4">
      <c r="A105" s="52" t="s">
        <v>126</v>
      </c>
      <c r="B105" s="53">
        <v>-107300</v>
      </c>
      <c r="C105" s="53">
        <v>-310500</v>
      </c>
      <c r="D105" s="53">
        <v>-294700</v>
      </c>
      <c r="E105" s="53">
        <v>-264700</v>
      </c>
      <c r="F105" s="53">
        <v>-218500</v>
      </c>
    </row>
    <row r="106" spans="1:6" x14ac:dyDescent="0.4">
      <c r="A106" s="52" t="s">
        <v>125</v>
      </c>
      <c r="B106" s="51" t="s">
        <v>127</v>
      </c>
      <c r="C106" s="51" t="s">
        <v>127</v>
      </c>
      <c r="D106" s="51" t="s">
        <v>127</v>
      </c>
      <c r="E106" s="51" t="s">
        <v>127</v>
      </c>
      <c r="F106" s="51" t="s">
        <v>127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FC04C-FB0A-4CCA-9890-3C10D25CF33F}">
  <dimension ref="A1:L108"/>
  <sheetViews>
    <sheetView zoomScaleNormal="100" workbookViewId="0">
      <selection activeCell="A2" sqref="A2:L2"/>
    </sheetView>
  </sheetViews>
  <sheetFormatPr defaultRowHeight="12.3" x14ac:dyDescent="0.4"/>
  <cols>
    <col min="1" max="1" width="48.5546875" style="49" customWidth="1"/>
    <col min="2" max="2" width="23.5546875" style="49" customWidth="1"/>
    <col min="3" max="5" width="22.27734375" style="49" customWidth="1"/>
    <col min="6" max="6" width="23.55468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313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312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207</v>
      </c>
      <c r="B16" s="53">
        <v>434537</v>
      </c>
      <c r="C16" s="53">
        <v>450198</v>
      </c>
      <c r="D16" s="53">
        <v>459048</v>
      </c>
      <c r="E16" s="53">
        <v>446088</v>
      </c>
      <c r="F16" s="53">
        <v>480321</v>
      </c>
      <c r="G16" s="49">
        <f>F16/F20</f>
        <v>0.40132297943591644</v>
      </c>
    </row>
    <row r="17" spans="1:6" x14ac:dyDescent="0.4">
      <c r="A17" s="52" t="s">
        <v>311</v>
      </c>
      <c r="B17" s="53">
        <v>229738</v>
      </c>
      <c r="C17" s="53">
        <v>268409</v>
      </c>
      <c r="D17" s="53">
        <v>277204</v>
      </c>
      <c r="E17" s="53">
        <v>238770</v>
      </c>
      <c r="F17" s="53">
        <v>336294</v>
      </c>
    </row>
    <row r="18" spans="1:6" x14ac:dyDescent="0.4">
      <c r="A18" s="52" t="s">
        <v>310</v>
      </c>
      <c r="B18" s="53">
        <v>185132</v>
      </c>
      <c r="C18" s="53">
        <v>197840</v>
      </c>
      <c r="D18" s="53">
        <v>183251</v>
      </c>
      <c r="E18" s="53">
        <v>205249</v>
      </c>
      <c r="F18" s="53">
        <v>380229</v>
      </c>
    </row>
    <row r="19" spans="1:6" x14ac:dyDescent="0.4">
      <c r="A19" s="52" t="s">
        <v>309</v>
      </c>
      <c r="B19" s="53">
        <v>-57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47</v>
      </c>
      <c r="B20" s="52"/>
      <c r="C20" s="52"/>
      <c r="D20" s="52"/>
      <c r="E20" s="52"/>
      <c r="F20" s="59">
        <f>SUM(F16:F19)</f>
        <v>1196844</v>
      </c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207</v>
      </c>
      <c r="B22" s="54">
        <v>51.161123211867903</v>
      </c>
      <c r="C22" s="54">
        <v>49.124281054987399</v>
      </c>
      <c r="D22" s="54">
        <v>49.923491277353101</v>
      </c>
      <c r="E22" s="54">
        <v>50.116221982300999</v>
      </c>
      <c r="F22" s="54">
        <v>40.132297943591603</v>
      </c>
    </row>
    <row r="23" spans="1:6" x14ac:dyDescent="0.4">
      <c r="A23" s="52" t="s">
        <v>311</v>
      </c>
      <c r="B23" s="54">
        <v>27.048684287984901</v>
      </c>
      <c r="C23" s="54">
        <v>29.288000288069</v>
      </c>
      <c r="D23" s="54">
        <v>30.147155582961702</v>
      </c>
      <c r="E23" s="54">
        <v>26.8248648757958</v>
      </c>
      <c r="F23" s="54">
        <v>28.098398788814599</v>
      </c>
    </row>
    <row r="24" spans="1:6" x14ac:dyDescent="0.4">
      <c r="A24" s="52" t="s">
        <v>310</v>
      </c>
      <c r="B24" s="54">
        <v>21.7969035144522</v>
      </c>
      <c r="C24" s="54">
        <v>21.587718656943601</v>
      </c>
      <c r="D24" s="54">
        <v>19.929353139685201</v>
      </c>
      <c r="E24" s="54">
        <v>23.058913141903201</v>
      </c>
      <c r="F24" s="54">
        <v>31.769303267593799</v>
      </c>
    </row>
    <row r="25" spans="1:6" x14ac:dyDescent="0.4">
      <c r="A25" s="52" t="s">
        <v>309</v>
      </c>
      <c r="B25" s="51" t="s">
        <v>127</v>
      </c>
      <c r="C25" s="54">
        <v>0</v>
      </c>
      <c r="D25" s="54">
        <v>0</v>
      </c>
      <c r="E25" s="54">
        <v>0</v>
      </c>
      <c r="F25" s="54">
        <v>0</v>
      </c>
    </row>
    <row r="26" spans="1:6" x14ac:dyDescent="0.4">
      <c r="A26" s="52" t="s">
        <v>47</v>
      </c>
      <c r="B26" s="52"/>
      <c r="C26" s="52"/>
      <c r="D26" s="52"/>
      <c r="E26" s="52"/>
      <c r="F26" s="52"/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207</v>
      </c>
      <c r="B28" s="53">
        <v>49446</v>
      </c>
      <c r="C28" s="53">
        <v>54431</v>
      </c>
      <c r="D28" s="53">
        <v>59046</v>
      </c>
      <c r="E28" s="53">
        <v>66778</v>
      </c>
      <c r="F28" s="53">
        <v>72458</v>
      </c>
    </row>
    <row r="29" spans="1:6" x14ac:dyDescent="0.4">
      <c r="A29" s="52" t="s">
        <v>311</v>
      </c>
      <c r="B29" s="53">
        <v>11050</v>
      </c>
      <c r="C29" s="53">
        <v>12839</v>
      </c>
      <c r="D29" s="53">
        <v>12899</v>
      </c>
      <c r="E29" s="53">
        <v>11048</v>
      </c>
      <c r="F29" s="53">
        <v>17186</v>
      </c>
    </row>
    <row r="30" spans="1:6" x14ac:dyDescent="0.4">
      <c r="A30" s="52" t="s">
        <v>310</v>
      </c>
      <c r="B30" s="53">
        <v>21696</v>
      </c>
      <c r="C30" s="53">
        <v>23819</v>
      </c>
      <c r="D30" s="53">
        <v>20572</v>
      </c>
      <c r="E30" s="53">
        <v>27582</v>
      </c>
      <c r="F30" s="53">
        <v>97823</v>
      </c>
    </row>
    <row r="31" spans="1:6" x14ac:dyDescent="0.4">
      <c r="A31" s="52" t="s">
        <v>309</v>
      </c>
      <c r="B31" s="53">
        <v>-9753</v>
      </c>
      <c r="C31" s="53">
        <v>-8744</v>
      </c>
      <c r="D31" s="53">
        <v>-5670</v>
      </c>
      <c r="E31" s="53">
        <v>-9557</v>
      </c>
      <c r="F31" s="53">
        <v>-10698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207</v>
      </c>
      <c r="B34" s="54">
        <v>68.258810861552504</v>
      </c>
      <c r="C34" s="54">
        <v>66.101159754690599</v>
      </c>
      <c r="D34" s="54">
        <v>67.988531555494106</v>
      </c>
      <c r="E34" s="54">
        <v>69.668548058966493</v>
      </c>
      <c r="F34" s="54">
        <v>40.990218873218701</v>
      </c>
    </row>
    <row r="35" spans="1:6" x14ac:dyDescent="0.4">
      <c r="A35" s="52" t="s">
        <v>311</v>
      </c>
      <c r="B35" s="54">
        <v>15.2542138903077</v>
      </c>
      <c r="C35" s="54">
        <v>15.5917177727852</v>
      </c>
      <c r="D35" s="54">
        <v>14.8525567952837</v>
      </c>
      <c r="E35" s="54">
        <v>11.5262229919354</v>
      </c>
      <c r="F35" s="54">
        <v>9.7222929359785901</v>
      </c>
    </row>
    <row r="36" spans="1:6" x14ac:dyDescent="0.4">
      <c r="A36" s="52" t="s">
        <v>310</v>
      </c>
      <c r="B36" s="54">
        <v>29.950717155123598</v>
      </c>
      <c r="C36" s="54">
        <v>28.925860707996801</v>
      </c>
      <c r="D36" s="54">
        <v>23.687634575748199</v>
      </c>
      <c r="E36" s="54">
        <v>28.775912614370199</v>
      </c>
      <c r="F36" s="54">
        <v>55.339454316084797</v>
      </c>
    </row>
    <row r="37" spans="1:6" x14ac:dyDescent="0.4">
      <c r="A37" s="52" t="s">
        <v>309</v>
      </c>
      <c r="B37" s="51" t="s">
        <v>127</v>
      </c>
      <c r="C37" s="51" t="s">
        <v>127</v>
      </c>
      <c r="D37" s="51" t="s">
        <v>127</v>
      </c>
      <c r="E37" s="51" t="s">
        <v>127</v>
      </c>
      <c r="F37" s="51" t="s">
        <v>127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207</v>
      </c>
      <c r="B40" s="53">
        <v>118444</v>
      </c>
      <c r="C40" s="53">
        <v>87287</v>
      </c>
      <c r="D40" s="53">
        <v>187362</v>
      </c>
      <c r="E40" s="53">
        <v>356581</v>
      </c>
      <c r="F40" s="53">
        <v>140031</v>
      </c>
    </row>
    <row r="41" spans="1:6" x14ac:dyDescent="0.4">
      <c r="A41" s="52" t="s">
        <v>311</v>
      </c>
      <c r="B41" s="53">
        <v>9916</v>
      </c>
      <c r="C41" s="53">
        <v>13316</v>
      </c>
      <c r="D41" s="53">
        <v>14268</v>
      </c>
      <c r="E41" s="53">
        <v>10587</v>
      </c>
      <c r="F41" s="53">
        <v>20690</v>
      </c>
    </row>
    <row r="42" spans="1:6" x14ac:dyDescent="0.4">
      <c r="A42" s="52" t="s">
        <v>310</v>
      </c>
      <c r="B42" s="53">
        <v>4432</v>
      </c>
      <c r="C42" s="53">
        <v>4199</v>
      </c>
      <c r="D42" s="53">
        <v>5452</v>
      </c>
      <c r="E42" s="53">
        <v>4322</v>
      </c>
      <c r="F42" s="53">
        <v>11040</v>
      </c>
    </row>
    <row r="43" spans="1:6" x14ac:dyDescent="0.4">
      <c r="A43" s="52" t="s">
        <v>309</v>
      </c>
      <c r="B43" s="53">
        <v>121</v>
      </c>
      <c r="C43" s="53">
        <v>623</v>
      </c>
      <c r="D43" s="53">
        <v>283</v>
      </c>
      <c r="E43" s="53">
        <v>63</v>
      </c>
      <c r="F43" s="53">
        <v>68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207</v>
      </c>
      <c r="B46" s="54">
        <v>89.113931669588396</v>
      </c>
      <c r="C46" s="54">
        <v>82.795352146075402</v>
      </c>
      <c r="D46" s="54">
        <v>90.353724109661698</v>
      </c>
      <c r="E46" s="54">
        <v>95.970426830088797</v>
      </c>
      <c r="F46" s="54">
        <v>81.494392681095704</v>
      </c>
    </row>
    <row r="47" spans="1:6" x14ac:dyDescent="0.4">
      <c r="A47" s="52" t="s">
        <v>311</v>
      </c>
      <c r="B47" s="54">
        <v>7.4605192870524304</v>
      </c>
      <c r="C47" s="54">
        <v>12.630780175480201</v>
      </c>
      <c r="D47" s="54">
        <v>6.8806211269982898</v>
      </c>
      <c r="E47" s="54">
        <v>2.8493916076575898</v>
      </c>
      <c r="F47" s="54">
        <v>12.041040802192899</v>
      </c>
    </row>
    <row r="48" spans="1:6" x14ac:dyDescent="0.4">
      <c r="A48" s="52" t="s">
        <v>310</v>
      </c>
      <c r="B48" s="54">
        <v>3.3345120492352098</v>
      </c>
      <c r="C48" s="54">
        <v>3.98292625088926</v>
      </c>
      <c r="D48" s="54">
        <v>2.62918043064162</v>
      </c>
      <c r="E48" s="54">
        <v>1.16322570400454</v>
      </c>
      <c r="F48" s="54">
        <v>6.4249922888453002</v>
      </c>
    </row>
    <row r="49" spans="1:6" x14ac:dyDescent="0.4">
      <c r="A49" s="52" t="s">
        <v>309</v>
      </c>
      <c r="B49" s="54">
        <v>9.1036994123975798E-2</v>
      </c>
      <c r="C49" s="54">
        <v>0.59094142755513401</v>
      </c>
      <c r="D49" s="54">
        <v>0.13647433269838199</v>
      </c>
      <c r="E49" s="54">
        <v>1.6955858249024999E-2</v>
      </c>
      <c r="F49" s="54">
        <v>3.95742278660762E-2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207</v>
      </c>
      <c r="B52" s="53">
        <v>1690224</v>
      </c>
      <c r="C52" s="53">
        <v>1728534</v>
      </c>
      <c r="D52" s="53">
        <v>1931525</v>
      </c>
      <c r="E52" s="53">
        <v>2233399</v>
      </c>
      <c r="F52" s="53">
        <v>2283776</v>
      </c>
    </row>
    <row r="53" spans="1:6" x14ac:dyDescent="0.4">
      <c r="A53" s="52" t="s">
        <v>311</v>
      </c>
      <c r="B53" s="53">
        <v>167023</v>
      </c>
      <c r="C53" s="53">
        <v>187556</v>
      </c>
      <c r="D53" s="53">
        <v>195742</v>
      </c>
      <c r="E53" s="53">
        <v>191005</v>
      </c>
      <c r="F53" s="53">
        <v>251044</v>
      </c>
    </row>
    <row r="54" spans="1:6" x14ac:dyDescent="0.4">
      <c r="A54" s="52" t="s">
        <v>310</v>
      </c>
      <c r="B54" s="53">
        <v>87230</v>
      </c>
      <c r="C54" s="53">
        <v>91630</v>
      </c>
      <c r="D54" s="53">
        <v>92049</v>
      </c>
      <c r="E54" s="53">
        <v>99767</v>
      </c>
      <c r="F54" s="53">
        <v>162565</v>
      </c>
    </row>
    <row r="55" spans="1:6" x14ac:dyDescent="0.4">
      <c r="A55" s="52" t="s">
        <v>309</v>
      </c>
      <c r="B55" s="53">
        <v>59801</v>
      </c>
      <c r="C55" s="53">
        <v>44797</v>
      </c>
      <c r="D55" s="53">
        <v>54279</v>
      </c>
      <c r="E55" s="53">
        <v>54183</v>
      </c>
      <c r="F55" s="53">
        <v>57445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207</v>
      </c>
      <c r="B58" s="54">
        <v>84.330816383755106</v>
      </c>
      <c r="C58" s="54">
        <v>84.215331712234303</v>
      </c>
      <c r="D58" s="54">
        <v>84.954664309166802</v>
      </c>
      <c r="E58" s="54">
        <v>86.621115641994805</v>
      </c>
      <c r="F58" s="54">
        <v>82.900796056380997</v>
      </c>
    </row>
    <row r="59" spans="1:6" x14ac:dyDescent="0.4">
      <c r="A59" s="52" t="s">
        <v>311</v>
      </c>
      <c r="B59" s="54">
        <v>8.3333250177869491</v>
      </c>
      <c r="C59" s="54">
        <v>9.1378536694214993</v>
      </c>
      <c r="D59" s="54">
        <v>8.6093609459908205</v>
      </c>
      <c r="E59" s="54">
        <v>7.4080207760454897</v>
      </c>
      <c r="F59" s="54">
        <v>9.1128672186668496</v>
      </c>
    </row>
    <row r="60" spans="1:6" x14ac:dyDescent="0.4">
      <c r="A60" s="52" t="s">
        <v>310</v>
      </c>
      <c r="B60" s="54">
        <v>4.3521906641693402</v>
      </c>
      <c r="C60" s="54">
        <v>4.4642748391365297</v>
      </c>
      <c r="D60" s="54">
        <v>4.0486102406101399</v>
      </c>
      <c r="E60" s="54">
        <v>3.8694066059199002</v>
      </c>
      <c r="F60" s="54">
        <v>5.9010900854136201</v>
      </c>
    </row>
    <row r="61" spans="1:6" x14ac:dyDescent="0.4">
      <c r="A61" s="52" t="s">
        <v>309</v>
      </c>
      <c r="B61" s="54">
        <v>2.9836679342885599</v>
      </c>
      <c r="C61" s="54">
        <v>2.1825397792076799</v>
      </c>
      <c r="D61" s="54">
        <v>2.3873645042322802</v>
      </c>
      <c r="E61" s="54">
        <v>2.1014569760397501</v>
      </c>
      <c r="F61" s="54">
        <v>2.08524663953856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207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434537</v>
      </c>
      <c r="C69" s="53">
        <v>450198</v>
      </c>
      <c r="D69" s="53">
        <v>459048</v>
      </c>
      <c r="E69" s="53">
        <v>446088</v>
      </c>
      <c r="F69" s="53">
        <v>480321</v>
      </c>
    </row>
    <row r="70" spans="1:6" x14ac:dyDescent="0.4">
      <c r="A70" s="52" t="s">
        <v>132</v>
      </c>
      <c r="B70" s="53">
        <v>118444</v>
      </c>
      <c r="C70" s="53">
        <v>87287</v>
      </c>
      <c r="D70" s="53">
        <v>187362</v>
      </c>
      <c r="E70" s="53">
        <v>356581</v>
      </c>
      <c r="F70" s="53">
        <v>140031</v>
      </c>
    </row>
    <row r="71" spans="1:6" x14ac:dyDescent="0.4">
      <c r="A71" s="52" t="s">
        <v>131</v>
      </c>
      <c r="B71" s="54">
        <v>51.161123211867903</v>
      </c>
      <c r="C71" s="54">
        <v>49.124281054987399</v>
      </c>
      <c r="D71" s="54">
        <v>49.923491277353101</v>
      </c>
      <c r="E71" s="54">
        <v>50.116221982300999</v>
      </c>
      <c r="F71" s="54">
        <v>40.132297943591603</v>
      </c>
    </row>
    <row r="72" spans="1:6" x14ac:dyDescent="0.4">
      <c r="A72" s="52" t="s">
        <v>130</v>
      </c>
      <c r="B72" s="54">
        <v>89.113931669588396</v>
      </c>
      <c r="C72" s="54">
        <v>82.795352146075402</v>
      </c>
      <c r="D72" s="54">
        <v>90.353724109661698</v>
      </c>
      <c r="E72" s="54">
        <v>95.970426830088797</v>
      </c>
      <c r="F72" s="54">
        <v>81.494392681095704</v>
      </c>
    </row>
    <row r="73" spans="1:6" x14ac:dyDescent="0.4">
      <c r="A73" s="52" t="s">
        <v>129</v>
      </c>
      <c r="B73" s="53">
        <v>49446</v>
      </c>
      <c r="C73" s="53">
        <v>54431</v>
      </c>
      <c r="D73" s="53">
        <v>59046</v>
      </c>
      <c r="E73" s="53">
        <v>66778</v>
      </c>
      <c r="F73" s="53">
        <v>72458</v>
      </c>
    </row>
    <row r="74" spans="1:6" x14ac:dyDescent="0.4">
      <c r="A74" s="52" t="s">
        <v>128</v>
      </c>
      <c r="B74" s="54">
        <v>68.258810861552504</v>
      </c>
      <c r="C74" s="54">
        <v>66.101159754690599</v>
      </c>
      <c r="D74" s="54">
        <v>67.988531555494106</v>
      </c>
      <c r="E74" s="54">
        <v>69.668548058966493</v>
      </c>
      <c r="F74" s="54">
        <v>40.990218873218701</v>
      </c>
    </row>
    <row r="75" spans="1:6" x14ac:dyDescent="0.4">
      <c r="A75" s="52" t="s">
        <v>126</v>
      </c>
      <c r="B75" s="53">
        <v>1690224</v>
      </c>
      <c r="C75" s="53">
        <v>1728534</v>
      </c>
      <c r="D75" s="53">
        <v>1931525</v>
      </c>
      <c r="E75" s="53">
        <v>2233399</v>
      </c>
      <c r="F75" s="53">
        <v>2283776</v>
      </c>
    </row>
    <row r="76" spans="1:6" x14ac:dyDescent="0.4">
      <c r="A76" s="52" t="s">
        <v>125</v>
      </c>
      <c r="B76" s="54">
        <v>84.330816383755106</v>
      </c>
      <c r="C76" s="54">
        <v>84.215331712234303</v>
      </c>
      <c r="D76" s="54">
        <v>84.954664309166802</v>
      </c>
      <c r="E76" s="54">
        <v>86.621115641994805</v>
      </c>
      <c r="F76" s="54">
        <v>82.900796056380997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311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229738</v>
      </c>
      <c r="C79" s="53">
        <v>268409</v>
      </c>
      <c r="D79" s="53">
        <v>277204</v>
      </c>
      <c r="E79" s="53">
        <v>238770</v>
      </c>
      <c r="F79" s="53">
        <v>336294</v>
      </c>
    </row>
    <row r="80" spans="1:6" x14ac:dyDescent="0.4">
      <c r="A80" s="52" t="s">
        <v>132</v>
      </c>
      <c r="B80" s="53">
        <v>9916</v>
      </c>
      <c r="C80" s="53">
        <v>13316</v>
      </c>
      <c r="D80" s="53">
        <v>14268</v>
      </c>
      <c r="E80" s="53">
        <v>10587</v>
      </c>
      <c r="F80" s="53">
        <v>20690</v>
      </c>
    </row>
    <row r="81" spans="1:6" x14ac:dyDescent="0.4">
      <c r="A81" s="52" t="s">
        <v>131</v>
      </c>
      <c r="B81" s="54">
        <v>27.048684287984901</v>
      </c>
      <c r="C81" s="54">
        <v>29.288000288069</v>
      </c>
      <c r="D81" s="54">
        <v>30.147155582961702</v>
      </c>
      <c r="E81" s="54">
        <v>26.8248648757958</v>
      </c>
      <c r="F81" s="54">
        <v>28.098398788814599</v>
      </c>
    </row>
    <row r="82" spans="1:6" x14ac:dyDescent="0.4">
      <c r="A82" s="52" t="s">
        <v>130</v>
      </c>
      <c r="B82" s="54">
        <v>7.4605192870524304</v>
      </c>
      <c r="C82" s="54">
        <v>12.630780175480201</v>
      </c>
      <c r="D82" s="54">
        <v>6.8806211269982898</v>
      </c>
      <c r="E82" s="54">
        <v>2.8493916076575898</v>
      </c>
      <c r="F82" s="54">
        <v>12.041040802192899</v>
      </c>
    </row>
    <row r="83" spans="1:6" x14ac:dyDescent="0.4">
      <c r="A83" s="52" t="s">
        <v>129</v>
      </c>
      <c r="B83" s="53">
        <v>11050</v>
      </c>
      <c r="C83" s="53">
        <v>12839</v>
      </c>
      <c r="D83" s="53">
        <v>12899</v>
      </c>
      <c r="E83" s="53">
        <v>11048</v>
      </c>
      <c r="F83" s="53">
        <v>17186</v>
      </c>
    </row>
    <row r="84" spans="1:6" x14ac:dyDescent="0.4">
      <c r="A84" s="52" t="s">
        <v>128</v>
      </c>
      <c r="B84" s="54">
        <v>15.2542138903077</v>
      </c>
      <c r="C84" s="54">
        <v>15.5917177727852</v>
      </c>
      <c r="D84" s="54">
        <v>14.8525567952837</v>
      </c>
      <c r="E84" s="54">
        <v>11.5262229919354</v>
      </c>
      <c r="F84" s="54">
        <v>9.7222929359785901</v>
      </c>
    </row>
    <row r="85" spans="1:6" x14ac:dyDescent="0.4">
      <c r="A85" s="52" t="s">
        <v>126</v>
      </c>
      <c r="B85" s="53">
        <v>167023</v>
      </c>
      <c r="C85" s="53">
        <v>187556</v>
      </c>
      <c r="D85" s="53">
        <v>195742</v>
      </c>
      <c r="E85" s="53">
        <v>191005</v>
      </c>
      <c r="F85" s="53">
        <v>251044</v>
      </c>
    </row>
    <row r="86" spans="1:6" x14ac:dyDescent="0.4">
      <c r="A86" s="52" t="s">
        <v>125</v>
      </c>
      <c r="B86" s="54">
        <v>8.3333250177869491</v>
      </c>
      <c r="C86" s="54">
        <v>9.1378536694214993</v>
      </c>
      <c r="D86" s="54">
        <v>8.6093609459908205</v>
      </c>
      <c r="E86" s="54">
        <v>7.4080207760454897</v>
      </c>
      <c r="F86" s="54">
        <v>9.1128672186668496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310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185132</v>
      </c>
      <c r="C89" s="53">
        <v>197840</v>
      </c>
      <c r="D89" s="53">
        <v>183251</v>
      </c>
      <c r="E89" s="53">
        <v>205249</v>
      </c>
      <c r="F89" s="53">
        <v>380229</v>
      </c>
    </row>
    <row r="90" spans="1:6" x14ac:dyDescent="0.4">
      <c r="A90" s="52" t="s">
        <v>132</v>
      </c>
      <c r="B90" s="53">
        <v>4432</v>
      </c>
      <c r="C90" s="53">
        <v>4199</v>
      </c>
      <c r="D90" s="53">
        <v>5452</v>
      </c>
      <c r="E90" s="53">
        <v>4322</v>
      </c>
      <c r="F90" s="53">
        <v>11040</v>
      </c>
    </row>
    <row r="91" spans="1:6" x14ac:dyDescent="0.4">
      <c r="A91" s="52" t="s">
        <v>131</v>
      </c>
      <c r="B91" s="54">
        <v>21.7969035144522</v>
      </c>
      <c r="C91" s="54">
        <v>21.587718656943601</v>
      </c>
      <c r="D91" s="54">
        <v>19.929353139685201</v>
      </c>
      <c r="E91" s="54">
        <v>23.058913141903201</v>
      </c>
      <c r="F91" s="54">
        <v>31.769303267593799</v>
      </c>
    </row>
    <row r="92" spans="1:6" x14ac:dyDescent="0.4">
      <c r="A92" s="52" t="s">
        <v>130</v>
      </c>
      <c r="B92" s="54">
        <v>3.3345120492352098</v>
      </c>
      <c r="C92" s="54">
        <v>3.98292625088926</v>
      </c>
      <c r="D92" s="54">
        <v>2.62918043064162</v>
      </c>
      <c r="E92" s="54">
        <v>1.16322570400454</v>
      </c>
      <c r="F92" s="54">
        <v>6.4249922888453002</v>
      </c>
    </row>
    <row r="93" spans="1:6" x14ac:dyDescent="0.4">
      <c r="A93" s="52" t="s">
        <v>129</v>
      </c>
      <c r="B93" s="53">
        <v>21696</v>
      </c>
      <c r="C93" s="53">
        <v>23819</v>
      </c>
      <c r="D93" s="53">
        <v>20572</v>
      </c>
      <c r="E93" s="53">
        <v>27582</v>
      </c>
      <c r="F93" s="53">
        <v>97823</v>
      </c>
    </row>
    <row r="94" spans="1:6" x14ac:dyDescent="0.4">
      <c r="A94" s="52" t="s">
        <v>128</v>
      </c>
      <c r="B94" s="54">
        <v>29.950717155123598</v>
      </c>
      <c r="C94" s="54">
        <v>28.925860707996801</v>
      </c>
      <c r="D94" s="54">
        <v>23.687634575748199</v>
      </c>
      <c r="E94" s="54">
        <v>28.775912614370199</v>
      </c>
      <c r="F94" s="54">
        <v>55.339454316084797</v>
      </c>
    </row>
    <row r="95" spans="1:6" x14ac:dyDescent="0.4">
      <c r="A95" s="52" t="s">
        <v>126</v>
      </c>
      <c r="B95" s="53">
        <v>87230</v>
      </c>
      <c r="C95" s="53">
        <v>91630</v>
      </c>
      <c r="D95" s="53">
        <v>92049</v>
      </c>
      <c r="E95" s="53">
        <v>99767</v>
      </c>
      <c r="F95" s="53">
        <v>162565</v>
      </c>
    </row>
    <row r="96" spans="1:6" x14ac:dyDescent="0.4">
      <c r="A96" s="52" t="s">
        <v>125</v>
      </c>
      <c r="B96" s="54">
        <v>4.3521906641693402</v>
      </c>
      <c r="C96" s="54">
        <v>4.4642748391365297</v>
      </c>
      <c r="D96" s="54">
        <v>4.0486102406101399</v>
      </c>
      <c r="E96" s="54">
        <v>3.8694066059199002</v>
      </c>
      <c r="F96" s="54">
        <v>5.9010900854136201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309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-57</v>
      </c>
      <c r="C99" s="53">
        <v>0</v>
      </c>
      <c r="D99" s="53">
        <v>0</v>
      </c>
      <c r="E99" s="53">
        <v>0</v>
      </c>
      <c r="F99" s="53">
        <v>0</v>
      </c>
    </row>
    <row r="100" spans="1:6" x14ac:dyDescent="0.4">
      <c r="A100" s="52" t="s">
        <v>132</v>
      </c>
      <c r="B100" s="53">
        <v>121</v>
      </c>
      <c r="C100" s="53">
        <v>623</v>
      </c>
      <c r="D100" s="53">
        <v>283</v>
      </c>
      <c r="E100" s="53">
        <v>63</v>
      </c>
      <c r="F100" s="53">
        <v>68</v>
      </c>
    </row>
    <row r="101" spans="1:6" x14ac:dyDescent="0.4">
      <c r="A101" s="52" t="s">
        <v>131</v>
      </c>
      <c r="B101" s="51" t="s">
        <v>127</v>
      </c>
      <c r="C101" s="54">
        <v>0</v>
      </c>
      <c r="D101" s="54">
        <v>0</v>
      </c>
      <c r="E101" s="54">
        <v>0</v>
      </c>
      <c r="F101" s="54">
        <v>0</v>
      </c>
    </row>
    <row r="102" spans="1:6" x14ac:dyDescent="0.4">
      <c r="A102" s="52" t="s">
        <v>130</v>
      </c>
      <c r="B102" s="54">
        <v>9.1036994123975798E-2</v>
      </c>
      <c r="C102" s="54">
        <v>0.59094142755513401</v>
      </c>
      <c r="D102" s="54">
        <v>0.13647433269838199</v>
      </c>
      <c r="E102" s="54">
        <v>1.6955858249024999E-2</v>
      </c>
      <c r="F102" s="54">
        <v>3.95742278660762E-2</v>
      </c>
    </row>
    <row r="103" spans="1:6" x14ac:dyDescent="0.4">
      <c r="A103" s="52" t="s">
        <v>129</v>
      </c>
      <c r="B103" s="53">
        <v>-9753</v>
      </c>
      <c r="C103" s="53">
        <v>-8744</v>
      </c>
      <c r="D103" s="53">
        <v>-5670</v>
      </c>
      <c r="E103" s="53">
        <v>-9557</v>
      </c>
      <c r="F103" s="53">
        <v>-10698</v>
      </c>
    </row>
    <row r="104" spans="1:6" x14ac:dyDescent="0.4">
      <c r="A104" s="52" t="s">
        <v>128</v>
      </c>
      <c r="B104" s="51" t="s">
        <v>127</v>
      </c>
      <c r="C104" s="51" t="s">
        <v>127</v>
      </c>
      <c r="D104" s="51" t="s">
        <v>127</v>
      </c>
      <c r="E104" s="51" t="s">
        <v>127</v>
      </c>
      <c r="F104" s="51" t="s">
        <v>127</v>
      </c>
    </row>
    <row r="105" spans="1:6" x14ac:dyDescent="0.4">
      <c r="A105" s="52" t="s">
        <v>126</v>
      </c>
      <c r="B105" s="53">
        <v>59801</v>
      </c>
      <c r="C105" s="53">
        <v>44797</v>
      </c>
      <c r="D105" s="53">
        <v>54279</v>
      </c>
      <c r="E105" s="53">
        <v>54183</v>
      </c>
      <c r="F105" s="53">
        <v>57445</v>
      </c>
    </row>
    <row r="106" spans="1:6" x14ac:dyDescent="0.4">
      <c r="A106" s="52" t="s">
        <v>125</v>
      </c>
      <c r="B106" s="54">
        <v>2.9836679342885599</v>
      </c>
      <c r="C106" s="54">
        <v>2.1825397792076799</v>
      </c>
      <c r="D106" s="54">
        <v>2.3873645042322802</v>
      </c>
      <c r="E106" s="54">
        <v>2.1014569760397501</v>
      </c>
      <c r="F106" s="54">
        <v>2.08524663953856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565D0-C49D-41F6-B337-411A5A120622}">
  <dimension ref="A1:L108"/>
  <sheetViews>
    <sheetView zoomScaleNormal="100" workbookViewId="0">
      <selection activeCell="G20" sqref="G20"/>
    </sheetView>
  </sheetViews>
  <sheetFormatPr defaultRowHeight="12.3" x14ac:dyDescent="0.4"/>
  <cols>
    <col min="1" max="1" width="48.5546875" style="36" customWidth="1"/>
    <col min="2" max="6" width="21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5" t="s">
        <v>151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150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137</v>
      </c>
      <c r="B16" s="41">
        <v>1063800</v>
      </c>
      <c r="C16" s="41">
        <v>1059500</v>
      </c>
      <c r="D16" s="41">
        <v>1042400</v>
      </c>
      <c r="E16" s="41">
        <v>987300</v>
      </c>
      <c r="F16" s="41">
        <v>1227900</v>
      </c>
    </row>
    <row r="17" spans="1:7" x14ac:dyDescent="0.4">
      <c r="A17" s="40" t="s">
        <v>136</v>
      </c>
      <c r="B17" s="41">
        <v>80500</v>
      </c>
      <c r="C17" s="41">
        <v>159900</v>
      </c>
      <c r="D17" s="41">
        <v>59600</v>
      </c>
      <c r="E17" s="41">
        <v>79600</v>
      </c>
      <c r="F17" s="41">
        <v>86900</v>
      </c>
    </row>
    <row r="18" spans="1:7" x14ac:dyDescent="0.4">
      <c r="A18" s="40" t="s">
        <v>135</v>
      </c>
      <c r="B18" s="41">
        <v>123200</v>
      </c>
      <c r="C18" s="41">
        <v>107100</v>
      </c>
      <c r="D18" s="41">
        <v>105100</v>
      </c>
      <c r="E18" s="41">
        <v>102200</v>
      </c>
      <c r="F18" s="41">
        <v>104400</v>
      </c>
    </row>
    <row r="19" spans="1:7" x14ac:dyDescent="0.4">
      <c r="A19" s="40" t="s">
        <v>134</v>
      </c>
      <c r="B19" s="41">
        <v>151800</v>
      </c>
      <c r="C19" s="41">
        <v>172100</v>
      </c>
      <c r="D19" s="41">
        <v>33400</v>
      </c>
      <c r="E19" s="41">
        <v>0</v>
      </c>
      <c r="F19" s="38" t="s">
        <v>124</v>
      </c>
    </row>
    <row r="20" spans="1:7" x14ac:dyDescent="0.4">
      <c r="A20" s="40" t="s">
        <v>47</v>
      </c>
      <c r="B20" s="40"/>
      <c r="C20" s="40"/>
      <c r="D20" s="40"/>
      <c r="E20" s="40"/>
      <c r="F20" s="46">
        <f>SUM(F16:F19)</f>
        <v>1419200</v>
      </c>
      <c r="G20" s="36">
        <f>F16/F20</f>
        <v>0.86520574971815112</v>
      </c>
    </row>
    <row r="21" spans="1:7" x14ac:dyDescent="0.4">
      <c r="A21" s="40" t="s">
        <v>131</v>
      </c>
      <c r="B21" s="40"/>
      <c r="C21" s="40"/>
      <c r="D21" s="40"/>
      <c r="E21" s="40"/>
      <c r="F21" s="40"/>
    </row>
    <row r="22" spans="1:7" x14ac:dyDescent="0.4">
      <c r="A22" s="40" t="s">
        <v>137</v>
      </c>
      <c r="B22" s="39">
        <v>74.952441344324697</v>
      </c>
      <c r="C22" s="39">
        <v>70.699319364740404</v>
      </c>
      <c r="D22" s="39">
        <v>84.030632809351104</v>
      </c>
      <c r="E22" s="39">
        <v>84.449576597382602</v>
      </c>
      <c r="F22" s="39">
        <v>86.520574971815094</v>
      </c>
    </row>
    <row r="23" spans="1:7" x14ac:dyDescent="0.4">
      <c r="A23" s="40" t="s">
        <v>136</v>
      </c>
      <c r="B23" s="39">
        <v>5.6718100472063702</v>
      </c>
      <c r="C23" s="39">
        <v>10.6699586280528</v>
      </c>
      <c r="D23" s="39">
        <v>4.8045143087464703</v>
      </c>
      <c r="E23" s="39">
        <v>6.8086562312890297</v>
      </c>
      <c r="F23" s="39">
        <v>6.1231679819616698</v>
      </c>
    </row>
    <row r="24" spans="1:7" x14ac:dyDescent="0.4">
      <c r="A24" s="40" t="s">
        <v>135</v>
      </c>
      <c r="B24" s="39">
        <v>8.6803353765940994</v>
      </c>
      <c r="C24" s="39">
        <v>7.1466702255438399</v>
      </c>
      <c r="D24" s="39">
        <v>8.4723901652559395</v>
      </c>
      <c r="E24" s="39">
        <v>8.7417671713283696</v>
      </c>
      <c r="F24" s="39">
        <v>7.3562570462232202</v>
      </c>
    </row>
    <row r="25" spans="1:7" x14ac:dyDescent="0.4">
      <c r="A25" s="40" t="s">
        <v>134</v>
      </c>
      <c r="B25" s="39">
        <v>10.6954132318749</v>
      </c>
      <c r="C25" s="39">
        <v>11.484051781662901</v>
      </c>
      <c r="D25" s="39">
        <v>2.69246271664651</v>
      </c>
      <c r="E25" s="39">
        <v>0</v>
      </c>
      <c r="F25" s="38" t="s">
        <v>124</v>
      </c>
    </row>
    <row r="26" spans="1:7" x14ac:dyDescent="0.4">
      <c r="A26" s="40" t="s">
        <v>47</v>
      </c>
      <c r="B26" s="40"/>
      <c r="C26" s="40"/>
      <c r="D26" s="40"/>
      <c r="E26" s="40"/>
      <c r="F26" s="40"/>
    </row>
    <row r="27" spans="1:7" x14ac:dyDescent="0.4">
      <c r="A27" s="40" t="s">
        <v>129</v>
      </c>
      <c r="B27" s="40"/>
      <c r="C27" s="40"/>
      <c r="D27" s="40"/>
      <c r="E27" s="40"/>
      <c r="F27" s="40"/>
    </row>
    <row r="28" spans="1:7" x14ac:dyDescent="0.4">
      <c r="A28" s="40" t="s">
        <v>137</v>
      </c>
      <c r="B28" s="41">
        <v>128400</v>
      </c>
      <c r="C28" s="41">
        <v>131000</v>
      </c>
      <c r="D28" s="41">
        <v>154400</v>
      </c>
      <c r="E28" s="41">
        <v>136300</v>
      </c>
      <c r="F28" s="41">
        <v>129100</v>
      </c>
    </row>
    <row r="29" spans="1:7" x14ac:dyDescent="0.4">
      <c r="A29" s="40" t="s">
        <v>136</v>
      </c>
      <c r="B29" s="41">
        <v>41500</v>
      </c>
      <c r="C29" s="41">
        <v>33700</v>
      </c>
      <c r="D29" s="41">
        <v>12300</v>
      </c>
      <c r="E29" s="41">
        <v>18100</v>
      </c>
      <c r="F29" s="41">
        <v>1500</v>
      </c>
    </row>
    <row r="30" spans="1:7" x14ac:dyDescent="0.4">
      <c r="A30" s="40" t="s">
        <v>135</v>
      </c>
      <c r="B30" s="41">
        <v>-8400</v>
      </c>
      <c r="C30" s="41">
        <v>6200</v>
      </c>
      <c r="D30" s="41">
        <v>19900</v>
      </c>
      <c r="E30" s="41">
        <v>7200</v>
      </c>
      <c r="F30" s="41">
        <v>7200</v>
      </c>
    </row>
    <row r="31" spans="1:7" x14ac:dyDescent="0.4">
      <c r="A31" s="40" t="s">
        <v>134</v>
      </c>
      <c r="B31" s="41">
        <v>10700</v>
      </c>
      <c r="C31" s="41">
        <v>3200</v>
      </c>
      <c r="D31" s="41">
        <v>-1100</v>
      </c>
      <c r="E31" s="41">
        <v>0</v>
      </c>
      <c r="F31" s="38" t="s">
        <v>124</v>
      </c>
    </row>
    <row r="32" spans="1:7" x14ac:dyDescent="0.4">
      <c r="A32" s="40" t="s">
        <v>47</v>
      </c>
      <c r="B32" s="40"/>
      <c r="C32" s="40"/>
      <c r="D32" s="40"/>
      <c r="E32" s="40"/>
      <c r="F32" s="40"/>
    </row>
    <row r="33" spans="1:6" x14ac:dyDescent="0.4">
      <c r="A33" s="40" t="s">
        <v>128</v>
      </c>
      <c r="B33" s="40"/>
      <c r="C33" s="40"/>
      <c r="D33" s="40"/>
      <c r="E33" s="40"/>
      <c r="F33" s="40"/>
    </row>
    <row r="34" spans="1:6" x14ac:dyDescent="0.4">
      <c r="A34" s="40" t="s">
        <v>137</v>
      </c>
      <c r="B34" s="39">
        <v>74.564459930313603</v>
      </c>
      <c r="C34" s="39">
        <v>75.244112578977607</v>
      </c>
      <c r="D34" s="39">
        <v>83.2345013477089</v>
      </c>
      <c r="E34" s="39">
        <v>84.344059405940598</v>
      </c>
      <c r="F34" s="39">
        <v>93.686502177068206</v>
      </c>
    </row>
    <row r="35" spans="1:6" x14ac:dyDescent="0.4">
      <c r="A35" s="40" t="s">
        <v>136</v>
      </c>
      <c r="B35" s="39">
        <v>24.0998838559814</v>
      </c>
      <c r="C35" s="39">
        <v>19.356691556576699</v>
      </c>
      <c r="D35" s="39">
        <v>6.6307277628032297</v>
      </c>
      <c r="E35" s="39">
        <v>11.200495049504999</v>
      </c>
      <c r="F35" s="39">
        <v>1.08853410740203</v>
      </c>
    </row>
    <row r="36" spans="1:6" x14ac:dyDescent="0.4">
      <c r="A36" s="40" t="s">
        <v>135</v>
      </c>
      <c r="B36" s="38" t="s">
        <v>127</v>
      </c>
      <c r="C36" s="39">
        <v>3.5611717403790899</v>
      </c>
      <c r="D36" s="39">
        <v>10.7277628032345</v>
      </c>
      <c r="E36" s="39">
        <v>4.4554455445544603</v>
      </c>
      <c r="F36" s="39">
        <v>5.2249637155297499</v>
      </c>
    </row>
    <row r="37" spans="1:6" x14ac:dyDescent="0.4">
      <c r="A37" s="40" t="s">
        <v>134</v>
      </c>
      <c r="B37" s="39">
        <v>6.2137049941928</v>
      </c>
      <c r="C37" s="39">
        <v>1.83802412406663</v>
      </c>
      <c r="D37" s="38" t="s">
        <v>127</v>
      </c>
      <c r="E37" s="39">
        <v>0</v>
      </c>
      <c r="F37" s="38" t="s">
        <v>124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132</v>
      </c>
      <c r="B39" s="40"/>
      <c r="C39" s="40"/>
      <c r="D39" s="40"/>
      <c r="E39" s="40"/>
      <c r="F39" s="40"/>
    </row>
    <row r="40" spans="1:6" x14ac:dyDescent="0.4">
      <c r="A40" s="40" t="s">
        <v>137</v>
      </c>
      <c r="B40" s="41">
        <v>177100</v>
      </c>
      <c r="C40" s="41">
        <v>211900</v>
      </c>
      <c r="D40" s="41">
        <v>230900</v>
      </c>
      <c r="E40" s="41">
        <v>133700</v>
      </c>
      <c r="F40" s="41">
        <v>166800</v>
      </c>
    </row>
    <row r="41" spans="1:6" x14ac:dyDescent="0.4">
      <c r="A41" s="40" t="s">
        <v>136</v>
      </c>
      <c r="B41" s="41">
        <v>56100</v>
      </c>
      <c r="C41" s="41">
        <v>89700</v>
      </c>
      <c r="D41" s="41">
        <v>385600</v>
      </c>
      <c r="E41" s="41">
        <v>507800</v>
      </c>
      <c r="F41" s="41">
        <v>269900</v>
      </c>
    </row>
    <row r="42" spans="1:6" x14ac:dyDescent="0.4">
      <c r="A42" s="40" t="s">
        <v>135</v>
      </c>
      <c r="B42" s="41">
        <v>28900</v>
      </c>
      <c r="C42" s="41">
        <v>12000</v>
      </c>
      <c r="D42" s="41">
        <v>10100</v>
      </c>
      <c r="E42" s="41">
        <v>15700</v>
      </c>
      <c r="F42" s="41">
        <v>39700</v>
      </c>
    </row>
    <row r="43" spans="1:6" x14ac:dyDescent="0.4">
      <c r="A43" s="40" t="s">
        <v>134</v>
      </c>
      <c r="B43" s="41">
        <v>4400</v>
      </c>
      <c r="C43" s="41">
        <v>5000</v>
      </c>
      <c r="D43" s="41">
        <v>0</v>
      </c>
      <c r="E43" s="41">
        <v>0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130</v>
      </c>
      <c r="B45" s="40"/>
      <c r="C45" s="40"/>
      <c r="D45" s="40"/>
      <c r="E45" s="40"/>
      <c r="F45" s="40"/>
    </row>
    <row r="46" spans="1:6" x14ac:dyDescent="0.4">
      <c r="A46" s="40" t="s">
        <v>137</v>
      </c>
      <c r="B46" s="39">
        <v>66.454033771107007</v>
      </c>
      <c r="C46" s="39">
        <v>66.509730069052097</v>
      </c>
      <c r="D46" s="39">
        <v>36.849664857963603</v>
      </c>
      <c r="E46" s="39">
        <v>20.3438831405965</v>
      </c>
      <c r="F46" s="39">
        <v>35.012594458438301</v>
      </c>
    </row>
    <row r="47" spans="1:6" x14ac:dyDescent="0.4">
      <c r="A47" s="40" t="s">
        <v>136</v>
      </c>
      <c r="B47" s="39">
        <v>21.050656660412798</v>
      </c>
      <c r="C47" s="39">
        <v>28.154425612052702</v>
      </c>
      <c r="D47" s="39">
        <v>61.538461538461497</v>
      </c>
      <c r="E47" s="39">
        <v>77.267194157029806</v>
      </c>
      <c r="F47" s="39">
        <v>56.654072208228399</v>
      </c>
    </row>
    <row r="48" spans="1:6" x14ac:dyDescent="0.4">
      <c r="A48" s="40" t="s">
        <v>135</v>
      </c>
      <c r="B48" s="39">
        <v>10.844277673545999</v>
      </c>
      <c r="C48" s="39">
        <v>3.7664783427495299</v>
      </c>
      <c r="D48" s="39">
        <v>1.61187360357485</v>
      </c>
      <c r="E48" s="39">
        <v>2.3889227023737098</v>
      </c>
      <c r="F48" s="39">
        <v>8.3333333333333304</v>
      </c>
    </row>
    <row r="49" spans="1:6" x14ac:dyDescent="0.4">
      <c r="A49" s="40" t="s">
        <v>134</v>
      </c>
      <c r="B49" s="39">
        <v>1.6510318949343299</v>
      </c>
      <c r="C49" s="39">
        <v>1.56936597614564</v>
      </c>
      <c r="D49" s="39">
        <v>0</v>
      </c>
      <c r="E49" s="39">
        <v>0</v>
      </c>
      <c r="F49" s="38" t="s">
        <v>124</v>
      </c>
    </row>
    <row r="50" spans="1:6" x14ac:dyDescent="0.4">
      <c r="A50" s="40" t="s">
        <v>47</v>
      </c>
      <c r="B50" s="40"/>
      <c r="C50" s="40"/>
      <c r="D50" s="40"/>
      <c r="E50" s="40"/>
      <c r="F50" s="40"/>
    </row>
    <row r="51" spans="1:6" x14ac:dyDescent="0.4">
      <c r="A51" s="40" t="s">
        <v>126</v>
      </c>
      <c r="B51" s="40"/>
      <c r="C51" s="40"/>
      <c r="D51" s="40"/>
      <c r="E51" s="40"/>
      <c r="F51" s="40"/>
    </row>
    <row r="52" spans="1:6" x14ac:dyDescent="0.4">
      <c r="A52" s="40" t="s">
        <v>137</v>
      </c>
      <c r="B52" s="41">
        <v>3886600</v>
      </c>
      <c r="C52" s="41">
        <v>3952500</v>
      </c>
      <c r="D52" s="41">
        <v>4130800</v>
      </c>
      <c r="E52" s="41">
        <v>4196800</v>
      </c>
      <c r="F52" s="41">
        <v>4289400</v>
      </c>
    </row>
    <row r="53" spans="1:6" x14ac:dyDescent="0.4">
      <c r="A53" s="40" t="s">
        <v>136</v>
      </c>
      <c r="B53" s="41">
        <v>600500</v>
      </c>
      <c r="C53" s="41">
        <v>606600</v>
      </c>
      <c r="D53" s="41">
        <v>1001500</v>
      </c>
      <c r="E53" s="41">
        <v>1483300</v>
      </c>
      <c r="F53" s="41">
        <v>1719400</v>
      </c>
    </row>
    <row r="54" spans="1:6" x14ac:dyDescent="0.4">
      <c r="A54" s="40" t="s">
        <v>135</v>
      </c>
      <c r="B54" s="41">
        <v>300500</v>
      </c>
      <c r="C54" s="41">
        <v>310100</v>
      </c>
      <c r="D54" s="41">
        <v>350500</v>
      </c>
      <c r="E54" s="41">
        <v>404500</v>
      </c>
      <c r="F54" s="41">
        <v>426200</v>
      </c>
    </row>
    <row r="55" spans="1:6" x14ac:dyDescent="0.4">
      <c r="A55" s="40" t="s">
        <v>134</v>
      </c>
      <c r="B55" s="41">
        <v>292400</v>
      </c>
      <c r="C55" s="41">
        <v>295800</v>
      </c>
      <c r="D55" s="41">
        <v>0</v>
      </c>
      <c r="E55" s="41">
        <v>0</v>
      </c>
      <c r="F55" s="38" t="s">
        <v>124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125</v>
      </c>
      <c r="B57" s="40"/>
      <c r="C57" s="40"/>
      <c r="D57" s="40"/>
      <c r="E57" s="40"/>
      <c r="F57" s="40"/>
    </row>
    <row r="58" spans="1:6" x14ac:dyDescent="0.4">
      <c r="A58" s="40" t="s">
        <v>137</v>
      </c>
      <c r="B58" s="39">
        <v>76.507874015748001</v>
      </c>
      <c r="C58" s="39">
        <v>76.524685382381406</v>
      </c>
      <c r="D58" s="39">
        <v>75.341066608302299</v>
      </c>
      <c r="E58" s="39">
        <v>68.974131413733005</v>
      </c>
      <c r="F58" s="39">
        <v>66.657342657342696</v>
      </c>
    </row>
    <row r="59" spans="1:6" x14ac:dyDescent="0.4">
      <c r="A59" s="40" t="s">
        <v>136</v>
      </c>
      <c r="B59" s="39">
        <v>11.820866141732299</v>
      </c>
      <c r="C59" s="39">
        <v>11.744433688286501</v>
      </c>
      <c r="D59" s="39">
        <v>18.266214343036399</v>
      </c>
      <c r="E59" s="39">
        <v>24.377937744469602</v>
      </c>
      <c r="F59" s="39">
        <v>26.7195027195027</v>
      </c>
    </row>
    <row r="60" spans="1:6" x14ac:dyDescent="0.4">
      <c r="A60" s="40" t="s">
        <v>135</v>
      </c>
      <c r="B60" s="39">
        <v>5.9153543307086602</v>
      </c>
      <c r="C60" s="39">
        <v>6.0038722168441403</v>
      </c>
      <c r="D60" s="39">
        <v>6.3927190486612702</v>
      </c>
      <c r="E60" s="39">
        <v>6.6479308417973204</v>
      </c>
      <c r="F60" s="39">
        <v>6.6231546231546199</v>
      </c>
    </row>
    <row r="61" spans="1:6" x14ac:dyDescent="0.4">
      <c r="A61" s="40" t="s">
        <v>134</v>
      </c>
      <c r="B61" s="39">
        <v>5.7559055118110196</v>
      </c>
      <c r="C61" s="39">
        <v>5.7270087124879003</v>
      </c>
      <c r="D61" s="39">
        <v>0</v>
      </c>
      <c r="E61" s="39">
        <v>0</v>
      </c>
      <c r="F61" s="38" t="s">
        <v>124</v>
      </c>
    </row>
    <row r="62" spans="1:6" x14ac:dyDescent="0.4">
      <c r="A62" s="8"/>
      <c r="B62" s="6"/>
      <c r="C62" s="6"/>
      <c r="D62" s="6"/>
      <c r="E62" s="6"/>
      <c r="F62" s="6"/>
    </row>
    <row r="63" spans="1:6" x14ac:dyDescent="0.4">
      <c r="A63" s="37" t="s">
        <v>145</v>
      </c>
    </row>
    <row r="64" spans="1:6" ht="12.6" thickBot="1" x14ac:dyDescent="0.45">
      <c r="A64" s="8"/>
      <c r="B64" s="6"/>
      <c r="C64" s="6"/>
      <c r="D64" s="6"/>
      <c r="E64" s="6"/>
      <c r="F64" s="6"/>
    </row>
    <row r="65" spans="1:6" x14ac:dyDescent="0.4">
      <c r="A65" s="45" t="s">
        <v>144</v>
      </c>
      <c r="B65" s="44" t="s">
        <v>143</v>
      </c>
      <c r="C65" s="44" t="s">
        <v>142</v>
      </c>
      <c r="D65" s="44" t="s">
        <v>141</v>
      </c>
      <c r="E65" s="44" t="s">
        <v>140</v>
      </c>
      <c r="F65" s="44" t="s">
        <v>139</v>
      </c>
    </row>
    <row r="66" spans="1:6" x14ac:dyDescent="0.4">
      <c r="A66" s="40" t="s">
        <v>138</v>
      </c>
      <c r="B66" s="43">
        <v>43100</v>
      </c>
      <c r="C66" s="43">
        <v>43465</v>
      </c>
      <c r="D66" s="43">
        <v>43830</v>
      </c>
      <c r="E66" s="43">
        <v>44196</v>
      </c>
      <c r="F66" s="43">
        <v>44561</v>
      </c>
    </row>
    <row r="67" spans="1:6" x14ac:dyDescent="0.4">
      <c r="A67" s="40" t="s">
        <v>47</v>
      </c>
      <c r="B67" s="40"/>
      <c r="C67" s="40"/>
      <c r="D67" s="40"/>
      <c r="E67" s="40"/>
      <c r="F67" s="40"/>
    </row>
    <row r="68" spans="1:6" x14ac:dyDescent="0.4">
      <c r="A68" s="42" t="s">
        <v>137</v>
      </c>
      <c r="B68" s="40"/>
      <c r="C68" s="40"/>
      <c r="D68" s="40"/>
      <c r="E68" s="40"/>
      <c r="F68" s="40"/>
    </row>
    <row r="69" spans="1:6" x14ac:dyDescent="0.4">
      <c r="A69" s="40" t="s">
        <v>133</v>
      </c>
      <c r="B69" s="41">
        <v>1063800</v>
      </c>
      <c r="C69" s="41">
        <v>1059500</v>
      </c>
      <c r="D69" s="41">
        <v>1042400</v>
      </c>
      <c r="E69" s="41">
        <v>987300</v>
      </c>
      <c r="F69" s="41">
        <v>1227900</v>
      </c>
    </row>
    <row r="70" spans="1:6" x14ac:dyDescent="0.4">
      <c r="A70" s="40" t="s">
        <v>132</v>
      </c>
      <c r="B70" s="41">
        <v>177100</v>
      </c>
      <c r="C70" s="41">
        <v>211900</v>
      </c>
      <c r="D70" s="41">
        <v>230900</v>
      </c>
      <c r="E70" s="41">
        <v>133700</v>
      </c>
      <c r="F70" s="41">
        <v>166800</v>
      </c>
    </row>
    <row r="71" spans="1:6" x14ac:dyDescent="0.4">
      <c r="A71" s="40" t="s">
        <v>131</v>
      </c>
      <c r="B71" s="39">
        <v>74.952441344324697</v>
      </c>
      <c r="C71" s="39">
        <v>70.699319364740404</v>
      </c>
      <c r="D71" s="39">
        <v>84.030632809351104</v>
      </c>
      <c r="E71" s="39">
        <v>84.449576597382602</v>
      </c>
      <c r="F71" s="39">
        <v>86.520574971815094</v>
      </c>
    </row>
    <row r="72" spans="1:6" x14ac:dyDescent="0.4">
      <c r="A72" s="40" t="s">
        <v>130</v>
      </c>
      <c r="B72" s="39">
        <v>66.454033771107007</v>
      </c>
      <c r="C72" s="39">
        <v>66.509730069052097</v>
      </c>
      <c r="D72" s="39">
        <v>36.849664857963603</v>
      </c>
      <c r="E72" s="39">
        <v>20.3438831405965</v>
      </c>
      <c r="F72" s="39">
        <v>35.012594458438301</v>
      </c>
    </row>
    <row r="73" spans="1:6" x14ac:dyDescent="0.4">
      <c r="A73" s="40" t="s">
        <v>129</v>
      </c>
      <c r="B73" s="41">
        <v>128400</v>
      </c>
      <c r="C73" s="41">
        <v>131000</v>
      </c>
      <c r="D73" s="41">
        <v>154400</v>
      </c>
      <c r="E73" s="41">
        <v>136300</v>
      </c>
      <c r="F73" s="41">
        <v>129100</v>
      </c>
    </row>
    <row r="74" spans="1:6" x14ac:dyDescent="0.4">
      <c r="A74" s="40" t="s">
        <v>128</v>
      </c>
      <c r="B74" s="39">
        <v>74.564459930313603</v>
      </c>
      <c r="C74" s="39">
        <v>75.244112578977607</v>
      </c>
      <c r="D74" s="39">
        <v>83.2345013477089</v>
      </c>
      <c r="E74" s="39">
        <v>84.344059405940598</v>
      </c>
      <c r="F74" s="39">
        <v>93.686502177068206</v>
      </c>
    </row>
    <row r="75" spans="1:6" x14ac:dyDescent="0.4">
      <c r="A75" s="40" t="s">
        <v>126</v>
      </c>
      <c r="B75" s="41">
        <v>3886600</v>
      </c>
      <c r="C75" s="41">
        <v>3952500</v>
      </c>
      <c r="D75" s="41">
        <v>4130800</v>
      </c>
      <c r="E75" s="41">
        <v>4196800</v>
      </c>
      <c r="F75" s="41">
        <v>4289400</v>
      </c>
    </row>
    <row r="76" spans="1:6" x14ac:dyDescent="0.4">
      <c r="A76" s="40" t="s">
        <v>125</v>
      </c>
      <c r="B76" s="39">
        <v>76.507874015748001</v>
      </c>
      <c r="C76" s="39">
        <v>76.524685382381406</v>
      </c>
      <c r="D76" s="39">
        <v>75.341066608302299</v>
      </c>
      <c r="E76" s="39">
        <v>68.974131413733005</v>
      </c>
      <c r="F76" s="39">
        <v>66.657342657342696</v>
      </c>
    </row>
    <row r="77" spans="1:6" x14ac:dyDescent="0.4">
      <c r="A77" s="40" t="s">
        <v>47</v>
      </c>
      <c r="B77" s="40"/>
      <c r="C77" s="40"/>
      <c r="D77" s="40"/>
      <c r="E77" s="40"/>
      <c r="F77" s="40"/>
    </row>
    <row r="78" spans="1:6" x14ac:dyDescent="0.4">
      <c r="A78" s="42" t="s">
        <v>136</v>
      </c>
      <c r="B78" s="40"/>
      <c r="C78" s="40"/>
      <c r="D78" s="40"/>
      <c r="E78" s="40"/>
      <c r="F78" s="40"/>
    </row>
    <row r="79" spans="1:6" x14ac:dyDescent="0.4">
      <c r="A79" s="40" t="s">
        <v>133</v>
      </c>
      <c r="B79" s="41">
        <v>80500</v>
      </c>
      <c r="C79" s="41">
        <v>159900</v>
      </c>
      <c r="D79" s="41">
        <v>59600</v>
      </c>
      <c r="E79" s="41">
        <v>79600</v>
      </c>
      <c r="F79" s="41">
        <v>86900</v>
      </c>
    </row>
    <row r="80" spans="1:6" x14ac:dyDescent="0.4">
      <c r="A80" s="40" t="s">
        <v>132</v>
      </c>
      <c r="B80" s="41">
        <v>56100</v>
      </c>
      <c r="C80" s="41">
        <v>89700</v>
      </c>
      <c r="D80" s="41">
        <v>385600</v>
      </c>
      <c r="E80" s="41">
        <v>507800</v>
      </c>
      <c r="F80" s="41">
        <v>269900</v>
      </c>
    </row>
    <row r="81" spans="1:6" x14ac:dyDescent="0.4">
      <c r="A81" s="40" t="s">
        <v>131</v>
      </c>
      <c r="B81" s="39">
        <v>5.6718100472063702</v>
      </c>
      <c r="C81" s="39">
        <v>10.6699586280528</v>
      </c>
      <c r="D81" s="39">
        <v>4.8045143087464703</v>
      </c>
      <c r="E81" s="39">
        <v>6.8086562312890297</v>
      </c>
      <c r="F81" s="39">
        <v>6.1231679819616698</v>
      </c>
    </row>
    <row r="82" spans="1:6" x14ac:dyDescent="0.4">
      <c r="A82" s="40" t="s">
        <v>130</v>
      </c>
      <c r="B82" s="39">
        <v>21.050656660412798</v>
      </c>
      <c r="C82" s="39">
        <v>28.154425612052702</v>
      </c>
      <c r="D82" s="39">
        <v>61.538461538461497</v>
      </c>
      <c r="E82" s="39">
        <v>77.267194157029806</v>
      </c>
      <c r="F82" s="39">
        <v>56.654072208228399</v>
      </c>
    </row>
    <row r="83" spans="1:6" x14ac:dyDescent="0.4">
      <c r="A83" s="40" t="s">
        <v>129</v>
      </c>
      <c r="B83" s="41">
        <v>41500</v>
      </c>
      <c r="C83" s="41">
        <v>33700</v>
      </c>
      <c r="D83" s="41">
        <v>12300</v>
      </c>
      <c r="E83" s="41">
        <v>18100</v>
      </c>
      <c r="F83" s="41">
        <v>1500</v>
      </c>
    </row>
    <row r="84" spans="1:6" x14ac:dyDescent="0.4">
      <c r="A84" s="40" t="s">
        <v>128</v>
      </c>
      <c r="B84" s="39">
        <v>24.0998838559814</v>
      </c>
      <c r="C84" s="39">
        <v>19.356691556576699</v>
      </c>
      <c r="D84" s="39">
        <v>6.6307277628032297</v>
      </c>
      <c r="E84" s="39">
        <v>11.200495049504999</v>
      </c>
      <c r="F84" s="39">
        <v>1.08853410740203</v>
      </c>
    </row>
    <row r="85" spans="1:6" x14ac:dyDescent="0.4">
      <c r="A85" s="40" t="s">
        <v>126</v>
      </c>
      <c r="B85" s="41">
        <v>600500</v>
      </c>
      <c r="C85" s="41">
        <v>606600</v>
      </c>
      <c r="D85" s="41">
        <v>1001500</v>
      </c>
      <c r="E85" s="41">
        <v>1483300</v>
      </c>
      <c r="F85" s="41">
        <v>1719400</v>
      </c>
    </row>
    <row r="86" spans="1:6" x14ac:dyDescent="0.4">
      <c r="A86" s="40" t="s">
        <v>125</v>
      </c>
      <c r="B86" s="39">
        <v>11.820866141732299</v>
      </c>
      <c r="C86" s="39">
        <v>11.744433688286501</v>
      </c>
      <c r="D86" s="39">
        <v>18.266214343036399</v>
      </c>
      <c r="E86" s="39">
        <v>24.377937744469602</v>
      </c>
      <c r="F86" s="39">
        <v>26.7195027195027</v>
      </c>
    </row>
    <row r="87" spans="1:6" x14ac:dyDescent="0.4">
      <c r="A87" s="40" t="s">
        <v>47</v>
      </c>
      <c r="B87" s="40"/>
      <c r="C87" s="40"/>
      <c r="D87" s="40"/>
      <c r="E87" s="40"/>
      <c r="F87" s="40"/>
    </row>
    <row r="88" spans="1:6" x14ac:dyDescent="0.4">
      <c r="A88" s="42" t="s">
        <v>135</v>
      </c>
      <c r="B88" s="40"/>
      <c r="C88" s="40"/>
      <c r="D88" s="40"/>
      <c r="E88" s="40"/>
      <c r="F88" s="40"/>
    </row>
    <row r="89" spans="1:6" x14ac:dyDescent="0.4">
      <c r="A89" s="40" t="s">
        <v>133</v>
      </c>
      <c r="B89" s="41">
        <v>123200</v>
      </c>
      <c r="C89" s="41">
        <v>107100</v>
      </c>
      <c r="D89" s="41">
        <v>105100</v>
      </c>
      <c r="E89" s="41">
        <v>102200</v>
      </c>
      <c r="F89" s="41">
        <v>104400</v>
      </c>
    </row>
    <row r="90" spans="1:6" x14ac:dyDescent="0.4">
      <c r="A90" s="40" t="s">
        <v>132</v>
      </c>
      <c r="B90" s="41">
        <v>28900</v>
      </c>
      <c r="C90" s="41">
        <v>12000</v>
      </c>
      <c r="D90" s="41">
        <v>10100</v>
      </c>
      <c r="E90" s="41">
        <v>15700</v>
      </c>
      <c r="F90" s="41">
        <v>39700</v>
      </c>
    </row>
    <row r="91" spans="1:6" x14ac:dyDescent="0.4">
      <c r="A91" s="40" t="s">
        <v>131</v>
      </c>
      <c r="B91" s="39">
        <v>8.6803353765940994</v>
      </c>
      <c r="C91" s="39">
        <v>7.1466702255438399</v>
      </c>
      <c r="D91" s="39">
        <v>8.4723901652559395</v>
      </c>
      <c r="E91" s="39">
        <v>8.7417671713283696</v>
      </c>
      <c r="F91" s="39">
        <v>7.3562570462232202</v>
      </c>
    </row>
    <row r="92" spans="1:6" x14ac:dyDescent="0.4">
      <c r="A92" s="40" t="s">
        <v>130</v>
      </c>
      <c r="B92" s="39">
        <v>10.844277673545999</v>
      </c>
      <c r="C92" s="39">
        <v>3.7664783427495299</v>
      </c>
      <c r="D92" s="39">
        <v>1.61187360357485</v>
      </c>
      <c r="E92" s="39">
        <v>2.3889227023737098</v>
      </c>
      <c r="F92" s="39">
        <v>8.3333333333333304</v>
      </c>
    </row>
    <row r="93" spans="1:6" x14ac:dyDescent="0.4">
      <c r="A93" s="40" t="s">
        <v>129</v>
      </c>
      <c r="B93" s="41">
        <v>-8400</v>
      </c>
      <c r="C93" s="41">
        <v>6200</v>
      </c>
      <c r="D93" s="41">
        <v>19900</v>
      </c>
      <c r="E93" s="41">
        <v>7200</v>
      </c>
      <c r="F93" s="41">
        <v>7200</v>
      </c>
    </row>
    <row r="94" spans="1:6" x14ac:dyDescent="0.4">
      <c r="A94" s="40" t="s">
        <v>128</v>
      </c>
      <c r="B94" s="38" t="s">
        <v>127</v>
      </c>
      <c r="C94" s="39">
        <v>3.5611717403790899</v>
      </c>
      <c r="D94" s="39">
        <v>10.7277628032345</v>
      </c>
      <c r="E94" s="39">
        <v>4.4554455445544603</v>
      </c>
      <c r="F94" s="39">
        <v>5.2249637155297499</v>
      </c>
    </row>
    <row r="95" spans="1:6" x14ac:dyDescent="0.4">
      <c r="A95" s="40" t="s">
        <v>126</v>
      </c>
      <c r="B95" s="41">
        <v>300500</v>
      </c>
      <c r="C95" s="41">
        <v>310100</v>
      </c>
      <c r="D95" s="41">
        <v>350500</v>
      </c>
      <c r="E95" s="41">
        <v>404500</v>
      </c>
      <c r="F95" s="41">
        <v>426200</v>
      </c>
    </row>
    <row r="96" spans="1:6" x14ac:dyDescent="0.4">
      <c r="A96" s="40" t="s">
        <v>125</v>
      </c>
      <c r="B96" s="39">
        <v>5.9153543307086602</v>
      </c>
      <c r="C96" s="39">
        <v>6.0038722168441403</v>
      </c>
      <c r="D96" s="39">
        <v>6.3927190486612702</v>
      </c>
      <c r="E96" s="39">
        <v>6.6479308417973204</v>
      </c>
      <c r="F96" s="39">
        <v>6.6231546231546199</v>
      </c>
    </row>
    <row r="97" spans="1:6" x14ac:dyDescent="0.4">
      <c r="A97" s="40" t="s">
        <v>47</v>
      </c>
      <c r="B97" s="40"/>
      <c r="C97" s="40"/>
      <c r="D97" s="40"/>
      <c r="E97" s="40"/>
      <c r="F97" s="40"/>
    </row>
    <row r="98" spans="1:6" x14ac:dyDescent="0.4">
      <c r="A98" s="42" t="s">
        <v>134</v>
      </c>
      <c r="B98" s="40"/>
      <c r="C98" s="40"/>
      <c r="D98" s="40"/>
      <c r="E98" s="40"/>
      <c r="F98" s="40"/>
    </row>
    <row r="99" spans="1:6" x14ac:dyDescent="0.4">
      <c r="A99" s="40" t="s">
        <v>133</v>
      </c>
      <c r="B99" s="41">
        <v>151800</v>
      </c>
      <c r="C99" s="41">
        <v>172100</v>
      </c>
      <c r="D99" s="41">
        <v>33400</v>
      </c>
      <c r="E99" s="41">
        <v>0</v>
      </c>
      <c r="F99" s="38" t="s">
        <v>124</v>
      </c>
    </row>
    <row r="100" spans="1:6" x14ac:dyDescent="0.4">
      <c r="A100" s="40" t="s">
        <v>132</v>
      </c>
      <c r="B100" s="41">
        <v>4400</v>
      </c>
      <c r="C100" s="41">
        <v>5000</v>
      </c>
      <c r="D100" s="41">
        <v>0</v>
      </c>
      <c r="E100" s="41">
        <v>0</v>
      </c>
      <c r="F100" s="38" t="s">
        <v>124</v>
      </c>
    </row>
    <row r="101" spans="1:6" x14ac:dyDescent="0.4">
      <c r="A101" s="40" t="s">
        <v>131</v>
      </c>
      <c r="B101" s="39">
        <v>10.6954132318749</v>
      </c>
      <c r="C101" s="39">
        <v>11.484051781662901</v>
      </c>
      <c r="D101" s="39">
        <v>2.69246271664651</v>
      </c>
      <c r="E101" s="39">
        <v>0</v>
      </c>
      <c r="F101" s="38" t="s">
        <v>124</v>
      </c>
    </row>
    <row r="102" spans="1:6" x14ac:dyDescent="0.4">
      <c r="A102" s="40" t="s">
        <v>130</v>
      </c>
      <c r="B102" s="39">
        <v>1.6510318949343299</v>
      </c>
      <c r="C102" s="39">
        <v>1.56936597614564</v>
      </c>
      <c r="D102" s="39">
        <v>0</v>
      </c>
      <c r="E102" s="39">
        <v>0</v>
      </c>
      <c r="F102" s="38" t="s">
        <v>124</v>
      </c>
    </row>
    <row r="103" spans="1:6" x14ac:dyDescent="0.4">
      <c r="A103" s="40" t="s">
        <v>129</v>
      </c>
      <c r="B103" s="41">
        <v>10700</v>
      </c>
      <c r="C103" s="41">
        <v>3200</v>
      </c>
      <c r="D103" s="41">
        <v>-1100</v>
      </c>
      <c r="E103" s="41">
        <v>0</v>
      </c>
      <c r="F103" s="38" t="s">
        <v>124</v>
      </c>
    </row>
    <row r="104" spans="1:6" x14ac:dyDescent="0.4">
      <c r="A104" s="40" t="s">
        <v>128</v>
      </c>
      <c r="B104" s="39">
        <v>6.2137049941928</v>
      </c>
      <c r="C104" s="39">
        <v>1.83802412406663</v>
      </c>
      <c r="D104" s="38" t="s">
        <v>127</v>
      </c>
      <c r="E104" s="39">
        <v>0</v>
      </c>
      <c r="F104" s="38" t="s">
        <v>124</v>
      </c>
    </row>
    <row r="105" spans="1:6" x14ac:dyDescent="0.4">
      <c r="A105" s="40" t="s">
        <v>126</v>
      </c>
      <c r="B105" s="41">
        <v>292400</v>
      </c>
      <c r="C105" s="41">
        <v>295800</v>
      </c>
      <c r="D105" s="41">
        <v>0</v>
      </c>
      <c r="E105" s="41">
        <v>0</v>
      </c>
      <c r="F105" s="38" t="s">
        <v>124</v>
      </c>
    </row>
    <row r="106" spans="1:6" x14ac:dyDescent="0.4">
      <c r="A106" s="40" t="s">
        <v>125</v>
      </c>
      <c r="B106" s="39">
        <v>5.7559055118110196</v>
      </c>
      <c r="C106" s="39">
        <v>5.7270087124879003</v>
      </c>
      <c r="D106" s="39">
        <v>0</v>
      </c>
      <c r="E106" s="39">
        <v>0</v>
      </c>
      <c r="F106" s="38" t="s">
        <v>124</v>
      </c>
    </row>
    <row r="107" spans="1:6" x14ac:dyDescent="0.4">
      <c r="A107" s="37"/>
    </row>
    <row r="108" spans="1:6" ht="178.5" customHeight="1" x14ac:dyDescent="0.4">
      <c r="A108" s="8" t="s">
        <v>123</v>
      </c>
      <c r="B108" s="6"/>
      <c r="C108" s="6"/>
      <c r="D108" s="6"/>
      <c r="E108" s="6"/>
      <c r="F108" s="6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7B6F2-ACD6-41B9-A845-3262E8088C1D}">
  <sheetPr>
    <outlinePr summaryBelow="0" summaryRight="0"/>
    <pageSetUpPr autoPageBreaks="0"/>
  </sheetPr>
  <dimension ref="A5:IU83"/>
  <sheetViews>
    <sheetView workbookViewId="0">
      <selection activeCell="H17" sqref="H17"/>
    </sheetView>
  </sheetViews>
  <sheetFormatPr defaultRowHeight="9.9" x14ac:dyDescent="0.3"/>
  <cols>
    <col min="1" max="1" width="45.83203125" style="4" customWidth="1"/>
    <col min="2" max="7" width="14.83203125" style="4" customWidth="1"/>
    <col min="8" max="256" width="9.1640625" style="4"/>
    <col min="257" max="257" width="45.83203125" style="4" customWidth="1"/>
    <col min="258" max="263" width="14.83203125" style="4" customWidth="1"/>
    <col min="264" max="512" width="9.1640625" style="4"/>
    <col min="513" max="513" width="45.83203125" style="4" customWidth="1"/>
    <col min="514" max="519" width="14.83203125" style="4" customWidth="1"/>
    <col min="520" max="768" width="9.1640625" style="4"/>
    <col min="769" max="769" width="45.83203125" style="4" customWidth="1"/>
    <col min="770" max="775" width="14.83203125" style="4" customWidth="1"/>
    <col min="776" max="1024" width="9.1640625" style="4"/>
    <col min="1025" max="1025" width="45.83203125" style="4" customWidth="1"/>
    <col min="1026" max="1031" width="14.83203125" style="4" customWidth="1"/>
    <col min="1032" max="1280" width="9.1640625" style="4"/>
    <col min="1281" max="1281" width="45.83203125" style="4" customWidth="1"/>
    <col min="1282" max="1287" width="14.83203125" style="4" customWidth="1"/>
    <col min="1288" max="1536" width="9.1640625" style="4"/>
    <col min="1537" max="1537" width="45.83203125" style="4" customWidth="1"/>
    <col min="1538" max="1543" width="14.83203125" style="4" customWidth="1"/>
    <col min="1544" max="1792" width="9.1640625" style="4"/>
    <col min="1793" max="1793" width="45.83203125" style="4" customWidth="1"/>
    <col min="1794" max="1799" width="14.83203125" style="4" customWidth="1"/>
    <col min="1800" max="2048" width="9.1640625" style="4"/>
    <col min="2049" max="2049" width="45.83203125" style="4" customWidth="1"/>
    <col min="2050" max="2055" width="14.83203125" style="4" customWidth="1"/>
    <col min="2056" max="2304" width="9.1640625" style="4"/>
    <col min="2305" max="2305" width="45.83203125" style="4" customWidth="1"/>
    <col min="2306" max="2311" width="14.83203125" style="4" customWidth="1"/>
    <col min="2312" max="2560" width="9.1640625" style="4"/>
    <col min="2561" max="2561" width="45.83203125" style="4" customWidth="1"/>
    <col min="2562" max="2567" width="14.83203125" style="4" customWidth="1"/>
    <col min="2568" max="2816" width="9.1640625" style="4"/>
    <col min="2817" max="2817" width="45.83203125" style="4" customWidth="1"/>
    <col min="2818" max="2823" width="14.83203125" style="4" customWidth="1"/>
    <col min="2824" max="3072" width="9.1640625" style="4"/>
    <col min="3073" max="3073" width="45.83203125" style="4" customWidth="1"/>
    <col min="3074" max="3079" width="14.83203125" style="4" customWidth="1"/>
    <col min="3080" max="3328" width="9.1640625" style="4"/>
    <col min="3329" max="3329" width="45.83203125" style="4" customWidth="1"/>
    <col min="3330" max="3335" width="14.83203125" style="4" customWidth="1"/>
    <col min="3336" max="3584" width="9.1640625" style="4"/>
    <col min="3585" max="3585" width="45.83203125" style="4" customWidth="1"/>
    <col min="3586" max="3591" width="14.83203125" style="4" customWidth="1"/>
    <col min="3592" max="3840" width="9.1640625" style="4"/>
    <col min="3841" max="3841" width="45.83203125" style="4" customWidth="1"/>
    <col min="3842" max="3847" width="14.83203125" style="4" customWidth="1"/>
    <col min="3848" max="4096" width="9.1640625" style="4"/>
    <col min="4097" max="4097" width="45.83203125" style="4" customWidth="1"/>
    <col min="4098" max="4103" width="14.83203125" style="4" customWidth="1"/>
    <col min="4104" max="4352" width="9.1640625" style="4"/>
    <col min="4353" max="4353" width="45.83203125" style="4" customWidth="1"/>
    <col min="4354" max="4359" width="14.83203125" style="4" customWidth="1"/>
    <col min="4360" max="4608" width="9.1640625" style="4"/>
    <col min="4609" max="4609" width="45.83203125" style="4" customWidth="1"/>
    <col min="4610" max="4615" width="14.83203125" style="4" customWidth="1"/>
    <col min="4616" max="4864" width="9.1640625" style="4"/>
    <col min="4865" max="4865" width="45.83203125" style="4" customWidth="1"/>
    <col min="4866" max="4871" width="14.83203125" style="4" customWidth="1"/>
    <col min="4872" max="5120" width="9.1640625" style="4"/>
    <col min="5121" max="5121" width="45.83203125" style="4" customWidth="1"/>
    <col min="5122" max="5127" width="14.83203125" style="4" customWidth="1"/>
    <col min="5128" max="5376" width="9.1640625" style="4"/>
    <col min="5377" max="5377" width="45.83203125" style="4" customWidth="1"/>
    <col min="5378" max="5383" width="14.83203125" style="4" customWidth="1"/>
    <col min="5384" max="5632" width="9.1640625" style="4"/>
    <col min="5633" max="5633" width="45.83203125" style="4" customWidth="1"/>
    <col min="5634" max="5639" width="14.83203125" style="4" customWidth="1"/>
    <col min="5640" max="5888" width="9.1640625" style="4"/>
    <col min="5889" max="5889" width="45.83203125" style="4" customWidth="1"/>
    <col min="5890" max="5895" width="14.83203125" style="4" customWidth="1"/>
    <col min="5896" max="6144" width="9.1640625" style="4"/>
    <col min="6145" max="6145" width="45.83203125" style="4" customWidth="1"/>
    <col min="6146" max="6151" width="14.83203125" style="4" customWidth="1"/>
    <col min="6152" max="6400" width="9.1640625" style="4"/>
    <col min="6401" max="6401" width="45.83203125" style="4" customWidth="1"/>
    <col min="6402" max="6407" width="14.83203125" style="4" customWidth="1"/>
    <col min="6408" max="6656" width="9.1640625" style="4"/>
    <col min="6657" max="6657" width="45.83203125" style="4" customWidth="1"/>
    <col min="6658" max="6663" width="14.83203125" style="4" customWidth="1"/>
    <col min="6664" max="6912" width="9.1640625" style="4"/>
    <col min="6913" max="6913" width="45.83203125" style="4" customWidth="1"/>
    <col min="6914" max="6919" width="14.83203125" style="4" customWidth="1"/>
    <col min="6920" max="7168" width="9.1640625" style="4"/>
    <col min="7169" max="7169" width="45.83203125" style="4" customWidth="1"/>
    <col min="7170" max="7175" width="14.83203125" style="4" customWidth="1"/>
    <col min="7176" max="7424" width="9.1640625" style="4"/>
    <col min="7425" max="7425" width="45.83203125" style="4" customWidth="1"/>
    <col min="7426" max="7431" width="14.83203125" style="4" customWidth="1"/>
    <col min="7432" max="7680" width="9.1640625" style="4"/>
    <col min="7681" max="7681" width="45.83203125" style="4" customWidth="1"/>
    <col min="7682" max="7687" width="14.83203125" style="4" customWidth="1"/>
    <col min="7688" max="7936" width="9.1640625" style="4"/>
    <col min="7937" max="7937" width="45.83203125" style="4" customWidth="1"/>
    <col min="7938" max="7943" width="14.83203125" style="4" customWidth="1"/>
    <col min="7944" max="8192" width="9.1640625" style="4"/>
    <col min="8193" max="8193" width="45.83203125" style="4" customWidth="1"/>
    <col min="8194" max="8199" width="14.83203125" style="4" customWidth="1"/>
    <col min="8200" max="8448" width="9.1640625" style="4"/>
    <col min="8449" max="8449" width="45.83203125" style="4" customWidth="1"/>
    <col min="8450" max="8455" width="14.83203125" style="4" customWidth="1"/>
    <col min="8456" max="8704" width="9.1640625" style="4"/>
    <col min="8705" max="8705" width="45.83203125" style="4" customWidth="1"/>
    <col min="8706" max="8711" width="14.83203125" style="4" customWidth="1"/>
    <col min="8712" max="8960" width="9.1640625" style="4"/>
    <col min="8961" max="8961" width="45.83203125" style="4" customWidth="1"/>
    <col min="8962" max="8967" width="14.83203125" style="4" customWidth="1"/>
    <col min="8968" max="9216" width="9.1640625" style="4"/>
    <col min="9217" max="9217" width="45.83203125" style="4" customWidth="1"/>
    <col min="9218" max="9223" width="14.83203125" style="4" customWidth="1"/>
    <col min="9224" max="9472" width="9.1640625" style="4"/>
    <col min="9473" max="9473" width="45.83203125" style="4" customWidth="1"/>
    <col min="9474" max="9479" width="14.83203125" style="4" customWidth="1"/>
    <col min="9480" max="9728" width="9.1640625" style="4"/>
    <col min="9729" max="9729" width="45.83203125" style="4" customWidth="1"/>
    <col min="9730" max="9735" width="14.83203125" style="4" customWidth="1"/>
    <col min="9736" max="9984" width="9.1640625" style="4"/>
    <col min="9985" max="9985" width="45.83203125" style="4" customWidth="1"/>
    <col min="9986" max="9991" width="14.83203125" style="4" customWidth="1"/>
    <col min="9992" max="10240" width="9.1640625" style="4"/>
    <col min="10241" max="10241" width="45.83203125" style="4" customWidth="1"/>
    <col min="10242" max="10247" width="14.83203125" style="4" customWidth="1"/>
    <col min="10248" max="10496" width="9.1640625" style="4"/>
    <col min="10497" max="10497" width="45.83203125" style="4" customWidth="1"/>
    <col min="10498" max="10503" width="14.83203125" style="4" customWidth="1"/>
    <col min="10504" max="10752" width="9.1640625" style="4"/>
    <col min="10753" max="10753" width="45.83203125" style="4" customWidth="1"/>
    <col min="10754" max="10759" width="14.83203125" style="4" customWidth="1"/>
    <col min="10760" max="11008" width="9.1640625" style="4"/>
    <col min="11009" max="11009" width="45.83203125" style="4" customWidth="1"/>
    <col min="11010" max="11015" width="14.83203125" style="4" customWidth="1"/>
    <col min="11016" max="11264" width="9.1640625" style="4"/>
    <col min="11265" max="11265" width="45.83203125" style="4" customWidth="1"/>
    <col min="11266" max="11271" width="14.83203125" style="4" customWidth="1"/>
    <col min="11272" max="11520" width="9.1640625" style="4"/>
    <col min="11521" max="11521" width="45.83203125" style="4" customWidth="1"/>
    <col min="11522" max="11527" width="14.83203125" style="4" customWidth="1"/>
    <col min="11528" max="11776" width="9.1640625" style="4"/>
    <col min="11777" max="11777" width="45.83203125" style="4" customWidth="1"/>
    <col min="11778" max="11783" width="14.83203125" style="4" customWidth="1"/>
    <col min="11784" max="12032" width="9.1640625" style="4"/>
    <col min="12033" max="12033" width="45.83203125" style="4" customWidth="1"/>
    <col min="12034" max="12039" width="14.83203125" style="4" customWidth="1"/>
    <col min="12040" max="12288" width="9.1640625" style="4"/>
    <col min="12289" max="12289" width="45.83203125" style="4" customWidth="1"/>
    <col min="12290" max="12295" width="14.83203125" style="4" customWidth="1"/>
    <col min="12296" max="12544" width="9.1640625" style="4"/>
    <col min="12545" max="12545" width="45.83203125" style="4" customWidth="1"/>
    <col min="12546" max="12551" width="14.83203125" style="4" customWidth="1"/>
    <col min="12552" max="12800" width="9.1640625" style="4"/>
    <col min="12801" max="12801" width="45.83203125" style="4" customWidth="1"/>
    <col min="12802" max="12807" width="14.83203125" style="4" customWidth="1"/>
    <col min="12808" max="13056" width="9.1640625" style="4"/>
    <col min="13057" max="13057" width="45.83203125" style="4" customWidth="1"/>
    <col min="13058" max="13063" width="14.83203125" style="4" customWidth="1"/>
    <col min="13064" max="13312" width="9.1640625" style="4"/>
    <col min="13313" max="13313" width="45.83203125" style="4" customWidth="1"/>
    <col min="13314" max="13319" width="14.83203125" style="4" customWidth="1"/>
    <col min="13320" max="13568" width="9.1640625" style="4"/>
    <col min="13569" max="13569" width="45.83203125" style="4" customWidth="1"/>
    <col min="13570" max="13575" width="14.83203125" style="4" customWidth="1"/>
    <col min="13576" max="13824" width="9.1640625" style="4"/>
    <col min="13825" max="13825" width="45.83203125" style="4" customWidth="1"/>
    <col min="13826" max="13831" width="14.83203125" style="4" customWidth="1"/>
    <col min="13832" max="14080" width="9.1640625" style="4"/>
    <col min="14081" max="14081" width="45.83203125" style="4" customWidth="1"/>
    <col min="14082" max="14087" width="14.83203125" style="4" customWidth="1"/>
    <col min="14088" max="14336" width="9.1640625" style="4"/>
    <col min="14337" max="14337" width="45.83203125" style="4" customWidth="1"/>
    <col min="14338" max="14343" width="14.83203125" style="4" customWidth="1"/>
    <col min="14344" max="14592" width="9.1640625" style="4"/>
    <col min="14593" max="14593" width="45.83203125" style="4" customWidth="1"/>
    <col min="14594" max="14599" width="14.83203125" style="4" customWidth="1"/>
    <col min="14600" max="14848" width="9.1640625" style="4"/>
    <col min="14849" max="14849" width="45.83203125" style="4" customWidth="1"/>
    <col min="14850" max="14855" width="14.83203125" style="4" customWidth="1"/>
    <col min="14856" max="15104" width="9.1640625" style="4"/>
    <col min="15105" max="15105" width="45.83203125" style="4" customWidth="1"/>
    <col min="15106" max="15111" width="14.83203125" style="4" customWidth="1"/>
    <col min="15112" max="15360" width="9.1640625" style="4"/>
    <col min="15361" max="15361" width="45.83203125" style="4" customWidth="1"/>
    <col min="15362" max="15367" width="14.83203125" style="4" customWidth="1"/>
    <col min="15368" max="15616" width="9.1640625" style="4"/>
    <col min="15617" max="15617" width="45.83203125" style="4" customWidth="1"/>
    <col min="15618" max="15623" width="14.83203125" style="4" customWidth="1"/>
    <col min="15624" max="15872" width="9.1640625" style="4"/>
    <col min="15873" max="15873" width="45.83203125" style="4" customWidth="1"/>
    <col min="15874" max="15879" width="14.83203125" style="4" customWidth="1"/>
    <col min="15880" max="16128" width="9.1640625" style="4"/>
    <col min="16129" max="16129" width="45.83203125" style="4" customWidth="1"/>
    <col min="16130" max="16135" width="14.83203125" style="4" customWidth="1"/>
    <col min="16136" max="16384" width="9.1640625" style="4"/>
  </cols>
  <sheetData>
    <row r="5" spans="1:255" ht="20.399999999999999" x14ac:dyDescent="0.35">
      <c r="A5" s="8" t="s">
        <v>116</v>
      </c>
    </row>
    <row r="7" spans="1:255" ht="10.5" x14ac:dyDescent="0.4">
      <c r="A7" s="5" t="s">
        <v>0</v>
      </c>
      <c r="B7" s="1" t="s">
        <v>1</v>
      </c>
      <c r="C7" s="4" t="s">
        <v>2</v>
      </c>
      <c r="D7" s="2" t="s">
        <v>3</v>
      </c>
      <c r="E7" s="1" t="s">
        <v>4</v>
      </c>
      <c r="F7" s="4" t="s">
        <v>5</v>
      </c>
    </row>
    <row r="8" spans="1:255" ht="10.5" x14ac:dyDescent="0.4">
      <c r="A8" s="2"/>
      <c r="B8" s="1" t="s">
        <v>6</v>
      </c>
      <c r="C8" s="4" t="s">
        <v>7</v>
      </c>
      <c r="D8" s="2" t="s">
        <v>3</v>
      </c>
      <c r="E8" s="1" t="s">
        <v>8</v>
      </c>
      <c r="F8" s="4" t="s">
        <v>9</v>
      </c>
    </row>
    <row r="9" spans="1:255" ht="10.5" x14ac:dyDescent="0.4">
      <c r="A9" s="2"/>
      <c r="B9" s="1" t="s">
        <v>10</v>
      </c>
      <c r="C9" s="4" t="s">
        <v>11</v>
      </c>
      <c r="D9" s="2" t="s">
        <v>3</v>
      </c>
      <c r="E9" s="1" t="s">
        <v>12</v>
      </c>
      <c r="F9" s="4" t="s">
        <v>13</v>
      </c>
    </row>
    <row r="10" spans="1:255" ht="10.5" x14ac:dyDescent="0.4">
      <c r="A10" s="2"/>
      <c r="B10" s="1" t="s">
        <v>14</v>
      </c>
      <c r="C10" s="4" t="s">
        <v>15</v>
      </c>
      <c r="D10" s="2" t="s">
        <v>3</v>
      </c>
      <c r="E10" s="1" t="s">
        <v>16</v>
      </c>
      <c r="F10" s="3" t="s">
        <v>17</v>
      </c>
    </row>
    <row r="13" spans="1:255" x14ac:dyDescent="0.3">
      <c r="A13" s="4" t="s">
        <v>18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31.5" x14ac:dyDescent="0.4">
      <c r="A14" s="6" t="s">
        <v>19</v>
      </c>
      <c r="B14" s="7" t="s">
        <v>91</v>
      </c>
      <c r="C14" s="7" t="s">
        <v>20</v>
      </c>
      <c r="D14" s="7" t="s">
        <v>21</v>
      </c>
      <c r="E14" s="7" t="s">
        <v>22</v>
      </c>
      <c r="F14" s="7" t="s">
        <v>92</v>
      </c>
      <c r="G14" s="7" t="s">
        <v>24</v>
      </c>
    </row>
    <row r="15" spans="1:255" ht="10.199999999999999" x14ac:dyDescent="0.35">
      <c r="A15" s="8" t="s">
        <v>25</v>
      </c>
      <c r="B15" s="9" t="s">
        <v>26</v>
      </c>
      <c r="C15" s="9" t="s">
        <v>26</v>
      </c>
      <c r="D15" s="9" t="s">
        <v>26</v>
      </c>
      <c r="E15" s="9" t="s">
        <v>26</v>
      </c>
      <c r="F15" s="9" t="s">
        <v>26</v>
      </c>
      <c r="G15" s="9" t="s">
        <v>26</v>
      </c>
    </row>
    <row r="16" spans="1:255" ht="10.5" x14ac:dyDescent="0.3">
      <c r="A16" s="10" t="s">
        <v>93</v>
      </c>
      <c r="B16" s="2"/>
      <c r="C16" s="2"/>
      <c r="D16" s="2"/>
      <c r="E16" s="2"/>
      <c r="F16" s="2"/>
      <c r="G16" s="2"/>
    </row>
    <row r="17" spans="1:8" ht="10.199999999999999" x14ac:dyDescent="0.3">
      <c r="A17" s="2" t="s">
        <v>117</v>
      </c>
      <c r="B17" s="11">
        <v>2309</v>
      </c>
      <c r="C17" s="11">
        <v>2391</v>
      </c>
      <c r="D17" s="11">
        <v>2407</v>
      </c>
      <c r="E17" s="11" t="s">
        <v>28</v>
      </c>
      <c r="F17" s="11">
        <v>2590</v>
      </c>
      <c r="G17" s="11">
        <v>2425</v>
      </c>
      <c r="H17" s="4">
        <v>1</v>
      </c>
    </row>
    <row r="18" spans="1:8" ht="10.5" x14ac:dyDescent="0.3">
      <c r="A18" s="10" t="s">
        <v>94</v>
      </c>
      <c r="B18" s="12">
        <v>2309</v>
      </c>
      <c r="C18" s="12">
        <v>2391</v>
      </c>
      <c r="D18" s="12">
        <v>2407</v>
      </c>
      <c r="E18" s="12" t="s">
        <v>28</v>
      </c>
      <c r="F18" s="12">
        <v>2590</v>
      </c>
      <c r="G18" s="12">
        <v>2425</v>
      </c>
    </row>
    <row r="19" spans="1:8" ht="10.199999999999999" x14ac:dyDescent="0.3">
      <c r="A19" s="2"/>
      <c r="B19" s="2"/>
      <c r="C19" s="2"/>
      <c r="D19" s="2"/>
      <c r="E19" s="2"/>
      <c r="F19" s="2"/>
      <c r="G19" s="2"/>
    </row>
    <row r="20" spans="1:8" ht="10.5" x14ac:dyDescent="0.3">
      <c r="A20" s="10" t="s">
        <v>32</v>
      </c>
      <c r="B20" s="2"/>
      <c r="C20" s="2"/>
      <c r="D20" s="2"/>
      <c r="E20" s="2"/>
      <c r="F20" s="2"/>
      <c r="G20" s="2"/>
    </row>
    <row r="21" spans="1:8" ht="10.199999999999999" x14ac:dyDescent="0.3">
      <c r="A21" s="2" t="s">
        <v>117</v>
      </c>
      <c r="B21" s="11">
        <v>-185</v>
      </c>
      <c r="C21" s="11">
        <v>-179</v>
      </c>
      <c r="D21" s="11">
        <v>-186</v>
      </c>
      <c r="E21" s="11" t="s">
        <v>28</v>
      </c>
      <c r="F21" s="11">
        <v>-218</v>
      </c>
      <c r="G21" s="11">
        <v>-217</v>
      </c>
    </row>
    <row r="22" spans="1:8" ht="10.5" x14ac:dyDescent="0.3">
      <c r="A22" s="10" t="s">
        <v>34</v>
      </c>
      <c r="B22" s="12">
        <v>-185</v>
      </c>
      <c r="C22" s="12">
        <v>-179</v>
      </c>
      <c r="D22" s="12">
        <v>-186</v>
      </c>
      <c r="E22" s="12" t="s">
        <v>28</v>
      </c>
      <c r="F22" s="12">
        <v>-218</v>
      </c>
      <c r="G22" s="12">
        <v>-217</v>
      </c>
    </row>
    <row r="23" spans="1:8" ht="10.199999999999999" x14ac:dyDescent="0.3">
      <c r="A23" s="2"/>
      <c r="B23" s="2"/>
      <c r="C23" s="2"/>
      <c r="D23" s="2"/>
      <c r="E23" s="2"/>
      <c r="F23" s="2"/>
      <c r="G23" s="2"/>
    </row>
    <row r="24" spans="1:8" ht="10.5" x14ac:dyDescent="0.3">
      <c r="A24" s="10" t="s">
        <v>37</v>
      </c>
      <c r="B24" s="2"/>
      <c r="C24" s="2"/>
      <c r="D24" s="2"/>
      <c r="E24" s="2"/>
      <c r="F24" s="2"/>
      <c r="G24" s="2"/>
    </row>
    <row r="25" spans="1:8" ht="10.199999999999999" x14ac:dyDescent="0.3">
      <c r="A25" s="2" t="s">
        <v>117</v>
      </c>
      <c r="B25" s="11">
        <v>224</v>
      </c>
      <c r="C25" s="11">
        <v>239</v>
      </c>
      <c r="D25" s="11">
        <v>237</v>
      </c>
      <c r="E25" s="11" t="s">
        <v>28</v>
      </c>
      <c r="F25" s="11">
        <v>134</v>
      </c>
      <c r="G25" s="11">
        <v>-16</v>
      </c>
    </row>
    <row r="26" spans="1:8" ht="10.5" x14ac:dyDescent="0.3">
      <c r="A26" s="10" t="s">
        <v>38</v>
      </c>
      <c r="B26" s="12">
        <v>224</v>
      </c>
      <c r="C26" s="12">
        <v>239</v>
      </c>
      <c r="D26" s="12">
        <v>237</v>
      </c>
      <c r="E26" s="12" t="s">
        <v>28</v>
      </c>
      <c r="F26" s="12">
        <v>134</v>
      </c>
      <c r="G26" s="12">
        <v>-16</v>
      </c>
    </row>
    <row r="27" spans="1:8" ht="10.199999999999999" x14ac:dyDescent="0.3">
      <c r="A27" s="2"/>
      <c r="B27" s="2"/>
      <c r="C27" s="2"/>
      <c r="D27" s="2"/>
      <c r="E27" s="2"/>
      <c r="F27" s="2"/>
      <c r="G27" s="2"/>
    </row>
    <row r="28" spans="1:8" ht="10.5" x14ac:dyDescent="0.3">
      <c r="A28" s="10" t="s">
        <v>39</v>
      </c>
      <c r="B28" s="2"/>
      <c r="C28" s="2"/>
      <c r="D28" s="2"/>
      <c r="E28" s="2"/>
      <c r="F28" s="2"/>
      <c r="G28" s="2"/>
    </row>
    <row r="29" spans="1:8" ht="10.199999999999999" x14ac:dyDescent="0.3">
      <c r="A29" s="2" t="s">
        <v>117</v>
      </c>
      <c r="B29" s="11">
        <v>405</v>
      </c>
      <c r="C29" s="11">
        <v>439</v>
      </c>
      <c r="D29" s="11">
        <v>443</v>
      </c>
      <c r="E29" s="11" t="s">
        <v>28</v>
      </c>
      <c r="F29" s="11">
        <v>510</v>
      </c>
      <c r="G29" s="11">
        <v>540</v>
      </c>
    </row>
    <row r="30" spans="1:8" ht="10.199999999999999" x14ac:dyDescent="0.3">
      <c r="A30" s="2" t="s">
        <v>114</v>
      </c>
      <c r="B30" s="11">
        <v>-7</v>
      </c>
      <c r="C30" s="11">
        <v>-2</v>
      </c>
      <c r="D30" s="11">
        <v>-1</v>
      </c>
      <c r="E30" s="11" t="s">
        <v>28</v>
      </c>
      <c r="F30" s="11">
        <v>1</v>
      </c>
      <c r="G30" s="11">
        <v>-2</v>
      </c>
    </row>
    <row r="31" spans="1:8" ht="10.5" x14ac:dyDescent="0.3">
      <c r="A31" s="10" t="s">
        <v>40</v>
      </c>
      <c r="B31" s="12">
        <v>398</v>
      </c>
      <c r="C31" s="12">
        <v>437</v>
      </c>
      <c r="D31" s="12">
        <v>442</v>
      </c>
      <c r="E31" s="12" t="s">
        <v>28</v>
      </c>
      <c r="F31" s="12">
        <v>511</v>
      </c>
      <c r="G31" s="12">
        <v>538</v>
      </c>
    </row>
    <row r="32" spans="1:8" ht="10.199999999999999" x14ac:dyDescent="0.3">
      <c r="A32" s="2"/>
      <c r="B32" s="2"/>
      <c r="C32" s="2"/>
      <c r="D32" s="2"/>
      <c r="E32" s="2"/>
      <c r="F32" s="2"/>
      <c r="G32" s="2"/>
    </row>
    <row r="33" spans="1:255" ht="10.5" x14ac:dyDescent="0.3">
      <c r="A33" s="10" t="s">
        <v>43</v>
      </c>
      <c r="B33" s="2"/>
      <c r="C33" s="2"/>
      <c r="D33" s="2"/>
      <c r="E33" s="2"/>
      <c r="F33" s="2"/>
      <c r="G33" s="2"/>
    </row>
    <row r="34" spans="1:255" ht="10.199999999999999" x14ac:dyDescent="0.3">
      <c r="A34" s="2" t="s">
        <v>117</v>
      </c>
      <c r="B34" s="11">
        <v>417</v>
      </c>
      <c r="C34" s="11">
        <v>494</v>
      </c>
      <c r="D34" s="11">
        <v>485</v>
      </c>
      <c r="E34" s="11" t="s">
        <v>28</v>
      </c>
      <c r="F34" s="11">
        <v>581</v>
      </c>
      <c r="G34" s="11">
        <v>591</v>
      </c>
    </row>
    <row r="35" spans="1:255" ht="10.5" x14ac:dyDescent="0.3">
      <c r="A35" s="10" t="s">
        <v>44</v>
      </c>
      <c r="B35" s="12">
        <v>417</v>
      </c>
      <c r="C35" s="12">
        <v>494</v>
      </c>
      <c r="D35" s="12">
        <v>485</v>
      </c>
      <c r="E35" s="12" t="s">
        <v>28</v>
      </c>
      <c r="F35" s="12">
        <v>581</v>
      </c>
      <c r="G35" s="12">
        <v>591</v>
      </c>
    </row>
    <row r="36" spans="1:255" ht="10.199999999999999" x14ac:dyDescent="0.3">
      <c r="A36" s="2"/>
      <c r="B36" s="2"/>
      <c r="C36" s="2"/>
      <c r="D36" s="2"/>
      <c r="E36" s="2"/>
      <c r="F36" s="2"/>
      <c r="G36" s="2"/>
    </row>
    <row r="37" spans="1:255" ht="10.199999999999999" x14ac:dyDescent="0.3">
      <c r="A37" s="2"/>
      <c r="B37" s="2" t="s">
        <v>47</v>
      </c>
      <c r="C37" s="2" t="s">
        <v>47</v>
      </c>
      <c r="D37" s="2" t="s">
        <v>47</v>
      </c>
      <c r="E37" s="2" t="s">
        <v>47</v>
      </c>
      <c r="F37" s="2" t="s">
        <v>47</v>
      </c>
      <c r="G37" s="2" t="s">
        <v>47</v>
      </c>
    </row>
    <row r="38" spans="1:255" ht="10.199999999999999" x14ac:dyDescent="0.3">
      <c r="A38" s="2" t="s">
        <v>48</v>
      </c>
      <c r="B38" s="13">
        <v>42790</v>
      </c>
      <c r="C38" s="13">
        <v>43154</v>
      </c>
      <c r="D38" s="13">
        <v>43518</v>
      </c>
      <c r="E38" s="13">
        <v>43882</v>
      </c>
      <c r="F38" s="13">
        <v>43882</v>
      </c>
      <c r="G38" s="13">
        <v>43882</v>
      </c>
    </row>
    <row r="39" spans="1:255" ht="10.199999999999999" x14ac:dyDescent="0.3">
      <c r="A39" s="14"/>
      <c r="B39" s="14"/>
      <c r="C39" s="14"/>
      <c r="D39" s="14"/>
      <c r="E39" s="14"/>
      <c r="F39" s="14"/>
      <c r="G39" s="14"/>
    </row>
    <row r="41" spans="1:255" x14ac:dyDescent="0.3">
      <c r="A41" s="4" t="s">
        <v>49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</row>
    <row r="42" spans="1:255" ht="31.5" x14ac:dyDescent="0.4">
      <c r="A42" s="6" t="s">
        <v>19</v>
      </c>
      <c r="B42" s="7" t="s">
        <v>91</v>
      </c>
      <c r="C42" s="7" t="s">
        <v>20</v>
      </c>
      <c r="D42" s="7" t="s">
        <v>21</v>
      </c>
      <c r="E42" s="7" t="s">
        <v>22</v>
      </c>
      <c r="F42" s="7" t="s">
        <v>92</v>
      </c>
      <c r="G42" s="7" t="s">
        <v>24</v>
      </c>
    </row>
    <row r="43" spans="1:255" ht="10.199999999999999" x14ac:dyDescent="0.35">
      <c r="A43" s="8" t="s">
        <v>25</v>
      </c>
      <c r="B43" s="9" t="s">
        <v>26</v>
      </c>
      <c r="C43" s="9" t="s">
        <v>26</v>
      </c>
      <c r="D43" s="9" t="s">
        <v>26</v>
      </c>
      <c r="E43" s="9" t="s">
        <v>26</v>
      </c>
      <c r="F43" s="9" t="s">
        <v>26</v>
      </c>
      <c r="G43" s="9" t="s">
        <v>26</v>
      </c>
    </row>
    <row r="44" spans="1:255" ht="10.5" x14ac:dyDescent="0.3">
      <c r="A44" s="10" t="s">
        <v>27</v>
      </c>
      <c r="B44" s="2"/>
      <c r="C44" s="2"/>
      <c r="D44" s="2"/>
      <c r="E44" s="2"/>
      <c r="F44" s="2"/>
      <c r="G44" s="2"/>
    </row>
    <row r="45" spans="1:255" ht="10.199999999999999" x14ac:dyDescent="0.3">
      <c r="A45" s="2" t="s">
        <v>50</v>
      </c>
      <c r="B45" s="11">
        <v>3491.6320000000001</v>
      </c>
      <c r="C45" s="11">
        <v>3495.4430000000002</v>
      </c>
      <c r="D45" s="11">
        <v>3498.6819999999998</v>
      </c>
      <c r="E45" s="11">
        <v>3565.2959999999998</v>
      </c>
      <c r="F45" s="11">
        <v>3691.2469999999998</v>
      </c>
      <c r="G45" s="11">
        <v>3471.2089999999998</v>
      </c>
    </row>
    <row r="46" spans="1:255" ht="10.5" x14ac:dyDescent="0.3">
      <c r="A46" s="10" t="s">
        <v>29</v>
      </c>
      <c r="B46" s="12">
        <v>3491.6320000000001</v>
      </c>
      <c r="C46" s="12">
        <v>3495.4430000000002</v>
      </c>
      <c r="D46" s="12">
        <v>3498.6819999999998</v>
      </c>
      <c r="E46" s="12">
        <v>3565.2959999999998</v>
      </c>
      <c r="F46" s="12">
        <v>3691.2469999999998</v>
      </c>
      <c r="G46" s="12">
        <v>3471.2089999999998</v>
      </c>
    </row>
    <row r="47" spans="1:255" ht="10.199999999999999" x14ac:dyDescent="0.3">
      <c r="A47" s="2"/>
      <c r="B47" s="2"/>
      <c r="C47" s="2"/>
      <c r="D47" s="2"/>
      <c r="E47" s="2"/>
      <c r="F47" s="2"/>
      <c r="G47" s="2"/>
    </row>
    <row r="48" spans="1:255" ht="10.5" x14ac:dyDescent="0.3">
      <c r="A48" s="10" t="s">
        <v>30</v>
      </c>
      <c r="B48" s="2"/>
      <c r="C48" s="2"/>
      <c r="D48" s="2"/>
      <c r="E48" s="2"/>
      <c r="F48" s="2"/>
      <c r="G48" s="2"/>
    </row>
    <row r="49" spans="1:7" ht="10.199999999999999" x14ac:dyDescent="0.3">
      <c r="A49" s="2" t="s">
        <v>50</v>
      </c>
      <c r="B49" s="11">
        <v>811.24199999999996</v>
      </c>
      <c r="C49" s="11">
        <v>854.60199999999998</v>
      </c>
      <c r="D49" s="11">
        <v>835.61099999999999</v>
      </c>
      <c r="E49" s="11">
        <v>909.76300000000003</v>
      </c>
      <c r="F49" s="11">
        <v>773.68700000000001</v>
      </c>
      <c r="G49" s="11">
        <v>671.96</v>
      </c>
    </row>
    <row r="50" spans="1:7" ht="10.5" x14ac:dyDescent="0.3">
      <c r="A50" s="10" t="s">
        <v>31</v>
      </c>
      <c r="B50" s="12">
        <v>811.24199999999996</v>
      </c>
      <c r="C50" s="12">
        <v>854.60199999999998</v>
      </c>
      <c r="D50" s="12">
        <v>835.61099999999999</v>
      </c>
      <c r="E50" s="12">
        <v>909.76300000000003</v>
      </c>
      <c r="F50" s="12">
        <v>773.68700000000001</v>
      </c>
      <c r="G50" s="12">
        <v>671.96</v>
      </c>
    </row>
    <row r="51" spans="1:7" ht="10.199999999999999" x14ac:dyDescent="0.3">
      <c r="A51" s="2"/>
      <c r="B51" s="2"/>
      <c r="C51" s="2"/>
      <c r="D51" s="2"/>
      <c r="E51" s="2"/>
      <c r="F51" s="2"/>
      <c r="G51" s="2"/>
    </row>
    <row r="52" spans="1:7" ht="10.5" x14ac:dyDescent="0.3">
      <c r="A52" s="10" t="s">
        <v>32</v>
      </c>
      <c r="B52" s="2"/>
      <c r="C52" s="2"/>
      <c r="D52" s="2"/>
      <c r="E52" s="2"/>
      <c r="F52" s="2"/>
      <c r="G52" s="2"/>
    </row>
    <row r="53" spans="1:7" ht="10.199999999999999" x14ac:dyDescent="0.3">
      <c r="A53" s="2" t="s">
        <v>50</v>
      </c>
      <c r="B53" s="11">
        <v>-201</v>
      </c>
      <c r="C53" s="11">
        <v>-195</v>
      </c>
      <c r="D53" s="11">
        <v>-205.7</v>
      </c>
      <c r="E53" s="11">
        <v>-219.8</v>
      </c>
      <c r="F53" s="11">
        <v>-243.5</v>
      </c>
      <c r="G53" s="11">
        <v>-235.3</v>
      </c>
    </row>
    <row r="54" spans="1:7" ht="10.5" x14ac:dyDescent="0.3">
      <c r="A54" s="10" t="s">
        <v>34</v>
      </c>
      <c r="B54" s="12">
        <v>-201</v>
      </c>
      <c r="C54" s="12">
        <v>-195</v>
      </c>
      <c r="D54" s="12">
        <v>-205.7</v>
      </c>
      <c r="E54" s="12">
        <v>-219.8</v>
      </c>
      <c r="F54" s="12">
        <v>-243.5</v>
      </c>
      <c r="G54" s="12">
        <v>-235.3</v>
      </c>
    </row>
    <row r="55" spans="1:7" ht="10.199999999999999" x14ac:dyDescent="0.3">
      <c r="A55" s="2"/>
      <c r="B55" s="2"/>
      <c r="C55" s="2"/>
      <c r="D55" s="2"/>
      <c r="E55" s="2"/>
      <c r="F55" s="2"/>
      <c r="G55" s="2"/>
    </row>
    <row r="56" spans="1:7" ht="10.5" x14ac:dyDescent="0.3">
      <c r="A56" s="10" t="s">
        <v>35</v>
      </c>
      <c r="B56" s="2"/>
      <c r="C56" s="2"/>
      <c r="D56" s="2"/>
      <c r="E56" s="2"/>
      <c r="F56" s="2"/>
      <c r="G56" s="2"/>
    </row>
    <row r="57" spans="1:7" ht="10.199999999999999" x14ac:dyDescent="0.3">
      <c r="A57" s="2" t="s">
        <v>50</v>
      </c>
      <c r="B57" s="11">
        <v>644.40099999999995</v>
      </c>
      <c r="C57" s="11">
        <v>693.91</v>
      </c>
      <c r="D57" s="11">
        <v>697.93799999999999</v>
      </c>
      <c r="E57" s="11">
        <v>766.221</v>
      </c>
      <c r="F57" s="11">
        <v>664.44200000000001</v>
      </c>
      <c r="G57" s="11">
        <v>542.04</v>
      </c>
    </row>
    <row r="58" spans="1:7" ht="10.5" x14ac:dyDescent="0.3">
      <c r="A58" s="10" t="s">
        <v>36</v>
      </c>
      <c r="B58" s="12">
        <v>644.40099999999995</v>
      </c>
      <c r="C58" s="12">
        <v>693.91</v>
      </c>
      <c r="D58" s="12">
        <v>697.93799999999999</v>
      </c>
      <c r="E58" s="12">
        <v>766.221</v>
      </c>
      <c r="F58" s="12">
        <v>664.44200000000001</v>
      </c>
      <c r="G58" s="12">
        <v>542.04</v>
      </c>
    </row>
    <row r="59" spans="1:7" ht="10.199999999999999" x14ac:dyDescent="0.3">
      <c r="A59" s="2"/>
      <c r="B59" s="2"/>
      <c r="C59" s="2"/>
      <c r="D59" s="2"/>
      <c r="E59" s="2"/>
      <c r="F59" s="2"/>
      <c r="G59" s="2"/>
    </row>
    <row r="60" spans="1:7" ht="10.5" x14ac:dyDescent="0.3">
      <c r="A60" s="10" t="s">
        <v>37</v>
      </c>
      <c r="B60" s="2"/>
      <c r="C60" s="2"/>
      <c r="D60" s="2"/>
      <c r="E60" s="2"/>
      <c r="F60" s="2"/>
      <c r="G60" s="2"/>
    </row>
    <row r="61" spans="1:7" ht="10.199999999999999" x14ac:dyDescent="0.3">
      <c r="A61" s="2" t="s">
        <v>50</v>
      </c>
      <c r="B61" s="11">
        <v>220.70500000000001</v>
      </c>
      <c r="C61" s="11">
        <v>237.72</v>
      </c>
      <c r="D61" s="11">
        <v>236.411</v>
      </c>
      <c r="E61" s="11">
        <v>258.27199999999999</v>
      </c>
      <c r="F61" s="11">
        <v>133.90199999999999</v>
      </c>
      <c r="G61" s="11">
        <v>-15.8</v>
      </c>
    </row>
    <row r="62" spans="1:7" ht="10.5" x14ac:dyDescent="0.3">
      <c r="A62" s="10" t="s">
        <v>38</v>
      </c>
      <c r="B62" s="12">
        <v>220.70500000000001</v>
      </c>
      <c r="C62" s="12">
        <v>237.72</v>
      </c>
      <c r="D62" s="12">
        <v>236.411</v>
      </c>
      <c r="E62" s="12">
        <v>258.27199999999999</v>
      </c>
      <c r="F62" s="12">
        <v>133.90199999999999</v>
      </c>
      <c r="G62" s="12">
        <v>-15.8</v>
      </c>
    </row>
    <row r="63" spans="1:7" ht="10.199999999999999" x14ac:dyDescent="0.3">
      <c r="A63" s="2"/>
      <c r="B63" s="2"/>
      <c r="C63" s="2"/>
      <c r="D63" s="2"/>
      <c r="E63" s="2"/>
      <c r="F63" s="2"/>
      <c r="G63" s="2"/>
    </row>
    <row r="64" spans="1:7" ht="10.5" x14ac:dyDescent="0.3">
      <c r="A64" s="10" t="s">
        <v>39</v>
      </c>
      <c r="B64" s="2"/>
      <c r="C64" s="2"/>
      <c r="D64" s="2"/>
      <c r="E64" s="2"/>
      <c r="F64" s="2"/>
      <c r="G64" s="2"/>
    </row>
    <row r="65" spans="1:7" ht="10.199999999999999" x14ac:dyDescent="0.3">
      <c r="A65" s="2" t="s">
        <v>50</v>
      </c>
      <c r="B65" s="11">
        <v>397.59500000000003</v>
      </c>
      <c r="C65" s="11">
        <v>437.25700000000001</v>
      </c>
      <c r="D65" s="11">
        <v>442.03399999999999</v>
      </c>
      <c r="E65" s="11">
        <v>488.45600000000002</v>
      </c>
      <c r="F65" s="11">
        <v>511.04700000000003</v>
      </c>
      <c r="G65" s="11">
        <v>538.32000000000005</v>
      </c>
    </row>
    <row r="66" spans="1:7" ht="10.5" x14ac:dyDescent="0.3">
      <c r="A66" s="10" t="s">
        <v>40</v>
      </c>
      <c r="B66" s="12">
        <v>397.59500000000003</v>
      </c>
      <c r="C66" s="12">
        <v>437.25700000000001</v>
      </c>
      <c r="D66" s="12">
        <v>442.03399999999999</v>
      </c>
      <c r="E66" s="12">
        <v>488.45600000000002</v>
      </c>
      <c r="F66" s="12">
        <v>511.04700000000003</v>
      </c>
      <c r="G66" s="12">
        <v>538.32000000000005</v>
      </c>
    </row>
    <row r="67" spans="1:7" ht="10.199999999999999" x14ac:dyDescent="0.3">
      <c r="A67" s="2"/>
      <c r="B67" s="2"/>
      <c r="C67" s="2"/>
      <c r="D67" s="2"/>
      <c r="E67" s="2"/>
      <c r="F67" s="2"/>
      <c r="G67" s="2"/>
    </row>
    <row r="68" spans="1:7" ht="10.5" x14ac:dyDescent="0.3">
      <c r="A68" s="10" t="s">
        <v>41</v>
      </c>
      <c r="B68" s="2"/>
      <c r="C68" s="2"/>
      <c r="D68" s="2"/>
      <c r="E68" s="2"/>
      <c r="F68" s="2"/>
      <c r="G68" s="2"/>
    </row>
    <row r="69" spans="1:7" ht="10.199999999999999" x14ac:dyDescent="0.3">
      <c r="A69" s="2" t="s">
        <v>50</v>
      </c>
      <c r="B69" s="11">
        <v>14288.89</v>
      </c>
      <c r="C69" s="11">
        <v>15028.258</v>
      </c>
      <c r="D69" s="11">
        <v>16004.253000000001</v>
      </c>
      <c r="E69" s="11">
        <v>17019.081999999999</v>
      </c>
      <c r="F69" s="11">
        <v>17664.202000000001</v>
      </c>
      <c r="G69" s="11">
        <v>18479.246999999999</v>
      </c>
    </row>
    <row r="70" spans="1:7" ht="10.5" x14ac:dyDescent="0.3">
      <c r="A70" s="10" t="s">
        <v>42</v>
      </c>
      <c r="B70" s="12">
        <v>14288.89</v>
      </c>
      <c r="C70" s="12">
        <v>15028.258</v>
      </c>
      <c r="D70" s="12">
        <v>16004.253000000001</v>
      </c>
      <c r="E70" s="12">
        <v>17019.081999999999</v>
      </c>
      <c r="F70" s="12">
        <v>17664.202000000001</v>
      </c>
      <c r="G70" s="12">
        <v>18479.246999999999</v>
      </c>
    </row>
    <row r="71" spans="1:7" ht="10.199999999999999" x14ac:dyDescent="0.3">
      <c r="A71" s="2"/>
      <c r="B71" s="2"/>
      <c r="C71" s="2"/>
      <c r="D71" s="2"/>
      <c r="E71" s="2"/>
      <c r="F71" s="2"/>
      <c r="G71" s="2"/>
    </row>
    <row r="72" spans="1:7" ht="10.5" x14ac:dyDescent="0.3">
      <c r="A72" s="10" t="s">
        <v>43</v>
      </c>
      <c r="B72" s="2"/>
      <c r="C72" s="2"/>
      <c r="D72" s="2"/>
      <c r="E72" s="2"/>
      <c r="F72" s="2"/>
      <c r="G72" s="2"/>
    </row>
    <row r="73" spans="1:7" ht="10.199999999999999" x14ac:dyDescent="0.3">
      <c r="A73" s="2" t="s">
        <v>50</v>
      </c>
      <c r="B73" s="11">
        <v>496.48700000000002</v>
      </c>
      <c r="C73" s="11">
        <v>571.66399999999999</v>
      </c>
      <c r="D73" s="11">
        <v>565.01099999999997</v>
      </c>
      <c r="E73" s="11">
        <v>610.62900000000002</v>
      </c>
      <c r="F73" s="11">
        <v>650.95500000000004</v>
      </c>
      <c r="G73" s="11">
        <v>664.14</v>
      </c>
    </row>
    <row r="74" spans="1:7" ht="10.5" x14ac:dyDescent="0.3">
      <c r="A74" s="10" t="s">
        <v>44</v>
      </c>
      <c r="B74" s="12">
        <v>496.48700000000002</v>
      </c>
      <c r="C74" s="12">
        <v>571.66399999999999</v>
      </c>
      <c r="D74" s="12">
        <v>565.01099999999997</v>
      </c>
      <c r="E74" s="12">
        <v>610.62900000000002</v>
      </c>
      <c r="F74" s="12">
        <v>650.95500000000004</v>
      </c>
      <c r="G74" s="12">
        <v>664.14</v>
      </c>
    </row>
    <row r="75" spans="1:7" ht="10.199999999999999" x14ac:dyDescent="0.3">
      <c r="A75" s="2"/>
      <c r="B75" s="2"/>
      <c r="C75" s="2"/>
      <c r="D75" s="2"/>
      <c r="E75" s="2"/>
      <c r="F75" s="2"/>
      <c r="G75" s="2"/>
    </row>
    <row r="76" spans="1:7" ht="10.5" x14ac:dyDescent="0.3">
      <c r="A76" s="10" t="s">
        <v>45</v>
      </c>
      <c r="B76" s="2"/>
      <c r="C76" s="2"/>
      <c r="D76" s="2"/>
      <c r="E76" s="2"/>
      <c r="F76" s="2"/>
      <c r="G76" s="2"/>
    </row>
    <row r="77" spans="1:7" ht="10.199999999999999" x14ac:dyDescent="0.3">
      <c r="A77" s="2" t="s">
        <v>50</v>
      </c>
      <c r="B77" s="11">
        <v>-926.1</v>
      </c>
      <c r="C77" s="11">
        <v>-1092.3</v>
      </c>
      <c r="D77" s="11">
        <v>-1295.4000000000001</v>
      </c>
      <c r="E77" s="11">
        <v>-1430.9</v>
      </c>
      <c r="F77" s="11">
        <v>-1203.3</v>
      </c>
      <c r="G77" s="11">
        <v>-1210</v>
      </c>
    </row>
    <row r="78" spans="1:7" ht="10.5" x14ac:dyDescent="0.3">
      <c r="A78" s="10" t="s">
        <v>46</v>
      </c>
      <c r="B78" s="12">
        <v>-926.1</v>
      </c>
      <c r="C78" s="12">
        <v>-1092.3</v>
      </c>
      <c r="D78" s="12">
        <v>-1295.4000000000001</v>
      </c>
      <c r="E78" s="12">
        <v>-1430.9</v>
      </c>
      <c r="F78" s="12">
        <v>-1203.3</v>
      </c>
      <c r="G78" s="12">
        <v>-1210</v>
      </c>
    </row>
    <row r="79" spans="1:7" ht="10.199999999999999" x14ac:dyDescent="0.3">
      <c r="A79" s="2"/>
      <c r="B79" s="2"/>
      <c r="C79" s="2"/>
      <c r="D79" s="2"/>
      <c r="E79" s="2"/>
      <c r="F79" s="2"/>
      <c r="G79" s="2"/>
    </row>
    <row r="80" spans="1:7" ht="10.199999999999999" x14ac:dyDescent="0.3">
      <c r="A80" s="2"/>
      <c r="B80" s="2" t="s">
        <v>47</v>
      </c>
      <c r="C80" s="2" t="s">
        <v>47</v>
      </c>
      <c r="D80" s="2" t="s">
        <v>47</v>
      </c>
      <c r="E80" s="2" t="s">
        <v>47</v>
      </c>
      <c r="F80" s="2" t="s">
        <v>47</v>
      </c>
      <c r="G80" s="2" t="s">
        <v>47</v>
      </c>
    </row>
    <row r="81" spans="1:7" ht="10.199999999999999" x14ac:dyDescent="0.3">
      <c r="A81" s="2" t="s">
        <v>48</v>
      </c>
      <c r="B81" s="13">
        <v>42790</v>
      </c>
      <c r="C81" s="13">
        <v>43154</v>
      </c>
      <c r="D81" s="13">
        <v>43518</v>
      </c>
      <c r="E81" s="13">
        <v>43882</v>
      </c>
      <c r="F81" s="13">
        <v>43882</v>
      </c>
      <c r="G81" s="13">
        <v>43882</v>
      </c>
    </row>
    <row r="82" spans="1:7" ht="10.199999999999999" x14ac:dyDescent="0.3">
      <c r="A82" s="14"/>
      <c r="B82" s="14"/>
      <c r="C82" s="14"/>
      <c r="D82" s="14"/>
      <c r="E82" s="14"/>
      <c r="F82" s="14"/>
      <c r="G82" s="14"/>
    </row>
    <row r="83" spans="1:7" ht="10.199999999999999" x14ac:dyDescent="0.3">
      <c r="A83" s="15" t="s">
        <v>51</v>
      </c>
    </row>
  </sheetData>
  <pageMargins left="0.2" right="0.2" top="0.5" bottom="0.5" header="0.5" footer="0.5"/>
  <pageSetup fitToWidth="0" fitToHeight="0" orientation="landscape" horizontalDpi="0" verticalDpi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18E0A-E15C-43CB-AEA1-F06BAC520920}">
  <dimension ref="A1:L126"/>
  <sheetViews>
    <sheetView zoomScaleNormal="100" workbookViewId="0">
      <selection activeCell="H17" sqref="H17"/>
    </sheetView>
  </sheetViews>
  <sheetFormatPr defaultRowHeight="12.3" x14ac:dyDescent="0.4"/>
  <cols>
    <col min="1" max="1" width="48.5546875" style="49" customWidth="1"/>
    <col min="2" max="3" width="23.5546875" style="49" customWidth="1"/>
    <col min="4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318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317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316</v>
      </c>
      <c r="B16" s="53">
        <v>3156000</v>
      </c>
      <c r="C16" s="53">
        <v>3214000</v>
      </c>
      <c r="D16" s="53">
        <v>3206000</v>
      </c>
      <c r="E16" s="53">
        <v>3106000</v>
      </c>
      <c r="F16" s="53">
        <v>3348000</v>
      </c>
      <c r="G16" s="4">
        <f>((0.8*F16)+F17+F18)/F20</f>
        <v>0.88421234653294134</v>
      </c>
      <c r="H16" s="4">
        <f>(0.2*F17)/F20</f>
        <v>8.3071070378696182E-2</v>
      </c>
      <c r="I16" s="4"/>
    </row>
    <row r="17" spans="1:6" x14ac:dyDescent="0.4">
      <c r="A17" s="52" t="s">
        <v>315</v>
      </c>
      <c r="B17" s="53">
        <v>2195000</v>
      </c>
      <c r="C17" s="53">
        <v>2277000</v>
      </c>
      <c r="D17" s="53">
        <v>2358000</v>
      </c>
      <c r="E17" s="53">
        <v>2330000</v>
      </c>
      <c r="F17" s="53">
        <v>2402000</v>
      </c>
    </row>
    <row r="18" spans="1:6" x14ac:dyDescent="0.4">
      <c r="A18" s="52" t="s">
        <v>135</v>
      </c>
      <c r="B18" s="53">
        <v>5000</v>
      </c>
      <c r="C18" s="53">
        <v>26000</v>
      </c>
      <c r="D18" s="53">
        <v>38000</v>
      </c>
      <c r="E18" s="53">
        <v>38000</v>
      </c>
      <c r="F18" s="53">
        <v>33000</v>
      </c>
    </row>
    <row r="19" spans="1:6" x14ac:dyDescent="0.4">
      <c r="A19" s="52" t="s">
        <v>183</v>
      </c>
      <c r="B19" s="51" t="s">
        <v>124</v>
      </c>
      <c r="C19" s="51" t="s">
        <v>124</v>
      </c>
      <c r="D19" s="51" t="s">
        <v>124</v>
      </c>
      <c r="E19" s="51" t="s">
        <v>124</v>
      </c>
      <c r="F19" s="53">
        <v>0</v>
      </c>
    </row>
    <row r="20" spans="1:6" x14ac:dyDescent="0.4">
      <c r="A20" s="52" t="s">
        <v>314</v>
      </c>
      <c r="B20" s="53">
        <v>2091000</v>
      </c>
      <c r="C20" s="53">
        <v>2268000</v>
      </c>
      <c r="D20" s="53">
        <v>2167000</v>
      </c>
      <c r="E20" s="53">
        <v>2133000</v>
      </c>
      <c r="F20" s="59">
        <f>SUM(F15:F19)</f>
        <v>5783000</v>
      </c>
    </row>
    <row r="21" spans="1:6" x14ac:dyDescent="0.4">
      <c r="A21" s="52" t="s">
        <v>47</v>
      </c>
      <c r="B21" s="52"/>
      <c r="C21" s="52"/>
      <c r="D21" s="52"/>
      <c r="E21" s="52"/>
      <c r="F21" s="59"/>
    </row>
    <row r="22" spans="1:6" x14ac:dyDescent="0.4">
      <c r="A22" s="52" t="s">
        <v>131</v>
      </c>
      <c r="B22" s="52"/>
      <c r="C22" s="52"/>
      <c r="D22" s="52"/>
      <c r="E22" s="52"/>
      <c r="F22" s="52"/>
    </row>
    <row r="23" spans="1:6" x14ac:dyDescent="0.4">
      <c r="A23" s="52" t="s">
        <v>316</v>
      </c>
      <c r="B23" s="54">
        <v>42.3794816704713</v>
      </c>
      <c r="C23" s="54">
        <v>41.284521515735399</v>
      </c>
      <c r="D23" s="54">
        <v>41.266572274424</v>
      </c>
      <c r="E23" s="54">
        <v>40.830813724201398</v>
      </c>
      <c r="F23" s="54">
        <v>57.893826733529302</v>
      </c>
    </row>
    <row r="24" spans="1:6" x14ac:dyDescent="0.4">
      <c r="A24" s="52" t="s">
        <v>315</v>
      </c>
      <c r="B24" s="54">
        <v>29.4749563582651</v>
      </c>
      <c r="C24" s="54">
        <v>29.2485549132948</v>
      </c>
      <c r="D24" s="54">
        <v>30.351396576135901</v>
      </c>
      <c r="E24" s="54">
        <v>30.629683186538699</v>
      </c>
      <c r="F24" s="54">
        <v>41.535535189348103</v>
      </c>
    </row>
    <row r="25" spans="1:6" x14ac:dyDescent="0.4">
      <c r="A25" s="52" t="s">
        <v>135</v>
      </c>
      <c r="B25" s="54">
        <v>6.7141130656640305E-2</v>
      </c>
      <c r="C25" s="54">
        <v>0.33397559409120098</v>
      </c>
      <c r="D25" s="54">
        <v>0.48912343931007901</v>
      </c>
      <c r="E25" s="54">
        <v>0.49953989746286298</v>
      </c>
      <c r="F25" s="54">
        <v>0.57063807712260095</v>
      </c>
    </row>
    <row r="26" spans="1:6" x14ac:dyDescent="0.4">
      <c r="A26" s="52" t="s">
        <v>183</v>
      </c>
      <c r="B26" s="51" t="s">
        <v>124</v>
      </c>
      <c r="C26" s="51" t="s">
        <v>124</v>
      </c>
      <c r="D26" s="51" t="s">
        <v>124</v>
      </c>
      <c r="E26" s="51" t="s">
        <v>124</v>
      </c>
      <c r="F26" s="54">
        <v>0</v>
      </c>
    </row>
    <row r="27" spans="1:6" x14ac:dyDescent="0.4">
      <c r="A27" s="52" t="s">
        <v>314</v>
      </c>
      <c r="B27" s="54">
        <v>28.078420840606999</v>
      </c>
      <c r="C27" s="54">
        <v>29.132947976878601</v>
      </c>
      <c r="D27" s="54">
        <v>27.89290771013</v>
      </c>
      <c r="E27" s="54">
        <v>28.039963191797</v>
      </c>
      <c r="F27" s="51" t="s">
        <v>124</v>
      </c>
    </row>
    <row r="28" spans="1:6" x14ac:dyDescent="0.4">
      <c r="A28" s="52" t="s">
        <v>47</v>
      </c>
      <c r="B28" s="52"/>
      <c r="C28" s="52"/>
      <c r="D28" s="52"/>
      <c r="E28" s="52"/>
      <c r="F28" s="52"/>
    </row>
    <row r="29" spans="1:6" x14ac:dyDescent="0.4">
      <c r="A29" s="52" t="s">
        <v>129</v>
      </c>
      <c r="B29" s="52"/>
      <c r="C29" s="52"/>
      <c r="D29" s="52"/>
      <c r="E29" s="52"/>
      <c r="F29" s="52"/>
    </row>
    <row r="30" spans="1:6" x14ac:dyDescent="0.4">
      <c r="A30" s="52" t="s">
        <v>316</v>
      </c>
      <c r="B30" s="53">
        <v>286000</v>
      </c>
      <c r="C30" s="53">
        <v>411000</v>
      </c>
      <c r="D30" s="53">
        <v>436000</v>
      </c>
      <c r="E30" s="53">
        <v>418000</v>
      </c>
      <c r="F30" s="53">
        <v>468000</v>
      </c>
    </row>
    <row r="31" spans="1:6" x14ac:dyDescent="0.4">
      <c r="A31" s="52" t="s">
        <v>315</v>
      </c>
      <c r="B31" s="53">
        <v>359000</v>
      </c>
      <c r="C31" s="53">
        <v>431000</v>
      </c>
      <c r="D31" s="53">
        <v>458000</v>
      </c>
      <c r="E31" s="53">
        <v>497000</v>
      </c>
      <c r="F31" s="53">
        <v>445000</v>
      </c>
    </row>
    <row r="32" spans="1:6" x14ac:dyDescent="0.4">
      <c r="A32" s="52" t="s">
        <v>135</v>
      </c>
      <c r="B32" s="53">
        <v>-169000</v>
      </c>
      <c r="C32" s="53">
        <v>-129000</v>
      </c>
      <c r="D32" s="53">
        <v>-125000</v>
      </c>
      <c r="E32" s="53">
        <v>-132000</v>
      </c>
      <c r="F32" s="53">
        <v>-895000</v>
      </c>
    </row>
    <row r="33" spans="1:6" x14ac:dyDescent="0.4">
      <c r="A33" s="52" t="s">
        <v>183</v>
      </c>
      <c r="B33" s="51" t="s">
        <v>124</v>
      </c>
      <c r="C33" s="51" t="s">
        <v>124</v>
      </c>
      <c r="D33" s="51" t="s">
        <v>124</v>
      </c>
      <c r="E33" s="51" t="s">
        <v>124</v>
      </c>
      <c r="F33" s="53">
        <v>-1498000</v>
      </c>
    </row>
    <row r="34" spans="1:6" x14ac:dyDescent="0.4">
      <c r="A34" s="52" t="s">
        <v>314</v>
      </c>
      <c r="B34" s="53">
        <v>652000</v>
      </c>
      <c r="C34" s="53">
        <v>1114000</v>
      </c>
      <c r="D34" s="53">
        <v>977000</v>
      </c>
      <c r="E34" s="53">
        <v>686000</v>
      </c>
      <c r="F34" s="51" t="s">
        <v>124</v>
      </c>
    </row>
    <row r="35" spans="1:6" x14ac:dyDescent="0.4">
      <c r="A35" s="52" t="s">
        <v>47</v>
      </c>
      <c r="B35" s="52"/>
      <c r="C35" s="52"/>
      <c r="D35" s="52"/>
      <c r="E35" s="52"/>
      <c r="F35" s="52"/>
    </row>
    <row r="36" spans="1:6" x14ac:dyDescent="0.4">
      <c r="A36" s="52" t="s">
        <v>128</v>
      </c>
      <c r="B36" s="52"/>
      <c r="C36" s="52"/>
      <c r="D36" s="52"/>
      <c r="E36" s="52"/>
      <c r="F36" s="52"/>
    </row>
    <row r="37" spans="1:6" x14ac:dyDescent="0.4">
      <c r="A37" s="52" t="s">
        <v>316</v>
      </c>
      <c r="B37" s="54">
        <v>25.354609929077998</v>
      </c>
      <c r="C37" s="54">
        <v>22.495894909688001</v>
      </c>
      <c r="D37" s="54">
        <v>24.971363115692998</v>
      </c>
      <c r="E37" s="54">
        <v>28.454731109598399</v>
      </c>
      <c r="F37" s="51" t="s">
        <v>127</v>
      </c>
    </row>
    <row r="38" spans="1:6" x14ac:dyDescent="0.4">
      <c r="A38" s="52" t="s">
        <v>315</v>
      </c>
      <c r="B38" s="54">
        <v>31.8262411347518</v>
      </c>
      <c r="C38" s="54">
        <v>23.590585659551198</v>
      </c>
      <c r="D38" s="54">
        <v>26.2313860252005</v>
      </c>
      <c r="E38" s="54">
        <v>33.832539142273703</v>
      </c>
      <c r="F38" s="51" t="s">
        <v>127</v>
      </c>
    </row>
    <row r="39" spans="1:6" x14ac:dyDescent="0.4">
      <c r="A39" s="52" t="s">
        <v>135</v>
      </c>
      <c r="B39" s="51" t="s">
        <v>127</v>
      </c>
      <c r="C39" s="51" t="s">
        <v>127</v>
      </c>
      <c r="D39" s="51" t="s">
        <v>127</v>
      </c>
      <c r="E39" s="51" t="s">
        <v>127</v>
      </c>
      <c r="F39" s="51" t="s">
        <v>127</v>
      </c>
    </row>
    <row r="40" spans="1:6" x14ac:dyDescent="0.4">
      <c r="A40" s="52" t="s">
        <v>183</v>
      </c>
      <c r="B40" s="51" t="s">
        <v>124</v>
      </c>
      <c r="C40" s="51" t="s">
        <v>124</v>
      </c>
      <c r="D40" s="51" t="s">
        <v>124</v>
      </c>
      <c r="E40" s="51" t="s">
        <v>124</v>
      </c>
      <c r="F40" s="51" t="s">
        <v>127</v>
      </c>
    </row>
    <row r="41" spans="1:6" x14ac:dyDescent="0.4">
      <c r="A41" s="52" t="s">
        <v>314</v>
      </c>
      <c r="B41" s="54">
        <v>57.801418439716301</v>
      </c>
      <c r="C41" s="54">
        <v>60.974274767378198</v>
      </c>
      <c r="D41" s="54">
        <v>55.956471935853401</v>
      </c>
      <c r="E41" s="54">
        <v>46.698434309053802</v>
      </c>
      <c r="F41" s="51" t="s">
        <v>124</v>
      </c>
    </row>
    <row r="42" spans="1:6" x14ac:dyDescent="0.4">
      <c r="A42" s="52" t="s">
        <v>47</v>
      </c>
      <c r="B42" s="52"/>
      <c r="C42" s="52"/>
      <c r="D42" s="52"/>
      <c r="E42" s="52"/>
      <c r="F42" s="52"/>
    </row>
    <row r="43" spans="1:6" x14ac:dyDescent="0.4">
      <c r="A43" s="52" t="s">
        <v>132</v>
      </c>
      <c r="B43" s="52"/>
      <c r="C43" s="52"/>
      <c r="D43" s="52"/>
      <c r="E43" s="52"/>
      <c r="F43" s="52"/>
    </row>
    <row r="44" spans="1:6" x14ac:dyDescent="0.4">
      <c r="A44" s="52" t="s">
        <v>316</v>
      </c>
      <c r="B44" s="53">
        <v>892000</v>
      </c>
      <c r="C44" s="53">
        <v>1117000</v>
      </c>
      <c r="D44" s="53">
        <v>1097000</v>
      </c>
      <c r="E44" s="53">
        <v>966000</v>
      </c>
      <c r="F44" s="53">
        <v>1026000</v>
      </c>
    </row>
    <row r="45" spans="1:6" x14ac:dyDescent="0.4">
      <c r="A45" s="52" t="s">
        <v>315</v>
      </c>
      <c r="B45" s="53">
        <v>1254000</v>
      </c>
      <c r="C45" s="53">
        <v>1196000</v>
      </c>
      <c r="D45" s="53">
        <v>1121000</v>
      </c>
      <c r="E45" s="53">
        <v>1154000</v>
      </c>
      <c r="F45" s="53">
        <v>904000</v>
      </c>
    </row>
    <row r="46" spans="1:6" x14ac:dyDescent="0.4">
      <c r="A46" s="52" t="s">
        <v>135</v>
      </c>
      <c r="B46" s="53">
        <v>10000</v>
      </c>
      <c r="C46" s="53">
        <v>1000</v>
      </c>
      <c r="D46" s="53">
        <v>32000</v>
      </c>
      <c r="E46" s="53">
        <v>158000</v>
      </c>
      <c r="F46" s="53">
        <v>49000</v>
      </c>
    </row>
    <row r="47" spans="1:6" x14ac:dyDescent="0.4">
      <c r="A47" s="52" t="s">
        <v>183</v>
      </c>
      <c r="B47" s="51" t="s">
        <v>124</v>
      </c>
      <c r="C47" s="51" t="s">
        <v>124</v>
      </c>
      <c r="D47" s="51" t="s">
        <v>124</v>
      </c>
      <c r="E47" s="51" t="s">
        <v>124</v>
      </c>
      <c r="F47" s="53">
        <v>0</v>
      </c>
    </row>
    <row r="48" spans="1:6" x14ac:dyDescent="0.4">
      <c r="A48" s="52" t="s">
        <v>314</v>
      </c>
      <c r="B48" s="53">
        <v>1015000</v>
      </c>
      <c r="C48" s="53">
        <v>954000</v>
      </c>
      <c r="D48" s="53">
        <v>857000</v>
      </c>
      <c r="E48" s="53">
        <v>995000</v>
      </c>
      <c r="F48" s="51" t="s">
        <v>124</v>
      </c>
    </row>
    <row r="49" spans="1:6" x14ac:dyDescent="0.4">
      <c r="A49" s="52" t="s">
        <v>47</v>
      </c>
      <c r="B49" s="52"/>
      <c r="C49" s="52"/>
      <c r="D49" s="52"/>
      <c r="E49" s="52"/>
      <c r="F49" s="52"/>
    </row>
    <row r="50" spans="1:6" x14ac:dyDescent="0.4">
      <c r="A50" s="52" t="s">
        <v>130</v>
      </c>
      <c r="B50" s="52"/>
      <c r="C50" s="52"/>
      <c r="D50" s="52"/>
      <c r="E50" s="52"/>
      <c r="F50" s="52"/>
    </row>
    <row r="51" spans="1:6" x14ac:dyDescent="0.4">
      <c r="A51" s="52" t="s">
        <v>316</v>
      </c>
      <c r="B51" s="54">
        <v>28.129927467675799</v>
      </c>
      <c r="C51" s="54">
        <v>34.179926560587496</v>
      </c>
      <c r="D51" s="54">
        <v>35.307370453814002</v>
      </c>
      <c r="E51" s="54">
        <v>29.5142071494042</v>
      </c>
      <c r="F51" s="54">
        <v>51.844365841334003</v>
      </c>
    </row>
    <row r="52" spans="1:6" x14ac:dyDescent="0.4">
      <c r="A52" s="52" t="s">
        <v>315</v>
      </c>
      <c r="B52" s="54">
        <v>39.545884578997203</v>
      </c>
      <c r="C52" s="54">
        <v>36.597307221542202</v>
      </c>
      <c r="D52" s="54">
        <v>36.079819761828098</v>
      </c>
      <c r="E52" s="54">
        <v>35.258172930033602</v>
      </c>
      <c r="F52" s="54">
        <v>45.679636179888803</v>
      </c>
    </row>
    <row r="53" spans="1:6" x14ac:dyDescent="0.4">
      <c r="A53" s="52" t="s">
        <v>135</v>
      </c>
      <c r="B53" s="54">
        <v>0.31535793125197098</v>
      </c>
      <c r="C53" s="54">
        <v>3.0599755201958401E-2</v>
      </c>
      <c r="D53" s="54">
        <v>1.0299324106855501</v>
      </c>
      <c r="E53" s="54">
        <v>4.8273754964864004</v>
      </c>
      <c r="F53" s="54">
        <v>2.4759979787771602</v>
      </c>
    </row>
    <row r="54" spans="1:6" x14ac:dyDescent="0.4">
      <c r="A54" s="52" t="s">
        <v>183</v>
      </c>
      <c r="B54" s="51" t="s">
        <v>124</v>
      </c>
      <c r="C54" s="51" t="s">
        <v>124</v>
      </c>
      <c r="D54" s="51" t="s">
        <v>124</v>
      </c>
      <c r="E54" s="51" t="s">
        <v>124</v>
      </c>
      <c r="F54" s="54">
        <v>0</v>
      </c>
    </row>
    <row r="55" spans="1:6" x14ac:dyDescent="0.4">
      <c r="A55" s="52" t="s">
        <v>314</v>
      </c>
      <c r="B55" s="54">
        <v>32.008830022075102</v>
      </c>
      <c r="C55" s="54">
        <v>29.1921664626683</v>
      </c>
      <c r="D55" s="54">
        <v>27.5828773736724</v>
      </c>
      <c r="E55" s="54">
        <v>30.400244424075801</v>
      </c>
      <c r="F55" s="51" t="s">
        <v>124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126</v>
      </c>
      <c r="B57" s="52"/>
      <c r="C57" s="52"/>
      <c r="D57" s="52"/>
      <c r="E57" s="52"/>
      <c r="F57" s="52"/>
    </row>
    <row r="58" spans="1:6" x14ac:dyDescent="0.4">
      <c r="A58" s="52" t="s">
        <v>316</v>
      </c>
      <c r="B58" s="53">
        <v>14468000</v>
      </c>
      <c r="C58" s="53">
        <v>15078000</v>
      </c>
      <c r="D58" s="53">
        <v>15597000</v>
      </c>
      <c r="E58" s="53">
        <v>15943000</v>
      </c>
      <c r="F58" s="53">
        <v>16360000</v>
      </c>
    </row>
    <row r="59" spans="1:6" x14ac:dyDescent="0.4">
      <c r="A59" s="52" t="s">
        <v>315</v>
      </c>
      <c r="B59" s="53">
        <v>10082000</v>
      </c>
      <c r="C59" s="53">
        <v>11257000</v>
      </c>
      <c r="D59" s="53">
        <v>11918000</v>
      </c>
      <c r="E59" s="53">
        <v>12347000</v>
      </c>
      <c r="F59" s="53">
        <v>13336000</v>
      </c>
    </row>
    <row r="60" spans="1:6" x14ac:dyDescent="0.4">
      <c r="A60" s="52" t="s">
        <v>135</v>
      </c>
      <c r="B60" s="53">
        <v>116000</v>
      </c>
      <c r="C60" s="53">
        <v>361000</v>
      </c>
      <c r="D60" s="53">
        <v>543000</v>
      </c>
      <c r="E60" s="53">
        <v>732000</v>
      </c>
      <c r="F60" s="53">
        <v>3527000</v>
      </c>
    </row>
    <row r="61" spans="1:6" x14ac:dyDescent="0.4">
      <c r="A61" s="52" t="s">
        <v>183</v>
      </c>
      <c r="B61" s="51" t="s">
        <v>124</v>
      </c>
      <c r="C61" s="51" t="s">
        <v>124</v>
      </c>
      <c r="D61" s="51" t="s">
        <v>124</v>
      </c>
      <c r="E61" s="51" t="s">
        <v>124</v>
      </c>
      <c r="F61" s="53">
        <v>0</v>
      </c>
    </row>
    <row r="62" spans="1:6" x14ac:dyDescent="0.4">
      <c r="A62" s="52" t="s">
        <v>314</v>
      </c>
      <c r="B62" s="53">
        <v>16813000</v>
      </c>
      <c r="C62" s="53">
        <v>16700000</v>
      </c>
      <c r="D62" s="53">
        <v>17622000</v>
      </c>
      <c r="E62" s="53">
        <v>19094000</v>
      </c>
      <c r="F62" s="51" t="s">
        <v>124</v>
      </c>
    </row>
    <row r="63" spans="1:6" x14ac:dyDescent="0.4">
      <c r="A63" s="52" t="s">
        <v>47</v>
      </c>
      <c r="B63" s="52"/>
      <c r="C63" s="52"/>
      <c r="D63" s="52"/>
      <c r="E63" s="52"/>
      <c r="F63" s="52"/>
    </row>
    <row r="64" spans="1:6" x14ac:dyDescent="0.4">
      <c r="A64" s="52" t="s">
        <v>125</v>
      </c>
      <c r="B64" s="52"/>
      <c r="C64" s="52"/>
      <c r="D64" s="52"/>
      <c r="E64" s="52"/>
      <c r="F64" s="52"/>
    </row>
    <row r="65" spans="1:6" x14ac:dyDescent="0.4">
      <c r="A65" s="52" t="s">
        <v>316</v>
      </c>
      <c r="B65" s="54">
        <v>34.8803008751416</v>
      </c>
      <c r="C65" s="54">
        <v>34.745137800719</v>
      </c>
      <c r="D65" s="54">
        <v>34.1440455341506</v>
      </c>
      <c r="E65" s="54">
        <v>33.1345082716768</v>
      </c>
      <c r="F65" s="54">
        <v>49.242994311170001</v>
      </c>
    </row>
    <row r="66" spans="1:6" x14ac:dyDescent="0.4">
      <c r="A66" s="52" t="s">
        <v>315</v>
      </c>
      <c r="B66" s="54">
        <v>24.306275464693002</v>
      </c>
      <c r="C66" s="54">
        <v>25.940178818324299</v>
      </c>
      <c r="D66" s="54">
        <v>26.090192644483398</v>
      </c>
      <c r="E66" s="54">
        <v>25.660902818189399</v>
      </c>
      <c r="F66" s="54">
        <v>40.140866267344897</v>
      </c>
    </row>
    <row r="67" spans="1:6" x14ac:dyDescent="0.4">
      <c r="A67" s="52" t="s">
        <v>135</v>
      </c>
      <c r="B67" s="54">
        <v>0.279659586778852</v>
      </c>
      <c r="C67" s="54">
        <v>0.83187390542907202</v>
      </c>
      <c r="D67" s="54">
        <v>1.1887040280210199</v>
      </c>
      <c r="E67" s="54">
        <v>1.5213234682849801</v>
      </c>
      <c r="F67" s="54">
        <v>10.6161394214851</v>
      </c>
    </row>
    <row r="68" spans="1:6" x14ac:dyDescent="0.4">
      <c r="A68" s="52" t="s">
        <v>183</v>
      </c>
      <c r="B68" s="51" t="s">
        <v>124</v>
      </c>
      <c r="C68" s="51" t="s">
        <v>124</v>
      </c>
      <c r="D68" s="51" t="s">
        <v>124</v>
      </c>
      <c r="E68" s="51" t="s">
        <v>124</v>
      </c>
      <c r="F68" s="54">
        <v>0</v>
      </c>
    </row>
    <row r="69" spans="1:6" x14ac:dyDescent="0.4">
      <c r="A69" s="52" t="s">
        <v>314</v>
      </c>
      <c r="B69" s="54">
        <v>40.5337640733865</v>
      </c>
      <c r="C69" s="54">
        <v>38.482809475527702</v>
      </c>
      <c r="D69" s="54">
        <v>38.577057793344999</v>
      </c>
      <c r="E69" s="54">
        <v>39.683265441848903</v>
      </c>
      <c r="F69" s="51" t="s">
        <v>124</v>
      </c>
    </row>
    <row r="70" spans="1:6" x14ac:dyDescent="0.4">
      <c r="A70" s="69"/>
      <c r="B70" s="68"/>
      <c r="C70" s="68"/>
      <c r="D70" s="68"/>
      <c r="E70" s="68"/>
      <c r="F70" s="68"/>
    </row>
    <row r="71" spans="1:6" x14ac:dyDescent="0.4">
      <c r="A71" s="50" t="s">
        <v>145</v>
      </c>
    </row>
    <row r="72" spans="1:6" ht="12.6" thickBot="1" x14ac:dyDescent="0.45">
      <c r="A72" s="69"/>
      <c r="B72" s="68"/>
      <c r="C72" s="68"/>
      <c r="D72" s="68"/>
      <c r="E72" s="68"/>
      <c r="F72" s="68"/>
    </row>
    <row r="73" spans="1:6" x14ac:dyDescent="0.4">
      <c r="A73" s="62" t="s">
        <v>144</v>
      </c>
      <c r="B73" s="61" t="s">
        <v>143</v>
      </c>
      <c r="C73" s="61" t="s">
        <v>142</v>
      </c>
      <c r="D73" s="61" t="s">
        <v>141</v>
      </c>
      <c r="E73" s="61" t="s">
        <v>140</v>
      </c>
      <c r="F73" s="61" t="s">
        <v>139</v>
      </c>
    </row>
    <row r="74" spans="1:6" x14ac:dyDescent="0.4">
      <c r="A74" s="52" t="s">
        <v>138</v>
      </c>
      <c r="B74" s="56">
        <v>43100</v>
      </c>
      <c r="C74" s="56">
        <v>43465</v>
      </c>
      <c r="D74" s="56">
        <v>43830</v>
      </c>
      <c r="E74" s="56">
        <v>44196</v>
      </c>
      <c r="F74" s="56">
        <v>44561</v>
      </c>
    </row>
    <row r="75" spans="1:6" x14ac:dyDescent="0.4">
      <c r="A75" s="52" t="s">
        <v>47</v>
      </c>
      <c r="B75" s="52"/>
      <c r="C75" s="52"/>
      <c r="D75" s="52"/>
      <c r="E75" s="52"/>
      <c r="F75" s="52"/>
    </row>
    <row r="76" spans="1:6" x14ac:dyDescent="0.4">
      <c r="A76" s="55" t="s">
        <v>316</v>
      </c>
      <c r="B76" s="52"/>
      <c r="C76" s="52"/>
      <c r="D76" s="52"/>
      <c r="E76" s="52"/>
      <c r="F76" s="52"/>
    </row>
    <row r="77" spans="1:6" x14ac:dyDescent="0.4">
      <c r="A77" s="52" t="s">
        <v>133</v>
      </c>
      <c r="B77" s="53">
        <v>3156000</v>
      </c>
      <c r="C77" s="53">
        <v>3214000</v>
      </c>
      <c r="D77" s="53">
        <v>3206000</v>
      </c>
      <c r="E77" s="53">
        <v>3106000</v>
      </c>
      <c r="F77" s="53">
        <v>3348000</v>
      </c>
    </row>
    <row r="78" spans="1:6" x14ac:dyDescent="0.4">
      <c r="A78" s="52" t="s">
        <v>132</v>
      </c>
      <c r="B78" s="53">
        <v>892000</v>
      </c>
      <c r="C78" s="53">
        <v>1117000</v>
      </c>
      <c r="D78" s="53">
        <v>1097000</v>
      </c>
      <c r="E78" s="53">
        <v>966000</v>
      </c>
      <c r="F78" s="53">
        <v>1026000</v>
      </c>
    </row>
    <row r="79" spans="1:6" x14ac:dyDescent="0.4">
      <c r="A79" s="52" t="s">
        <v>131</v>
      </c>
      <c r="B79" s="54">
        <v>42.3794816704713</v>
      </c>
      <c r="C79" s="54">
        <v>41.284521515735399</v>
      </c>
      <c r="D79" s="54">
        <v>41.266572274424</v>
      </c>
      <c r="E79" s="54">
        <v>40.830813724201398</v>
      </c>
      <c r="F79" s="54">
        <v>57.893826733529302</v>
      </c>
    </row>
    <row r="80" spans="1:6" x14ac:dyDescent="0.4">
      <c r="A80" s="52" t="s">
        <v>130</v>
      </c>
      <c r="B80" s="54">
        <v>28.129927467675799</v>
      </c>
      <c r="C80" s="54">
        <v>34.179926560587496</v>
      </c>
      <c r="D80" s="54">
        <v>35.307370453814002</v>
      </c>
      <c r="E80" s="54">
        <v>29.5142071494042</v>
      </c>
      <c r="F80" s="54">
        <v>51.844365841334003</v>
      </c>
    </row>
    <row r="81" spans="1:6" x14ac:dyDescent="0.4">
      <c r="A81" s="52" t="s">
        <v>129</v>
      </c>
      <c r="B81" s="53">
        <v>286000</v>
      </c>
      <c r="C81" s="53">
        <v>411000</v>
      </c>
      <c r="D81" s="53">
        <v>436000</v>
      </c>
      <c r="E81" s="53">
        <v>418000</v>
      </c>
      <c r="F81" s="53">
        <v>468000</v>
      </c>
    </row>
    <row r="82" spans="1:6" x14ac:dyDescent="0.4">
      <c r="A82" s="52" t="s">
        <v>128</v>
      </c>
      <c r="B82" s="54">
        <v>25.354609929077998</v>
      </c>
      <c r="C82" s="54">
        <v>22.495894909688001</v>
      </c>
      <c r="D82" s="54">
        <v>24.971363115692998</v>
      </c>
      <c r="E82" s="54">
        <v>28.454731109598399</v>
      </c>
      <c r="F82" s="51" t="s">
        <v>127</v>
      </c>
    </row>
    <row r="83" spans="1:6" x14ac:dyDescent="0.4">
      <c r="A83" s="52" t="s">
        <v>126</v>
      </c>
      <c r="B83" s="53">
        <v>14468000</v>
      </c>
      <c r="C83" s="53">
        <v>15078000</v>
      </c>
      <c r="D83" s="53">
        <v>15597000</v>
      </c>
      <c r="E83" s="53">
        <v>15943000</v>
      </c>
      <c r="F83" s="53">
        <v>16360000</v>
      </c>
    </row>
    <row r="84" spans="1:6" x14ac:dyDescent="0.4">
      <c r="A84" s="52" t="s">
        <v>125</v>
      </c>
      <c r="B84" s="54">
        <v>34.8803008751416</v>
      </c>
      <c r="C84" s="54">
        <v>34.745137800719</v>
      </c>
      <c r="D84" s="54">
        <v>34.1440455341506</v>
      </c>
      <c r="E84" s="54">
        <v>33.1345082716768</v>
      </c>
      <c r="F84" s="54">
        <v>49.242994311170001</v>
      </c>
    </row>
    <row r="85" spans="1:6" x14ac:dyDescent="0.4">
      <c r="A85" s="52" t="s">
        <v>47</v>
      </c>
      <c r="B85" s="52"/>
      <c r="C85" s="52"/>
      <c r="D85" s="52"/>
      <c r="E85" s="52"/>
      <c r="F85" s="52"/>
    </row>
    <row r="86" spans="1:6" x14ac:dyDescent="0.4">
      <c r="A86" s="55" t="s">
        <v>315</v>
      </c>
      <c r="B86" s="52"/>
      <c r="C86" s="52"/>
      <c r="D86" s="52"/>
      <c r="E86" s="52"/>
      <c r="F86" s="52"/>
    </row>
    <row r="87" spans="1:6" x14ac:dyDescent="0.4">
      <c r="A87" s="52" t="s">
        <v>133</v>
      </c>
      <c r="B87" s="53">
        <v>2195000</v>
      </c>
      <c r="C87" s="53">
        <v>2277000</v>
      </c>
      <c r="D87" s="53">
        <v>2358000</v>
      </c>
      <c r="E87" s="53">
        <v>2330000</v>
      </c>
      <c r="F87" s="53">
        <v>2402000</v>
      </c>
    </row>
    <row r="88" spans="1:6" x14ac:dyDescent="0.4">
      <c r="A88" s="52" t="s">
        <v>132</v>
      </c>
      <c r="B88" s="53">
        <v>1254000</v>
      </c>
      <c r="C88" s="53">
        <v>1196000</v>
      </c>
      <c r="D88" s="53">
        <v>1121000</v>
      </c>
      <c r="E88" s="53">
        <v>1154000</v>
      </c>
      <c r="F88" s="53">
        <v>904000</v>
      </c>
    </row>
    <row r="89" spans="1:6" x14ac:dyDescent="0.4">
      <c r="A89" s="52" t="s">
        <v>131</v>
      </c>
      <c r="B89" s="54">
        <v>29.4749563582651</v>
      </c>
      <c r="C89" s="54">
        <v>29.2485549132948</v>
      </c>
      <c r="D89" s="54">
        <v>30.351396576135901</v>
      </c>
      <c r="E89" s="54">
        <v>30.629683186538699</v>
      </c>
      <c r="F89" s="54">
        <v>41.535535189348103</v>
      </c>
    </row>
    <row r="90" spans="1:6" x14ac:dyDescent="0.4">
      <c r="A90" s="52" t="s">
        <v>130</v>
      </c>
      <c r="B90" s="54">
        <v>39.545884578997203</v>
      </c>
      <c r="C90" s="54">
        <v>36.597307221542202</v>
      </c>
      <c r="D90" s="54">
        <v>36.079819761828098</v>
      </c>
      <c r="E90" s="54">
        <v>35.258172930033602</v>
      </c>
      <c r="F90" s="54">
        <v>45.679636179888803</v>
      </c>
    </row>
    <row r="91" spans="1:6" x14ac:dyDescent="0.4">
      <c r="A91" s="52" t="s">
        <v>129</v>
      </c>
      <c r="B91" s="53">
        <v>359000</v>
      </c>
      <c r="C91" s="53">
        <v>431000</v>
      </c>
      <c r="D91" s="53">
        <v>458000</v>
      </c>
      <c r="E91" s="53">
        <v>497000</v>
      </c>
      <c r="F91" s="53">
        <v>445000</v>
      </c>
    </row>
    <row r="92" spans="1:6" x14ac:dyDescent="0.4">
      <c r="A92" s="52" t="s">
        <v>128</v>
      </c>
      <c r="B92" s="54">
        <v>31.8262411347518</v>
      </c>
      <c r="C92" s="54">
        <v>23.590585659551198</v>
      </c>
      <c r="D92" s="54">
        <v>26.2313860252005</v>
      </c>
      <c r="E92" s="54">
        <v>33.832539142273703</v>
      </c>
      <c r="F92" s="51" t="s">
        <v>127</v>
      </c>
    </row>
    <row r="93" spans="1:6" x14ac:dyDescent="0.4">
      <c r="A93" s="52" t="s">
        <v>126</v>
      </c>
      <c r="B93" s="53">
        <v>10082000</v>
      </c>
      <c r="C93" s="53">
        <v>11257000</v>
      </c>
      <c r="D93" s="53">
        <v>11918000</v>
      </c>
      <c r="E93" s="53">
        <v>12347000</v>
      </c>
      <c r="F93" s="53">
        <v>13336000</v>
      </c>
    </row>
    <row r="94" spans="1:6" x14ac:dyDescent="0.4">
      <c r="A94" s="52" t="s">
        <v>125</v>
      </c>
      <c r="B94" s="54">
        <v>24.306275464693002</v>
      </c>
      <c r="C94" s="54">
        <v>25.940178818324299</v>
      </c>
      <c r="D94" s="54">
        <v>26.090192644483398</v>
      </c>
      <c r="E94" s="54">
        <v>25.660902818189399</v>
      </c>
      <c r="F94" s="54">
        <v>40.140866267344897</v>
      </c>
    </row>
    <row r="95" spans="1:6" x14ac:dyDescent="0.4">
      <c r="A95" s="52" t="s">
        <v>47</v>
      </c>
      <c r="B95" s="52"/>
      <c r="C95" s="52"/>
      <c r="D95" s="52"/>
      <c r="E95" s="52"/>
      <c r="F95" s="52"/>
    </row>
    <row r="96" spans="1:6" x14ac:dyDescent="0.4">
      <c r="A96" s="55" t="s">
        <v>135</v>
      </c>
      <c r="B96" s="52"/>
      <c r="C96" s="52"/>
      <c r="D96" s="52"/>
      <c r="E96" s="52"/>
      <c r="F96" s="52"/>
    </row>
    <row r="97" spans="1:6" x14ac:dyDescent="0.4">
      <c r="A97" s="52" t="s">
        <v>133</v>
      </c>
      <c r="B97" s="53">
        <v>5000</v>
      </c>
      <c r="C97" s="53">
        <v>26000</v>
      </c>
      <c r="D97" s="53">
        <v>38000</v>
      </c>
      <c r="E97" s="53">
        <v>38000</v>
      </c>
      <c r="F97" s="53">
        <v>33000</v>
      </c>
    </row>
    <row r="98" spans="1:6" x14ac:dyDescent="0.4">
      <c r="A98" s="52" t="s">
        <v>132</v>
      </c>
      <c r="B98" s="53">
        <v>10000</v>
      </c>
      <c r="C98" s="53">
        <v>1000</v>
      </c>
      <c r="D98" s="53">
        <v>32000</v>
      </c>
      <c r="E98" s="53">
        <v>158000</v>
      </c>
      <c r="F98" s="53">
        <v>49000</v>
      </c>
    </row>
    <row r="99" spans="1:6" x14ac:dyDescent="0.4">
      <c r="A99" s="52" t="s">
        <v>131</v>
      </c>
      <c r="B99" s="54">
        <v>6.7141130656640305E-2</v>
      </c>
      <c r="C99" s="54">
        <v>0.33397559409120098</v>
      </c>
      <c r="D99" s="54">
        <v>0.48912343931007901</v>
      </c>
      <c r="E99" s="54">
        <v>0.49953989746286298</v>
      </c>
      <c r="F99" s="54">
        <v>0.57063807712260095</v>
      </c>
    </row>
    <row r="100" spans="1:6" x14ac:dyDescent="0.4">
      <c r="A100" s="52" t="s">
        <v>130</v>
      </c>
      <c r="B100" s="54">
        <v>0.31535793125197098</v>
      </c>
      <c r="C100" s="54">
        <v>3.0599755201958401E-2</v>
      </c>
      <c r="D100" s="54">
        <v>1.0299324106855501</v>
      </c>
      <c r="E100" s="54">
        <v>4.8273754964864004</v>
      </c>
      <c r="F100" s="54">
        <v>2.4759979787771602</v>
      </c>
    </row>
    <row r="101" spans="1:6" x14ac:dyDescent="0.4">
      <c r="A101" s="52" t="s">
        <v>129</v>
      </c>
      <c r="B101" s="53">
        <v>-169000</v>
      </c>
      <c r="C101" s="53">
        <v>-129000</v>
      </c>
      <c r="D101" s="53">
        <v>-125000</v>
      </c>
      <c r="E101" s="53">
        <v>-132000</v>
      </c>
      <c r="F101" s="53">
        <v>-895000</v>
      </c>
    </row>
    <row r="102" spans="1:6" x14ac:dyDescent="0.4">
      <c r="A102" s="52" t="s">
        <v>128</v>
      </c>
      <c r="B102" s="51" t="s">
        <v>127</v>
      </c>
      <c r="C102" s="51" t="s">
        <v>127</v>
      </c>
      <c r="D102" s="51" t="s">
        <v>127</v>
      </c>
      <c r="E102" s="51" t="s">
        <v>127</v>
      </c>
      <c r="F102" s="51" t="s">
        <v>127</v>
      </c>
    </row>
    <row r="103" spans="1:6" x14ac:dyDescent="0.4">
      <c r="A103" s="52" t="s">
        <v>126</v>
      </c>
      <c r="B103" s="53">
        <v>116000</v>
      </c>
      <c r="C103" s="53">
        <v>361000</v>
      </c>
      <c r="D103" s="53">
        <v>543000</v>
      </c>
      <c r="E103" s="53">
        <v>732000</v>
      </c>
      <c r="F103" s="53">
        <v>3527000</v>
      </c>
    </row>
    <row r="104" spans="1:6" x14ac:dyDescent="0.4">
      <c r="A104" s="52" t="s">
        <v>125</v>
      </c>
      <c r="B104" s="54">
        <v>0.279659586778852</v>
      </c>
      <c r="C104" s="54">
        <v>0.83187390542907202</v>
      </c>
      <c r="D104" s="54">
        <v>1.1887040280210199</v>
      </c>
      <c r="E104" s="54">
        <v>1.5213234682849801</v>
      </c>
      <c r="F104" s="54">
        <v>10.6161394214851</v>
      </c>
    </row>
    <row r="105" spans="1:6" x14ac:dyDescent="0.4">
      <c r="A105" s="52" t="s">
        <v>47</v>
      </c>
      <c r="B105" s="52"/>
      <c r="C105" s="52"/>
      <c r="D105" s="52"/>
      <c r="E105" s="52"/>
      <c r="F105" s="52"/>
    </row>
    <row r="106" spans="1:6" x14ac:dyDescent="0.4">
      <c r="A106" s="55" t="s">
        <v>183</v>
      </c>
      <c r="B106" s="52"/>
      <c r="C106" s="52"/>
      <c r="D106" s="52"/>
      <c r="E106" s="52"/>
      <c r="F106" s="52"/>
    </row>
    <row r="107" spans="1:6" x14ac:dyDescent="0.4">
      <c r="A107" s="52" t="s">
        <v>133</v>
      </c>
      <c r="B107" s="51" t="s">
        <v>124</v>
      </c>
      <c r="C107" s="51" t="s">
        <v>124</v>
      </c>
      <c r="D107" s="51" t="s">
        <v>124</v>
      </c>
      <c r="E107" s="51" t="s">
        <v>124</v>
      </c>
      <c r="F107" s="53">
        <v>0</v>
      </c>
    </row>
    <row r="108" spans="1:6" x14ac:dyDescent="0.4">
      <c r="A108" s="52" t="s">
        <v>132</v>
      </c>
      <c r="B108" s="51" t="s">
        <v>124</v>
      </c>
      <c r="C108" s="51" t="s">
        <v>124</v>
      </c>
      <c r="D108" s="51" t="s">
        <v>124</v>
      </c>
      <c r="E108" s="51" t="s">
        <v>124</v>
      </c>
      <c r="F108" s="53">
        <v>0</v>
      </c>
    </row>
    <row r="109" spans="1:6" x14ac:dyDescent="0.4">
      <c r="A109" s="52" t="s">
        <v>131</v>
      </c>
      <c r="B109" s="51" t="s">
        <v>124</v>
      </c>
      <c r="C109" s="51" t="s">
        <v>124</v>
      </c>
      <c r="D109" s="51" t="s">
        <v>124</v>
      </c>
      <c r="E109" s="51" t="s">
        <v>124</v>
      </c>
      <c r="F109" s="54">
        <v>0</v>
      </c>
    </row>
    <row r="110" spans="1:6" x14ac:dyDescent="0.4">
      <c r="A110" s="52" t="s">
        <v>130</v>
      </c>
      <c r="B110" s="51" t="s">
        <v>124</v>
      </c>
      <c r="C110" s="51" t="s">
        <v>124</v>
      </c>
      <c r="D110" s="51" t="s">
        <v>124</v>
      </c>
      <c r="E110" s="51" t="s">
        <v>124</v>
      </c>
      <c r="F110" s="54">
        <v>0</v>
      </c>
    </row>
    <row r="111" spans="1:6" x14ac:dyDescent="0.4">
      <c r="A111" s="52" t="s">
        <v>129</v>
      </c>
      <c r="B111" s="51" t="s">
        <v>124</v>
      </c>
      <c r="C111" s="51" t="s">
        <v>124</v>
      </c>
      <c r="D111" s="51" t="s">
        <v>124</v>
      </c>
      <c r="E111" s="51" t="s">
        <v>124</v>
      </c>
      <c r="F111" s="53">
        <v>-1498000</v>
      </c>
    </row>
    <row r="112" spans="1:6" x14ac:dyDescent="0.4">
      <c r="A112" s="52" t="s">
        <v>128</v>
      </c>
      <c r="B112" s="51" t="s">
        <v>124</v>
      </c>
      <c r="C112" s="51" t="s">
        <v>124</v>
      </c>
      <c r="D112" s="51" t="s">
        <v>124</v>
      </c>
      <c r="E112" s="51" t="s">
        <v>124</v>
      </c>
      <c r="F112" s="51" t="s">
        <v>127</v>
      </c>
    </row>
    <row r="113" spans="1:6" x14ac:dyDescent="0.4">
      <c r="A113" s="52" t="s">
        <v>126</v>
      </c>
      <c r="B113" s="51" t="s">
        <v>124</v>
      </c>
      <c r="C113" s="51" t="s">
        <v>124</v>
      </c>
      <c r="D113" s="51" t="s">
        <v>124</v>
      </c>
      <c r="E113" s="51" t="s">
        <v>124</v>
      </c>
      <c r="F113" s="53">
        <v>0</v>
      </c>
    </row>
    <row r="114" spans="1:6" x14ac:dyDescent="0.4">
      <c r="A114" s="52" t="s">
        <v>125</v>
      </c>
      <c r="B114" s="51" t="s">
        <v>124</v>
      </c>
      <c r="C114" s="51" t="s">
        <v>124</v>
      </c>
      <c r="D114" s="51" t="s">
        <v>124</v>
      </c>
      <c r="E114" s="51" t="s">
        <v>124</v>
      </c>
      <c r="F114" s="54">
        <v>0</v>
      </c>
    </row>
    <row r="115" spans="1:6" x14ac:dyDescent="0.4">
      <c r="A115" s="52" t="s">
        <v>47</v>
      </c>
      <c r="B115" s="52"/>
      <c r="C115" s="52"/>
      <c r="D115" s="52"/>
      <c r="E115" s="52"/>
      <c r="F115" s="52"/>
    </row>
    <row r="116" spans="1:6" x14ac:dyDescent="0.4">
      <c r="A116" s="55" t="s">
        <v>314</v>
      </c>
      <c r="B116" s="52"/>
      <c r="C116" s="52"/>
      <c r="D116" s="52"/>
      <c r="E116" s="52"/>
      <c r="F116" s="52"/>
    </row>
    <row r="117" spans="1:6" x14ac:dyDescent="0.4">
      <c r="A117" s="52" t="s">
        <v>133</v>
      </c>
      <c r="B117" s="53">
        <v>2091000</v>
      </c>
      <c r="C117" s="53">
        <v>2268000</v>
      </c>
      <c r="D117" s="53">
        <v>2167000</v>
      </c>
      <c r="E117" s="53">
        <v>2133000</v>
      </c>
      <c r="F117" s="51" t="s">
        <v>124</v>
      </c>
    </row>
    <row r="118" spans="1:6" x14ac:dyDescent="0.4">
      <c r="A118" s="52" t="s">
        <v>132</v>
      </c>
      <c r="B118" s="53">
        <v>1015000</v>
      </c>
      <c r="C118" s="53">
        <v>954000</v>
      </c>
      <c r="D118" s="53">
        <v>857000</v>
      </c>
      <c r="E118" s="53">
        <v>995000</v>
      </c>
      <c r="F118" s="51" t="s">
        <v>124</v>
      </c>
    </row>
    <row r="119" spans="1:6" x14ac:dyDescent="0.4">
      <c r="A119" s="52" t="s">
        <v>131</v>
      </c>
      <c r="B119" s="54">
        <v>28.078420840606999</v>
      </c>
      <c r="C119" s="54">
        <v>29.132947976878601</v>
      </c>
      <c r="D119" s="54">
        <v>27.89290771013</v>
      </c>
      <c r="E119" s="54">
        <v>28.039963191797</v>
      </c>
      <c r="F119" s="51" t="s">
        <v>124</v>
      </c>
    </row>
    <row r="120" spans="1:6" x14ac:dyDescent="0.4">
      <c r="A120" s="52" t="s">
        <v>130</v>
      </c>
      <c r="B120" s="54">
        <v>32.008830022075102</v>
      </c>
      <c r="C120" s="54">
        <v>29.1921664626683</v>
      </c>
      <c r="D120" s="54">
        <v>27.5828773736724</v>
      </c>
      <c r="E120" s="54">
        <v>30.400244424075801</v>
      </c>
      <c r="F120" s="51" t="s">
        <v>124</v>
      </c>
    </row>
    <row r="121" spans="1:6" x14ac:dyDescent="0.4">
      <c r="A121" s="52" t="s">
        <v>129</v>
      </c>
      <c r="B121" s="53">
        <v>652000</v>
      </c>
      <c r="C121" s="53">
        <v>1114000</v>
      </c>
      <c r="D121" s="53">
        <v>977000</v>
      </c>
      <c r="E121" s="53">
        <v>686000</v>
      </c>
      <c r="F121" s="51" t="s">
        <v>124</v>
      </c>
    </row>
    <row r="122" spans="1:6" x14ac:dyDescent="0.4">
      <c r="A122" s="52" t="s">
        <v>128</v>
      </c>
      <c r="B122" s="54">
        <v>57.801418439716301</v>
      </c>
      <c r="C122" s="54">
        <v>60.974274767378198</v>
      </c>
      <c r="D122" s="54">
        <v>55.956471935853401</v>
      </c>
      <c r="E122" s="54">
        <v>46.698434309053802</v>
      </c>
      <c r="F122" s="51" t="s">
        <v>124</v>
      </c>
    </row>
    <row r="123" spans="1:6" x14ac:dyDescent="0.4">
      <c r="A123" s="52" t="s">
        <v>126</v>
      </c>
      <c r="B123" s="53">
        <v>16813000</v>
      </c>
      <c r="C123" s="53">
        <v>16700000</v>
      </c>
      <c r="D123" s="53">
        <v>17622000</v>
      </c>
      <c r="E123" s="53">
        <v>19094000</v>
      </c>
      <c r="F123" s="51" t="s">
        <v>124</v>
      </c>
    </row>
    <row r="124" spans="1:6" x14ac:dyDescent="0.4">
      <c r="A124" s="52" t="s">
        <v>125</v>
      </c>
      <c r="B124" s="54">
        <v>40.5337640733865</v>
      </c>
      <c r="C124" s="54">
        <v>38.482809475527702</v>
      </c>
      <c r="D124" s="54">
        <v>38.577057793344999</v>
      </c>
      <c r="E124" s="54">
        <v>39.683265441848903</v>
      </c>
      <c r="F124" s="51" t="s">
        <v>124</v>
      </c>
    </row>
    <row r="125" spans="1:6" x14ac:dyDescent="0.4">
      <c r="A125" s="50"/>
    </row>
    <row r="126" spans="1:6" ht="178.5" customHeight="1" x14ac:dyDescent="0.4">
      <c r="A126" s="69" t="s">
        <v>123</v>
      </c>
      <c r="B126" s="68"/>
      <c r="C126" s="68"/>
      <c r="D126" s="68"/>
      <c r="E126" s="68"/>
      <c r="F126" s="68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20609-9C5A-4B73-8C0C-54650E141CAE}">
  <dimension ref="A1:L108"/>
  <sheetViews>
    <sheetView topLeftCell="D3" zoomScaleNormal="100" workbookViewId="0">
      <selection activeCell="H17" sqref="H17"/>
    </sheetView>
  </sheetViews>
  <sheetFormatPr defaultRowHeight="12.3" x14ac:dyDescent="0.4"/>
  <cols>
    <col min="1" max="1" width="48.5546875" style="49" customWidth="1"/>
    <col min="2" max="5" width="22.27734375" style="49" customWidth="1"/>
    <col min="6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353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352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351</v>
      </c>
      <c r="B16" s="53">
        <v>6324000</v>
      </c>
      <c r="C16" s="53">
        <v>6471000</v>
      </c>
      <c r="D16" s="53">
        <v>6625000</v>
      </c>
      <c r="E16" s="53">
        <v>6608000</v>
      </c>
      <c r="F16" s="53">
        <v>7122000</v>
      </c>
      <c r="H16" s="49">
        <v>4830</v>
      </c>
    </row>
    <row r="17" spans="1:8" x14ac:dyDescent="0.4">
      <c r="A17" s="52" t="s">
        <v>350</v>
      </c>
      <c r="B17" s="53">
        <v>3860000</v>
      </c>
      <c r="C17" s="53">
        <v>4146000</v>
      </c>
      <c r="D17" s="53">
        <v>4385000</v>
      </c>
      <c r="E17" s="53">
        <v>3634000</v>
      </c>
      <c r="F17" s="53">
        <v>3147000</v>
      </c>
      <c r="H17" s="49">
        <v>742</v>
      </c>
    </row>
    <row r="18" spans="1:8" x14ac:dyDescent="0.4">
      <c r="A18" s="52" t="s">
        <v>159</v>
      </c>
      <c r="B18" s="53">
        <v>466000</v>
      </c>
      <c r="C18" s="53">
        <v>571000</v>
      </c>
      <c r="D18" s="53">
        <v>549000</v>
      </c>
      <c r="E18" s="53">
        <v>595000</v>
      </c>
      <c r="F18" s="53">
        <v>620000</v>
      </c>
    </row>
    <row r="19" spans="1:8" x14ac:dyDescent="0.4">
      <c r="A19" s="52" t="s">
        <v>205</v>
      </c>
      <c r="B19" s="53">
        <v>-1556000</v>
      </c>
      <c r="C19" s="53">
        <v>-1492000</v>
      </c>
      <c r="D19" s="53">
        <v>-1483000</v>
      </c>
      <c r="E19" s="53">
        <v>-1234000</v>
      </c>
      <c r="F19" s="53">
        <v>-1167000</v>
      </c>
    </row>
    <row r="20" spans="1:8" x14ac:dyDescent="0.4">
      <c r="A20" s="52" t="s">
        <v>47</v>
      </c>
      <c r="B20" s="52"/>
      <c r="C20" s="52"/>
      <c r="D20" s="52"/>
      <c r="E20" s="52"/>
      <c r="F20" s="52"/>
    </row>
    <row r="21" spans="1:8" x14ac:dyDescent="0.4">
      <c r="A21" s="52" t="s">
        <v>131</v>
      </c>
      <c r="B21" s="52"/>
      <c r="C21" s="52"/>
      <c r="D21" s="52"/>
      <c r="E21" s="52"/>
      <c r="F21" s="52"/>
    </row>
    <row r="22" spans="1:8" x14ac:dyDescent="0.4">
      <c r="A22" s="52" t="s">
        <v>351</v>
      </c>
      <c r="B22" s="54">
        <v>69.540356278865204</v>
      </c>
      <c r="C22" s="54">
        <v>66.738861386138595</v>
      </c>
      <c r="D22" s="54">
        <v>65.7502977371973</v>
      </c>
      <c r="E22" s="54">
        <v>68.8118296365719</v>
      </c>
      <c r="F22" s="54">
        <v>73.256531577864607</v>
      </c>
    </row>
    <row r="23" spans="1:8" x14ac:dyDescent="0.4">
      <c r="A23" s="52" t="s">
        <v>350</v>
      </c>
      <c r="B23" s="54">
        <v>42.445568506707701</v>
      </c>
      <c r="C23" s="54">
        <v>42.759900990098998</v>
      </c>
      <c r="D23" s="54">
        <v>43.519253672092098</v>
      </c>
      <c r="E23" s="54">
        <v>37.842340935124398</v>
      </c>
      <c r="F23" s="54">
        <v>32.369882740176898</v>
      </c>
    </row>
    <row r="24" spans="1:8" x14ac:dyDescent="0.4">
      <c r="A24" s="52" t="s">
        <v>159</v>
      </c>
      <c r="B24" s="54">
        <v>5.1242577523642003</v>
      </c>
      <c r="C24" s="54">
        <v>5.8890264026402601</v>
      </c>
      <c r="D24" s="54">
        <v>5.44859071059944</v>
      </c>
      <c r="E24" s="54">
        <v>6.1959804227845501</v>
      </c>
      <c r="F24" s="54">
        <v>6.37728862373997</v>
      </c>
    </row>
    <row r="25" spans="1:8" x14ac:dyDescent="0.4">
      <c r="A25" s="52" t="s">
        <v>205</v>
      </c>
      <c r="B25" s="51" t="s">
        <v>127</v>
      </c>
      <c r="C25" s="51" t="s">
        <v>127</v>
      </c>
      <c r="D25" s="51" t="s">
        <v>127</v>
      </c>
      <c r="E25" s="51" t="s">
        <v>127</v>
      </c>
      <c r="F25" s="51" t="s">
        <v>127</v>
      </c>
    </row>
    <row r="26" spans="1:8" x14ac:dyDescent="0.4">
      <c r="A26" s="52" t="s">
        <v>47</v>
      </c>
      <c r="B26" s="52"/>
      <c r="C26" s="52"/>
      <c r="D26" s="52"/>
      <c r="E26" s="52"/>
      <c r="F26" s="52"/>
    </row>
    <row r="27" spans="1:8" x14ac:dyDescent="0.4">
      <c r="A27" s="52" t="s">
        <v>129</v>
      </c>
      <c r="B27" s="52"/>
      <c r="C27" s="52"/>
      <c r="D27" s="52"/>
      <c r="E27" s="52"/>
      <c r="F27" s="52"/>
    </row>
    <row r="28" spans="1:8" x14ac:dyDescent="0.4">
      <c r="A28" s="52" t="s">
        <v>351</v>
      </c>
      <c r="B28" s="53">
        <v>973000</v>
      </c>
      <c r="C28" s="53">
        <v>1067000</v>
      </c>
      <c r="D28" s="53">
        <v>1250000</v>
      </c>
      <c r="E28" s="53">
        <v>1327000</v>
      </c>
      <c r="F28" s="53">
        <v>1446000</v>
      </c>
    </row>
    <row r="29" spans="1:8" x14ac:dyDescent="0.4">
      <c r="A29" s="52" t="s">
        <v>350</v>
      </c>
      <c r="B29" s="53">
        <v>479000</v>
      </c>
      <c r="C29" s="53">
        <v>365000</v>
      </c>
      <c r="D29" s="53">
        <v>468000</v>
      </c>
      <c r="E29" s="53">
        <v>594000</v>
      </c>
      <c r="F29" s="53">
        <v>-2056000</v>
      </c>
    </row>
    <row r="30" spans="1:8" x14ac:dyDescent="0.4">
      <c r="A30" s="52" t="s">
        <v>159</v>
      </c>
      <c r="B30" s="53">
        <v>122000</v>
      </c>
      <c r="C30" s="53">
        <v>6000</v>
      </c>
      <c r="D30" s="53">
        <v>-25000</v>
      </c>
      <c r="E30" s="53">
        <v>-16000</v>
      </c>
      <c r="F30" s="53">
        <v>-38000</v>
      </c>
    </row>
    <row r="31" spans="1:8" x14ac:dyDescent="0.4">
      <c r="A31" s="52" t="s">
        <v>205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</row>
    <row r="32" spans="1:8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351</v>
      </c>
      <c r="B34" s="54">
        <v>61.817026683608603</v>
      </c>
      <c r="C34" s="54">
        <v>74.200278164116796</v>
      </c>
      <c r="D34" s="54">
        <v>73.833431777908999</v>
      </c>
      <c r="E34" s="54">
        <v>69.658792650918599</v>
      </c>
      <c r="F34" s="51" t="s">
        <v>127</v>
      </c>
    </row>
    <row r="35" spans="1:6" x14ac:dyDescent="0.4">
      <c r="A35" s="52" t="s">
        <v>350</v>
      </c>
      <c r="B35" s="54">
        <v>30.432020330368498</v>
      </c>
      <c r="C35" s="54">
        <v>25.382475660639798</v>
      </c>
      <c r="D35" s="54">
        <v>27.6432368576491</v>
      </c>
      <c r="E35" s="54">
        <v>31.181102362204701</v>
      </c>
      <c r="F35" s="51" t="s">
        <v>127</v>
      </c>
    </row>
    <row r="36" spans="1:6" x14ac:dyDescent="0.4">
      <c r="A36" s="52" t="s">
        <v>159</v>
      </c>
      <c r="B36" s="54">
        <v>7.7509529860228703</v>
      </c>
      <c r="C36" s="54">
        <v>0.41724617524339402</v>
      </c>
      <c r="D36" s="51" t="s">
        <v>127</v>
      </c>
      <c r="E36" s="51" t="s">
        <v>127</v>
      </c>
      <c r="F36" s="51" t="s">
        <v>127</v>
      </c>
    </row>
    <row r="37" spans="1:6" x14ac:dyDescent="0.4">
      <c r="A37" s="52" t="s">
        <v>205</v>
      </c>
      <c r="B37" s="54">
        <v>0</v>
      </c>
      <c r="C37" s="54">
        <v>0</v>
      </c>
      <c r="D37" s="54">
        <v>0</v>
      </c>
      <c r="E37" s="54">
        <v>0</v>
      </c>
      <c r="F37" s="51" t="s">
        <v>127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351</v>
      </c>
      <c r="B40" s="53">
        <v>2919000</v>
      </c>
      <c r="C40" s="53">
        <v>2896000</v>
      </c>
      <c r="D40" s="53">
        <v>2542000</v>
      </c>
      <c r="E40" s="53">
        <v>2507000</v>
      </c>
      <c r="F40" s="53">
        <v>2447000</v>
      </c>
    </row>
    <row r="41" spans="1:6" x14ac:dyDescent="0.4">
      <c r="A41" s="52" t="s">
        <v>350</v>
      </c>
      <c r="B41" s="53">
        <v>1231000</v>
      </c>
      <c r="C41" s="53">
        <v>996000</v>
      </c>
      <c r="D41" s="53">
        <v>607000</v>
      </c>
      <c r="E41" s="53">
        <v>404000</v>
      </c>
      <c r="F41" s="53">
        <v>259000</v>
      </c>
    </row>
    <row r="42" spans="1:6" x14ac:dyDescent="0.4">
      <c r="A42" s="52" t="s">
        <v>159</v>
      </c>
      <c r="B42" s="53">
        <v>40000</v>
      </c>
      <c r="C42" s="53">
        <v>20000</v>
      </c>
      <c r="D42" s="53">
        <v>17000</v>
      </c>
      <c r="E42" s="53">
        <v>12000</v>
      </c>
      <c r="F42" s="53">
        <v>13000</v>
      </c>
    </row>
    <row r="43" spans="1:6" x14ac:dyDescent="0.4">
      <c r="A43" s="52" t="s">
        <v>205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351</v>
      </c>
      <c r="B46" s="54">
        <v>69.665871121718396</v>
      </c>
      <c r="C46" s="54">
        <v>74.028629856850699</v>
      </c>
      <c r="D46" s="54">
        <v>80.290587492103597</v>
      </c>
      <c r="E46" s="54">
        <v>85.768046527540207</v>
      </c>
      <c r="F46" s="54">
        <v>89.996322177271097</v>
      </c>
    </row>
    <row r="47" spans="1:6" x14ac:dyDescent="0.4">
      <c r="A47" s="52" t="s">
        <v>350</v>
      </c>
      <c r="B47" s="54">
        <v>29.379474940334099</v>
      </c>
      <c r="C47" s="54">
        <v>25.460122699386499</v>
      </c>
      <c r="D47" s="54">
        <v>19.172457359444099</v>
      </c>
      <c r="E47" s="54">
        <v>13.821416353061901</v>
      </c>
      <c r="F47" s="54">
        <v>9.5255608679661599</v>
      </c>
    </row>
    <row r="48" spans="1:6" x14ac:dyDescent="0.4">
      <c r="A48" s="52" t="s">
        <v>159</v>
      </c>
      <c r="B48" s="54">
        <v>0.95465393794749398</v>
      </c>
      <c r="C48" s="54">
        <v>0.51124744376278097</v>
      </c>
      <c r="D48" s="54">
        <v>0.53695514845230596</v>
      </c>
      <c r="E48" s="54">
        <v>0.41053711939787901</v>
      </c>
      <c r="F48" s="54">
        <v>0.47811695476277999</v>
      </c>
    </row>
    <row r="49" spans="1:6" x14ac:dyDescent="0.4">
      <c r="A49" s="52" t="s">
        <v>205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351</v>
      </c>
      <c r="B52" s="53">
        <v>28554000</v>
      </c>
      <c r="C52" s="53">
        <v>31109000</v>
      </c>
      <c r="D52" s="53">
        <v>33266000</v>
      </c>
      <c r="E52" s="53">
        <v>35581000</v>
      </c>
      <c r="F52" s="53">
        <v>37198000</v>
      </c>
    </row>
    <row r="53" spans="1:6" x14ac:dyDescent="0.4">
      <c r="A53" s="52" t="s">
        <v>350</v>
      </c>
      <c r="B53" s="53">
        <v>12418000</v>
      </c>
      <c r="C53" s="53">
        <v>12594000</v>
      </c>
      <c r="D53" s="53">
        <v>12805000</v>
      </c>
      <c r="E53" s="53">
        <v>12704000</v>
      </c>
      <c r="F53" s="53">
        <v>9777000</v>
      </c>
    </row>
    <row r="54" spans="1:6" x14ac:dyDescent="0.4">
      <c r="A54" s="52" t="s">
        <v>159</v>
      </c>
      <c r="B54" s="53">
        <v>2666000</v>
      </c>
      <c r="C54" s="53">
        <v>2604000</v>
      </c>
      <c r="D54" s="53">
        <v>2715000</v>
      </c>
      <c r="E54" s="53">
        <v>2692000</v>
      </c>
      <c r="F54" s="53">
        <v>5150000</v>
      </c>
    </row>
    <row r="55" spans="1:6" x14ac:dyDescent="0.4">
      <c r="A55" s="52" t="s">
        <v>205</v>
      </c>
      <c r="B55" s="53">
        <v>-922000</v>
      </c>
      <c r="C55" s="53">
        <v>-981000</v>
      </c>
      <c r="D55" s="53">
        <v>-1056000</v>
      </c>
      <c r="E55" s="53">
        <v>-927000</v>
      </c>
      <c r="F55" s="53">
        <v>-3126000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351</v>
      </c>
      <c r="B58" s="54">
        <v>66.846146642944106</v>
      </c>
      <c r="C58" s="54">
        <v>68.633896659753802</v>
      </c>
      <c r="D58" s="54">
        <v>69.696207835742698</v>
      </c>
      <c r="E58" s="54">
        <v>71.090909090909093</v>
      </c>
      <c r="F58" s="54">
        <v>75.915835017041204</v>
      </c>
    </row>
    <row r="59" spans="1:6" x14ac:dyDescent="0.4">
      <c r="A59" s="52" t="s">
        <v>350</v>
      </c>
      <c r="B59" s="54">
        <v>29.071074070605899</v>
      </c>
      <c r="C59" s="54">
        <v>27.7853770462869</v>
      </c>
      <c r="D59" s="54">
        <v>26.827990781479201</v>
      </c>
      <c r="E59" s="54">
        <v>25.382617382617401</v>
      </c>
      <c r="F59" s="54">
        <v>19.953468438131399</v>
      </c>
    </row>
    <row r="60" spans="1:6" x14ac:dyDescent="0.4">
      <c r="A60" s="52" t="s">
        <v>159</v>
      </c>
      <c r="B60" s="54">
        <v>6.2412210881168599</v>
      </c>
      <c r="C60" s="54">
        <v>5.7450469928959098</v>
      </c>
      <c r="D60" s="54">
        <v>5.6882463859208103</v>
      </c>
      <c r="E60" s="54">
        <v>5.3786213786213803</v>
      </c>
      <c r="F60" s="54">
        <v>10.510418579971001</v>
      </c>
    </row>
    <row r="61" spans="1:6" x14ac:dyDescent="0.4">
      <c r="A61" s="52" t="s">
        <v>205</v>
      </c>
      <c r="B61" s="51" t="s">
        <v>127</v>
      </c>
      <c r="C61" s="51" t="s">
        <v>127</v>
      </c>
      <c r="D61" s="51" t="s">
        <v>127</v>
      </c>
      <c r="E61" s="51" t="s">
        <v>127</v>
      </c>
      <c r="F61" s="51" t="s">
        <v>127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351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6324000</v>
      </c>
      <c r="C69" s="53">
        <v>6471000</v>
      </c>
      <c r="D69" s="53">
        <v>6625000</v>
      </c>
      <c r="E69" s="53">
        <v>6608000</v>
      </c>
      <c r="F69" s="53">
        <v>7122000</v>
      </c>
    </row>
    <row r="70" spans="1:6" x14ac:dyDescent="0.4">
      <c r="A70" s="52" t="s">
        <v>132</v>
      </c>
      <c r="B70" s="53">
        <v>2919000</v>
      </c>
      <c r="C70" s="53">
        <v>2896000</v>
      </c>
      <c r="D70" s="53">
        <v>2542000</v>
      </c>
      <c r="E70" s="53">
        <v>2507000</v>
      </c>
      <c r="F70" s="53">
        <v>2447000</v>
      </c>
    </row>
    <row r="71" spans="1:6" x14ac:dyDescent="0.4">
      <c r="A71" s="52" t="s">
        <v>131</v>
      </c>
      <c r="B71" s="54">
        <v>69.540356278865204</v>
      </c>
      <c r="C71" s="54">
        <v>66.738861386138595</v>
      </c>
      <c r="D71" s="54">
        <v>65.7502977371973</v>
      </c>
      <c r="E71" s="54">
        <v>68.8118296365719</v>
      </c>
      <c r="F71" s="54">
        <v>73.256531577864607</v>
      </c>
    </row>
    <row r="72" spans="1:6" x14ac:dyDescent="0.4">
      <c r="A72" s="52" t="s">
        <v>130</v>
      </c>
      <c r="B72" s="54">
        <v>69.665871121718396</v>
      </c>
      <c r="C72" s="54">
        <v>74.028629856850699</v>
      </c>
      <c r="D72" s="54">
        <v>80.290587492103597</v>
      </c>
      <c r="E72" s="54">
        <v>85.768046527540207</v>
      </c>
      <c r="F72" s="54">
        <v>89.996322177271097</v>
      </c>
    </row>
    <row r="73" spans="1:6" x14ac:dyDescent="0.4">
      <c r="A73" s="52" t="s">
        <v>129</v>
      </c>
      <c r="B73" s="53">
        <v>973000</v>
      </c>
      <c r="C73" s="53">
        <v>1067000</v>
      </c>
      <c r="D73" s="53">
        <v>1250000</v>
      </c>
      <c r="E73" s="53">
        <v>1327000</v>
      </c>
      <c r="F73" s="53">
        <v>1446000</v>
      </c>
    </row>
    <row r="74" spans="1:6" x14ac:dyDescent="0.4">
      <c r="A74" s="52" t="s">
        <v>128</v>
      </c>
      <c r="B74" s="54">
        <v>61.817026683608603</v>
      </c>
      <c r="C74" s="54">
        <v>74.200278164116796</v>
      </c>
      <c r="D74" s="54">
        <v>73.833431777908999</v>
      </c>
      <c r="E74" s="54">
        <v>69.658792650918599</v>
      </c>
      <c r="F74" s="51" t="s">
        <v>127</v>
      </c>
    </row>
    <row r="75" spans="1:6" x14ac:dyDescent="0.4">
      <c r="A75" s="52" t="s">
        <v>126</v>
      </c>
      <c r="B75" s="53">
        <v>28554000</v>
      </c>
      <c r="C75" s="53">
        <v>31109000</v>
      </c>
      <c r="D75" s="53">
        <v>33266000</v>
      </c>
      <c r="E75" s="53">
        <v>35581000</v>
      </c>
      <c r="F75" s="53">
        <v>37198000</v>
      </c>
    </row>
    <row r="76" spans="1:6" x14ac:dyDescent="0.4">
      <c r="A76" s="52" t="s">
        <v>125</v>
      </c>
      <c r="B76" s="54">
        <v>66.846146642944106</v>
      </c>
      <c r="C76" s="54">
        <v>68.633896659753802</v>
      </c>
      <c r="D76" s="54">
        <v>69.696207835742698</v>
      </c>
      <c r="E76" s="54">
        <v>71.090909090909093</v>
      </c>
      <c r="F76" s="54">
        <v>75.915835017041204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350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3860000</v>
      </c>
      <c r="C79" s="53">
        <v>4146000</v>
      </c>
      <c r="D79" s="53">
        <v>4385000</v>
      </c>
      <c r="E79" s="53">
        <v>3634000</v>
      </c>
      <c r="F79" s="53">
        <v>3147000</v>
      </c>
    </row>
    <row r="80" spans="1:6" x14ac:dyDescent="0.4">
      <c r="A80" s="52" t="s">
        <v>132</v>
      </c>
      <c r="B80" s="53">
        <v>1231000</v>
      </c>
      <c r="C80" s="53">
        <v>996000</v>
      </c>
      <c r="D80" s="53">
        <v>607000</v>
      </c>
      <c r="E80" s="53">
        <v>404000</v>
      </c>
      <c r="F80" s="53">
        <v>259000</v>
      </c>
    </row>
    <row r="81" spans="1:6" x14ac:dyDescent="0.4">
      <c r="A81" s="52" t="s">
        <v>131</v>
      </c>
      <c r="B81" s="54">
        <v>42.445568506707701</v>
      </c>
      <c r="C81" s="54">
        <v>42.759900990098998</v>
      </c>
      <c r="D81" s="54">
        <v>43.519253672092098</v>
      </c>
      <c r="E81" s="54">
        <v>37.842340935124398</v>
      </c>
      <c r="F81" s="54">
        <v>32.369882740176898</v>
      </c>
    </row>
    <row r="82" spans="1:6" x14ac:dyDescent="0.4">
      <c r="A82" s="52" t="s">
        <v>130</v>
      </c>
      <c r="B82" s="54">
        <v>29.379474940334099</v>
      </c>
      <c r="C82" s="54">
        <v>25.460122699386499</v>
      </c>
      <c r="D82" s="54">
        <v>19.172457359444099</v>
      </c>
      <c r="E82" s="54">
        <v>13.821416353061901</v>
      </c>
      <c r="F82" s="54">
        <v>9.5255608679661599</v>
      </c>
    </row>
    <row r="83" spans="1:6" x14ac:dyDescent="0.4">
      <c r="A83" s="52" t="s">
        <v>129</v>
      </c>
      <c r="B83" s="53">
        <v>479000</v>
      </c>
      <c r="C83" s="53">
        <v>365000</v>
      </c>
      <c r="D83" s="53">
        <v>468000</v>
      </c>
      <c r="E83" s="53">
        <v>594000</v>
      </c>
      <c r="F83" s="53">
        <v>-2056000</v>
      </c>
    </row>
    <row r="84" spans="1:6" x14ac:dyDescent="0.4">
      <c r="A84" s="52" t="s">
        <v>128</v>
      </c>
      <c r="B84" s="54">
        <v>30.432020330368498</v>
      </c>
      <c r="C84" s="54">
        <v>25.382475660639798</v>
      </c>
      <c r="D84" s="54">
        <v>27.6432368576491</v>
      </c>
      <c r="E84" s="54">
        <v>31.181102362204701</v>
      </c>
      <c r="F84" s="51" t="s">
        <v>127</v>
      </c>
    </row>
    <row r="85" spans="1:6" x14ac:dyDescent="0.4">
      <c r="A85" s="52" t="s">
        <v>126</v>
      </c>
      <c r="B85" s="53">
        <v>12418000</v>
      </c>
      <c r="C85" s="53">
        <v>12594000</v>
      </c>
      <c r="D85" s="53">
        <v>12805000</v>
      </c>
      <c r="E85" s="53">
        <v>12704000</v>
      </c>
      <c r="F85" s="53">
        <v>9777000</v>
      </c>
    </row>
    <row r="86" spans="1:6" x14ac:dyDescent="0.4">
      <c r="A86" s="52" t="s">
        <v>125</v>
      </c>
      <c r="B86" s="54">
        <v>29.071074070605899</v>
      </c>
      <c r="C86" s="54">
        <v>27.7853770462869</v>
      </c>
      <c r="D86" s="54">
        <v>26.827990781479201</v>
      </c>
      <c r="E86" s="54">
        <v>25.382617382617401</v>
      </c>
      <c r="F86" s="54">
        <v>19.953468438131399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159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466000</v>
      </c>
      <c r="C89" s="53">
        <v>571000</v>
      </c>
      <c r="D89" s="53">
        <v>549000</v>
      </c>
      <c r="E89" s="53">
        <v>595000</v>
      </c>
      <c r="F89" s="53">
        <v>620000</v>
      </c>
    </row>
    <row r="90" spans="1:6" x14ac:dyDescent="0.4">
      <c r="A90" s="52" t="s">
        <v>132</v>
      </c>
      <c r="B90" s="53">
        <v>40000</v>
      </c>
      <c r="C90" s="53">
        <v>20000</v>
      </c>
      <c r="D90" s="53">
        <v>17000</v>
      </c>
      <c r="E90" s="53">
        <v>12000</v>
      </c>
      <c r="F90" s="53">
        <v>13000</v>
      </c>
    </row>
    <row r="91" spans="1:6" x14ac:dyDescent="0.4">
      <c r="A91" s="52" t="s">
        <v>131</v>
      </c>
      <c r="B91" s="54">
        <v>5.1242577523642003</v>
      </c>
      <c r="C91" s="54">
        <v>5.8890264026402601</v>
      </c>
      <c r="D91" s="54">
        <v>5.44859071059944</v>
      </c>
      <c r="E91" s="54">
        <v>6.1959804227845501</v>
      </c>
      <c r="F91" s="54">
        <v>6.37728862373997</v>
      </c>
    </row>
    <row r="92" spans="1:6" x14ac:dyDescent="0.4">
      <c r="A92" s="52" t="s">
        <v>130</v>
      </c>
      <c r="B92" s="54">
        <v>0.95465393794749398</v>
      </c>
      <c r="C92" s="54">
        <v>0.51124744376278097</v>
      </c>
      <c r="D92" s="54">
        <v>0.53695514845230596</v>
      </c>
      <c r="E92" s="54">
        <v>0.41053711939787901</v>
      </c>
      <c r="F92" s="54">
        <v>0.47811695476277999</v>
      </c>
    </row>
    <row r="93" spans="1:6" x14ac:dyDescent="0.4">
      <c r="A93" s="52" t="s">
        <v>129</v>
      </c>
      <c r="B93" s="53">
        <v>122000</v>
      </c>
      <c r="C93" s="53">
        <v>6000</v>
      </c>
      <c r="D93" s="53">
        <v>-25000</v>
      </c>
      <c r="E93" s="53">
        <v>-16000</v>
      </c>
      <c r="F93" s="53">
        <v>-38000</v>
      </c>
    </row>
    <row r="94" spans="1:6" x14ac:dyDescent="0.4">
      <c r="A94" s="52" t="s">
        <v>128</v>
      </c>
      <c r="B94" s="54">
        <v>7.7509529860228703</v>
      </c>
      <c r="C94" s="54">
        <v>0.41724617524339402</v>
      </c>
      <c r="D94" s="51" t="s">
        <v>127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3">
        <v>2666000</v>
      </c>
      <c r="C95" s="53">
        <v>2604000</v>
      </c>
      <c r="D95" s="53">
        <v>2715000</v>
      </c>
      <c r="E95" s="53">
        <v>2692000</v>
      </c>
      <c r="F95" s="53">
        <v>5150000</v>
      </c>
    </row>
    <row r="96" spans="1:6" x14ac:dyDescent="0.4">
      <c r="A96" s="52" t="s">
        <v>125</v>
      </c>
      <c r="B96" s="54">
        <v>6.2412210881168599</v>
      </c>
      <c r="C96" s="54">
        <v>5.7450469928959098</v>
      </c>
      <c r="D96" s="54">
        <v>5.6882463859208103</v>
      </c>
      <c r="E96" s="54">
        <v>5.3786213786213803</v>
      </c>
      <c r="F96" s="54">
        <v>10.510418579971001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205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-1556000</v>
      </c>
      <c r="C99" s="53">
        <v>-1492000</v>
      </c>
      <c r="D99" s="53">
        <v>-1483000</v>
      </c>
      <c r="E99" s="53">
        <v>-1234000</v>
      </c>
      <c r="F99" s="53">
        <v>-1167000</v>
      </c>
    </row>
    <row r="100" spans="1:6" x14ac:dyDescent="0.4">
      <c r="A100" s="52" t="s">
        <v>132</v>
      </c>
      <c r="B100" s="53">
        <v>0</v>
      </c>
      <c r="C100" s="53">
        <v>0</v>
      </c>
      <c r="D100" s="53">
        <v>0</v>
      </c>
      <c r="E100" s="53">
        <v>0</v>
      </c>
      <c r="F100" s="53">
        <v>0</v>
      </c>
    </row>
    <row r="101" spans="1:6" x14ac:dyDescent="0.4">
      <c r="A101" s="52" t="s">
        <v>131</v>
      </c>
      <c r="B101" s="51" t="s">
        <v>127</v>
      </c>
      <c r="C101" s="51" t="s">
        <v>127</v>
      </c>
      <c r="D101" s="51" t="s">
        <v>127</v>
      </c>
      <c r="E101" s="51" t="s">
        <v>127</v>
      </c>
      <c r="F101" s="51" t="s">
        <v>127</v>
      </c>
    </row>
    <row r="102" spans="1:6" x14ac:dyDescent="0.4">
      <c r="A102" s="52" t="s">
        <v>130</v>
      </c>
      <c r="B102" s="54">
        <v>0</v>
      </c>
      <c r="C102" s="54">
        <v>0</v>
      </c>
      <c r="D102" s="54">
        <v>0</v>
      </c>
      <c r="E102" s="54">
        <v>0</v>
      </c>
      <c r="F102" s="54">
        <v>0</v>
      </c>
    </row>
    <row r="103" spans="1:6" x14ac:dyDescent="0.4">
      <c r="A103" s="52" t="s">
        <v>129</v>
      </c>
      <c r="B103" s="53">
        <v>0</v>
      </c>
      <c r="C103" s="53">
        <v>0</v>
      </c>
      <c r="D103" s="53">
        <v>0</v>
      </c>
      <c r="E103" s="53">
        <v>0</v>
      </c>
      <c r="F103" s="53">
        <v>0</v>
      </c>
    </row>
    <row r="104" spans="1:6" x14ac:dyDescent="0.4">
      <c r="A104" s="52" t="s">
        <v>128</v>
      </c>
      <c r="B104" s="54">
        <v>0</v>
      </c>
      <c r="C104" s="54">
        <v>0</v>
      </c>
      <c r="D104" s="54">
        <v>0</v>
      </c>
      <c r="E104" s="54">
        <v>0</v>
      </c>
      <c r="F104" s="51" t="s">
        <v>127</v>
      </c>
    </row>
    <row r="105" spans="1:6" x14ac:dyDescent="0.4">
      <c r="A105" s="52" t="s">
        <v>126</v>
      </c>
      <c r="B105" s="53">
        <v>-922000</v>
      </c>
      <c r="C105" s="53">
        <v>-981000</v>
      </c>
      <c r="D105" s="53">
        <v>-1056000</v>
      </c>
      <c r="E105" s="53">
        <v>-927000</v>
      </c>
      <c r="F105" s="53">
        <v>-3126000</v>
      </c>
    </row>
    <row r="106" spans="1:6" x14ac:dyDescent="0.4">
      <c r="A106" s="52" t="s">
        <v>125</v>
      </c>
      <c r="B106" s="51" t="s">
        <v>127</v>
      </c>
      <c r="C106" s="51" t="s">
        <v>127</v>
      </c>
      <c r="D106" s="51" t="s">
        <v>127</v>
      </c>
      <c r="E106" s="51" t="s">
        <v>127</v>
      </c>
      <c r="F106" s="51" t="s">
        <v>127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FF74-A24F-4944-9FC6-565421A05C0B}">
  <sheetPr>
    <outlinePr summaryBelow="0" summaryRight="0"/>
    <pageSetUpPr autoPageBreaks="0"/>
  </sheetPr>
  <dimension ref="A5:IU119"/>
  <sheetViews>
    <sheetView workbookViewId="0">
      <selection activeCell="N34" sqref="N34"/>
    </sheetView>
  </sheetViews>
  <sheetFormatPr defaultRowHeight="9.9" x14ac:dyDescent="0.3"/>
  <cols>
    <col min="1" max="1" width="45.83203125" style="4" customWidth="1"/>
    <col min="2" max="7" width="14.83203125" style="4" customWidth="1"/>
    <col min="8" max="256" width="9.1640625" style="4"/>
    <col min="257" max="257" width="45.83203125" style="4" customWidth="1"/>
    <col min="258" max="263" width="14.83203125" style="4" customWidth="1"/>
    <col min="264" max="512" width="9.1640625" style="4"/>
    <col min="513" max="513" width="45.83203125" style="4" customWidth="1"/>
    <col min="514" max="519" width="14.83203125" style="4" customWidth="1"/>
    <col min="520" max="768" width="9.1640625" style="4"/>
    <col min="769" max="769" width="45.83203125" style="4" customWidth="1"/>
    <col min="770" max="775" width="14.83203125" style="4" customWidth="1"/>
    <col min="776" max="1024" width="9.1640625" style="4"/>
    <col min="1025" max="1025" width="45.83203125" style="4" customWidth="1"/>
    <col min="1026" max="1031" width="14.83203125" style="4" customWidth="1"/>
    <col min="1032" max="1280" width="9.1640625" style="4"/>
    <col min="1281" max="1281" width="45.83203125" style="4" customWidth="1"/>
    <col min="1282" max="1287" width="14.83203125" style="4" customWidth="1"/>
    <col min="1288" max="1536" width="9.1640625" style="4"/>
    <col min="1537" max="1537" width="45.83203125" style="4" customWidth="1"/>
    <col min="1538" max="1543" width="14.83203125" style="4" customWidth="1"/>
    <col min="1544" max="1792" width="9.1640625" style="4"/>
    <col min="1793" max="1793" width="45.83203125" style="4" customWidth="1"/>
    <col min="1794" max="1799" width="14.83203125" style="4" customWidth="1"/>
    <col min="1800" max="2048" width="9.1640625" style="4"/>
    <col min="2049" max="2049" width="45.83203125" style="4" customWidth="1"/>
    <col min="2050" max="2055" width="14.83203125" style="4" customWidth="1"/>
    <col min="2056" max="2304" width="9.1640625" style="4"/>
    <col min="2305" max="2305" width="45.83203125" style="4" customWidth="1"/>
    <col min="2306" max="2311" width="14.83203125" style="4" customWidth="1"/>
    <col min="2312" max="2560" width="9.1640625" style="4"/>
    <col min="2561" max="2561" width="45.83203125" style="4" customWidth="1"/>
    <col min="2562" max="2567" width="14.83203125" style="4" customWidth="1"/>
    <col min="2568" max="2816" width="9.1640625" style="4"/>
    <col min="2817" max="2817" width="45.83203125" style="4" customWidth="1"/>
    <col min="2818" max="2823" width="14.83203125" style="4" customWidth="1"/>
    <col min="2824" max="3072" width="9.1640625" style="4"/>
    <col min="3073" max="3073" width="45.83203125" style="4" customWidth="1"/>
    <col min="3074" max="3079" width="14.83203125" style="4" customWidth="1"/>
    <col min="3080" max="3328" width="9.1640625" style="4"/>
    <col min="3329" max="3329" width="45.83203125" style="4" customWidth="1"/>
    <col min="3330" max="3335" width="14.83203125" style="4" customWidth="1"/>
    <col min="3336" max="3584" width="9.1640625" style="4"/>
    <col min="3585" max="3585" width="45.83203125" style="4" customWidth="1"/>
    <col min="3586" max="3591" width="14.83203125" style="4" customWidth="1"/>
    <col min="3592" max="3840" width="9.1640625" style="4"/>
    <col min="3841" max="3841" width="45.83203125" style="4" customWidth="1"/>
    <col min="3842" max="3847" width="14.83203125" style="4" customWidth="1"/>
    <col min="3848" max="4096" width="9.1640625" style="4"/>
    <col min="4097" max="4097" width="45.83203125" style="4" customWidth="1"/>
    <col min="4098" max="4103" width="14.83203125" style="4" customWidth="1"/>
    <col min="4104" max="4352" width="9.1640625" style="4"/>
    <col min="4353" max="4353" width="45.83203125" style="4" customWidth="1"/>
    <col min="4354" max="4359" width="14.83203125" style="4" customWidth="1"/>
    <col min="4360" max="4608" width="9.1640625" style="4"/>
    <col min="4609" max="4609" width="45.83203125" style="4" customWidth="1"/>
    <col min="4610" max="4615" width="14.83203125" style="4" customWidth="1"/>
    <col min="4616" max="4864" width="9.1640625" style="4"/>
    <col min="4865" max="4865" width="45.83203125" style="4" customWidth="1"/>
    <col min="4866" max="4871" width="14.83203125" style="4" customWidth="1"/>
    <col min="4872" max="5120" width="9.1640625" style="4"/>
    <col min="5121" max="5121" width="45.83203125" style="4" customWidth="1"/>
    <col min="5122" max="5127" width="14.83203125" style="4" customWidth="1"/>
    <col min="5128" max="5376" width="9.1640625" style="4"/>
    <col min="5377" max="5377" width="45.83203125" style="4" customWidth="1"/>
    <col min="5378" max="5383" width="14.83203125" style="4" customWidth="1"/>
    <col min="5384" max="5632" width="9.1640625" style="4"/>
    <col min="5633" max="5633" width="45.83203125" style="4" customWidth="1"/>
    <col min="5634" max="5639" width="14.83203125" style="4" customWidth="1"/>
    <col min="5640" max="5888" width="9.1640625" style="4"/>
    <col min="5889" max="5889" width="45.83203125" style="4" customWidth="1"/>
    <col min="5890" max="5895" width="14.83203125" style="4" customWidth="1"/>
    <col min="5896" max="6144" width="9.1640625" style="4"/>
    <col min="6145" max="6145" width="45.83203125" style="4" customWidth="1"/>
    <col min="6146" max="6151" width="14.83203125" style="4" customWidth="1"/>
    <col min="6152" max="6400" width="9.1640625" style="4"/>
    <col min="6401" max="6401" width="45.83203125" style="4" customWidth="1"/>
    <col min="6402" max="6407" width="14.83203125" style="4" customWidth="1"/>
    <col min="6408" max="6656" width="9.1640625" style="4"/>
    <col min="6657" max="6657" width="45.83203125" style="4" customWidth="1"/>
    <col min="6658" max="6663" width="14.83203125" style="4" customWidth="1"/>
    <col min="6664" max="6912" width="9.1640625" style="4"/>
    <col min="6913" max="6913" width="45.83203125" style="4" customWidth="1"/>
    <col min="6914" max="6919" width="14.83203125" style="4" customWidth="1"/>
    <col min="6920" max="7168" width="9.1640625" style="4"/>
    <col min="7169" max="7169" width="45.83203125" style="4" customWidth="1"/>
    <col min="7170" max="7175" width="14.83203125" style="4" customWidth="1"/>
    <col min="7176" max="7424" width="9.1640625" style="4"/>
    <col min="7425" max="7425" width="45.83203125" style="4" customWidth="1"/>
    <col min="7426" max="7431" width="14.83203125" style="4" customWidth="1"/>
    <col min="7432" max="7680" width="9.1640625" style="4"/>
    <col min="7681" max="7681" width="45.83203125" style="4" customWidth="1"/>
    <col min="7682" max="7687" width="14.83203125" style="4" customWidth="1"/>
    <col min="7688" max="7936" width="9.1640625" style="4"/>
    <col min="7937" max="7937" width="45.83203125" style="4" customWidth="1"/>
    <col min="7938" max="7943" width="14.83203125" style="4" customWidth="1"/>
    <col min="7944" max="8192" width="9.1640625" style="4"/>
    <col min="8193" max="8193" width="45.83203125" style="4" customWidth="1"/>
    <col min="8194" max="8199" width="14.83203125" style="4" customWidth="1"/>
    <col min="8200" max="8448" width="9.1640625" style="4"/>
    <col min="8449" max="8449" width="45.83203125" style="4" customWidth="1"/>
    <col min="8450" max="8455" width="14.83203125" style="4" customWidth="1"/>
    <col min="8456" max="8704" width="9.1640625" style="4"/>
    <col min="8705" max="8705" width="45.83203125" style="4" customWidth="1"/>
    <col min="8706" max="8711" width="14.83203125" style="4" customWidth="1"/>
    <col min="8712" max="8960" width="9.1640625" style="4"/>
    <col min="8961" max="8961" width="45.83203125" style="4" customWidth="1"/>
    <col min="8962" max="8967" width="14.83203125" style="4" customWidth="1"/>
    <col min="8968" max="9216" width="9.1640625" style="4"/>
    <col min="9217" max="9217" width="45.83203125" style="4" customWidth="1"/>
    <col min="9218" max="9223" width="14.83203125" style="4" customWidth="1"/>
    <col min="9224" max="9472" width="9.1640625" style="4"/>
    <col min="9473" max="9473" width="45.83203125" style="4" customWidth="1"/>
    <col min="9474" max="9479" width="14.83203125" style="4" customWidth="1"/>
    <col min="9480" max="9728" width="9.1640625" style="4"/>
    <col min="9729" max="9729" width="45.83203125" style="4" customWidth="1"/>
    <col min="9730" max="9735" width="14.83203125" style="4" customWidth="1"/>
    <col min="9736" max="9984" width="9.1640625" style="4"/>
    <col min="9985" max="9985" width="45.83203125" style="4" customWidth="1"/>
    <col min="9986" max="9991" width="14.83203125" style="4" customWidth="1"/>
    <col min="9992" max="10240" width="9.1640625" style="4"/>
    <col min="10241" max="10241" width="45.83203125" style="4" customWidth="1"/>
    <col min="10242" max="10247" width="14.83203125" style="4" customWidth="1"/>
    <col min="10248" max="10496" width="9.1640625" style="4"/>
    <col min="10497" max="10497" width="45.83203125" style="4" customWidth="1"/>
    <col min="10498" max="10503" width="14.83203125" style="4" customWidth="1"/>
    <col min="10504" max="10752" width="9.1640625" style="4"/>
    <col min="10753" max="10753" width="45.83203125" style="4" customWidth="1"/>
    <col min="10754" max="10759" width="14.83203125" style="4" customWidth="1"/>
    <col min="10760" max="11008" width="9.1640625" style="4"/>
    <col min="11009" max="11009" width="45.83203125" style="4" customWidth="1"/>
    <col min="11010" max="11015" width="14.83203125" style="4" customWidth="1"/>
    <col min="11016" max="11264" width="9.1640625" style="4"/>
    <col min="11265" max="11265" width="45.83203125" style="4" customWidth="1"/>
    <col min="11266" max="11271" width="14.83203125" style="4" customWidth="1"/>
    <col min="11272" max="11520" width="9.1640625" style="4"/>
    <col min="11521" max="11521" width="45.83203125" style="4" customWidth="1"/>
    <col min="11522" max="11527" width="14.83203125" style="4" customWidth="1"/>
    <col min="11528" max="11776" width="9.1640625" style="4"/>
    <col min="11777" max="11777" width="45.83203125" style="4" customWidth="1"/>
    <col min="11778" max="11783" width="14.83203125" style="4" customWidth="1"/>
    <col min="11784" max="12032" width="9.1640625" style="4"/>
    <col min="12033" max="12033" width="45.83203125" style="4" customWidth="1"/>
    <col min="12034" max="12039" width="14.83203125" style="4" customWidth="1"/>
    <col min="12040" max="12288" width="9.1640625" style="4"/>
    <col min="12289" max="12289" width="45.83203125" style="4" customWidth="1"/>
    <col min="12290" max="12295" width="14.83203125" style="4" customWidth="1"/>
    <col min="12296" max="12544" width="9.1640625" style="4"/>
    <col min="12545" max="12545" width="45.83203125" style="4" customWidth="1"/>
    <col min="12546" max="12551" width="14.83203125" style="4" customWidth="1"/>
    <col min="12552" max="12800" width="9.1640625" style="4"/>
    <col min="12801" max="12801" width="45.83203125" style="4" customWidth="1"/>
    <col min="12802" max="12807" width="14.83203125" style="4" customWidth="1"/>
    <col min="12808" max="13056" width="9.1640625" style="4"/>
    <col min="13057" max="13057" width="45.83203125" style="4" customWidth="1"/>
    <col min="13058" max="13063" width="14.83203125" style="4" customWidth="1"/>
    <col min="13064" max="13312" width="9.1640625" style="4"/>
    <col min="13313" max="13313" width="45.83203125" style="4" customWidth="1"/>
    <col min="13314" max="13319" width="14.83203125" style="4" customWidth="1"/>
    <col min="13320" max="13568" width="9.1640625" style="4"/>
    <col min="13569" max="13569" width="45.83203125" style="4" customWidth="1"/>
    <col min="13570" max="13575" width="14.83203125" style="4" customWidth="1"/>
    <col min="13576" max="13824" width="9.1640625" style="4"/>
    <col min="13825" max="13825" width="45.83203125" style="4" customWidth="1"/>
    <col min="13826" max="13831" width="14.83203125" style="4" customWidth="1"/>
    <col min="13832" max="14080" width="9.1640625" style="4"/>
    <col min="14081" max="14081" width="45.83203125" style="4" customWidth="1"/>
    <col min="14082" max="14087" width="14.83203125" style="4" customWidth="1"/>
    <col min="14088" max="14336" width="9.1640625" style="4"/>
    <col min="14337" max="14337" width="45.83203125" style="4" customWidth="1"/>
    <col min="14338" max="14343" width="14.83203125" style="4" customWidth="1"/>
    <col min="14344" max="14592" width="9.1640625" style="4"/>
    <col min="14593" max="14593" width="45.83203125" style="4" customWidth="1"/>
    <col min="14594" max="14599" width="14.83203125" style="4" customWidth="1"/>
    <col min="14600" max="14848" width="9.1640625" style="4"/>
    <col min="14849" max="14849" width="45.83203125" style="4" customWidth="1"/>
    <col min="14850" max="14855" width="14.83203125" style="4" customWidth="1"/>
    <col min="14856" max="15104" width="9.1640625" style="4"/>
    <col min="15105" max="15105" width="45.83203125" style="4" customWidth="1"/>
    <col min="15106" max="15111" width="14.83203125" style="4" customWidth="1"/>
    <col min="15112" max="15360" width="9.1640625" style="4"/>
    <col min="15361" max="15361" width="45.83203125" style="4" customWidth="1"/>
    <col min="15362" max="15367" width="14.83203125" style="4" customWidth="1"/>
    <col min="15368" max="15616" width="9.1640625" style="4"/>
    <col min="15617" max="15617" width="45.83203125" style="4" customWidth="1"/>
    <col min="15618" max="15623" width="14.83203125" style="4" customWidth="1"/>
    <col min="15624" max="15872" width="9.1640625" style="4"/>
    <col min="15873" max="15873" width="45.83203125" style="4" customWidth="1"/>
    <col min="15874" max="15879" width="14.83203125" style="4" customWidth="1"/>
    <col min="15880" max="16128" width="9.1640625" style="4"/>
    <col min="16129" max="16129" width="45.83203125" style="4" customWidth="1"/>
    <col min="16130" max="16135" width="14.83203125" style="4" customWidth="1"/>
    <col min="16136" max="16384" width="9.1640625" style="4"/>
  </cols>
  <sheetData>
    <row r="5" spans="1:255" ht="20.399999999999999" x14ac:dyDescent="0.35">
      <c r="A5" s="8" t="s">
        <v>118</v>
      </c>
    </row>
    <row r="7" spans="1:255" ht="10.5" x14ac:dyDescent="0.4">
      <c r="A7" s="5" t="s">
        <v>0</v>
      </c>
      <c r="B7" s="1" t="s">
        <v>1</v>
      </c>
      <c r="C7" s="4" t="s">
        <v>2</v>
      </c>
      <c r="D7" s="2" t="s">
        <v>3</v>
      </c>
      <c r="E7" s="1" t="s">
        <v>4</v>
      </c>
      <c r="F7" s="4" t="s">
        <v>5</v>
      </c>
    </row>
    <row r="8" spans="1:255" ht="10.5" x14ac:dyDescent="0.4">
      <c r="A8" s="2"/>
      <c r="B8" s="1" t="s">
        <v>6</v>
      </c>
      <c r="C8" s="4" t="s">
        <v>7</v>
      </c>
      <c r="D8" s="2" t="s">
        <v>3</v>
      </c>
      <c r="E8" s="1" t="s">
        <v>8</v>
      </c>
      <c r="F8" s="4" t="s">
        <v>9</v>
      </c>
    </row>
    <row r="9" spans="1:255" ht="10.5" x14ac:dyDescent="0.4">
      <c r="A9" s="2"/>
      <c r="B9" s="1" t="s">
        <v>10</v>
      </c>
      <c r="C9" s="4" t="s">
        <v>11</v>
      </c>
      <c r="D9" s="2" t="s">
        <v>3</v>
      </c>
      <c r="E9" s="1" t="s">
        <v>12</v>
      </c>
      <c r="F9" s="4" t="s">
        <v>13</v>
      </c>
    </row>
    <row r="10" spans="1:255" ht="10.5" x14ac:dyDescent="0.4">
      <c r="A10" s="2"/>
      <c r="B10" s="1" t="s">
        <v>14</v>
      </c>
      <c r="C10" s="4" t="s">
        <v>15</v>
      </c>
      <c r="D10" s="2" t="s">
        <v>3</v>
      </c>
      <c r="E10" s="1" t="s">
        <v>16</v>
      </c>
      <c r="F10" s="3" t="s">
        <v>17</v>
      </c>
    </row>
    <row r="13" spans="1:255" x14ac:dyDescent="0.3">
      <c r="A13" s="4" t="s">
        <v>18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31.5" x14ac:dyDescent="0.4">
      <c r="A14" s="6" t="s">
        <v>19</v>
      </c>
      <c r="B14" s="7" t="s">
        <v>91</v>
      </c>
      <c r="C14" s="7" t="s">
        <v>20</v>
      </c>
      <c r="D14" s="7" t="s">
        <v>21</v>
      </c>
      <c r="E14" s="7" t="s">
        <v>22</v>
      </c>
      <c r="F14" s="7" t="s">
        <v>23</v>
      </c>
      <c r="G14" s="7" t="s">
        <v>24</v>
      </c>
    </row>
    <row r="15" spans="1:255" ht="10.199999999999999" x14ac:dyDescent="0.35">
      <c r="A15" s="8" t="s">
        <v>25</v>
      </c>
      <c r="B15" s="9" t="s">
        <v>26</v>
      </c>
      <c r="C15" s="9" t="s">
        <v>26</v>
      </c>
      <c r="D15" s="9" t="s">
        <v>26</v>
      </c>
      <c r="E15" s="9" t="s">
        <v>26</v>
      </c>
      <c r="F15" s="9" t="s">
        <v>26</v>
      </c>
      <c r="G15" s="9" t="s">
        <v>26</v>
      </c>
    </row>
    <row r="16" spans="1:255" ht="10.5" x14ac:dyDescent="0.3">
      <c r="A16" s="10" t="s">
        <v>27</v>
      </c>
      <c r="B16" s="2"/>
      <c r="C16" s="2"/>
      <c r="D16" s="2"/>
      <c r="E16" s="2"/>
      <c r="F16" s="2"/>
      <c r="G16" s="2"/>
    </row>
    <row r="17" spans="1:7" ht="10.199999999999999" x14ac:dyDescent="0.3">
      <c r="A17" s="2" t="s">
        <v>119</v>
      </c>
      <c r="B17" s="11">
        <v>6766</v>
      </c>
      <c r="C17" s="11">
        <v>6636</v>
      </c>
      <c r="D17" s="11">
        <v>6303</v>
      </c>
      <c r="E17" s="11">
        <v>6324</v>
      </c>
      <c r="F17" s="11">
        <v>6471</v>
      </c>
      <c r="G17" s="11">
        <v>6625</v>
      </c>
    </row>
    <row r="18" spans="1:7" ht="10.199999999999999" x14ac:dyDescent="0.3">
      <c r="A18" s="2" t="s">
        <v>120</v>
      </c>
      <c r="B18" s="11">
        <v>5434</v>
      </c>
      <c r="C18" s="11">
        <v>4928</v>
      </c>
      <c r="D18" s="11">
        <v>3861</v>
      </c>
      <c r="E18" s="11">
        <v>3860</v>
      </c>
      <c r="F18" s="11">
        <v>4146</v>
      </c>
      <c r="G18" s="11">
        <v>4385</v>
      </c>
    </row>
    <row r="19" spans="1:7" ht="10.199999999999999" x14ac:dyDescent="0.3">
      <c r="A19" s="2" t="s">
        <v>121</v>
      </c>
      <c r="B19" s="11">
        <v>455</v>
      </c>
      <c r="C19" s="11">
        <v>462</v>
      </c>
      <c r="D19" s="11">
        <v>370</v>
      </c>
      <c r="E19" s="11">
        <v>466</v>
      </c>
      <c r="F19" s="11">
        <v>571</v>
      </c>
      <c r="G19" s="11">
        <v>549</v>
      </c>
    </row>
    <row r="20" spans="1:7" ht="10.199999999999999" x14ac:dyDescent="0.3">
      <c r="A20" s="2" t="s">
        <v>33</v>
      </c>
      <c r="B20" s="11">
        <v>-1769</v>
      </c>
      <c r="C20" s="11">
        <v>-1611</v>
      </c>
      <c r="D20" s="11">
        <v>-1568</v>
      </c>
      <c r="E20" s="11">
        <v>-1556</v>
      </c>
      <c r="F20" s="11">
        <v>-1492</v>
      </c>
      <c r="G20" s="11">
        <v>-1483</v>
      </c>
    </row>
    <row r="21" spans="1:7" ht="10.5" x14ac:dyDescent="0.3">
      <c r="A21" s="10" t="s">
        <v>29</v>
      </c>
      <c r="B21" s="12">
        <v>10886</v>
      </c>
      <c r="C21" s="12">
        <v>10415</v>
      </c>
      <c r="D21" s="12">
        <v>8966</v>
      </c>
      <c r="E21" s="12">
        <v>9094</v>
      </c>
      <c r="F21" s="12">
        <v>9696</v>
      </c>
      <c r="G21" s="12">
        <v>10076</v>
      </c>
    </row>
    <row r="22" spans="1:7" ht="10.199999999999999" x14ac:dyDescent="0.3">
      <c r="A22" s="2"/>
      <c r="B22" s="2"/>
      <c r="C22" s="2"/>
      <c r="D22" s="2"/>
      <c r="E22" s="2"/>
      <c r="F22" s="2"/>
      <c r="G22" s="2"/>
    </row>
    <row r="23" spans="1:7" ht="10.5" x14ac:dyDescent="0.3">
      <c r="A23" s="10" t="s">
        <v>30</v>
      </c>
      <c r="B23" s="2"/>
      <c r="C23" s="2"/>
      <c r="D23" s="2"/>
      <c r="E23" s="2"/>
      <c r="F23" s="2"/>
      <c r="G23" s="2"/>
    </row>
    <row r="24" spans="1:7" ht="10.199999999999999" x14ac:dyDescent="0.3">
      <c r="A24" s="2" t="s">
        <v>119</v>
      </c>
      <c r="B24" s="11">
        <v>1393</v>
      </c>
      <c r="C24" s="11">
        <v>1462</v>
      </c>
      <c r="D24" s="11">
        <v>1629</v>
      </c>
      <c r="E24" s="11">
        <v>1760</v>
      </c>
      <c r="F24" s="11">
        <v>1606</v>
      </c>
      <c r="G24" s="11">
        <v>1469</v>
      </c>
    </row>
    <row r="25" spans="1:7" ht="10.199999999999999" x14ac:dyDescent="0.3">
      <c r="A25" s="2" t="s">
        <v>120</v>
      </c>
      <c r="B25" s="11">
        <v>1209</v>
      </c>
      <c r="C25" s="11">
        <v>1430</v>
      </c>
      <c r="D25" s="11">
        <v>17</v>
      </c>
      <c r="E25" s="11">
        <v>-367</v>
      </c>
      <c r="F25" s="11">
        <v>596</v>
      </c>
      <c r="G25" s="11">
        <v>448</v>
      </c>
    </row>
    <row r="26" spans="1:7" ht="10.199999999999999" x14ac:dyDescent="0.3">
      <c r="A26" s="2" t="s">
        <v>121</v>
      </c>
      <c r="B26" s="11">
        <v>21</v>
      </c>
      <c r="C26" s="11">
        <v>70</v>
      </c>
      <c r="D26" s="11">
        <v>-48</v>
      </c>
      <c r="E26" s="11">
        <v>36</v>
      </c>
      <c r="F26" s="11">
        <v>96</v>
      </c>
      <c r="G26" s="11">
        <v>26</v>
      </c>
    </row>
    <row r="27" spans="1:7" ht="10.5" x14ac:dyDescent="0.3">
      <c r="A27" s="10" t="s">
        <v>31</v>
      </c>
      <c r="B27" s="12">
        <v>2623</v>
      </c>
      <c r="C27" s="12">
        <v>2962</v>
      </c>
      <c r="D27" s="12">
        <v>1598</v>
      </c>
      <c r="E27" s="12">
        <v>1429</v>
      </c>
      <c r="F27" s="12">
        <v>2298</v>
      </c>
      <c r="G27" s="12">
        <v>1943</v>
      </c>
    </row>
    <row r="28" spans="1:7" ht="10.199999999999999" x14ac:dyDescent="0.3">
      <c r="A28" s="2"/>
      <c r="B28" s="2"/>
      <c r="C28" s="2"/>
      <c r="D28" s="2"/>
      <c r="E28" s="2"/>
      <c r="F28" s="2"/>
      <c r="G28" s="2"/>
    </row>
    <row r="29" spans="1:7" ht="10.5" x14ac:dyDescent="0.3">
      <c r="A29" s="10" t="s">
        <v>32</v>
      </c>
      <c r="B29" s="2"/>
      <c r="C29" s="2"/>
      <c r="D29" s="2"/>
      <c r="E29" s="2"/>
      <c r="F29" s="2"/>
      <c r="G29" s="2"/>
    </row>
    <row r="30" spans="1:7" ht="10.199999999999999" x14ac:dyDescent="0.3">
      <c r="A30" s="2" t="s">
        <v>119</v>
      </c>
      <c r="B30" s="11">
        <v>-277</v>
      </c>
      <c r="C30" s="11">
        <v>-280</v>
      </c>
      <c r="D30" s="11">
        <v>-289</v>
      </c>
      <c r="E30" s="11">
        <v>-303</v>
      </c>
      <c r="F30" s="11">
        <v>-333</v>
      </c>
      <c r="G30" s="11">
        <v>-361</v>
      </c>
    </row>
    <row r="31" spans="1:7" ht="10.199999999999999" x14ac:dyDescent="0.3">
      <c r="A31" s="2" t="s">
        <v>120</v>
      </c>
      <c r="B31" s="11">
        <v>-122</v>
      </c>
      <c r="C31" s="11">
        <v>-121</v>
      </c>
      <c r="D31" s="11">
        <v>-84</v>
      </c>
      <c r="E31" s="11">
        <v>-50</v>
      </c>
      <c r="F31" s="11">
        <v>-76</v>
      </c>
      <c r="G31" s="11">
        <v>-119</v>
      </c>
    </row>
    <row r="32" spans="1:7" ht="10.199999999999999" x14ac:dyDescent="0.3">
      <c r="A32" s="2" t="s">
        <v>121</v>
      </c>
      <c r="B32" s="11">
        <v>-12</v>
      </c>
      <c r="C32" s="11">
        <v>-21</v>
      </c>
      <c r="D32" s="11">
        <v>-14</v>
      </c>
      <c r="E32" s="11">
        <v>-40</v>
      </c>
      <c r="F32" s="11">
        <v>-73</v>
      </c>
      <c r="G32" s="11">
        <v>-94</v>
      </c>
    </row>
    <row r="33" spans="1:7" ht="10.199999999999999" x14ac:dyDescent="0.3">
      <c r="A33" s="2" t="s">
        <v>33</v>
      </c>
      <c r="B33" s="11">
        <v>22</v>
      </c>
      <c r="C33" s="11">
        <v>29</v>
      </c>
      <c r="D33" s="11">
        <v>2</v>
      </c>
      <c r="E33" s="11">
        <v>2</v>
      </c>
      <c r="F33" s="11">
        <v>6</v>
      </c>
      <c r="G33" s="11">
        <v>5</v>
      </c>
    </row>
    <row r="34" spans="1:7" ht="10.5" x14ac:dyDescent="0.3">
      <c r="A34" s="10" t="s">
        <v>34</v>
      </c>
      <c r="B34" s="12">
        <v>-389</v>
      </c>
      <c r="C34" s="12">
        <v>-393</v>
      </c>
      <c r="D34" s="12">
        <v>-385</v>
      </c>
      <c r="E34" s="12">
        <v>-391</v>
      </c>
      <c r="F34" s="12">
        <v>-476</v>
      </c>
      <c r="G34" s="12">
        <v>-569</v>
      </c>
    </row>
    <row r="35" spans="1:7" ht="10.199999999999999" x14ac:dyDescent="0.3">
      <c r="A35" s="2"/>
      <c r="B35" s="2"/>
      <c r="C35" s="2"/>
      <c r="D35" s="2"/>
      <c r="E35" s="2"/>
      <c r="F35" s="2"/>
      <c r="G35" s="2"/>
    </row>
    <row r="36" spans="1:7" ht="10.5" x14ac:dyDescent="0.3">
      <c r="A36" s="10" t="s">
        <v>35</v>
      </c>
      <c r="B36" s="2"/>
      <c r="C36" s="2"/>
      <c r="D36" s="2"/>
      <c r="E36" s="2"/>
      <c r="F36" s="2"/>
      <c r="G36" s="2"/>
    </row>
    <row r="37" spans="1:7" ht="10.199999999999999" x14ac:dyDescent="0.3">
      <c r="A37" s="2" t="s">
        <v>119</v>
      </c>
      <c r="B37" s="11">
        <v>1174</v>
      </c>
      <c r="C37" s="11">
        <v>1257</v>
      </c>
      <c r="D37" s="11">
        <v>1404</v>
      </c>
      <c r="E37" s="11">
        <v>1536</v>
      </c>
      <c r="F37" s="11">
        <v>1411</v>
      </c>
      <c r="G37" s="11">
        <v>1343</v>
      </c>
    </row>
    <row r="38" spans="1:7" ht="10.199999999999999" x14ac:dyDescent="0.3">
      <c r="A38" s="2" t="s">
        <v>120</v>
      </c>
      <c r="B38" s="11">
        <v>1251</v>
      </c>
      <c r="C38" s="11">
        <v>1367</v>
      </c>
      <c r="D38" s="11">
        <v>-43</v>
      </c>
      <c r="E38" s="11">
        <v>-250</v>
      </c>
      <c r="F38" s="11">
        <v>431</v>
      </c>
      <c r="G38" s="11">
        <v>671</v>
      </c>
    </row>
    <row r="39" spans="1:7" ht="10.199999999999999" x14ac:dyDescent="0.3">
      <c r="A39" s="2" t="s">
        <v>121</v>
      </c>
      <c r="B39" s="11">
        <v>31</v>
      </c>
      <c r="C39" s="11">
        <v>56</v>
      </c>
      <c r="D39" s="11">
        <v>-63</v>
      </c>
      <c r="E39" s="11">
        <v>-18</v>
      </c>
      <c r="F39" s="11">
        <v>13</v>
      </c>
      <c r="G39" s="11">
        <v>-64</v>
      </c>
    </row>
    <row r="40" spans="1:7" ht="10.5" x14ac:dyDescent="0.3">
      <c r="A40" s="10" t="s">
        <v>36</v>
      </c>
      <c r="B40" s="12">
        <v>2456</v>
      </c>
      <c r="C40" s="12">
        <v>2680</v>
      </c>
      <c r="D40" s="12">
        <v>1298</v>
      </c>
      <c r="E40" s="12">
        <v>1268</v>
      </c>
      <c r="F40" s="12">
        <v>1855</v>
      </c>
      <c r="G40" s="12">
        <v>1950</v>
      </c>
    </row>
    <row r="41" spans="1:7" ht="10.199999999999999" x14ac:dyDescent="0.3">
      <c r="A41" s="2"/>
      <c r="B41" s="2"/>
      <c r="C41" s="2"/>
      <c r="D41" s="2"/>
      <c r="E41" s="2"/>
      <c r="F41" s="2"/>
      <c r="G41" s="2"/>
    </row>
    <row r="42" spans="1:7" ht="10.5" x14ac:dyDescent="0.3">
      <c r="A42" s="10" t="s">
        <v>37</v>
      </c>
      <c r="B42" s="2"/>
      <c r="C42" s="2"/>
      <c r="D42" s="2"/>
      <c r="E42" s="2"/>
      <c r="F42" s="2"/>
      <c r="G42" s="2"/>
    </row>
    <row r="43" spans="1:7" ht="10.199999999999999" x14ac:dyDescent="0.3">
      <c r="A43" s="2" t="s">
        <v>119</v>
      </c>
      <c r="B43" s="11">
        <v>449</v>
      </c>
      <c r="C43" s="11">
        <v>470</v>
      </c>
      <c r="D43" s="11">
        <v>515</v>
      </c>
      <c r="E43" s="11">
        <v>563</v>
      </c>
      <c r="F43" s="11">
        <v>344</v>
      </c>
      <c r="G43" s="11">
        <v>93</v>
      </c>
    </row>
    <row r="44" spans="1:7" ht="10.199999999999999" x14ac:dyDescent="0.3">
      <c r="A44" s="2" t="s">
        <v>120</v>
      </c>
      <c r="B44" s="11">
        <v>491</v>
      </c>
      <c r="C44" s="11">
        <v>511</v>
      </c>
      <c r="D44" s="11">
        <v>-61</v>
      </c>
      <c r="E44" s="11">
        <v>-729</v>
      </c>
      <c r="F44" s="11">
        <v>66</v>
      </c>
      <c r="G44" s="11">
        <v>203</v>
      </c>
    </row>
    <row r="45" spans="1:7" ht="10.199999999999999" x14ac:dyDescent="0.3">
      <c r="A45" s="2" t="s">
        <v>121</v>
      </c>
      <c r="B45" s="11">
        <v>-2</v>
      </c>
      <c r="C45" s="11">
        <v>20</v>
      </c>
      <c r="D45" s="11">
        <v>-43</v>
      </c>
      <c r="E45" s="11">
        <v>-140</v>
      </c>
      <c r="F45" s="11">
        <v>7</v>
      </c>
      <c r="G45" s="11">
        <v>-39</v>
      </c>
    </row>
    <row r="46" spans="1:7" ht="10.5" x14ac:dyDescent="0.3">
      <c r="A46" s="10" t="s">
        <v>38</v>
      </c>
      <c r="B46" s="12">
        <v>938</v>
      </c>
      <c r="C46" s="12">
        <v>1001</v>
      </c>
      <c r="D46" s="12">
        <v>411</v>
      </c>
      <c r="E46" s="12">
        <v>-306</v>
      </c>
      <c r="F46" s="12">
        <v>417</v>
      </c>
      <c r="G46" s="12">
        <v>257</v>
      </c>
    </row>
    <row r="47" spans="1:7" ht="10.199999999999999" x14ac:dyDescent="0.3">
      <c r="A47" s="2"/>
      <c r="B47" s="2"/>
      <c r="C47" s="2"/>
      <c r="D47" s="2"/>
      <c r="E47" s="2"/>
      <c r="F47" s="2"/>
      <c r="G47" s="2"/>
    </row>
    <row r="48" spans="1:7" ht="10.5" x14ac:dyDescent="0.3">
      <c r="A48" s="10" t="s">
        <v>39</v>
      </c>
      <c r="B48" s="2"/>
      <c r="C48" s="2"/>
      <c r="D48" s="2"/>
      <c r="E48" s="2"/>
      <c r="F48" s="2"/>
      <c r="G48" s="2"/>
    </row>
    <row r="49" spans="1:7" ht="10.199999999999999" x14ac:dyDescent="0.3">
      <c r="A49" s="2" t="s">
        <v>119</v>
      </c>
      <c r="B49" s="11">
        <v>725</v>
      </c>
      <c r="C49" s="11">
        <v>787</v>
      </c>
      <c r="D49" s="11">
        <v>889</v>
      </c>
      <c r="E49" s="11">
        <v>973</v>
      </c>
      <c r="F49" s="11">
        <v>1067</v>
      </c>
      <c r="G49" s="11">
        <v>1250</v>
      </c>
    </row>
    <row r="50" spans="1:7" ht="10.199999999999999" x14ac:dyDescent="0.3">
      <c r="A50" s="2" t="s">
        <v>120</v>
      </c>
      <c r="B50" s="11">
        <v>760</v>
      </c>
      <c r="C50" s="11">
        <v>856</v>
      </c>
      <c r="D50" s="11">
        <v>18</v>
      </c>
      <c r="E50" s="11">
        <v>479</v>
      </c>
      <c r="F50" s="11">
        <v>365</v>
      </c>
      <c r="G50" s="11">
        <v>468</v>
      </c>
    </row>
    <row r="51" spans="1:7" ht="10.199999999999999" x14ac:dyDescent="0.3">
      <c r="A51" s="2" t="s">
        <v>121</v>
      </c>
      <c r="B51" s="11">
        <v>33</v>
      </c>
      <c r="C51" s="11">
        <v>36</v>
      </c>
      <c r="D51" s="11">
        <v>-20</v>
      </c>
      <c r="E51" s="11">
        <v>122</v>
      </c>
      <c r="F51" s="11">
        <v>6</v>
      </c>
      <c r="G51" s="11">
        <v>-25</v>
      </c>
    </row>
    <row r="52" spans="1:7" ht="10.5" x14ac:dyDescent="0.3">
      <c r="A52" s="10" t="s">
        <v>40</v>
      </c>
      <c r="B52" s="12">
        <v>1518</v>
      </c>
      <c r="C52" s="12">
        <v>1679</v>
      </c>
      <c r="D52" s="12">
        <v>887</v>
      </c>
      <c r="E52" s="12">
        <v>1574</v>
      </c>
      <c r="F52" s="12">
        <v>1438</v>
      </c>
      <c r="G52" s="12">
        <v>1693</v>
      </c>
    </row>
    <row r="53" spans="1:7" ht="10.199999999999999" x14ac:dyDescent="0.3">
      <c r="A53" s="2"/>
      <c r="B53" s="2"/>
      <c r="C53" s="2"/>
      <c r="D53" s="2"/>
      <c r="E53" s="2"/>
      <c r="F53" s="2"/>
      <c r="G53" s="2"/>
    </row>
    <row r="54" spans="1:7" ht="10.5" x14ac:dyDescent="0.3">
      <c r="A54" s="10" t="s">
        <v>41</v>
      </c>
      <c r="B54" s="2"/>
      <c r="C54" s="2"/>
      <c r="D54" s="2"/>
      <c r="E54" s="2"/>
      <c r="F54" s="2"/>
      <c r="G54" s="2"/>
    </row>
    <row r="55" spans="1:7" ht="10.199999999999999" x14ac:dyDescent="0.3">
      <c r="A55" s="2" t="s">
        <v>119</v>
      </c>
      <c r="B55" s="11">
        <v>22186</v>
      </c>
      <c r="C55" s="11">
        <v>23677</v>
      </c>
      <c r="D55" s="11">
        <v>26288</v>
      </c>
      <c r="E55" s="11">
        <v>28554</v>
      </c>
      <c r="F55" s="11">
        <v>31109</v>
      </c>
      <c r="G55" s="11">
        <v>33266</v>
      </c>
    </row>
    <row r="56" spans="1:7" ht="10.199999999999999" x14ac:dyDescent="0.3">
      <c r="A56" s="2" t="s">
        <v>120</v>
      </c>
      <c r="B56" s="11">
        <v>12037</v>
      </c>
      <c r="C56" s="11">
        <v>12250</v>
      </c>
      <c r="D56" s="11">
        <v>12193</v>
      </c>
      <c r="E56" s="11">
        <v>12418</v>
      </c>
      <c r="F56" s="11">
        <v>12594</v>
      </c>
      <c r="G56" s="11">
        <v>12805</v>
      </c>
    </row>
    <row r="57" spans="1:7" ht="10.199999999999999" x14ac:dyDescent="0.3">
      <c r="A57" s="2" t="s">
        <v>121</v>
      </c>
      <c r="B57" s="11">
        <v>2799</v>
      </c>
      <c r="C57" s="11">
        <v>2810</v>
      </c>
      <c r="D57" s="11">
        <v>2373</v>
      </c>
      <c r="E57" s="11">
        <v>2666</v>
      </c>
      <c r="F57" s="11">
        <v>2604</v>
      </c>
      <c r="G57" s="11">
        <v>2715</v>
      </c>
    </row>
    <row r="58" spans="1:7" ht="10.199999999999999" x14ac:dyDescent="0.3">
      <c r="A58" s="2" t="s">
        <v>33</v>
      </c>
      <c r="B58" s="11">
        <v>-1735</v>
      </c>
      <c r="C58" s="11">
        <v>-1202</v>
      </c>
      <c r="D58" s="11">
        <v>-784</v>
      </c>
      <c r="E58" s="11">
        <v>-922</v>
      </c>
      <c r="F58" s="11">
        <v>-981</v>
      </c>
      <c r="G58" s="11">
        <v>-1056</v>
      </c>
    </row>
    <row r="59" spans="1:7" ht="10.5" x14ac:dyDescent="0.3">
      <c r="A59" s="10" t="s">
        <v>42</v>
      </c>
      <c r="B59" s="12">
        <v>35287</v>
      </c>
      <c r="C59" s="12">
        <v>37535</v>
      </c>
      <c r="D59" s="12">
        <v>40070</v>
      </c>
      <c r="E59" s="12">
        <v>42716</v>
      </c>
      <c r="F59" s="12">
        <v>45326</v>
      </c>
      <c r="G59" s="12">
        <v>47730</v>
      </c>
    </row>
    <row r="60" spans="1:7" ht="10.199999999999999" x14ac:dyDescent="0.3">
      <c r="A60" s="2"/>
      <c r="B60" s="2"/>
      <c r="C60" s="2"/>
      <c r="D60" s="2"/>
      <c r="E60" s="2"/>
      <c r="F60" s="2"/>
      <c r="G60" s="2"/>
    </row>
    <row r="61" spans="1:7" ht="10.5" x14ac:dyDescent="0.3">
      <c r="A61" s="10" t="s">
        <v>43</v>
      </c>
      <c r="B61" s="2"/>
      <c r="C61" s="2"/>
      <c r="D61" s="2"/>
      <c r="E61" s="2"/>
      <c r="F61" s="2"/>
      <c r="G61" s="2"/>
    </row>
    <row r="62" spans="1:7" ht="10.199999999999999" x14ac:dyDescent="0.3">
      <c r="A62" s="2" t="s">
        <v>119</v>
      </c>
      <c r="B62" s="11">
        <v>906</v>
      </c>
      <c r="C62" s="11">
        <v>892</v>
      </c>
      <c r="D62" s="11">
        <v>565</v>
      </c>
      <c r="E62" s="11">
        <v>685</v>
      </c>
      <c r="F62" s="11">
        <v>770</v>
      </c>
      <c r="G62" s="11">
        <v>837</v>
      </c>
    </row>
    <row r="63" spans="1:7" ht="10.199999999999999" x14ac:dyDescent="0.3">
      <c r="A63" s="2" t="s">
        <v>120</v>
      </c>
      <c r="B63" s="11">
        <v>292</v>
      </c>
      <c r="C63" s="11">
        <v>291</v>
      </c>
      <c r="D63" s="11">
        <v>881</v>
      </c>
      <c r="E63" s="11">
        <v>1268</v>
      </c>
      <c r="F63" s="11">
        <v>354</v>
      </c>
      <c r="G63" s="11">
        <v>377</v>
      </c>
    </row>
    <row r="64" spans="1:7" ht="10.199999999999999" x14ac:dyDescent="0.3">
      <c r="A64" s="2" t="s">
        <v>121</v>
      </c>
      <c r="B64" s="11">
        <v>29</v>
      </c>
      <c r="C64" s="11">
        <v>31</v>
      </c>
      <c r="D64" s="11">
        <v>30</v>
      </c>
      <c r="E64" s="11">
        <v>33</v>
      </c>
      <c r="F64" s="11">
        <v>34</v>
      </c>
      <c r="G64" s="11">
        <v>34</v>
      </c>
    </row>
    <row r="65" spans="1:255" ht="10.5" x14ac:dyDescent="0.3">
      <c r="A65" s="10" t="s">
        <v>44</v>
      </c>
      <c r="B65" s="12">
        <v>1227</v>
      </c>
      <c r="C65" s="12">
        <v>1214</v>
      </c>
      <c r="D65" s="12">
        <v>1476</v>
      </c>
      <c r="E65" s="12">
        <v>1986</v>
      </c>
      <c r="F65" s="12">
        <v>1158</v>
      </c>
      <c r="G65" s="12">
        <v>1248</v>
      </c>
    </row>
    <row r="66" spans="1:255" ht="10.199999999999999" x14ac:dyDescent="0.3">
      <c r="A66" s="2"/>
      <c r="B66" s="2"/>
      <c r="C66" s="2"/>
      <c r="D66" s="2"/>
      <c r="E66" s="2"/>
      <c r="F66" s="2"/>
      <c r="G66" s="2"/>
    </row>
    <row r="67" spans="1:255" ht="10.5" x14ac:dyDescent="0.3">
      <c r="A67" s="10" t="s">
        <v>45</v>
      </c>
      <c r="B67" s="2"/>
      <c r="C67" s="2"/>
      <c r="D67" s="2"/>
      <c r="E67" s="2"/>
      <c r="F67" s="2"/>
      <c r="G67" s="2"/>
    </row>
    <row r="68" spans="1:255" ht="10.199999999999999" x14ac:dyDescent="0.3">
      <c r="A68" s="2" t="s">
        <v>119</v>
      </c>
      <c r="B68" s="11">
        <v>-2164</v>
      </c>
      <c r="C68" s="11">
        <v>-2692</v>
      </c>
      <c r="D68" s="11">
        <v>-2816</v>
      </c>
      <c r="E68" s="11">
        <v>-2919</v>
      </c>
      <c r="F68" s="11">
        <v>-2896</v>
      </c>
      <c r="G68" s="11">
        <v>-2542</v>
      </c>
    </row>
    <row r="69" spans="1:255" ht="10.199999999999999" x14ac:dyDescent="0.3">
      <c r="A69" s="2" t="s">
        <v>120</v>
      </c>
      <c r="B69" s="11">
        <v>-626</v>
      </c>
      <c r="C69" s="11">
        <v>-1117</v>
      </c>
      <c r="D69" s="11">
        <v>-1343</v>
      </c>
      <c r="E69" s="11">
        <v>-1231</v>
      </c>
      <c r="F69" s="11">
        <v>-996</v>
      </c>
      <c r="G69" s="11">
        <v>-607</v>
      </c>
    </row>
    <row r="70" spans="1:255" ht="10.199999999999999" x14ac:dyDescent="0.3">
      <c r="A70" s="2" t="s">
        <v>121</v>
      </c>
      <c r="B70" s="11">
        <v>-30</v>
      </c>
      <c r="C70" s="11">
        <v>-54</v>
      </c>
      <c r="D70" s="11">
        <v>-40</v>
      </c>
      <c r="E70" s="11">
        <v>-40</v>
      </c>
      <c r="F70" s="11">
        <v>-20</v>
      </c>
      <c r="G70" s="11">
        <v>-17</v>
      </c>
    </row>
    <row r="71" spans="1:255" ht="10.5" x14ac:dyDescent="0.3">
      <c r="A71" s="10" t="s">
        <v>46</v>
      </c>
      <c r="B71" s="12">
        <v>-2820</v>
      </c>
      <c r="C71" s="12">
        <v>-3863</v>
      </c>
      <c r="D71" s="12">
        <v>-4199</v>
      </c>
      <c r="E71" s="12">
        <v>-4190</v>
      </c>
      <c r="F71" s="12">
        <v>-3912</v>
      </c>
      <c r="G71" s="12">
        <v>-3166</v>
      </c>
    </row>
    <row r="72" spans="1:255" ht="10.199999999999999" x14ac:dyDescent="0.3">
      <c r="A72" s="2"/>
      <c r="B72" s="2"/>
      <c r="C72" s="2"/>
      <c r="D72" s="2"/>
      <c r="E72" s="2"/>
      <c r="F72" s="2"/>
      <c r="G72" s="2"/>
    </row>
    <row r="73" spans="1:255" ht="10.199999999999999" x14ac:dyDescent="0.3">
      <c r="A73" s="2"/>
      <c r="B73" s="2" t="s">
        <v>47</v>
      </c>
      <c r="C73" s="2" t="s">
        <v>47</v>
      </c>
      <c r="D73" s="2" t="s">
        <v>47</v>
      </c>
      <c r="E73" s="2" t="s">
        <v>47</v>
      </c>
      <c r="F73" s="2" t="s">
        <v>47</v>
      </c>
      <c r="G73" s="2" t="s">
        <v>47</v>
      </c>
    </row>
    <row r="74" spans="1:255" ht="10.199999999999999" x14ac:dyDescent="0.3">
      <c r="A74" s="2" t="s">
        <v>48</v>
      </c>
      <c r="B74" s="13">
        <v>42793</v>
      </c>
      <c r="C74" s="13">
        <v>43157</v>
      </c>
      <c r="D74" s="13">
        <v>43524</v>
      </c>
      <c r="E74" s="13">
        <v>43887</v>
      </c>
      <c r="F74" s="13">
        <v>43887</v>
      </c>
      <c r="G74" s="13">
        <v>43887</v>
      </c>
    </row>
    <row r="75" spans="1:255" ht="10.199999999999999" x14ac:dyDescent="0.3">
      <c r="A75" s="14"/>
      <c r="B75" s="14"/>
      <c r="C75" s="14"/>
      <c r="D75" s="14"/>
      <c r="E75" s="14"/>
      <c r="F75" s="14"/>
      <c r="G75" s="14"/>
    </row>
    <row r="77" spans="1:255" x14ac:dyDescent="0.3">
      <c r="A77" s="4" t="s">
        <v>49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</row>
    <row r="78" spans="1:255" ht="31.5" x14ac:dyDescent="0.4">
      <c r="A78" s="6" t="s">
        <v>19</v>
      </c>
      <c r="B78" s="7" t="s">
        <v>91</v>
      </c>
      <c r="C78" s="7" t="s">
        <v>20</v>
      </c>
      <c r="D78" s="7" t="s">
        <v>21</v>
      </c>
      <c r="E78" s="7" t="s">
        <v>22</v>
      </c>
      <c r="F78" s="7" t="s">
        <v>23</v>
      </c>
      <c r="G78" s="7" t="s">
        <v>24</v>
      </c>
    </row>
    <row r="79" spans="1:255" ht="10.199999999999999" x14ac:dyDescent="0.35">
      <c r="A79" s="8" t="s">
        <v>25</v>
      </c>
      <c r="B79" s="9" t="s">
        <v>26</v>
      </c>
      <c r="C79" s="9" t="s">
        <v>26</v>
      </c>
      <c r="D79" s="9" t="s">
        <v>26</v>
      </c>
      <c r="E79" s="9" t="s">
        <v>26</v>
      </c>
      <c r="F79" s="9" t="s">
        <v>26</v>
      </c>
      <c r="G79" s="9" t="s">
        <v>26</v>
      </c>
    </row>
    <row r="80" spans="1:255" ht="10.5" x14ac:dyDescent="0.3">
      <c r="A80" s="10" t="s">
        <v>27</v>
      </c>
      <c r="B80" s="2"/>
      <c r="C80" s="2"/>
      <c r="D80" s="2"/>
      <c r="E80" s="2"/>
      <c r="F80" s="2"/>
      <c r="G80" s="2"/>
    </row>
    <row r="81" spans="1:7" ht="10.199999999999999" x14ac:dyDescent="0.3">
      <c r="A81" s="2" t="s">
        <v>50</v>
      </c>
      <c r="B81" s="11">
        <v>10886</v>
      </c>
      <c r="C81" s="11">
        <v>10415</v>
      </c>
      <c r="D81" s="11">
        <v>8966</v>
      </c>
      <c r="E81" s="11">
        <v>9094</v>
      </c>
      <c r="F81" s="11">
        <v>9696</v>
      </c>
      <c r="G81" s="11">
        <v>10076</v>
      </c>
    </row>
    <row r="82" spans="1:7" ht="10.5" x14ac:dyDescent="0.3">
      <c r="A82" s="10" t="s">
        <v>29</v>
      </c>
      <c r="B82" s="12">
        <v>10886</v>
      </c>
      <c r="C82" s="12">
        <v>10415</v>
      </c>
      <c r="D82" s="12">
        <v>8966</v>
      </c>
      <c r="E82" s="12">
        <v>9094</v>
      </c>
      <c r="F82" s="12">
        <v>9696</v>
      </c>
      <c r="G82" s="12">
        <v>10076</v>
      </c>
    </row>
    <row r="83" spans="1:7" ht="10.199999999999999" x14ac:dyDescent="0.3">
      <c r="A83" s="2"/>
      <c r="B83" s="2"/>
      <c r="C83" s="2"/>
      <c r="D83" s="2"/>
      <c r="E83" s="2"/>
      <c r="F83" s="2"/>
      <c r="G83" s="2"/>
    </row>
    <row r="84" spans="1:7" ht="10.5" x14ac:dyDescent="0.3">
      <c r="A84" s="10" t="s">
        <v>30</v>
      </c>
      <c r="B84" s="2"/>
      <c r="C84" s="2"/>
      <c r="D84" s="2"/>
      <c r="E84" s="2"/>
      <c r="F84" s="2"/>
      <c r="G84" s="2"/>
    </row>
    <row r="85" spans="1:7" ht="10.199999999999999" x14ac:dyDescent="0.3">
      <c r="A85" s="2" t="s">
        <v>50</v>
      </c>
      <c r="B85" s="11">
        <v>2623</v>
      </c>
      <c r="C85" s="11">
        <v>2962</v>
      </c>
      <c r="D85" s="11">
        <v>1598</v>
      </c>
      <c r="E85" s="11">
        <v>1429</v>
      </c>
      <c r="F85" s="11">
        <v>2298</v>
      </c>
      <c r="G85" s="11">
        <v>1943</v>
      </c>
    </row>
    <row r="86" spans="1:7" ht="10.5" x14ac:dyDescent="0.3">
      <c r="A86" s="10" t="s">
        <v>31</v>
      </c>
      <c r="B86" s="12">
        <v>2623</v>
      </c>
      <c r="C86" s="12">
        <v>2962</v>
      </c>
      <c r="D86" s="12">
        <v>1598</v>
      </c>
      <c r="E86" s="12">
        <v>1429</v>
      </c>
      <c r="F86" s="12">
        <v>2298</v>
      </c>
      <c r="G86" s="12">
        <v>1943</v>
      </c>
    </row>
    <row r="87" spans="1:7" ht="10.199999999999999" x14ac:dyDescent="0.3">
      <c r="A87" s="2"/>
      <c r="B87" s="2"/>
      <c r="C87" s="2"/>
      <c r="D87" s="2"/>
      <c r="E87" s="2"/>
      <c r="F87" s="2"/>
      <c r="G87" s="2"/>
    </row>
    <row r="88" spans="1:7" ht="10.5" x14ac:dyDescent="0.3">
      <c r="A88" s="10" t="s">
        <v>32</v>
      </c>
      <c r="B88" s="2"/>
      <c r="C88" s="2"/>
      <c r="D88" s="2"/>
      <c r="E88" s="2"/>
      <c r="F88" s="2"/>
      <c r="G88" s="2"/>
    </row>
    <row r="89" spans="1:7" ht="10.199999999999999" x14ac:dyDescent="0.3">
      <c r="A89" s="2" t="s">
        <v>50</v>
      </c>
      <c r="B89" s="11">
        <v>-389</v>
      </c>
      <c r="C89" s="11">
        <v>-393</v>
      </c>
      <c r="D89" s="11">
        <v>-385</v>
      </c>
      <c r="E89" s="11">
        <v>-391</v>
      </c>
      <c r="F89" s="11">
        <v>-476</v>
      </c>
      <c r="G89" s="11">
        <v>-569</v>
      </c>
    </row>
    <row r="90" spans="1:7" ht="10.5" x14ac:dyDescent="0.3">
      <c r="A90" s="10" t="s">
        <v>34</v>
      </c>
      <c r="B90" s="12">
        <v>-389</v>
      </c>
      <c r="C90" s="12">
        <v>-393</v>
      </c>
      <c r="D90" s="12">
        <v>-385</v>
      </c>
      <c r="E90" s="12">
        <v>-391</v>
      </c>
      <c r="F90" s="12">
        <v>-476</v>
      </c>
      <c r="G90" s="12">
        <v>-569</v>
      </c>
    </row>
    <row r="91" spans="1:7" ht="10.199999999999999" x14ac:dyDescent="0.3">
      <c r="A91" s="2"/>
      <c r="B91" s="2"/>
      <c r="C91" s="2"/>
      <c r="D91" s="2"/>
      <c r="E91" s="2"/>
      <c r="F91" s="2"/>
      <c r="G91" s="2"/>
    </row>
    <row r="92" spans="1:7" ht="10.5" x14ac:dyDescent="0.3">
      <c r="A92" s="10" t="s">
        <v>35</v>
      </c>
      <c r="B92" s="2"/>
      <c r="C92" s="2"/>
      <c r="D92" s="2"/>
      <c r="E92" s="2"/>
      <c r="F92" s="2"/>
      <c r="G92" s="2"/>
    </row>
    <row r="93" spans="1:7" ht="10.199999999999999" x14ac:dyDescent="0.3">
      <c r="A93" s="2" t="s">
        <v>50</v>
      </c>
      <c r="B93" s="11">
        <v>2456</v>
      </c>
      <c r="C93" s="11">
        <v>2680</v>
      </c>
      <c r="D93" s="11">
        <v>1298</v>
      </c>
      <c r="E93" s="11">
        <v>1268</v>
      </c>
      <c r="F93" s="11">
        <v>1855</v>
      </c>
      <c r="G93" s="11">
        <v>1950</v>
      </c>
    </row>
    <row r="94" spans="1:7" ht="10.5" x14ac:dyDescent="0.3">
      <c r="A94" s="10" t="s">
        <v>36</v>
      </c>
      <c r="B94" s="12">
        <v>2456</v>
      </c>
      <c r="C94" s="12">
        <v>2680</v>
      </c>
      <c r="D94" s="12">
        <v>1298</v>
      </c>
      <c r="E94" s="12">
        <v>1268</v>
      </c>
      <c r="F94" s="12">
        <v>1855</v>
      </c>
      <c r="G94" s="12">
        <v>1950</v>
      </c>
    </row>
    <row r="95" spans="1:7" ht="10.199999999999999" x14ac:dyDescent="0.3">
      <c r="A95" s="2"/>
      <c r="B95" s="2"/>
      <c r="C95" s="2"/>
      <c r="D95" s="2"/>
      <c r="E95" s="2"/>
      <c r="F95" s="2"/>
      <c r="G95" s="2"/>
    </row>
    <row r="96" spans="1:7" ht="10.5" x14ac:dyDescent="0.3">
      <c r="A96" s="10" t="s">
        <v>37</v>
      </c>
      <c r="B96" s="2"/>
      <c r="C96" s="2"/>
      <c r="D96" s="2"/>
      <c r="E96" s="2"/>
      <c r="F96" s="2"/>
      <c r="G96" s="2"/>
    </row>
    <row r="97" spans="1:7" ht="10.199999999999999" x14ac:dyDescent="0.3">
      <c r="A97" s="2" t="s">
        <v>50</v>
      </c>
      <c r="B97" s="11">
        <v>938</v>
      </c>
      <c r="C97" s="11">
        <v>1001</v>
      </c>
      <c r="D97" s="11">
        <v>411</v>
      </c>
      <c r="E97" s="11">
        <v>-306</v>
      </c>
      <c r="F97" s="11">
        <v>417</v>
      </c>
      <c r="G97" s="11">
        <v>257</v>
      </c>
    </row>
    <row r="98" spans="1:7" ht="10.5" x14ac:dyDescent="0.3">
      <c r="A98" s="10" t="s">
        <v>38</v>
      </c>
      <c r="B98" s="12">
        <v>938</v>
      </c>
      <c r="C98" s="12">
        <v>1001</v>
      </c>
      <c r="D98" s="12">
        <v>411</v>
      </c>
      <c r="E98" s="12">
        <v>-306</v>
      </c>
      <c r="F98" s="12">
        <v>417</v>
      </c>
      <c r="G98" s="12">
        <v>257</v>
      </c>
    </row>
    <row r="99" spans="1:7" ht="10.199999999999999" x14ac:dyDescent="0.3">
      <c r="A99" s="2"/>
      <c r="B99" s="2"/>
      <c r="C99" s="2"/>
      <c r="D99" s="2"/>
      <c r="E99" s="2"/>
      <c r="F99" s="2"/>
      <c r="G99" s="2"/>
    </row>
    <row r="100" spans="1:7" ht="10.5" x14ac:dyDescent="0.3">
      <c r="A100" s="10" t="s">
        <v>39</v>
      </c>
      <c r="B100" s="2"/>
      <c r="C100" s="2"/>
      <c r="D100" s="2"/>
      <c r="E100" s="2"/>
      <c r="F100" s="2"/>
      <c r="G100" s="2"/>
    </row>
    <row r="101" spans="1:7" ht="10.199999999999999" x14ac:dyDescent="0.3">
      <c r="A101" s="2" t="s">
        <v>50</v>
      </c>
      <c r="B101" s="11">
        <v>1518</v>
      </c>
      <c r="C101" s="11">
        <v>1679</v>
      </c>
      <c r="D101" s="11">
        <v>887</v>
      </c>
      <c r="E101" s="11">
        <v>1574</v>
      </c>
      <c r="F101" s="11">
        <v>1438</v>
      </c>
      <c r="G101" s="11">
        <v>1693</v>
      </c>
    </row>
    <row r="102" spans="1:7" ht="10.5" x14ac:dyDescent="0.3">
      <c r="A102" s="10" t="s">
        <v>40</v>
      </c>
      <c r="B102" s="12">
        <v>1518</v>
      </c>
      <c r="C102" s="12">
        <v>1679</v>
      </c>
      <c r="D102" s="12">
        <v>887</v>
      </c>
      <c r="E102" s="12">
        <v>1574</v>
      </c>
      <c r="F102" s="12">
        <v>1438</v>
      </c>
      <c r="G102" s="12">
        <v>1693</v>
      </c>
    </row>
    <row r="103" spans="1:7" ht="10.199999999999999" x14ac:dyDescent="0.3">
      <c r="A103" s="2"/>
      <c r="B103" s="2"/>
      <c r="C103" s="2"/>
      <c r="D103" s="2"/>
      <c r="E103" s="2"/>
      <c r="F103" s="2"/>
      <c r="G103" s="2"/>
    </row>
    <row r="104" spans="1:7" ht="10.5" x14ac:dyDescent="0.3">
      <c r="A104" s="10" t="s">
        <v>41</v>
      </c>
      <c r="B104" s="2"/>
      <c r="C104" s="2"/>
      <c r="D104" s="2"/>
      <c r="E104" s="2"/>
      <c r="F104" s="2"/>
      <c r="G104" s="2"/>
    </row>
    <row r="105" spans="1:7" ht="10.199999999999999" x14ac:dyDescent="0.3">
      <c r="A105" s="2" t="s">
        <v>50</v>
      </c>
      <c r="B105" s="11" t="s">
        <v>28</v>
      </c>
      <c r="C105" s="11" t="s">
        <v>28</v>
      </c>
      <c r="D105" s="11" t="s">
        <v>28</v>
      </c>
      <c r="E105" s="11" t="s">
        <v>28</v>
      </c>
      <c r="F105" s="11">
        <v>45326</v>
      </c>
      <c r="G105" s="11">
        <v>47730</v>
      </c>
    </row>
    <row r="106" spans="1:7" ht="10.5" x14ac:dyDescent="0.3">
      <c r="A106" s="10" t="s">
        <v>42</v>
      </c>
      <c r="B106" s="12" t="s">
        <v>28</v>
      </c>
      <c r="C106" s="12" t="s">
        <v>28</v>
      </c>
      <c r="D106" s="12" t="s">
        <v>28</v>
      </c>
      <c r="E106" s="12" t="s">
        <v>28</v>
      </c>
      <c r="F106" s="12">
        <v>45326</v>
      </c>
      <c r="G106" s="12">
        <v>47730</v>
      </c>
    </row>
    <row r="107" spans="1:7" ht="10.199999999999999" x14ac:dyDescent="0.3">
      <c r="A107" s="2"/>
      <c r="B107" s="2"/>
      <c r="C107" s="2"/>
      <c r="D107" s="2"/>
      <c r="E107" s="2"/>
      <c r="F107" s="2"/>
      <c r="G107" s="2"/>
    </row>
    <row r="108" spans="1:7" ht="10.5" x14ac:dyDescent="0.3">
      <c r="A108" s="10" t="s">
        <v>43</v>
      </c>
      <c r="B108" s="2"/>
      <c r="C108" s="2"/>
      <c r="D108" s="2"/>
      <c r="E108" s="2"/>
      <c r="F108" s="2"/>
      <c r="G108" s="2"/>
    </row>
    <row r="109" spans="1:7" ht="10.199999999999999" x14ac:dyDescent="0.3">
      <c r="A109" s="2" t="s">
        <v>50</v>
      </c>
      <c r="B109" s="11">
        <v>1427</v>
      </c>
      <c r="C109" s="11">
        <v>1427</v>
      </c>
      <c r="D109" s="11">
        <v>1108</v>
      </c>
      <c r="E109" s="11">
        <v>1221</v>
      </c>
      <c r="F109" s="11">
        <v>1345</v>
      </c>
      <c r="G109" s="11">
        <v>1426</v>
      </c>
    </row>
    <row r="110" spans="1:7" ht="10.5" x14ac:dyDescent="0.3">
      <c r="A110" s="10" t="s">
        <v>44</v>
      </c>
      <c r="B110" s="12">
        <v>1427</v>
      </c>
      <c r="C110" s="12">
        <v>1427</v>
      </c>
      <c r="D110" s="12">
        <v>1108</v>
      </c>
      <c r="E110" s="12">
        <v>1221</v>
      </c>
      <c r="F110" s="12">
        <v>1345</v>
      </c>
      <c r="G110" s="12">
        <v>1426</v>
      </c>
    </row>
    <row r="111" spans="1:7" ht="10.199999999999999" x14ac:dyDescent="0.3">
      <c r="A111" s="2"/>
      <c r="B111" s="2"/>
      <c r="C111" s="2"/>
      <c r="D111" s="2"/>
      <c r="E111" s="2"/>
      <c r="F111" s="2"/>
      <c r="G111" s="2"/>
    </row>
    <row r="112" spans="1:7" ht="10.5" x14ac:dyDescent="0.3">
      <c r="A112" s="10" t="s">
        <v>45</v>
      </c>
      <c r="B112" s="2"/>
      <c r="C112" s="2"/>
      <c r="D112" s="2"/>
      <c r="E112" s="2"/>
      <c r="F112" s="2"/>
      <c r="G112" s="2"/>
    </row>
    <row r="113" spans="1:7" ht="10.199999999999999" x14ac:dyDescent="0.3">
      <c r="A113" s="2" t="s">
        <v>50</v>
      </c>
      <c r="B113" s="11">
        <v>-2921</v>
      </c>
      <c r="C113" s="11">
        <v>-3969</v>
      </c>
      <c r="D113" s="11">
        <v>-4298</v>
      </c>
      <c r="E113" s="11">
        <v>-4307</v>
      </c>
      <c r="F113" s="11">
        <v>-4058</v>
      </c>
      <c r="G113" s="11">
        <v>-3264</v>
      </c>
    </row>
    <row r="114" spans="1:7" ht="10.5" x14ac:dyDescent="0.3">
      <c r="A114" s="10" t="s">
        <v>46</v>
      </c>
      <c r="B114" s="12">
        <v>-2921</v>
      </c>
      <c r="C114" s="12">
        <v>-3969</v>
      </c>
      <c r="D114" s="12">
        <v>-4298</v>
      </c>
      <c r="E114" s="12">
        <v>-4307</v>
      </c>
      <c r="F114" s="12">
        <v>-4058</v>
      </c>
      <c r="G114" s="12">
        <v>-3264</v>
      </c>
    </row>
    <row r="115" spans="1:7" ht="10.199999999999999" x14ac:dyDescent="0.3">
      <c r="A115" s="2"/>
      <c r="B115" s="2"/>
      <c r="C115" s="2"/>
      <c r="D115" s="2"/>
      <c r="E115" s="2"/>
      <c r="F115" s="2"/>
      <c r="G115" s="2"/>
    </row>
    <row r="116" spans="1:7" ht="10.199999999999999" x14ac:dyDescent="0.3">
      <c r="A116" s="2"/>
      <c r="B116" s="2" t="s">
        <v>47</v>
      </c>
      <c r="C116" s="2" t="s">
        <v>47</v>
      </c>
      <c r="D116" s="2" t="s">
        <v>47</v>
      </c>
      <c r="E116" s="2" t="s">
        <v>47</v>
      </c>
      <c r="F116" s="2" t="s">
        <v>47</v>
      </c>
      <c r="G116" s="2" t="s">
        <v>47</v>
      </c>
    </row>
    <row r="117" spans="1:7" ht="10.199999999999999" x14ac:dyDescent="0.3">
      <c r="A117" s="2" t="s">
        <v>48</v>
      </c>
      <c r="B117" s="13">
        <v>42793</v>
      </c>
      <c r="C117" s="13">
        <v>43157</v>
      </c>
      <c r="D117" s="13">
        <v>43524</v>
      </c>
      <c r="E117" s="13">
        <v>43887</v>
      </c>
      <c r="F117" s="13">
        <v>43887</v>
      </c>
      <c r="G117" s="13">
        <v>43887</v>
      </c>
    </row>
    <row r="118" spans="1:7" ht="10.199999999999999" x14ac:dyDescent="0.3">
      <c r="A118" s="14"/>
      <c r="B118" s="14"/>
      <c r="C118" s="14"/>
      <c r="D118" s="14"/>
      <c r="E118" s="14"/>
      <c r="F118" s="14"/>
      <c r="G118" s="14"/>
    </row>
    <row r="119" spans="1:7" ht="10.199999999999999" x14ac:dyDescent="0.3">
      <c r="A119" s="15" t="s">
        <v>51</v>
      </c>
    </row>
  </sheetData>
  <pageMargins left="0.2" right="0.2" top="0.5" bottom="0.5" header="0.5" footer="0.5"/>
  <pageSetup fitToWidth="0" fitToHeight="0" orientation="landscape" horizontalDpi="0" verticalDpi="0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CE438-1E65-4C38-94E0-6B83E857A85F}">
  <dimension ref="A1:L270"/>
  <sheetViews>
    <sheetView zoomScaleNormal="100" workbookViewId="0">
      <selection activeCell="D5" sqref="D5"/>
    </sheetView>
  </sheetViews>
  <sheetFormatPr defaultRowHeight="12.3" x14ac:dyDescent="0.4"/>
  <cols>
    <col min="1" max="1" width="48.5546875" style="49" customWidth="1"/>
    <col min="2" max="3" width="22.27734375" style="49" customWidth="1"/>
    <col min="4" max="6" width="23.55468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332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  <c r="G7" s="49">
        <v>5.4</v>
      </c>
      <c r="H7" s="49">
        <f>G7/G10</f>
        <v>0.47787610619469029</v>
      </c>
    </row>
    <row r="8" spans="1:12" x14ac:dyDescent="0.4">
      <c r="G8" s="49">
        <v>4.5999999999999996</v>
      </c>
      <c r="H8" s="49">
        <f>G8/G10</f>
        <v>0.40707964601769908</v>
      </c>
    </row>
    <row r="9" spans="1:12" x14ac:dyDescent="0.4">
      <c r="A9" s="69"/>
      <c r="B9" s="68"/>
      <c r="C9" s="68"/>
      <c r="D9" s="68"/>
      <c r="E9" s="68"/>
      <c r="F9" s="68"/>
      <c r="G9" s="49">
        <v>1.3</v>
      </c>
      <c r="H9" s="49">
        <f>G9/G10</f>
        <v>0.11504424778761062</v>
      </c>
    </row>
    <row r="10" spans="1:12" x14ac:dyDescent="0.4">
      <c r="A10" s="50" t="s">
        <v>146</v>
      </c>
      <c r="G10" s="49">
        <f>SUM(G7:G9)</f>
        <v>11.3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331</v>
      </c>
      <c r="B16" s="53">
        <v>4476000</v>
      </c>
      <c r="C16" s="53">
        <v>4568000</v>
      </c>
      <c r="D16" s="53">
        <v>4925000</v>
      </c>
      <c r="E16" s="53">
        <v>5313000</v>
      </c>
      <c r="F16" s="53">
        <v>5504000</v>
      </c>
      <c r="G16" s="49">
        <v>0.41</v>
      </c>
      <c r="H16" s="49">
        <v>0.48</v>
      </c>
    </row>
    <row r="17" spans="1:6" x14ac:dyDescent="0.4">
      <c r="A17" s="52" t="s">
        <v>330</v>
      </c>
      <c r="B17" s="53">
        <v>3785000</v>
      </c>
      <c r="C17" s="53">
        <v>3962000</v>
      </c>
      <c r="D17" s="53">
        <v>4525000</v>
      </c>
      <c r="E17" s="53">
        <v>4748000</v>
      </c>
      <c r="F17" s="53">
        <v>5515000</v>
      </c>
    </row>
    <row r="18" spans="1:6" x14ac:dyDescent="0.4">
      <c r="A18" s="52" t="s">
        <v>329</v>
      </c>
      <c r="B18" s="51" t="s">
        <v>124</v>
      </c>
      <c r="C18" s="53">
        <v>0</v>
      </c>
      <c r="D18" s="53">
        <v>0</v>
      </c>
      <c r="E18" s="53">
        <v>0</v>
      </c>
      <c r="F18" s="53">
        <v>0</v>
      </c>
    </row>
    <row r="19" spans="1:6" x14ac:dyDescent="0.4">
      <c r="A19" s="52" t="s">
        <v>328</v>
      </c>
      <c r="B19" s="51" t="s">
        <v>124</v>
      </c>
      <c r="C19" s="51" t="s">
        <v>124</v>
      </c>
      <c r="D19" s="53">
        <v>1454000</v>
      </c>
      <c r="E19" s="53">
        <v>1400000</v>
      </c>
      <c r="F19" s="53">
        <v>1997000</v>
      </c>
    </row>
    <row r="20" spans="1:6" x14ac:dyDescent="0.4">
      <c r="A20" s="52" t="s">
        <v>327</v>
      </c>
      <c r="B20" s="51" t="s">
        <v>124</v>
      </c>
      <c r="C20" s="53">
        <v>0</v>
      </c>
      <c r="D20" s="53">
        <v>0</v>
      </c>
      <c r="E20" s="53">
        <v>0</v>
      </c>
      <c r="F20" s="53">
        <v>0</v>
      </c>
    </row>
    <row r="21" spans="1:6" x14ac:dyDescent="0.4">
      <c r="A21" s="52" t="s">
        <v>326</v>
      </c>
      <c r="B21" s="53">
        <v>-1000</v>
      </c>
      <c r="C21" s="53">
        <v>0</v>
      </c>
      <c r="D21" s="53">
        <v>3000</v>
      </c>
      <c r="E21" s="53">
        <v>2000</v>
      </c>
      <c r="F21" s="53">
        <v>5000</v>
      </c>
    </row>
    <row r="22" spans="1:6" x14ac:dyDescent="0.4">
      <c r="A22" s="52" t="s">
        <v>325</v>
      </c>
      <c r="B22" s="51" t="s">
        <v>124</v>
      </c>
      <c r="C22" s="53">
        <v>-3000</v>
      </c>
      <c r="D22" s="53">
        <v>-3000</v>
      </c>
      <c r="E22" s="53">
        <v>-3000</v>
      </c>
      <c r="F22" s="53">
        <v>-1000</v>
      </c>
    </row>
    <row r="23" spans="1:6" x14ac:dyDescent="0.4">
      <c r="A23" s="52" t="s">
        <v>324</v>
      </c>
      <c r="B23" s="53">
        <v>-450000</v>
      </c>
      <c r="C23" s="53">
        <v>-397000</v>
      </c>
      <c r="D23" s="53">
        <v>-85000</v>
      </c>
      <c r="E23" s="53">
        <v>-90000</v>
      </c>
      <c r="F23" s="53">
        <v>-163000</v>
      </c>
    </row>
    <row r="24" spans="1:6" x14ac:dyDescent="0.4">
      <c r="A24" s="52" t="s">
        <v>323</v>
      </c>
      <c r="B24" s="53">
        <v>94000</v>
      </c>
      <c r="C24" s="53">
        <v>124000</v>
      </c>
      <c r="D24" s="53">
        <v>10000</v>
      </c>
      <c r="E24" s="51" t="s">
        <v>124</v>
      </c>
      <c r="F24" s="51" t="s">
        <v>124</v>
      </c>
    </row>
    <row r="25" spans="1:6" x14ac:dyDescent="0.4">
      <c r="A25" s="52" t="s">
        <v>322</v>
      </c>
      <c r="B25" s="53">
        <v>1196000</v>
      </c>
      <c r="C25" s="53">
        <v>1376000</v>
      </c>
      <c r="D25" s="51" t="s">
        <v>124</v>
      </c>
      <c r="E25" s="51" t="s">
        <v>124</v>
      </c>
      <c r="F25" s="51" t="s">
        <v>124</v>
      </c>
    </row>
    <row r="26" spans="1:6" x14ac:dyDescent="0.4">
      <c r="A26" s="52" t="s">
        <v>321</v>
      </c>
      <c r="B26" s="51" t="s">
        <v>124</v>
      </c>
      <c r="C26" s="53">
        <v>472000</v>
      </c>
      <c r="D26" s="51" t="s">
        <v>124</v>
      </c>
      <c r="E26" s="51" t="s">
        <v>124</v>
      </c>
      <c r="F26" s="51" t="s">
        <v>124</v>
      </c>
    </row>
    <row r="27" spans="1:6" x14ac:dyDescent="0.4">
      <c r="A27" s="52" t="s">
        <v>320</v>
      </c>
      <c r="B27" s="53">
        <v>1567000</v>
      </c>
      <c r="C27" s="51" t="s">
        <v>124</v>
      </c>
      <c r="D27" s="51" t="s">
        <v>124</v>
      </c>
      <c r="E27" s="51" t="s">
        <v>124</v>
      </c>
      <c r="F27" s="51" t="s">
        <v>124</v>
      </c>
    </row>
    <row r="28" spans="1:6" x14ac:dyDescent="0.4">
      <c r="A28" s="52" t="s">
        <v>319</v>
      </c>
      <c r="B28" s="53">
        <v>540000</v>
      </c>
      <c r="C28" s="51" t="s">
        <v>124</v>
      </c>
      <c r="D28" s="51" t="s">
        <v>124</v>
      </c>
      <c r="E28" s="51" t="s">
        <v>124</v>
      </c>
      <c r="F28" s="51" t="s">
        <v>124</v>
      </c>
    </row>
    <row r="29" spans="1:6" x14ac:dyDescent="0.4">
      <c r="A29" s="52" t="s">
        <v>47</v>
      </c>
      <c r="B29" s="52"/>
      <c r="C29" s="52"/>
      <c r="D29" s="52"/>
      <c r="E29" s="52"/>
      <c r="F29" s="52"/>
    </row>
    <row r="30" spans="1:6" x14ac:dyDescent="0.4">
      <c r="A30" s="52" t="s">
        <v>131</v>
      </c>
      <c r="B30" s="52"/>
      <c r="C30" s="52"/>
      <c r="D30" s="52"/>
      <c r="E30" s="52"/>
      <c r="F30" s="52"/>
    </row>
    <row r="31" spans="1:6" x14ac:dyDescent="0.4">
      <c r="A31" s="52" t="s">
        <v>331</v>
      </c>
      <c r="B31" s="54">
        <v>39.939323637012599</v>
      </c>
      <c r="C31" s="54">
        <v>45.218768560681099</v>
      </c>
      <c r="D31" s="54">
        <v>45.479730353679898</v>
      </c>
      <c r="E31" s="54">
        <v>46.728232189973603</v>
      </c>
      <c r="F31" s="54">
        <v>42.809364548494997</v>
      </c>
    </row>
    <row r="32" spans="1:6" x14ac:dyDescent="0.4">
      <c r="A32" s="52" t="s">
        <v>330</v>
      </c>
      <c r="B32" s="54">
        <v>33.773534398144001</v>
      </c>
      <c r="C32" s="54">
        <v>39.219956444268497</v>
      </c>
      <c r="D32" s="54">
        <v>41.785945147289702</v>
      </c>
      <c r="E32" s="54">
        <v>41.759014951627101</v>
      </c>
      <c r="F32" s="54">
        <v>42.894921054678399</v>
      </c>
    </row>
    <row r="33" spans="1:6" x14ac:dyDescent="0.4">
      <c r="A33" s="52" t="s">
        <v>329</v>
      </c>
      <c r="B33" s="51" t="s">
        <v>124</v>
      </c>
      <c r="C33" s="54">
        <v>0</v>
      </c>
      <c r="D33" s="54">
        <v>0</v>
      </c>
      <c r="E33" s="54">
        <v>0</v>
      </c>
      <c r="F33" s="54">
        <v>0</v>
      </c>
    </row>
    <row r="34" spans="1:6" x14ac:dyDescent="0.4">
      <c r="A34" s="52" t="s">
        <v>328</v>
      </c>
      <c r="B34" s="51" t="s">
        <v>124</v>
      </c>
      <c r="C34" s="51" t="s">
        <v>124</v>
      </c>
      <c r="D34" s="54">
        <v>13.4269092252286</v>
      </c>
      <c r="E34" s="54">
        <v>12.3131046613896</v>
      </c>
      <c r="F34" s="54">
        <v>15.5323948043867</v>
      </c>
    </row>
    <row r="35" spans="1:6" x14ac:dyDescent="0.4">
      <c r="A35" s="52" t="s">
        <v>327</v>
      </c>
      <c r="B35" s="51" t="s">
        <v>124</v>
      </c>
      <c r="C35" s="54">
        <v>0</v>
      </c>
      <c r="D35" s="54">
        <v>0</v>
      </c>
      <c r="E35" s="54">
        <v>0</v>
      </c>
      <c r="F35" s="54">
        <v>0</v>
      </c>
    </row>
    <row r="36" spans="1:6" x14ac:dyDescent="0.4">
      <c r="A36" s="52" t="s">
        <v>326</v>
      </c>
      <c r="B36" s="51" t="s">
        <v>127</v>
      </c>
      <c r="C36" s="54">
        <v>0</v>
      </c>
      <c r="D36" s="54">
        <v>2.77033890479269E-2</v>
      </c>
      <c r="E36" s="54">
        <v>1.75901495162709E-2</v>
      </c>
      <c r="F36" s="54">
        <v>3.8889320992455498E-2</v>
      </c>
    </row>
    <row r="37" spans="1:6" x14ac:dyDescent="0.4">
      <c r="A37" s="52" t="s">
        <v>325</v>
      </c>
      <c r="B37" s="51" t="s">
        <v>124</v>
      </c>
      <c r="C37" s="51" t="s">
        <v>127</v>
      </c>
      <c r="D37" s="51" t="s">
        <v>127</v>
      </c>
      <c r="E37" s="51" t="s">
        <v>127</v>
      </c>
      <c r="F37" s="51" t="s">
        <v>127</v>
      </c>
    </row>
    <row r="38" spans="1:6" x14ac:dyDescent="0.4">
      <c r="A38" s="52" t="s">
        <v>324</v>
      </c>
      <c r="B38" s="51" t="s">
        <v>127</v>
      </c>
      <c r="C38" s="51" t="s">
        <v>127</v>
      </c>
      <c r="D38" s="51" t="s">
        <v>127</v>
      </c>
      <c r="E38" s="51" t="s">
        <v>127</v>
      </c>
      <c r="F38" s="51" t="s">
        <v>127</v>
      </c>
    </row>
    <row r="39" spans="1:6" x14ac:dyDescent="0.4">
      <c r="A39" s="52" t="s">
        <v>323</v>
      </c>
      <c r="B39" s="54">
        <v>0.83876148835549202</v>
      </c>
      <c r="C39" s="54">
        <v>1.22747970698872</v>
      </c>
      <c r="D39" s="54">
        <v>9.2344630159756205E-2</v>
      </c>
      <c r="E39" s="51" t="s">
        <v>124</v>
      </c>
      <c r="F39" s="51" t="s">
        <v>124</v>
      </c>
    </row>
    <row r="40" spans="1:6" x14ac:dyDescent="0.4">
      <c r="A40" s="52" t="s">
        <v>322</v>
      </c>
      <c r="B40" s="54">
        <v>10.671901490140099</v>
      </c>
      <c r="C40" s="54">
        <v>13.6210651356167</v>
      </c>
      <c r="D40" s="51" t="s">
        <v>124</v>
      </c>
      <c r="E40" s="51" t="s">
        <v>124</v>
      </c>
      <c r="F40" s="51" t="s">
        <v>124</v>
      </c>
    </row>
    <row r="41" spans="1:6" x14ac:dyDescent="0.4">
      <c r="A41" s="52" t="s">
        <v>321</v>
      </c>
      <c r="B41" s="51" t="s">
        <v>124</v>
      </c>
      <c r="C41" s="54">
        <v>4.6723421104731697</v>
      </c>
      <c r="D41" s="51" t="s">
        <v>124</v>
      </c>
      <c r="E41" s="51" t="s">
        <v>124</v>
      </c>
      <c r="F41" s="51" t="s">
        <v>124</v>
      </c>
    </row>
    <row r="42" spans="1:6" x14ac:dyDescent="0.4">
      <c r="A42" s="52" t="s">
        <v>320</v>
      </c>
      <c r="B42" s="54">
        <v>13.9823324707772</v>
      </c>
      <c r="C42" s="51" t="s">
        <v>124</v>
      </c>
      <c r="D42" s="51" t="s">
        <v>124</v>
      </c>
      <c r="E42" s="51" t="s">
        <v>124</v>
      </c>
      <c r="F42" s="51" t="s">
        <v>124</v>
      </c>
    </row>
    <row r="43" spans="1:6" x14ac:dyDescent="0.4">
      <c r="A43" s="52" t="s">
        <v>319</v>
      </c>
      <c r="B43" s="54">
        <v>4.8184170607655901</v>
      </c>
      <c r="C43" s="51" t="s">
        <v>124</v>
      </c>
      <c r="D43" s="51" t="s">
        <v>124</v>
      </c>
      <c r="E43" s="51" t="s">
        <v>124</v>
      </c>
      <c r="F43" s="51" t="s">
        <v>124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129</v>
      </c>
      <c r="B45" s="52"/>
      <c r="C45" s="52"/>
      <c r="D45" s="52"/>
      <c r="E45" s="52"/>
      <c r="F45" s="52"/>
    </row>
    <row r="46" spans="1:6" x14ac:dyDescent="0.4">
      <c r="A46" s="52" t="s">
        <v>331</v>
      </c>
      <c r="B46" s="53">
        <v>407000</v>
      </c>
      <c r="C46" s="53">
        <v>669000</v>
      </c>
      <c r="D46" s="53">
        <v>767000</v>
      </c>
      <c r="E46" s="53">
        <v>824000</v>
      </c>
      <c r="F46" s="53">
        <v>819000</v>
      </c>
    </row>
    <row r="47" spans="1:6" x14ac:dyDescent="0.4">
      <c r="A47" s="52" t="s">
        <v>330</v>
      </c>
      <c r="B47" s="53">
        <v>396000</v>
      </c>
      <c r="C47" s="53">
        <v>400000</v>
      </c>
      <c r="D47" s="53">
        <v>641000</v>
      </c>
      <c r="E47" s="53">
        <v>504000</v>
      </c>
      <c r="F47" s="53">
        <v>-427000</v>
      </c>
    </row>
    <row r="48" spans="1:6" x14ac:dyDescent="0.4">
      <c r="A48" s="52" t="s">
        <v>329</v>
      </c>
      <c r="B48" s="51" t="s">
        <v>124</v>
      </c>
      <c r="C48" s="53">
        <v>371000</v>
      </c>
      <c r="D48" s="53">
        <v>528000</v>
      </c>
      <c r="E48" s="53">
        <v>579000</v>
      </c>
      <c r="F48" s="53">
        <v>616000</v>
      </c>
    </row>
    <row r="49" spans="1:6" x14ac:dyDescent="0.4">
      <c r="A49" s="52" t="s">
        <v>328</v>
      </c>
      <c r="B49" s="51" t="s">
        <v>124</v>
      </c>
      <c r="C49" s="51" t="s">
        <v>124</v>
      </c>
      <c r="D49" s="53">
        <v>247000</v>
      </c>
      <c r="E49" s="53">
        <v>580000</v>
      </c>
      <c r="F49" s="53">
        <v>682000</v>
      </c>
    </row>
    <row r="50" spans="1:6" x14ac:dyDescent="0.4">
      <c r="A50" s="52" t="s">
        <v>327</v>
      </c>
      <c r="B50" s="51" t="s">
        <v>124</v>
      </c>
      <c r="C50" s="53">
        <v>156000</v>
      </c>
      <c r="D50" s="53">
        <v>328000</v>
      </c>
      <c r="E50" s="53">
        <v>1840000</v>
      </c>
      <c r="F50" s="53">
        <v>0</v>
      </c>
    </row>
    <row r="51" spans="1:6" x14ac:dyDescent="0.4">
      <c r="A51" s="52" t="s">
        <v>326</v>
      </c>
      <c r="B51" s="53">
        <v>-1304000</v>
      </c>
      <c r="C51" s="53">
        <v>-620000</v>
      </c>
      <c r="D51" s="53">
        <v>-515000</v>
      </c>
      <c r="E51" s="53">
        <v>-563000</v>
      </c>
      <c r="F51" s="53">
        <v>-436000</v>
      </c>
    </row>
    <row r="52" spans="1:6" x14ac:dyDescent="0.4">
      <c r="A52" s="52" t="s">
        <v>325</v>
      </c>
      <c r="B52" s="51" t="s">
        <v>124</v>
      </c>
      <c r="C52" s="53">
        <v>0</v>
      </c>
      <c r="D52" s="53">
        <v>0</v>
      </c>
      <c r="E52" s="53">
        <v>0</v>
      </c>
      <c r="F52" s="53">
        <v>0</v>
      </c>
    </row>
    <row r="53" spans="1:6" x14ac:dyDescent="0.4">
      <c r="A53" s="52" t="s">
        <v>324</v>
      </c>
      <c r="B53" s="53">
        <v>0</v>
      </c>
      <c r="C53" s="53">
        <v>0</v>
      </c>
      <c r="D53" s="53">
        <v>0</v>
      </c>
      <c r="E53" s="53">
        <v>0</v>
      </c>
      <c r="F53" s="53">
        <v>0</v>
      </c>
    </row>
    <row r="54" spans="1:6" x14ac:dyDescent="0.4">
      <c r="A54" s="52" t="s">
        <v>323</v>
      </c>
      <c r="B54" s="53">
        <v>252000</v>
      </c>
      <c r="C54" s="53">
        <v>328000</v>
      </c>
      <c r="D54" s="53">
        <v>59000</v>
      </c>
      <c r="E54" s="51" t="s">
        <v>124</v>
      </c>
      <c r="F54" s="51" t="s">
        <v>124</v>
      </c>
    </row>
    <row r="55" spans="1:6" x14ac:dyDescent="0.4">
      <c r="A55" s="52" t="s">
        <v>322</v>
      </c>
      <c r="B55" s="53">
        <v>169000</v>
      </c>
      <c r="C55" s="53">
        <v>237000</v>
      </c>
      <c r="D55" s="51" t="s">
        <v>124</v>
      </c>
      <c r="E55" s="51" t="s">
        <v>124</v>
      </c>
      <c r="F55" s="51" t="s">
        <v>124</v>
      </c>
    </row>
    <row r="56" spans="1:6" x14ac:dyDescent="0.4">
      <c r="A56" s="52" t="s">
        <v>321</v>
      </c>
      <c r="B56" s="51" t="s">
        <v>124</v>
      </c>
      <c r="C56" s="53">
        <v>-617000</v>
      </c>
      <c r="D56" s="51" t="s">
        <v>124</v>
      </c>
      <c r="E56" s="51" t="s">
        <v>124</v>
      </c>
      <c r="F56" s="51" t="s">
        <v>124</v>
      </c>
    </row>
    <row r="57" spans="1:6" x14ac:dyDescent="0.4">
      <c r="A57" s="52" t="s">
        <v>320</v>
      </c>
      <c r="B57" s="53">
        <v>186000</v>
      </c>
      <c r="C57" s="51" t="s">
        <v>124</v>
      </c>
      <c r="D57" s="51" t="s">
        <v>124</v>
      </c>
      <c r="E57" s="51" t="s">
        <v>124</v>
      </c>
      <c r="F57" s="51" t="s">
        <v>124</v>
      </c>
    </row>
    <row r="58" spans="1:6" x14ac:dyDescent="0.4">
      <c r="A58" s="52" t="s">
        <v>319</v>
      </c>
      <c r="B58" s="53">
        <v>150000</v>
      </c>
      <c r="C58" s="51" t="s">
        <v>124</v>
      </c>
      <c r="D58" s="51" t="s">
        <v>124</v>
      </c>
      <c r="E58" s="51" t="s">
        <v>124</v>
      </c>
      <c r="F58" s="51" t="s">
        <v>124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2" t="s">
        <v>128</v>
      </c>
      <c r="B60" s="52"/>
      <c r="C60" s="52"/>
      <c r="D60" s="52"/>
      <c r="E60" s="52"/>
      <c r="F60" s="52"/>
    </row>
    <row r="61" spans="1:6" x14ac:dyDescent="0.4">
      <c r="A61" s="52" t="s">
        <v>331</v>
      </c>
      <c r="B61" s="51" t="s">
        <v>127</v>
      </c>
      <c r="C61" s="54">
        <v>72.402597402597394</v>
      </c>
      <c r="D61" s="54">
        <v>37.323600973235997</v>
      </c>
      <c r="E61" s="54">
        <v>21.8916046758767</v>
      </c>
      <c r="F61" s="54">
        <v>65.311004784689004</v>
      </c>
    </row>
    <row r="62" spans="1:6" x14ac:dyDescent="0.4">
      <c r="A62" s="52" t="s">
        <v>330</v>
      </c>
      <c r="B62" s="51" t="s">
        <v>127</v>
      </c>
      <c r="C62" s="54">
        <v>43.2900432900433</v>
      </c>
      <c r="D62" s="54">
        <v>31.192214111922102</v>
      </c>
      <c r="E62" s="54">
        <v>13.3900106269926</v>
      </c>
      <c r="F62" s="51" t="s">
        <v>127</v>
      </c>
    </row>
    <row r="63" spans="1:6" x14ac:dyDescent="0.4">
      <c r="A63" s="52" t="s">
        <v>329</v>
      </c>
      <c r="B63" s="51" t="s">
        <v>124</v>
      </c>
      <c r="C63" s="54">
        <v>40.151515151515099</v>
      </c>
      <c r="D63" s="54">
        <v>25.6934306569343</v>
      </c>
      <c r="E63" s="54">
        <v>15.3825717321998</v>
      </c>
      <c r="F63" s="54">
        <v>49.122807017543899</v>
      </c>
    </row>
    <row r="64" spans="1:6" x14ac:dyDescent="0.4">
      <c r="A64" s="52" t="s">
        <v>328</v>
      </c>
      <c r="B64" s="51" t="s">
        <v>124</v>
      </c>
      <c r="C64" s="51" t="s">
        <v>124</v>
      </c>
      <c r="D64" s="54">
        <v>12.0194647201946</v>
      </c>
      <c r="E64" s="54">
        <v>15.4091392136026</v>
      </c>
      <c r="F64" s="54">
        <v>54.385964912280699</v>
      </c>
    </row>
    <row r="65" spans="1:6" x14ac:dyDescent="0.4">
      <c r="A65" s="52" t="s">
        <v>327</v>
      </c>
      <c r="B65" s="51" t="s">
        <v>124</v>
      </c>
      <c r="C65" s="54">
        <v>16.883116883116902</v>
      </c>
      <c r="D65" s="54">
        <v>15.9610705596107</v>
      </c>
      <c r="E65" s="54">
        <v>48.884165781084</v>
      </c>
      <c r="F65" s="54">
        <v>0</v>
      </c>
    </row>
    <row r="66" spans="1:6" x14ac:dyDescent="0.4">
      <c r="A66" s="52" t="s">
        <v>326</v>
      </c>
      <c r="B66" s="51" t="s">
        <v>127</v>
      </c>
      <c r="C66" s="51" t="s">
        <v>127</v>
      </c>
      <c r="D66" s="51" t="s">
        <v>127</v>
      </c>
      <c r="E66" s="51" t="s">
        <v>127</v>
      </c>
      <c r="F66" s="51" t="s">
        <v>127</v>
      </c>
    </row>
    <row r="67" spans="1:6" x14ac:dyDescent="0.4">
      <c r="A67" s="52" t="s">
        <v>325</v>
      </c>
      <c r="B67" s="51" t="s">
        <v>124</v>
      </c>
      <c r="C67" s="54">
        <v>0</v>
      </c>
      <c r="D67" s="54">
        <v>0</v>
      </c>
      <c r="E67" s="54">
        <v>0</v>
      </c>
      <c r="F67" s="54">
        <v>0</v>
      </c>
    </row>
    <row r="68" spans="1:6" x14ac:dyDescent="0.4">
      <c r="A68" s="52" t="s">
        <v>324</v>
      </c>
      <c r="B68" s="54">
        <v>0</v>
      </c>
      <c r="C68" s="54">
        <v>0</v>
      </c>
      <c r="D68" s="54">
        <v>0</v>
      </c>
      <c r="E68" s="54">
        <v>0</v>
      </c>
      <c r="F68" s="54">
        <v>0</v>
      </c>
    </row>
    <row r="69" spans="1:6" x14ac:dyDescent="0.4">
      <c r="A69" s="52" t="s">
        <v>323</v>
      </c>
      <c r="B69" s="54">
        <v>98.4375</v>
      </c>
      <c r="C69" s="54">
        <v>35.497835497835503</v>
      </c>
      <c r="D69" s="54">
        <v>2.8710462287104601</v>
      </c>
      <c r="E69" s="51" t="s">
        <v>124</v>
      </c>
      <c r="F69" s="51" t="s">
        <v>124</v>
      </c>
    </row>
    <row r="70" spans="1:6" x14ac:dyDescent="0.4">
      <c r="A70" s="52" t="s">
        <v>322</v>
      </c>
      <c r="B70" s="54">
        <v>66.015625</v>
      </c>
      <c r="C70" s="54">
        <v>25.649350649350598</v>
      </c>
      <c r="D70" s="51" t="s">
        <v>124</v>
      </c>
      <c r="E70" s="51" t="s">
        <v>124</v>
      </c>
      <c r="F70" s="51" t="s">
        <v>124</v>
      </c>
    </row>
    <row r="71" spans="1:6" x14ac:dyDescent="0.4">
      <c r="A71" s="52" t="s">
        <v>321</v>
      </c>
      <c r="B71" s="51" t="s">
        <v>124</v>
      </c>
      <c r="C71" s="51" t="s">
        <v>127</v>
      </c>
      <c r="D71" s="51" t="s">
        <v>124</v>
      </c>
      <c r="E71" s="51" t="s">
        <v>124</v>
      </c>
      <c r="F71" s="51" t="s">
        <v>124</v>
      </c>
    </row>
    <row r="72" spans="1:6" x14ac:dyDescent="0.4">
      <c r="A72" s="52" t="s">
        <v>320</v>
      </c>
      <c r="B72" s="54">
        <v>72.65625</v>
      </c>
      <c r="C72" s="51" t="s">
        <v>124</v>
      </c>
      <c r="D72" s="51" t="s">
        <v>124</v>
      </c>
      <c r="E72" s="51" t="s">
        <v>124</v>
      </c>
      <c r="F72" s="51" t="s">
        <v>124</v>
      </c>
    </row>
    <row r="73" spans="1:6" x14ac:dyDescent="0.4">
      <c r="A73" s="52" t="s">
        <v>319</v>
      </c>
      <c r="B73" s="54">
        <v>58.59375</v>
      </c>
      <c r="C73" s="51" t="s">
        <v>124</v>
      </c>
      <c r="D73" s="51" t="s">
        <v>124</v>
      </c>
      <c r="E73" s="51" t="s">
        <v>124</v>
      </c>
      <c r="F73" s="51" t="s">
        <v>124</v>
      </c>
    </row>
    <row r="74" spans="1:6" x14ac:dyDescent="0.4">
      <c r="A74" s="52" t="s">
        <v>47</v>
      </c>
      <c r="B74" s="52"/>
      <c r="C74" s="52"/>
      <c r="D74" s="52"/>
      <c r="E74" s="52"/>
      <c r="F74" s="52"/>
    </row>
    <row r="75" spans="1:6" x14ac:dyDescent="0.4">
      <c r="A75" s="52" t="s">
        <v>132</v>
      </c>
      <c r="B75" s="52"/>
      <c r="C75" s="52"/>
      <c r="D75" s="52"/>
      <c r="E75" s="52"/>
      <c r="F75" s="52"/>
    </row>
    <row r="76" spans="1:6" x14ac:dyDescent="0.4">
      <c r="A76" s="52" t="s">
        <v>331</v>
      </c>
      <c r="B76" s="53">
        <v>1555000</v>
      </c>
      <c r="C76" s="53">
        <v>1542000</v>
      </c>
      <c r="D76" s="53">
        <v>1522000</v>
      </c>
      <c r="E76" s="53">
        <v>1942000</v>
      </c>
      <c r="F76" s="53">
        <v>2220000</v>
      </c>
    </row>
    <row r="77" spans="1:6" x14ac:dyDescent="0.4">
      <c r="A77" s="52" t="s">
        <v>330</v>
      </c>
      <c r="B77" s="53">
        <v>1367000</v>
      </c>
      <c r="C77" s="53">
        <v>1538000</v>
      </c>
      <c r="D77" s="53">
        <v>1439000</v>
      </c>
      <c r="E77" s="53">
        <v>1843000</v>
      </c>
      <c r="F77" s="53">
        <v>1984000</v>
      </c>
    </row>
    <row r="78" spans="1:6" x14ac:dyDescent="0.4">
      <c r="A78" s="52" t="s">
        <v>329</v>
      </c>
      <c r="B78" s="51" t="s">
        <v>124</v>
      </c>
      <c r="C78" s="53">
        <v>0</v>
      </c>
      <c r="D78" s="53">
        <v>0</v>
      </c>
      <c r="E78" s="53">
        <v>0</v>
      </c>
      <c r="F78" s="53">
        <v>0</v>
      </c>
    </row>
    <row r="79" spans="1:6" x14ac:dyDescent="0.4">
      <c r="A79" s="52" t="s">
        <v>328</v>
      </c>
      <c r="B79" s="51" t="s">
        <v>124</v>
      </c>
      <c r="C79" s="51" t="s">
        <v>124</v>
      </c>
      <c r="D79" s="53">
        <v>736000</v>
      </c>
      <c r="E79" s="53">
        <v>879000</v>
      </c>
      <c r="F79" s="53">
        <v>802000</v>
      </c>
    </row>
    <row r="80" spans="1:6" x14ac:dyDescent="0.4">
      <c r="A80" s="52" t="s">
        <v>327</v>
      </c>
      <c r="B80" s="51" t="s">
        <v>124</v>
      </c>
      <c r="C80" s="53">
        <v>0</v>
      </c>
      <c r="D80" s="53">
        <v>0</v>
      </c>
      <c r="E80" s="53">
        <v>0</v>
      </c>
      <c r="F80" s="53">
        <v>0</v>
      </c>
    </row>
    <row r="81" spans="1:6" x14ac:dyDescent="0.4">
      <c r="A81" s="52" t="s">
        <v>326</v>
      </c>
      <c r="B81" s="53">
        <v>18000</v>
      </c>
      <c r="C81" s="53">
        <v>14000</v>
      </c>
      <c r="D81" s="53">
        <v>9000</v>
      </c>
      <c r="E81" s="53">
        <v>12000</v>
      </c>
      <c r="F81" s="53">
        <v>9000</v>
      </c>
    </row>
    <row r="82" spans="1:6" x14ac:dyDescent="0.4">
      <c r="A82" s="52" t="s">
        <v>325</v>
      </c>
      <c r="B82" s="51" t="s">
        <v>124</v>
      </c>
      <c r="C82" s="53">
        <v>0</v>
      </c>
      <c r="D82" s="53">
        <v>0</v>
      </c>
      <c r="E82" s="53">
        <v>0</v>
      </c>
      <c r="F82" s="53">
        <v>0</v>
      </c>
    </row>
    <row r="83" spans="1:6" x14ac:dyDescent="0.4">
      <c r="A83" s="52" t="s">
        <v>324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</row>
    <row r="84" spans="1:6" x14ac:dyDescent="0.4">
      <c r="A84" s="52" t="s">
        <v>323</v>
      </c>
      <c r="B84" s="53">
        <v>497000</v>
      </c>
      <c r="C84" s="53">
        <v>51000</v>
      </c>
      <c r="D84" s="53">
        <v>2000</v>
      </c>
      <c r="E84" s="51" t="s">
        <v>124</v>
      </c>
      <c r="F84" s="51" t="s">
        <v>124</v>
      </c>
    </row>
    <row r="85" spans="1:6" x14ac:dyDescent="0.4">
      <c r="A85" s="52" t="s">
        <v>322</v>
      </c>
      <c r="B85" s="53">
        <v>248000</v>
      </c>
      <c r="C85" s="53">
        <v>368000</v>
      </c>
      <c r="D85" s="51" t="s">
        <v>124</v>
      </c>
      <c r="E85" s="51" t="s">
        <v>124</v>
      </c>
      <c r="F85" s="51" t="s">
        <v>124</v>
      </c>
    </row>
    <row r="86" spans="1:6" x14ac:dyDescent="0.4">
      <c r="A86" s="52" t="s">
        <v>321</v>
      </c>
      <c r="B86" s="51" t="s">
        <v>124</v>
      </c>
      <c r="C86" s="53">
        <v>31000</v>
      </c>
      <c r="D86" s="51" t="s">
        <v>124</v>
      </c>
      <c r="E86" s="51" t="s">
        <v>124</v>
      </c>
      <c r="F86" s="51" t="s">
        <v>124</v>
      </c>
    </row>
    <row r="87" spans="1:6" x14ac:dyDescent="0.4">
      <c r="A87" s="52" t="s">
        <v>320</v>
      </c>
      <c r="B87" s="53">
        <v>244000</v>
      </c>
      <c r="C87" s="51" t="s">
        <v>124</v>
      </c>
      <c r="D87" s="51" t="s">
        <v>124</v>
      </c>
      <c r="E87" s="51" t="s">
        <v>124</v>
      </c>
      <c r="F87" s="51" t="s">
        <v>124</v>
      </c>
    </row>
    <row r="88" spans="1:6" x14ac:dyDescent="0.4">
      <c r="A88" s="52" t="s">
        <v>319</v>
      </c>
      <c r="B88" s="53">
        <v>20000</v>
      </c>
      <c r="C88" s="51" t="s">
        <v>124</v>
      </c>
      <c r="D88" s="51" t="s">
        <v>124</v>
      </c>
      <c r="E88" s="51" t="s">
        <v>124</v>
      </c>
      <c r="F88" s="51" t="s">
        <v>124</v>
      </c>
    </row>
    <row r="89" spans="1:6" x14ac:dyDescent="0.4">
      <c r="A89" s="52" t="s">
        <v>47</v>
      </c>
      <c r="B89" s="52"/>
      <c r="C89" s="52"/>
      <c r="D89" s="52"/>
      <c r="E89" s="52"/>
      <c r="F89" s="52"/>
    </row>
    <row r="90" spans="1:6" x14ac:dyDescent="0.4">
      <c r="A90" s="52" t="s">
        <v>130</v>
      </c>
      <c r="B90" s="52"/>
      <c r="C90" s="52"/>
      <c r="D90" s="52"/>
      <c r="E90" s="52"/>
      <c r="F90" s="52"/>
    </row>
    <row r="91" spans="1:6" x14ac:dyDescent="0.4">
      <c r="A91" s="52" t="s">
        <v>331</v>
      </c>
      <c r="B91" s="54">
        <v>39.377057482907098</v>
      </c>
      <c r="C91" s="54">
        <v>43.510158013544</v>
      </c>
      <c r="D91" s="54">
        <v>41.046386192017302</v>
      </c>
      <c r="E91" s="54">
        <v>41.5312232677502</v>
      </c>
      <c r="F91" s="54">
        <v>44.267198404785603</v>
      </c>
    </row>
    <row r="92" spans="1:6" x14ac:dyDescent="0.4">
      <c r="A92" s="52" t="s">
        <v>330</v>
      </c>
      <c r="B92" s="54">
        <v>34.6163585717903</v>
      </c>
      <c r="C92" s="54">
        <v>43.397291196388302</v>
      </c>
      <c r="D92" s="54">
        <v>38.8079827400216</v>
      </c>
      <c r="E92" s="54">
        <v>39.414029084687797</v>
      </c>
      <c r="F92" s="54">
        <v>39.5613160518445</v>
      </c>
    </row>
    <row r="93" spans="1:6" x14ac:dyDescent="0.4">
      <c r="A93" s="52" t="s">
        <v>329</v>
      </c>
      <c r="B93" s="51" t="s">
        <v>124</v>
      </c>
      <c r="C93" s="54">
        <v>0</v>
      </c>
      <c r="D93" s="54">
        <v>0</v>
      </c>
      <c r="E93" s="54">
        <v>0</v>
      </c>
      <c r="F93" s="54">
        <v>0</v>
      </c>
    </row>
    <row r="94" spans="1:6" x14ac:dyDescent="0.4">
      <c r="A94" s="52" t="s">
        <v>328</v>
      </c>
      <c r="B94" s="51" t="s">
        <v>124</v>
      </c>
      <c r="C94" s="51" t="s">
        <v>124</v>
      </c>
      <c r="D94" s="54">
        <v>19.848975188781001</v>
      </c>
      <c r="E94" s="54">
        <v>18.798118049615098</v>
      </c>
      <c r="F94" s="54">
        <v>15.992023928215399</v>
      </c>
    </row>
    <row r="95" spans="1:6" x14ac:dyDescent="0.4">
      <c r="A95" s="52" t="s">
        <v>327</v>
      </c>
      <c r="B95" s="51" t="s">
        <v>124</v>
      </c>
      <c r="C95" s="54">
        <v>0</v>
      </c>
      <c r="D95" s="54">
        <v>0</v>
      </c>
      <c r="E95" s="54">
        <v>0</v>
      </c>
      <c r="F95" s="54">
        <v>0</v>
      </c>
    </row>
    <row r="96" spans="1:6" x14ac:dyDescent="0.4">
      <c r="A96" s="52" t="s">
        <v>326</v>
      </c>
      <c r="B96" s="54">
        <v>0.455811597872879</v>
      </c>
      <c r="C96" s="54">
        <v>0.39503386004514701</v>
      </c>
      <c r="D96" s="54">
        <v>0.242718446601942</v>
      </c>
      <c r="E96" s="54">
        <v>0.256629597946963</v>
      </c>
      <c r="F96" s="54">
        <v>0.17946161515453601</v>
      </c>
    </row>
    <row r="97" spans="1:6" x14ac:dyDescent="0.4">
      <c r="A97" s="52" t="s">
        <v>325</v>
      </c>
      <c r="B97" s="51" t="s">
        <v>124</v>
      </c>
      <c r="C97" s="54">
        <v>0</v>
      </c>
      <c r="D97" s="54">
        <v>0</v>
      </c>
      <c r="E97" s="54">
        <v>0</v>
      </c>
      <c r="F97" s="54">
        <v>0</v>
      </c>
    </row>
    <row r="98" spans="1:6" x14ac:dyDescent="0.4">
      <c r="A98" s="52" t="s">
        <v>324</v>
      </c>
      <c r="B98" s="54">
        <v>0</v>
      </c>
      <c r="C98" s="54">
        <v>0</v>
      </c>
      <c r="D98" s="54">
        <v>0</v>
      </c>
      <c r="E98" s="54">
        <v>0</v>
      </c>
      <c r="F98" s="54">
        <v>0</v>
      </c>
    </row>
    <row r="99" spans="1:6" x14ac:dyDescent="0.4">
      <c r="A99" s="52" t="s">
        <v>323</v>
      </c>
      <c r="B99" s="54">
        <v>12.5854646746012</v>
      </c>
      <c r="C99" s="54">
        <v>1.4390519187358899</v>
      </c>
      <c r="D99" s="54">
        <v>5.39374325782093E-2</v>
      </c>
      <c r="E99" s="51" t="s">
        <v>124</v>
      </c>
      <c r="F99" s="51" t="s">
        <v>124</v>
      </c>
    </row>
    <row r="100" spans="1:6" x14ac:dyDescent="0.4">
      <c r="A100" s="52" t="s">
        <v>322</v>
      </c>
      <c r="B100" s="54">
        <v>6.2800709040263403</v>
      </c>
      <c r="C100" s="54">
        <v>10.3837471783296</v>
      </c>
      <c r="D100" s="51" t="s">
        <v>124</v>
      </c>
      <c r="E100" s="51" t="s">
        <v>124</v>
      </c>
      <c r="F100" s="51" t="s">
        <v>124</v>
      </c>
    </row>
    <row r="101" spans="1:6" x14ac:dyDescent="0.4">
      <c r="A101" s="52" t="s">
        <v>321</v>
      </c>
      <c r="B101" s="51" t="s">
        <v>124</v>
      </c>
      <c r="C101" s="54">
        <v>0.87471783295711103</v>
      </c>
      <c r="D101" s="51" t="s">
        <v>124</v>
      </c>
      <c r="E101" s="51" t="s">
        <v>124</v>
      </c>
      <c r="F101" s="51" t="s">
        <v>124</v>
      </c>
    </row>
    <row r="102" spans="1:6" x14ac:dyDescent="0.4">
      <c r="A102" s="52" t="s">
        <v>320</v>
      </c>
      <c r="B102" s="54">
        <v>6.1787794378323602</v>
      </c>
      <c r="C102" s="51" t="s">
        <v>124</v>
      </c>
      <c r="D102" s="51" t="s">
        <v>124</v>
      </c>
      <c r="E102" s="51" t="s">
        <v>124</v>
      </c>
      <c r="F102" s="51" t="s">
        <v>124</v>
      </c>
    </row>
    <row r="103" spans="1:6" x14ac:dyDescent="0.4">
      <c r="A103" s="52" t="s">
        <v>319</v>
      </c>
      <c r="B103" s="54">
        <v>0.506457330969866</v>
      </c>
      <c r="C103" s="51" t="s">
        <v>124</v>
      </c>
      <c r="D103" s="51" t="s">
        <v>124</v>
      </c>
      <c r="E103" s="51" t="s">
        <v>124</v>
      </c>
      <c r="F103" s="51" t="s">
        <v>124</v>
      </c>
    </row>
    <row r="104" spans="1:6" x14ac:dyDescent="0.4">
      <c r="A104" s="52" t="s">
        <v>47</v>
      </c>
      <c r="B104" s="52"/>
      <c r="C104" s="52"/>
      <c r="D104" s="52"/>
      <c r="E104" s="52"/>
      <c r="F104" s="52"/>
    </row>
    <row r="105" spans="1:6" x14ac:dyDescent="0.4">
      <c r="A105" s="52" t="s">
        <v>126</v>
      </c>
      <c r="B105" s="52"/>
      <c r="C105" s="52"/>
      <c r="D105" s="52"/>
      <c r="E105" s="52"/>
      <c r="F105" s="52"/>
    </row>
    <row r="106" spans="1:6" x14ac:dyDescent="0.4">
      <c r="A106" s="52" t="s">
        <v>331</v>
      </c>
      <c r="B106" s="53">
        <v>17844000</v>
      </c>
      <c r="C106" s="53">
        <v>19225000</v>
      </c>
      <c r="D106" s="53">
        <v>20560000</v>
      </c>
      <c r="E106" s="53">
        <v>22311000</v>
      </c>
      <c r="F106" s="53">
        <v>24058000</v>
      </c>
    </row>
    <row r="107" spans="1:6" x14ac:dyDescent="0.4">
      <c r="A107" s="52" t="s">
        <v>330</v>
      </c>
      <c r="B107" s="53">
        <v>14159000</v>
      </c>
      <c r="C107" s="53">
        <v>15389000</v>
      </c>
      <c r="D107" s="53">
        <v>17077000</v>
      </c>
      <c r="E107" s="53">
        <v>18460000</v>
      </c>
      <c r="F107" s="53">
        <v>20324000</v>
      </c>
    </row>
    <row r="108" spans="1:6" x14ac:dyDescent="0.4">
      <c r="A108" s="52" t="s">
        <v>329</v>
      </c>
      <c r="B108" s="51" t="s">
        <v>124</v>
      </c>
      <c r="C108" s="53">
        <v>9652000</v>
      </c>
      <c r="D108" s="53">
        <v>11619000</v>
      </c>
      <c r="E108" s="53">
        <v>12542000</v>
      </c>
      <c r="F108" s="53">
        <v>13047000</v>
      </c>
    </row>
    <row r="109" spans="1:6" x14ac:dyDescent="0.4">
      <c r="A109" s="52" t="s">
        <v>328</v>
      </c>
      <c r="B109" s="51" t="s">
        <v>124</v>
      </c>
      <c r="C109" s="51" t="s">
        <v>124</v>
      </c>
      <c r="D109" s="53">
        <v>13660000</v>
      </c>
      <c r="E109" s="53">
        <v>12772000</v>
      </c>
      <c r="F109" s="53">
        <v>14408000</v>
      </c>
    </row>
    <row r="110" spans="1:6" x14ac:dyDescent="0.4">
      <c r="A110" s="52" t="s">
        <v>327</v>
      </c>
      <c r="B110" s="51" t="s">
        <v>124</v>
      </c>
      <c r="C110" s="53">
        <v>3718000</v>
      </c>
      <c r="D110" s="53">
        <v>3958000</v>
      </c>
      <c r="E110" s="53">
        <v>0</v>
      </c>
      <c r="F110" s="53">
        <v>0</v>
      </c>
    </row>
    <row r="111" spans="1:6" x14ac:dyDescent="0.4">
      <c r="A111" s="52" t="s">
        <v>326</v>
      </c>
      <c r="B111" s="53">
        <v>915000</v>
      </c>
      <c r="C111" s="53">
        <v>1070000</v>
      </c>
      <c r="D111" s="53">
        <v>763000</v>
      </c>
      <c r="E111" s="53">
        <v>1215000</v>
      </c>
      <c r="F111" s="53">
        <v>1399000</v>
      </c>
    </row>
    <row r="112" spans="1:6" x14ac:dyDescent="0.4">
      <c r="A112" s="52" t="s">
        <v>325</v>
      </c>
      <c r="B112" s="51" t="s">
        <v>124</v>
      </c>
      <c r="C112" s="53">
        <v>0</v>
      </c>
      <c r="D112" s="53">
        <v>0</v>
      </c>
      <c r="E112" s="53">
        <v>0</v>
      </c>
      <c r="F112" s="53">
        <v>0</v>
      </c>
    </row>
    <row r="113" spans="1:6" x14ac:dyDescent="0.4">
      <c r="A113" s="52" t="s">
        <v>324</v>
      </c>
      <c r="B113" s="53">
        <v>-2848000</v>
      </c>
      <c r="C113" s="53">
        <v>-4190000</v>
      </c>
      <c r="D113" s="53">
        <v>-1972000</v>
      </c>
      <c r="E113" s="53">
        <v>-677000</v>
      </c>
      <c r="F113" s="53">
        <v>-1191000</v>
      </c>
    </row>
    <row r="114" spans="1:6" x14ac:dyDescent="0.4">
      <c r="A114" s="52" t="s">
        <v>323</v>
      </c>
      <c r="B114" s="53">
        <v>2898000</v>
      </c>
      <c r="C114" s="53">
        <v>2549000</v>
      </c>
      <c r="D114" s="53">
        <v>0</v>
      </c>
      <c r="E114" s="51" t="s">
        <v>124</v>
      </c>
      <c r="F114" s="51" t="s">
        <v>124</v>
      </c>
    </row>
    <row r="115" spans="1:6" x14ac:dyDescent="0.4">
      <c r="A115" s="52" t="s">
        <v>322</v>
      </c>
      <c r="B115" s="53">
        <v>8554000</v>
      </c>
      <c r="C115" s="53">
        <v>9165000</v>
      </c>
      <c r="D115" s="51" t="s">
        <v>124</v>
      </c>
      <c r="E115" s="51" t="s">
        <v>124</v>
      </c>
      <c r="F115" s="51" t="s">
        <v>124</v>
      </c>
    </row>
    <row r="116" spans="1:6" x14ac:dyDescent="0.4">
      <c r="A116" s="52" t="s">
        <v>321</v>
      </c>
      <c r="B116" s="51" t="s">
        <v>124</v>
      </c>
      <c r="C116" s="53">
        <v>4060000</v>
      </c>
      <c r="D116" s="51" t="s">
        <v>124</v>
      </c>
      <c r="E116" s="51" t="s">
        <v>124</v>
      </c>
      <c r="F116" s="51" t="s">
        <v>124</v>
      </c>
    </row>
    <row r="117" spans="1:6" x14ac:dyDescent="0.4">
      <c r="A117" s="52" t="s">
        <v>320</v>
      </c>
      <c r="B117" s="53">
        <v>4060000</v>
      </c>
      <c r="C117" s="51" t="s">
        <v>124</v>
      </c>
      <c r="D117" s="51" t="s">
        <v>124</v>
      </c>
      <c r="E117" s="51" t="s">
        <v>124</v>
      </c>
      <c r="F117" s="51" t="s">
        <v>124</v>
      </c>
    </row>
    <row r="118" spans="1:6" x14ac:dyDescent="0.4">
      <c r="A118" s="52" t="s">
        <v>319</v>
      </c>
      <c r="B118" s="53">
        <v>4872000</v>
      </c>
      <c r="C118" s="51" t="s">
        <v>124</v>
      </c>
      <c r="D118" s="51" t="s">
        <v>124</v>
      </c>
      <c r="E118" s="51" t="s">
        <v>124</v>
      </c>
      <c r="F118" s="51" t="s">
        <v>124</v>
      </c>
    </row>
    <row r="119" spans="1:6" x14ac:dyDescent="0.4">
      <c r="A119" s="52" t="s">
        <v>47</v>
      </c>
      <c r="B119" s="52"/>
      <c r="C119" s="52"/>
      <c r="D119" s="52"/>
      <c r="E119" s="52"/>
      <c r="F119" s="52"/>
    </row>
    <row r="120" spans="1:6" x14ac:dyDescent="0.4">
      <c r="A120" s="52" t="s">
        <v>125</v>
      </c>
      <c r="B120" s="52"/>
      <c r="C120" s="52"/>
      <c r="D120" s="52"/>
      <c r="E120" s="52"/>
      <c r="F120" s="52"/>
    </row>
    <row r="121" spans="1:6" x14ac:dyDescent="0.4">
      <c r="A121" s="52" t="s">
        <v>331</v>
      </c>
      <c r="B121" s="54">
        <v>35.366868831014401</v>
      </c>
      <c r="C121" s="54">
        <v>31.7045417065207</v>
      </c>
      <c r="D121" s="54">
        <v>31.310439351252601</v>
      </c>
      <c r="E121" s="54">
        <v>33.488434924875797</v>
      </c>
      <c r="F121" s="54">
        <v>33.393018252481099</v>
      </c>
    </row>
    <row r="122" spans="1:6" x14ac:dyDescent="0.4">
      <c r="A122" s="52" t="s">
        <v>330</v>
      </c>
      <c r="B122" s="54">
        <v>28.063186268680401</v>
      </c>
      <c r="C122" s="54">
        <v>25.3784755433886</v>
      </c>
      <c r="D122" s="54">
        <v>26.006243813294802</v>
      </c>
      <c r="E122" s="54">
        <v>27.708148837488601</v>
      </c>
      <c r="F122" s="54">
        <v>28.210146436255101</v>
      </c>
    </row>
    <row r="123" spans="1:6" x14ac:dyDescent="0.4">
      <c r="A123" s="52" t="s">
        <v>329</v>
      </c>
      <c r="B123" s="51" t="s">
        <v>124</v>
      </c>
      <c r="C123" s="54">
        <v>15.9174115241268</v>
      </c>
      <c r="D123" s="54">
        <v>17.694357724815401</v>
      </c>
      <c r="E123" s="54">
        <v>18.825330591537501</v>
      </c>
      <c r="F123" s="54">
        <v>18.109514886529301</v>
      </c>
    </row>
    <row r="124" spans="1:6" x14ac:dyDescent="0.4">
      <c r="A124" s="52" t="s">
        <v>328</v>
      </c>
      <c r="B124" s="51" t="s">
        <v>124</v>
      </c>
      <c r="C124" s="51" t="s">
        <v>124</v>
      </c>
      <c r="D124" s="54">
        <v>20.802558440569602</v>
      </c>
      <c r="E124" s="54">
        <v>19.1705567146481</v>
      </c>
      <c r="F124" s="54">
        <v>19.998611978624499</v>
      </c>
    </row>
    <row r="125" spans="1:6" x14ac:dyDescent="0.4">
      <c r="A125" s="52" t="s">
        <v>327</v>
      </c>
      <c r="B125" s="51" t="s">
        <v>124</v>
      </c>
      <c r="C125" s="54">
        <v>6.1314687159866796</v>
      </c>
      <c r="D125" s="54">
        <v>6.0275641513744</v>
      </c>
      <c r="E125" s="54">
        <v>0</v>
      </c>
      <c r="F125" s="54">
        <v>0</v>
      </c>
    </row>
    <row r="126" spans="1:6" x14ac:dyDescent="0.4">
      <c r="A126" s="52" t="s">
        <v>326</v>
      </c>
      <c r="B126" s="54">
        <v>1.8135331192769699</v>
      </c>
      <c r="C126" s="54">
        <v>1.7645700715722801</v>
      </c>
      <c r="D126" s="54">
        <v>1.16195842534074</v>
      </c>
      <c r="E126" s="54">
        <v>1.8236945199105401</v>
      </c>
      <c r="F126" s="54">
        <v>1.9418419043653301</v>
      </c>
    </row>
    <row r="127" spans="1:6" x14ac:dyDescent="0.4">
      <c r="A127" s="52" t="s">
        <v>325</v>
      </c>
      <c r="B127" s="51" t="s">
        <v>124</v>
      </c>
      <c r="C127" s="54">
        <v>0</v>
      </c>
      <c r="D127" s="54">
        <v>0</v>
      </c>
      <c r="E127" s="54">
        <v>0</v>
      </c>
      <c r="F127" s="54">
        <v>0</v>
      </c>
    </row>
    <row r="128" spans="1:6" x14ac:dyDescent="0.4">
      <c r="A128" s="52" t="s">
        <v>324</v>
      </c>
      <c r="B128" s="51" t="s">
        <v>127</v>
      </c>
      <c r="C128" s="51" t="s">
        <v>127</v>
      </c>
      <c r="D128" s="51" t="s">
        <v>127</v>
      </c>
      <c r="E128" s="51" t="s">
        <v>127</v>
      </c>
      <c r="F128" s="51" t="s">
        <v>127</v>
      </c>
    </row>
    <row r="129" spans="1:6" x14ac:dyDescent="0.4">
      <c r="A129" s="52" t="s">
        <v>323</v>
      </c>
      <c r="B129" s="54">
        <v>5.7438458794149101</v>
      </c>
      <c r="C129" s="54">
        <v>4.2036346845212602</v>
      </c>
      <c r="D129" s="54">
        <v>0</v>
      </c>
      <c r="E129" s="51" t="s">
        <v>124</v>
      </c>
      <c r="F129" s="51" t="s">
        <v>124</v>
      </c>
    </row>
    <row r="130" spans="1:6" x14ac:dyDescent="0.4">
      <c r="A130" s="52" t="s">
        <v>322</v>
      </c>
      <c r="B130" s="54">
        <v>16.954057160978302</v>
      </c>
      <c r="C130" s="54">
        <v>15.114284771925201</v>
      </c>
      <c r="D130" s="51" t="s">
        <v>124</v>
      </c>
      <c r="E130" s="51" t="s">
        <v>124</v>
      </c>
      <c r="F130" s="51" t="s">
        <v>124</v>
      </c>
    </row>
    <row r="131" spans="1:6" x14ac:dyDescent="0.4">
      <c r="A131" s="52" t="s">
        <v>321</v>
      </c>
      <c r="B131" s="51" t="s">
        <v>124</v>
      </c>
      <c r="C131" s="54">
        <v>6.6954714865265998</v>
      </c>
      <c r="D131" s="51" t="s">
        <v>124</v>
      </c>
      <c r="E131" s="51" t="s">
        <v>124</v>
      </c>
      <c r="F131" s="51" t="s">
        <v>124</v>
      </c>
    </row>
    <row r="132" spans="1:6" x14ac:dyDescent="0.4">
      <c r="A132" s="52" t="s">
        <v>320</v>
      </c>
      <c r="B132" s="54">
        <v>8.0469338407262097</v>
      </c>
      <c r="C132" s="51" t="s">
        <v>124</v>
      </c>
      <c r="D132" s="51" t="s">
        <v>124</v>
      </c>
      <c r="E132" s="51" t="s">
        <v>124</v>
      </c>
      <c r="F132" s="51" t="s">
        <v>124</v>
      </c>
    </row>
    <row r="133" spans="1:6" x14ac:dyDescent="0.4">
      <c r="A133" s="52" t="s">
        <v>319</v>
      </c>
      <c r="B133" s="54">
        <v>9.6563206088714502</v>
      </c>
      <c r="C133" s="51" t="s">
        <v>124</v>
      </c>
      <c r="D133" s="51" t="s">
        <v>124</v>
      </c>
      <c r="E133" s="51" t="s">
        <v>124</v>
      </c>
      <c r="F133" s="51" t="s">
        <v>124</v>
      </c>
    </row>
    <row r="134" spans="1:6" x14ac:dyDescent="0.4">
      <c r="A134" s="69"/>
      <c r="B134" s="68"/>
      <c r="C134" s="68"/>
      <c r="D134" s="68"/>
      <c r="E134" s="68"/>
      <c r="F134" s="68"/>
    </row>
    <row r="135" spans="1:6" x14ac:dyDescent="0.4">
      <c r="A135" s="50" t="s">
        <v>145</v>
      </c>
    </row>
    <row r="136" spans="1:6" ht="12.6" thickBot="1" x14ac:dyDescent="0.45">
      <c r="A136" s="69"/>
      <c r="B136" s="68"/>
      <c r="C136" s="68"/>
      <c r="D136" s="68"/>
      <c r="E136" s="68"/>
      <c r="F136" s="68"/>
    </row>
    <row r="137" spans="1:6" x14ac:dyDescent="0.4">
      <c r="A137" s="62" t="s">
        <v>144</v>
      </c>
      <c r="B137" s="61" t="s">
        <v>143</v>
      </c>
      <c r="C137" s="61" t="s">
        <v>142</v>
      </c>
      <c r="D137" s="61" t="s">
        <v>141</v>
      </c>
      <c r="E137" s="61" t="s">
        <v>140</v>
      </c>
      <c r="F137" s="61" t="s">
        <v>139</v>
      </c>
    </row>
    <row r="138" spans="1:6" x14ac:dyDescent="0.4">
      <c r="A138" s="52" t="s">
        <v>138</v>
      </c>
      <c r="B138" s="56">
        <v>43100</v>
      </c>
      <c r="C138" s="56">
        <v>43465</v>
      </c>
      <c r="D138" s="56">
        <v>43830</v>
      </c>
      <c r="E138" s="56">
        <v>44196</v>
      </c>
      <c r="F138" s="56">
        <v>44561</v>
      </c>
    </row>
    <row r="139" spans="1:6" x14ac:dyDescent="0.4">
      <c r="A139" s="52" t="s">
        <v>47</v>
      </c>
      <c r="B139" s="52"/>
      <c r="C139" s="52"/>
      <c r="D139" s="52"/>
      <c r="E139" s="52"/>
      <c r="F139" s="52"/>
    </row>
    <row r="140" spans="1:6" x14ac:dyDescent="0.4">
      <c r="A140" s="55" t="s">
        <v>331</v>
      </c>
      <c r="B140" s="52"/>
      <c r="C140" s="52"/>
      <c r="D140" s="52"/>
      <c r="E140" s="52"/>
      <c r="F140" s="52"/>
    </row>
    <row r="141" spans="1:6" x14ac:dyDescent="0.4">
      <c r="A141" s="52" t="s">
        <v>133</v>
      </c>
      <c r="B141" s="53">
        <v>4476000</v>
      </c>
      <c r="C141" s="53">
        <v>4568000</v>
      </c>
      <c r="D141" s="53">
        <v>4925000</v>
      </c>
      <c r="E141" s="53">
        <v>5313000</v>
      </c>
      <c r="F141" s="53">
        <v>5504000</v>
      </c>
    </row>
    <row r="142" spans="1:6" x14ac:dyDescent="0.4">
      <c r="A142" s="52" t="s">
        <v>132</v>
      </c>
      <c r="B142" s="53">
        <v>1555000</v>
      </c>
      <c r="C142" s="53">
        <v>1542000</v>
      </c>
      <c r="D142" s="53">
        <v>1522000</v>
      </c>
      <c r="E142" s="53">
        <v>1942000</v>
      </c>
      <c r="F142" s="53">
        <v>2220000</v>
      </c>
    </row>
    <row r="143" spans="1:6" x14ac:dyDescent="0.4">
      <c r="A143" s="52" t="s">
        <v>131</v>
      </c>
      <c r="B143" s="54">
        <v>39.939323637012599</v>
      </c>
      <c r="C143" s="54">
        <v>45.218768560681099</v>
      </c>
      <c r="D143" s="54">
        <v>45.479730353679898</v>
      </c>
      <c r="E143" s="54">
        <v>46.728232189973603</v>
      </c>
      <c r="F143" s="54">
        <v>42.809364548494997</v>
      </c>
    </row>
    <row r="144" spans="1:6" x14ac:dyDescent="0.4">
      <c r="A144" s="52" t="s">
        <v>130</v>
      </c>
      <c r="B144" s="54">
        <v>39.377057482907098</v>
      </c>
      <c r="C144" s="54">
        <v>43.510158013544</v>
      </c>
      <c r="D144" s="54">
        <v>41.046386192017302</v>
      </c>
      <c r="E144" s="54">
        <v>41.5312232677502</v>
      </c>
      <c r="F144" s="54">
        <v>44.267198404785603</v>
      </c>
    </row>
    <row r="145" spans="1:6" x14ac:dyDescent="0.4">
      <c r="A145" s="52" t="s">
        <v>129</v>
      </c>
      <c r="B145" s="53">
        <v>407000</v>
      </c>
      <c r="C145" s="53">
        <v>669000</v>
      </c>
      <c r="D145" s="53">
        <v>767000</v>
      </c>
      <c r="E145" s="53">
        <v>824000</v>
      </c>
      <c r="F145" s="53">
        <v>819000</v>
      </c>
    </row>
    <row r="146" spans="1:6" x14ac:dyDescent="0.4">
      <c r="A146" s="52" t="s">
        <v>128</v>
      </c>
      <c r="B146" s="51" t="s">
        <v>127</v>
      </c>
      <c r="C146" s="54">
        <v>72.402597402597394</v>
      </c>
      <c r="D146" s="54">
        <v>37.323600973235997</v>
      </c>
      <c r="E146" s="54">
        <v>21.8916046758767</v>
      </c>
      <c r="F146" s="54">
        <v>65.311004784689004</v>
      </c>
    </row>
    <row r="147" spans="1:6" x14ac:dyDescent="0.4">
      <c r="A147" s="52" t="s">
        <v>126</v>
      </c>
      <c r="B147" s="53">
        <v>17844000</v>
      </c>
      <c r="C147" s="53">
        <v>19225000</v>
      </c>
      <c r="D147" s="53">
        <v>20560000</v>
      </c>
      <c r="E147" s="53">
        <v>22311000</v>
      </c>
      <c r="F147" s="53">
        <v>24058000</v>
      </c>
    </row>
    <row r="148" spans="1:6" x14ac:dyDescent="0.4">
      <c r="A148" s="52" t="s">
        <v>125</v>
      </c>
      <c r="B148" s="54">
        <v>35.366868831014401</v>
      </c>
      <c r="C148" s="54">
        <v>31.7045417065207</v>
      </c>
      <c r="D148" s="54">
        <v>31.310439351252601</v>
      </c>
      <c r="E148" s="54">
        <v>33.488434924875797</v>
      </c>
      <c r="F148" s="54">
        <v>33.393018252481099</v>
      </c>
    </row>
    <row r="149" spans="1:6" x14ac:dyDescent="0.4">
      <c r="A149" s="52" t="s">
        <v>47</v>
      </c>
      <c r="B149" s="52"/>
      <c r="C149" s="52"/>
      <c r="D149" s="52"/>
      <c r="E149" s="52"/>
      <c r="F149" s="52"/>
    </row>
    <row r="150" spans="1:6" x14ac:dyDescent="0.4">
      <c r="A150" s="55" t="s">
        <v>330</v>
      </c>
      <c r="B150" s="52"/>
      <c r="C150" s="52"/>
      <c r="D150" s="52"/>
      <c r="E150" s="52"/>
      <c r="F150" s="52"/>
    </row>
    <row r="151" spans="1:6" x14ac:dyDescent="0.4">
      <c r="A151" s="52" t="s">
        <v>133</v>
      </c>
      <c r="B151" s="53">
        <v>3785000</v>
      </c>
      <c r="C151" s="53">
        <v>3962000</v>
      </c>
      <c r="D151" s="53">
        <v>4525000</v>
      </c>
      <c r="E151" s="53">
        <v>4748000</v>
      </c>
      <c r="F151" s="53">
        <v>5515000</v>
      </c>
    </row>
    <row r="152" spans="1:6" x14ac:dyDescent="0.4">
      <c r="A152" s="52" t="s">
        <v>132</v>
      </c>
      <c r="B152" s="53">
        <v>1367000</v>
      </c>
      <c r="C152" s="53">
        <v>1538000</v>
      </c>
      <c r="D152" s="53">
        <v>1439000</v>
      </c>
      <c r="E152" s="53">
        <v>1843000</v>
      </c>
      <c r="F152" s="53">
        <v>1984000</v>
      </c>
    </row>
    <row r="153" spans="1:6" x14ac:dyDescent="0.4">
      <c r="A153" s="52" t="s">
        <v>131</v>
      </c>
      <c r="B153" s="54">
        <v>33.773534398144001</v>
      </c>
      <c r="C153" s="54">
        <v>39.219956444268497</v>
      </c>
      <c r="D153" s="54">
        <v>41.785945147289702</v>
      </c>
      <c r="E153" s="54">
        <v>41.759014951627101</v>
      </c>
      <c r="F153" s="54">
        <v>42.894921054678399</v>
      </c>
    </row>
    <row r="154" spans="1:6" x14ac:dyDescent="0.4">
      <c r="A154" s="52" t="s">
        <v>130</v>
      </c>
      <c r="B154" s="54">
        <v>34.6163585717903</v>
      </c>
      <c r="C154" s="54">
        <v>43.397291196388302</v>
      </c>
      <c r="D154" s="54">
        <v>38.8079827400216</v>
      </c>
      <c r="E154" s="54">
        <v>39.414029084687797</v>
      </c>
      <c r="F154" s="54">
        <v>39.5613160518445</v>
      </c>
    </row>
    <row r="155" spans="1:6" x14ac:dyDescent="0.4">
      <c r="A155" s="52" t="s">
        <v>129</v>
      </c>
      <c r="B155" s="53">
        <v>396000</v>
      </c>
      <c r="C155" s="53">
        <v>400000</v>
      </c>
      <c r="D155" s="53">
        <v>641000</v>
      </c>
      <c r="E155" s="53">
        <v>504000</v>
      </c>
      <c r="F155" s="53">
        <v>-427000</v>
      </c>
    </row>
    <row r="156" spans="1:6" x14ac:dyDescent="0.4">
      <c r="A156" s="52" t="s">
        <v>128</v>
      </c>
      <c r="B156" s="51" t="s">
        <v>127</v>
      </c>
      <c r="C156" s="54">
        <v>43.2900432900433</v>
      </c>
      <c r="D156" s="54">
        <v>31.192214111922102</v>
      </c>
      <c r="E156" s="54">
        <v>13.3900106269926</v>
      </c>
      <c r="F156" s="51" t="s">
        <v>127</v>
      </c>
    </row>
    <row r="157" spans="1:6" x14ac:dyDescent="0.4">
      <c r="A157" s="52" t="s">
        <v>126</v>
      </c>
      <c r="B157" s="53">
        <v>14159000</v>
      </c>
      <c r="C157" s="53">
        <v>15389000</v>
      </c>
      <c r="D157" s="53">
        <v>17077000</v>
      </c>
      <c r="E157" s="53">
        <v>18460000</v>
      </c>
      <c r="F157" s="53">
        <v>20324000</v>
      </c>
    </row>
    <row r="158" spans="1:6" x14ac:dyDescent="0.4">
      <c r="A158" s="52" t="s">
        <v>125</v>
      </c>
      <c r="B158" s="54">
        <v>28.063186268680401</v>
      </c>
      <c r="C158" s="54">
        <v>25.3784755433886</v>
      </c>
      <c r="D158" s="54">
        <v>26.006243813294802</v>
      </c>
      <c r="E158" s="54">
        <v>27.708148837488601</v>
      </c>
      <c r="F158" s="54">
        <v>28.210146436255101</v>
      </c>
    </row>
    <row r="159" spans="1:6" x14ac:dyDescent="0.4">
      <c r="A159" s="52" t="s">
        <v>47</v>
      </c>
      <c r="B159" s="52"/>
      <c r="C159" s="52"/>
      <c r="D159" s="52"/>
      <c r="E159" s="52"/>
      <c r="F159" s="52"/>
    </row>
    <row r="160" spans="1:6" x14ac:dyDescent="0.4">
      <c r="A160" s="55" t="s">
        <v>329</v>
      </c>
      <c r="B160" s="52"/>
      <c r="C160" s="52"/>
      <c r="D160" s="52"/>
      <c r="E160" s="52"/>
      <c r="F160" s="52"/>
    </row>
    <row r="161" spans="1:6" x14ac:dyDescent="0.4">
      <c r="A161" s="52" t="s">
        <v>133</v>
      </c>
      <c r="B161" s="51" t="s">
        <v>124</v>
      </c>
      <c r="C161" s="53">
        <v>0</v>
      </c>
      <c r="D161" s="53">
        <v>0</v>
      </c>
      <c r="E161" s="53">
        <v>0</v>
      </c>
      <c r="F161" s="53">
        <v>0</v>
      </c>
    </row>
    <row r="162" spans="1:6" x14ac:dyDescent="0.4">
      <c r="A162" s="52" t="s">
        <v>132</v>
      </c>
      <c r="B162" s="51" t="s">
        <v>124</v>
      </c>
      <c r="C162" s="53">
        <v>0</v>
      </c>
      <c r="D162" s="53">
        <v>0</v>
      </c>
      <c r="E162" s="53">
        <v>0</v>
      </c>
      <c r="F162" s="53">
        <v>0</v>
      </c>
    </row>
    <row r="163" spans="1:6" x14ac:dyDescent="0.4">
      <c r="A163" s="52" t="s">
        <v>131</v>
      </c>
      <c r="B163" s="51" t="s">
        <v>124</v>
      </c>
      <c r="C163" s="54">
        <v>0</v>
      </c>
      <c r="D163" s="54">
        <v>0</v>
      </c>
      <c r="E163" s="54">
        <v>0</v>
      </c>
      <c r="F163" s="54">
        <v>0</v>
      </c>
    </row>
    <row r="164" spans="1:6" x14ac:dyDescent="0.4">
      <c r="A164" s="52" t="s">
        <v>130</v>
      </c>
      <c r="B164" s="51" t="s">
        <v>124</v>
      </c>
      <c r="C164" s="54">
        <v>0</v>
      </c>
      <c r="D164" s="54">
        <v>0</v>
      </c>
      <c r="E164" s="54">
        <v>0</v>
      </c>
      <c r="F164" s="54">
        <v>0</v>
      </c>
    </row>
    <row r="165" spans="1:6" x14ac:dyDescent="0.4">
      <c r="A165" s="52" t="s">
        <v>129</v>
      </c>
      <c r="B165" s="51" t="s">
        <v>124</v>
      </c>
      <c r="C165" s="53">
        <v>371000</v>
      </c>
      <c r="D165" s="53">
        <v>528000</v>
      </c>
      <c r="E165" s="53">
        <v>579000</v>
      </c>
      <c r="F165" s="53">
        <v>616000</v>
      </c>
    </row>
    <row r="166" spans="1:6" x14ac:dyDescent="0.4">
      <c r="A166" s="52" t="s">
        <v>128</v>
      </c>
      <c r="B166" s="51" t="s">
        <v>124</v>
      </c>
      <c r="C166" s="54">
        <v>40.151515151515099</v>
      </c>
      <c r="D166" s="54">
        <v>25.6934306569343</v>
      </c>
      <c r="E166" s="54">
        <v>15.3825717321998</v>
      </c>
      <c r="F166" s="54">
        <v>49.122807017543899</v>
      </c>
    </row>
    <row r="167" spans="1:6" x14ac:dyDescent="0.4">
      <c r="A167" s="52" t="s">
        <v>126</v>
      </c>
      <c r="B167" s="51" t="s">
        <v>124</v>
      </c>
      <c r="C167" s="53">
        <v>9652000</v>
      </c>
      <c r="D167" s="53">
        <v>11619000</v>
      </c>
      <c r="E167" s="53">
        <v>12542000</v>
      </c>
      <c r="F167" s="53">
        <v>13047000</v>
      </c>
    </row>
    <row r="168" spans="1:6" x14ac:dyDescent="0.4">
      <c r="A168" s="52" t="s">
        <v>125</v>
      </c>
      <c r="B168" s="51" t="s">
        <v>124</v>
      </c>
      <c r="C168" s="54">
        <v>15.9174115241268</v>
      </c>
      <c r="D168" s="54">
        <v>17.694357724815401</v>
      </c>
      <c r="E168" s="54">
        <v>18.825330591537501</v>
      </c>
      <c r="F168" s="54">
        <v>18.109514886529301</v>
      </c>
    </row>
    <row r="169" spans="1:6" x14ac:dyDescent="0.4">
      <c r="A169" s="52" t="s">
        <v>47</v>
      </c>
      <c r="B169" s="52"/>
      <c r="C169" s="52"/>
      <c r="D169" s="52"/>
      <c r="E169" s="52"/>
      <c r="F169" s="52"/>
    </row>
    <row r="170" spans="1:6" x14ac:dyDescent="0.4">
      <c r="A170" s="55" t="s">
        <v>328</v>
      </c>
      <c r="B170" s="52"/>
      <c r="C170" s="52"/>
      <c r="D170" s="52"/>
      <c r="E170" s="52"/>
      <c r="F170" s="52"/>
    </row>
    <row r="171" spans="1:6" x14ac:dyDescent="0.4">
      <c r="A171" s="52" t="s">
        <v>133</v>
      </c>
      <c r="B171" s="51" t="s">
        <v>124</v>
      </c>
      <c r="C171" s="51" t="s">
        <v>124</v>
      </c>
      <c r="D171" s="53">
        <v>1454000</v>
      </c>
      <c r="E171" s="53">
        <v>1400000</v>
      </c>
      <c r="F171" s="53">
        <v>1997000</v>
      </c>
    </row>
    <row r="172" spans="1:6" x14ac:dyDescent="0.4">
      <c r="A172" s="52" t="s">
        <v>132</v>
      </c>
      <c r="B172" s="51" t="s">
        <v>124</v>
      </c>
      <c r="C172" s="51" t="s">
        <v>124</v>
      </c>
      <c r="D172" s="53">
        <v>736000</v>
      </c>
      <c r="E172" s="53">
        <v>879000</v>
      </c>
      <c r="F172" s="53">
        <v>802000</v>
      </c>
    </row>
    <row r="173" spans="1:6" x14ac:dyDescent="0.4">
      <c r="A173" s="52" t="s">
        <v>131</v>
      </c>
      <c r="B173" s="51" t="s">
        <v>124</v>
      </c>
      <c r="C173" s="51" t="s">
        <v>124</v>
      </c>
      <c r="D173" s="54">
        <v>13.4269092252286</v>
      </c>
      <c r="E173" s="54">
        <v>12.3131046613896</v>
      </c>
      <c r="F173" s="54">
        <v>15.5323948043867</v>
      </c>
    </row>
    <row r="174" spans="1:6" x14ac:dyDescent="0.4">
      <c r="A174" s="52" t="s">
        <v>130</v>
      </c>
      <c r="B174" s="51" t="s">
        <v>124</v>
      </c>
      <c r="C174" s="51" t="s">
        <v>124</v>
      </c>
      <c r="D174" s="54">
        <v>19.848975188781001</v>
      </c>
      <c r="E174" s="54">
        <v>18.798118049615098</v>
      </c>
      <c r="F174" s="54">
        <v>15.992023928215399</v>
      </c>
    </row>
    <row r="175" spans="1:6" x14ac:dyDescent="0.4">
      <c r="A175" s="52" t="s">
        <v>129</v>
      </c>
      <c r="B175" s="51" t="s">
        <v>124</v>
      </c>
      <c r="C175" s="51" t="s">
        <v>124</v>
      </c>
      <c r="D175" s="53">
        <v>247000</v>
      </c>
      <c r="E175" s="53">
        <v>580000</v>
      </c>
      <c r="F175" s="53">
        <v>682000</v>
      </c>
    </row>
    <row r="176" spans="1:6" x14ac:dyDescent="0.4">
      <c r="A176" s="52" t="s">
        <v>128</v>
      </c>
      <c r="B176" s="51" t="s">
        <v>124</v>
      </c>
      <c r="C176" s="51" t="s">
        <v>124</v>
      </c>
      <c r="D176" s="54">
        <v>12.0194647201946</v>
      </c>
      <c r="E176" s="54">
        <v>15.4091392136026</v>
      </c>
      <c r="F176" s="54">
        <v>54.385964912280699</v>
      </c>
    </row>
    <row r="177" spans="1:6" x14ac:dyDescent="0.4">
      <c r="A177" s="52" t="s">
        <v>126</v>
      </c>
      <c r="B177" s="51" t="s">
        <v>124</v>
      </c>
      <c r="C177" s="51" t="s">
        <v>124</v>
      </c>
      <c r="D177" s="53">
        <v>13660000</v>
      </c>
      <c r="E177" s="53">
        <v>12772000</v>
      </c>
      <c r="F177" s="53">
        <v>14408000</v>
      </c>
    </row>
    <row r="178" spans="1:6" x14ac:dyDescent="0.4">
      <c r="A178" s="52" t="s">
        <v>125</v>
      </c>
      <c r="B178" s="51" t="s">
        <v>124</v>
      </c>
      <c r="C178" s="51" t="s">
        <v>124</v>
      </c>
      <c r="D178" s="54">
        <v>20.802558440569602</v>
      </c>
      <c r="E178" s="54">
        <v>19.1705567146481</v>
      </c>
      <c r="F178" s="54">
        <v>19.998611978624499</v>
      </c>
    </row>
    <row r="179" spans="1:6" x14ac:dyDescent="0.4">
      <c r="A179" s="52" t="s">
        <v>47</v>
      </c>
      <c r="B179" s="52"/>
      <c r="C179" s="52"/>
      <c r="D179" s="52"/>
      <c r="E179" s="52"/>
      <c r="F179" s="52"/>
    </row>
    <row r="180" spans="1:6" x14ac:dyDescent="0.4">
      <c r="A180" s="55" t="s">
        <v>327</v>
      </c>
      <c r="B180" s="52"/>
      <c r="C180" s="52"/>
      <c r="D180" s="52"/>
      <c r="E180" s="52"/>
      <c r="F180" s="52"/>
    </row>
    <row r="181" spans="1:6" x14ac:dyDescent="0.4">
      <c r="A181" s="52" t="s">
        <v>133</v>
      </c>
      <c r="B181" s="51" t="s">
        <v>124</v>
      </c>
      <c r="C181" s="53">
        <v>0</v>
      </c>
      <c r="D181" s="53">
        <v>0</v>
      </c>
      <c r="E181" s="53">
        <v>0</v>
      </c>
      <c r="F181" s="53">
        <v>0</v>
      </c>
    </row>
    <row r="182" spans="1:6" x14ac:dyDescent="0.4">
      <c r="A182" s="52" t="s">
        <v>132</v>
      </c>
      <c r="B182" s="51" t="s">
        <v>124</v>
      </c>
      <c r="C182" s="53">
        <v>0</v>
      </c>
      <c r="D182" s="53">
        <v>0</v>
      </c>
      <c r="E182" s="53">
        <v>0</v>
      </c>
      <c r="F182" s="53">
        <v>0</v>
      </c>
    </row>
    <row r="183" spans="1:6" x14ac:dyDescent="0.4">
      <c r="A183" s="52" t="s">
        <v>131</v>
      </c>
      <c r="B183" s="51" t="s">
        <v>124</v>
      </c>
      <c r="C183" s="54">
        <v>0</v>
      </c>
      <c r="D183" s="54">
        <v>0</v>
      </c>
      <c r="E183" s="54">
        <v>0</v>
      </c>
      <c r="F183" s="54">
        <v>0</v>
      </c>
    </row>
    <row r="184" spans="1:6" x14ac:dyDescent="0.4">
      <c r="A184" s="52" t="s">
        <v>130</v>
      </c>
      <c r="B184" s="51" t="s">
        <v>124</v>
      </c>
      <c r="C184" s="54">
        <v>0</v>
      </c>
      <c r="D184" s="54">
        <v>0</v>
      </c>
      <c r="E184" s="54">
        <v>0</v>
      </c>
      <c r="F184" s="54">
        <v>0</v>
      </c>
    </row>
    <row r="185" spans="1:6" x14ac:dyDescent="0.4">
      <c r="A185" s="52" t="s">
        <v>129</v>
      </c>
      <c r="B185" s="51" t="s">
        <v>124</v>
      </c>
      <c r="C185" s="53">
        <v>156000</v>
      </c>
      <c r="D185" s="53">
        <v>328000</v>
      </c>
      <c r="E185" s="53">
        <v>1840000</v>
      </c>
      <c r="F185" s="53">
        <v>0</v>
      </c>
    </row>
    <row r="186" spans="1:6" x14ac:dyDescent="0.4">
      <c r="A186" s="52" t="s">
        <v>128</v>
      </c>
      <c r="B186" s="51" t="s">
        <v>124</v>
      </c>
      <c r="C186" s="54">
        <v>16.883116883116902</v>
      </c>
      <c r="D186" s="54">
        <v>15.9610705596107</v>
      </c>
      <c r="E186" s="54">
        <v>48.884165781084</v>
      </c>
      <c r="F186" s="54">
        <v>0</v>
      </c>
    </row>
    <row r="187" spans="1:6" x14ac:dyDescent="0.4">
      <c r="A187" s="52" t="s">
        <v>126</v>
      </c>
      <c r="B187" s="51" t="s">
        <v>124</v>
      </c>
      <c r="C187" s="53">
        <v>3718000</v>
      </c>
      <c r="D187" s="53">
        <v>3958000</v>
      </c>
      <c r="E187" s="53">
        <v>0</v>
      </c>
      <c r="F187" s="53">
        <v>0</v>
      </c>
    </row>
    <row r="188" spans="1:6" x14ac:dyDescent="0.4">
      <c r="A188" s="52" t="s">
        <v>125</v>
      </c>
      <c r="B188" s="51" t="s">
        <v>124</v>
      </c>
      <c r="C188" s="54">
        <v>6.1314687159866796</v>
      </c>
      <c r="D188" s="54">
        <v>6.0275641513744</v>
      </c>
      <c r="E188" s="54">
        <v>0</v>
      </c>
      <c r="F188" s="54">
        <v>0</v>
      </c>
    </row>
    <row r="189" spans="1:6" x14ac:dyDescent="0.4">
      <c r="A189" s="52" t="s">
        <v>47</v>
      </c>
      <c r="B189" s="52"/>
      <c r="C189" s="52"/>
      <c r="D189" s="52"/>
      <c r="E189" s="52"/>
      <c r="F189" s="52"/>
    </row>
    <row r="190" spans="1:6" x14ac:dyDescent="0.4">
      <c r="A190" s="55" t="s">
        <v>326</v>
      </c>
      <c r="B190" s="52"/>
      <c r="C190" s="52"/>
      <c r="D190" s="52"/>
      <c r="E190" s="52"/>
      <c r="F190" s="52"/>
    </row>
    <row r="191" spans="1:6" x14ac:dyDescent="0.4">
      <c r="A191" s="52" t="s">
        <v>133</v>
      </c>
      <c r="B191" s="53">
        <v>-1000</v>
      </c>
      <c r="C191" s="53">
        <v>0</v>
      </c>
      <c r="D191" s="53">
        <v>3000</v>
      </c>
      <c r="E191" s="53">
        <v>2000</v>
      </c>
      <c r="F191" s="53">
        <v>5000</v>
      </c>
    </row>
    <row r="192" spans="1:6" x14ac:dyDescent="0.4">
      <c r="A192" s="52" t="s">
        <v>132</v>
      </c>
      <c r="B192" s="53">
        <v>18000</v>
      </c>
      <c r="C192" s="53">
        <v>14000</v>
      </c>
      <c r="D192" s="53">
        <v>9000</v>
      </c>
      <c r="E192" s="53">
        <v>12000</v>
      </c>
      <c r="F192" s="53">
        <v>9000</v>
      </c>
    </row>
    <row r="193" spans="1:6" x14ac:dyDescent="0.4">
      <c r="A193" s="52" t="s">
        <v>131</v>
      </c>
      <c r="B193" s="51" t="s">
        <v>127</v>
      </c>
      <c r="C193" s="54">
        <v>0</v>
      </c>
      <c r="D193" s="54">
        <v>2.77033890479269E-2</v>
      </c>
      <c r="E193" s="54">
        <v>1.75901495162709E-2</v>
      </c>
      <c r="F193" s="54">
        <v>3.8889320992455498E-2</v>
      </c>
    </row>
    <row r="194" spans="1:6" x14ac:dyDescent="0.4">
      <c r="A194" s="52" t="s">
        <v>130</v>
      </c>
      <c r="B194" s="54">
        <v>0.455811597872879</v>
      </c>
      <c r="C194" s="54">
        <v>0.39503386004514701</v>
      </c>
      <c r="D194" s="54">
        <v>0.242718446601942</v>
      </c>
      <c r="E194" s="54">
        <v>0.256629597946963</v>
      </c>
      <c r="F194" s="54">
        <v>0.17946161515453601</v>
      </c>
    </row>
    <row r="195" spans="1:6" x14ac:dyDescent="0.4">
      <c r="A195" s="52" t="s">
        <v>129</v>
      </c>
      <c r="B195" s="53">
        <v>-1304000</v>
      </c>
      <c r="C195" s="53">
        <v>-620000</v>
      </c>
      <c r="D195" s="53">
        <v>-515000</v>
      </c>
      <c r="E195" s="53">
        <v>-563000</v>
      </c>
      <c r="F195" s="53">
        <v>-436000</v>
      </c>
    </row>
    <row r="196" spans="1:6" x14ac:dyDescent="0.4">
      <c r="A196" s="52" t="s">
        <v>128</v>
      </c>
      <c r="B196" s="51" t="s">
        <v>127</v>
      </c>
      <c r="C196" s="51" t="s">
        <v>127</v>
      </c>
      <c r="D196" s="51" t="s">
        <v>127</v>
      </c>
      <c r="E196" s="51" t="s">
        <v>127</v>
      </c>
      <c r="F196" s="51" t="s">
        <v>127</v>
      </c>
    </row>
    <row r="197" spans="1:6" x14ac:dyDescent="0.4">
      <c r="A197" s="52" t="s">
        <v>126</v>
      </c>
      <c r="B197" s="53">
        <v>915000</v>
      </c>
      <c r="C197" s="53">
        <v>1070000</v>
      </c>
      <c r="D197" s="53">
        <v>763000</v>
      </c>
      <c r="E197" s="53">
        <v>1215000</v>
      </c>
      <c r="F197" s="53">
        <v>1399000</v>
      </c>
    </row>
    <row r="198" spans="1:6" x14ac:dyDescent="0.4">
      <c r="A198" s="52" t="s">
        <v>125</v>
      </c>
      <c r="B198" s="54">
        <v>1.8135331192769699</v>
      </c>
      <c r="C198" s="54">
        <v>1.7645700715722801</v>
      </c>
      <c r="D198" s="54">
        <v>1.16195842534074</v>
      </c>
      <c r="E198" s="54">
        <v>1.8236945199105401</v>
      </c>
      <c r="F198" s="54">
        <v>1.9418419043653301</v>
      </c>
    </row>
    <row r="199" spans="1:6" x14ac:dyDescent="0.4">
      <c r="A199" s="52" t="s">
        <v>47</v>
      </c>
      <c r="B199" s="52"/>
      <c r="C199" s="52"/>
      <c r="D199" s="52"/>
      <c r="E199" s="52"/>
      <c r="F199" s="52"/>
    </row>
    <row r="200" spans="1:6" x14ac:dyDescent="0.4">
      <c r="A200" s="55" t="s">
        <v>325</v>
      </c>
      <c r="B200" s="52"/>
      <c r="C200" s="52"/>
      <c r="D200" s="52"/>
      <c r="E200" s="52"/>
      <c r="F200" s="52"/>
    </row>
    <row r="201" spans="1:6" x14ac:dyDescent="0.4">
      <c r="A201" s="52" t="s">
        <v>133</v>
      </c>
      <c r="B201" s="51" t="s">
        <v>124</v>
      </c>
      <c r="C201" s="53">
        <v>-3000</v>
      </c>
      <c r="D201" s="53">
        <v>-3000</v>
      </c>
      <c r="E201" s="53">
        <v>-3000</v>
      </c>
      <c r="F201" s="53">
        <v>-1000</v>
      </c>
    </row>
    <row r="202" spans="1:6" x14ac:dyDescent="0.4">
      <c r="A202" s="52" t="s">
        <v>132</v>
      </c>
      <c r="B202" s="51" t="s">
        <v>124</v>
      </c>
      <c r="C202" s="53">
        <v>0</v>
      </c>
      <c r="D202" s="53">
        <v>0</v>
      </c>
      <c r="E202" s="53">
        <v>0</v>
      </c>
      <c r="F202" s="53">
        <v>0</v>
      </c>
    </row>
    <row r="203" spans="1:6" x14ac:dyDescent="0.4">
      <c r="A203" s="52" t="s">
        <v>131</v>
      </c>
      <c r="B203" s="51" t="s">
        <v>124</v>
      </c>
      <c r="C203" s="51" t="s">
        <v>127</v>
      </c>
      <c r="D203" s="51" t="s">
        <v>127</v>
      </c>
      <c r="E203" s="51" t="s">
        <v>127</v>
      </c>
      <c r="F203" s="51" t="s">
        <v>127</v>
      </c>
    </row>
    <row r="204" spans="1:6" x14ac:dyDescent="0.4">
      <c r="A204" s="52" t="s">
        <v>130</v>
      </c>
      <c r="B204" s="51" t="s">
        <v>124</v>
      </c>
      <c r="C204" s="54">
        <v>0</v>
      </c>
      <c r="D204" s="54">
        <v>0</v>
      </c>
      <c r="E204" s="54">
        <v>0</v>
      </c>
      <c r="F204" s="54">
        <v>0</v>
      </c>
    </row>
    <row r="205" spans="1:6" x14ac:dyDescent="0.4">
      <c r="A205" s="52" t="s">
        <v>129</v>
      </c>
      <c r="B205" s="51" t="s">
        <v>124</v>
      </c>
      <c r="C205" s="53">
        <v>0</v>
      </c>
      <c r="D205" s="53">
        <v>0</v>
      </c>
      <c r="E205" s="53">
        <v>0</v>
      </c>
      <c r="F205" s="53">
        <v>0</v>
      </c>
    </row>
    <row r="206" spans="1:6" x14ac:dyDescent="0.4">
      <c r="A206" s="52" t="s">
        <v>128</v>
      </c>
      <c r="B206" s="51" t="s">
        <v>124</v>
      </c>
      <c r="C206" s="54">
        <v>0</v>
      </c>
      <c r="D206" s="54">
        <v>0</v>
      </c>
      <c r="E206" s="54">
        <v>0</v>
      </c>
      <c r="F206" s="54">
        <v>0</v>
      </c>
    </row>
    <row r="207" spans="1:6" x14ac:dyDescent="0.4">
      <c r="A207" s="52" t="s">
        <v>126</v>
      </c>
      <c r="B207" s="51" t="s">
        <v>124</v>
      </c>
      <c r="C207" s="53">
        <v>0</v>
      </c>
      <c r="D207" s="53">
        <v>0</v>
      </c>
      <c r="E207" s="53">
        <v>0</v>
      </c>
      <c r="F207" s="53">
        <v>0</v>
      </c>
    </row>
    <row r="208" spans="1:6" x14ac:dyDescent="0.4">
      <c r="A208" s="52" t="s">
        <v>125</v>
      </c>
      <c r="B208" s="51" t="s">
        <v>124</v>
      </c>
      <c r="C208" s="54">
        <v>0</v>
      </c>
      <c r="D208" s="54">
        <v>0</v>
      </c>
      <c r="E208" s="54">
        <v>0</v>
      </c>
      <c r="F208" s="54">
        <v>0</v>
      </c>
    </row>
    <row r="209" spans="1:6" x14ac:dyDescent="0.4">
      <c r="A209" s="52" t="s">
        <v>47</v>
      </c>
      <c r="B209" s="52"/>
      <c r="C209" s="52"/>
      <c r="D209" s="52"/>
      <c r="E209" s="52"/>
      <c r="F209" s="52"/>
    </row>
    <row r="210" spans="1:6" x14ac:dyDescent="0.4">
      <c r="A210" s="55" t="s">
        <v>324</v>
      </c>
      <c r="B210" s="52"/>
      <c r="C210" s="52"/>
      <c r="D210" s="52"/>
      <c r="E210" s="52"/>
      <c r="F210" s="52"/>
    </row>
    <row r="211" spans="1:6" x14ac:dyDescent="0.4">
      <c r="A211" s="52" t="s">
        <v>133</v>
      </c>
      <c r="B211" s="53">
        <v>-450000</v>
      </c>
      <c r="C211" s="53">
        <v>-397000</v>
      </c>
      <c r="D211" s="53">
        <v>-85000</v>
      </c>
      <c r="E211" s="53">
        <v>-90000</v>
      </c>
      <c r="F211" s="53">
        <v>-163000</v>
      </c>
    </row>
    <row r="212" spans="1:6" x14ac:dyDescent="0.4">
      <c r="A212" s="52" t="s">
        <v>132</v>
      </c>
      <c r="B212" s="53">
        <v>0</v>
      </c>
      <c r="C212" s="53">
        <v>0</v>
      </c>
      <c r="D212" s="53">
        <v>0</v>
      </c>
      <c r="E212" s="53">
        <v>0</v>
      </c>
      <c r="F212" s="53">
        <v>0</v>
      </c>
    </row>
    <row r="213" spans="1:6" x14ac:dyDescent="0.4">
      <c r="A213" s="52" t="s">
        <v>131</v>
      </c>
      <c r="B213" s="51" t="s">
        <v>127</v>
      </c>
      <c r="C213" s="51" t="s">
        <v>127</v>
      </c>
      <c r="D213" s="51" t="s">
        <v>127</v>
      </c>
      <c r="E213" s="51" t="s">
        <v>127</v>
      </c>
      <c r="F213" s="51" t="s">
        <v>127</v>
      </c>
    </row>
    <row r="214" spans="1:6" x14ac:dyDescent="0.4">
      <c r="A214" s="52" t="s">
        <v>130</v>
      </c>
      <c r="B214" s="54">
        <v>0</v>
      </c>
      <c r="C214" s="54">
        <v>0</v>
      </c>
      <c r="D214" s="54">
        <v>0</v>
      </c>
      <c r="E214" s="54">
        <v>0</v>
      </c>
      <c r="F214" s="54">
        <v>0</v>
      </c>
    </row>
    <row r="215" spans="1:6" x14ac:dyDescent="0.4">
      <c r="A215" s="52" t="s">
        <v>129</v>
      </c>
      <c r="B215" s="53">
        <v>0</v>
      </c>
      <c r="C215" s="53">
        <v>0</v>
      </c>
      <c r="D215" s="53">
        <v>0</v>
      </c>
      <c r="E215" s="53">
        <v>0</v>
      </c>
      <c r="F215" s="53">
        <v>0</v>
      </c>
    </row>
    <row r="216" spans="1:6" x14ac:dyDescent="0.4">
      <c r="A216" s="52" t="s">
        <v>128</v>
      </c>
      <c r="B216" s="54">
        <v>0</v>
      </c>
      <c r="C216" s="54">
        <v>0</v>
      </c>
      <c r="D216" s="54">
        <v>0</v>
      </c>
      <c r="E216" s="54">
        <v>0</v>
      </c>
      <c r="F216" s="54">
        <v>0</v>
      </c>
    </row>
    <row r="217" spans="1:6" x14ac:dyDescent="0.4">
      <c r="A217" s="52" t="s">
        <v>126</v>
      </c>
      <c r="B217" s="53">
        <v>-2848000</v>
      </c>
      <c r="C217" s="53">
        <v>-4190000</v>
      </c>
      <c r="D217" s="53">
        <v>-1972000</v>
      </c>
      <c r="E217" s="53">
        <v>-677000</v>
      </c>
      <c r="F217" s="53">
        <v>-1191000</v>
      </c>
    </row>
    <row r="218" spans="1:6" x14ac:dyDescent="0.4">
      <c r="A218" s="52" t="s">
        <v>125</v>
      </c>
      <c r="B218" s="51" t="s">
        <v>127</v>
      </c>
      <c r="C218" s="51" t="s">
        <v>127</v>
      </c>
      <c r="D218" s="51" t="s">
        <v>127</v>
      </c>
      <c r="E218" s="51" t="s">
        <v>127</v>
      </c>
      <c r="F218" s="51" t="s">
        <v>127</v>
      </c>
    </row>
    <row r="219" spans="1:6" x14ac:dyDescent="0.4">
      <c r="A219" s="52" t="s">
        <v>47</v>
      </c>
      <c r="B219" s="52"/>
      <c r="C219" s="52"/>
      <c r="D219" s="52"/>
      <c r="E219" s="52"/>
      <c r="F219" s="52"/>
    </row>
    <row r="220" spans="1:6" x14ac:dyDescent="0.4">
      <c r="A220" s="55" t="s">
        <v>323</v>
      </c>
      <c r="B220" s="52"/>
      <c r="C220" s="52"/>
      <c r="D220" s="52"/>
      <c r="E220" s="52"/>
      <c r="F220" s="52"/>
    </row>
    <row r="221" spans="1:6" x14ac:dyDescent="0.4">
      <c r="A221" s="52" t="s">
        <v>133</v>
      </c>
      <c r="B221" s="53">
        <v>94000</v>
      </c>
      <c r="C221" s="53">
        <v>124000</v>
      </c>
      <c r="D221" s="53">
        <v>10000</v>
      </c>
      <c r="E221" s="51" t="s">
        <v>124</v>
      </c>
      <c r="F221" s="51" t="s">
        <v>124</v>
      </c>
    </row>
    <row r="222" spans="1:6" x14ac:dyDescent="0.4">
      <c r="A222" s="52" t="s">
        <v>132</v>
      </c>
      <c r="B222" s="53">
        <v>497000</v>
      </c>
      <c r="C222" s="53">
        <v>51000</v>
      </c>
      <c r="D222" s="53">
        <v>2000</v>
      </c>
      <c r="E222" s="51" t="s">
        <v>124</v>
      </c>
      <c r="F222" s="51" t="s">
        <v>124</v>
      </c>
    </row>
    <row r="223" spans="1:6" x14ac:dyDescent="0.4">
      <c r="A223" s="52" t="s">
        <v>131</v>
      </c>
      <c r="B223" s="54">
        <v>0.83876148835549202</v>
      </c>
      <c r="C223" s="54">
        <v>1.22747970698872</v>
      </c>
      <c r="D223" s="54">
        <v>9.2344630159756205E-2</v>
      </c>
      <c r="E223" s="51" t="s">
        <v>124</v>
      </c>
      <c r="F223" s="51" t="s">
        <v>124</v>
      </c>
    </row>
    <row r="224" spans="1:6" x14ac:dyDescent="0.4">
      <c r="A224" s="52" t="s">
        <v>130</v>
      </c>
      <c r="B224" s="54">
        <v>12.5854646746012</v>
      </c>
      <c r="C224" s="54">
        <v>1.4390519187358899</v>
      </c>
      <c r="D224" s="54">
        <v>5.39374325782093E-2</v>
      </c>
      <c r="E224" s="51" t="s">
        <v>124</v>
      </c>
      <c r="F224" s="51" t="s">
        <v>124</v>
      </c>
    </row>
    <row r="225" spans="1:6" x14ac:dyDescent="0.4">
      <c r="A225" s="52" t="s">
        <v>129</v>
      </c>
      <c r="B225" s="53">
        <v>252000</v>
      </c>
      <c r="C225" s="53">
        <v>328000</v>
      </c>
      <c r="D225" s="53">
        <v>59000</v>
      </c>
      <c r="E225" s="51" t="s">
        <v>124</v>
      </c>
      <c r="F225" s="51" t="s">
        <v>124</v>
      </c>
    </row>
    <row r="226" spans="1:6" x14ac:dyDescent="0.4">
      <c r="A226" s="52" t="s">
        <v>128</v>
      </c>
      <c r="B226" s="54">
        <v>98.4375</v>
      </c>
      <c r="C226" s="54">
        <v>35.497835497835503</v>
      </c>
      <c r="D226" s="54">
        <v>2.8710462287104601</v>
      </c>
      <c r="E226" s="51" t="s">
        <v>124</v>
      </c>
      <c r="F226" s="51" t="s">
        <v>124</v>
      </c>
    </row>
    <row r="227" spans="1:6" x14ac:dyDescent="0.4">
      <c r="A227" s="52" t="s">
        <v>126</v>
      </c>
      <c r="B227" s="53">
        <v>2898000</v>
      </c>
      <c r="C227" s="53">
        <v>2549000</v>
      </c>
      <c r="D227" s="53">
        <v>0</v>
      </c>
      <c r="E227" s="51" t="s">
        <v>124</v>
      </c>
      <c r="F227" s="51" t="s">
        <v>124</v>
      </c>
    </row>
    <row r="228" spans="1:6" x14ac:dyDescent="0.4">
      <c r="A228" s="52" t="s">
        <v>125</v>
      </c>
      <c r="B228" s="54">
        <v>5.7438458794149101</v>
      </c>
      <c r="C228" s="54">
        <v>4.2036346845212602</v>
      </c>
      <c r="D228" s="54">
        <v>0</v>
      </c>
      <c r="E228" s="51" t="s">
        <v>124</v>
      </c>
      <c r="F228" s="51" t="s">
        <v>124</v>
      </c>
    </row>
    <row r="229" spans="1:6" x14ac:dyDescent="0.4">
      <c r="A229" s="52" t="s">
        <v>47</v>
      </c>
      <c r="B229" s="52"/>
      <c r="C229" s="52"/>
      <c r="D229" s="52"/>
      <c r="E229" s="52"/>
      <c r="F229" s="52"/>
    </row>
    <row r="230" spans="1:6" x14ac:dyDescent="0.4">
      <c r="A230" s="55" t="s">
        <v>322</v>
      </c>
      <c r="B230" s="52"/>
      <c r="C230" s="52"/>
      <c r="D230" s="52"/>
      <c r="E230" s="52"/>
      <c r="F230" s="52"/>
    </row>
    <row r="231" spans="1:6" x14ac:dyDescent="0.4">
      <c r="A231" s="52" t="s">
        <v>133</v>
      </c>
      <c r="B231" s="53">
        <v>1196000</v>
      </c>
      <c r="C231" s="53">
        <v>1376000</v>
      </c>
      <c r="D231" s="51" t="s">
        <v>124</v>
      </c>
      <c r="E231" s="51" t="s">
        <v>124</v>
      </c>
      <c r="F231" s="51" t="s">
        <v>124</v>
      </c>
    </row>
    <row r="232" spans="1:6" x14ac:dyDescent="0.4">
      <c r="A232" s="52" t="s">
        <v>132</v>
      </c>
      <c r="B232" s="53">
        <v>248000</v>
      </c>
      <c r="C232" s="53">
        <v>368000</v>
      </c>
      <c r="D232" s="51" t="s">
        <v>124</v>
      </c>
      <c r="E232" s="51" t="s">
        <v>124</v>
      </c>
      <c r="F232" s="51" t="s">
        <v>124</v>
      </c>
    </row>
    <row r="233" spans="1:6" x14ac:dyDescent="0.4">
      <c r="A233" s="52" t="s">
        <v>131</v>
      </c>
      <c r="B233" s="54">
        <v>10.671901490140099</v>
      </c>
      <c r="C233" s="54">
        <v>13.6210651356167</v>
      </c>
      <c r="D233" s="51" t="s">
        <v>124</v>
      </c>
      <c r="E233" s="51" t="s">
        <v>124</v>
      </c>
      <c r="F233" s="51" t="s">
        <v>124</v>
      </c>
    </row>
    <row r="234" spans="1:6" x14ac:dyDescent="0.4">
      <c r="A234" s="52" t="s">
        <v>130</v>
      </c>
      <c r="B234" s="54">
        <v>6.2800709040263403</v>
      </c>
      <c r="C234" s="54">
        <v>10.3837471783296</v>
      </c>
      <c r="D234" s="51" t="s">
        <v>124</v>
      </c>
      <c r="E234" s="51" t="s">
        <v>124</v>
      </c>
      <c r="F234" s="51" t="s">
        <v>124</v>
      </c>
    </row>
    <row r="235" spans="1:6" x14ac:dyDescent="0.4">
      <c r="A235" s="52" t="s">
        <v>129</v>
      </c>
      <c r="B235" s="53">
        <v>169000</v>
      </c>
      <c r="C235" s="53">
        <v>237000</v>
      </c>
      <c r="D235" s="51" t="s">
        <v>124</v>
      </c>
      <c r="E235" s="51" t="s">
        <v>124</v>
      </c>
      <c r="F235" s="51" t="s">
        <v>124</v>
      </c>
    </row>
    <row r="236" spans="1:6" x14ac:dyDescent="0.4">
      <c r="A236" s="52" t="s">
        <v>128</v>
      </c>
      <c r="B236" s="54">
        <v>66.015625</v>
      </c>
      <c r="C236" s="54">
        <v>25.649350649350598</v>
      </c>
      <c r="D236" s="51" t="s">
        <v>124</v>
      </c>
      <c r="E236" s="51" t="s">
        <v>124</v>
      </c>
      <c r="F236" s="51" t="s">
        <v>124</v>
      </c>
    </row>
    <row r="237" spans="1:6" x14ac:dyDescent="0.4">
      <c r="A237" s="52" t="s">
        <v>126</v>
      </c>
      <c r="B237" s="53">
        <v>8554000</v>
      </c>
      <c r="C237" s="53">
        <v>9165000</v>
      </c>
      <c r="D237" s="51" t="s">
        <v>124</v>
      </c>
      <c r="E237" s="51" t="s">
        <v>124</v>
      </c>
      <c r="F237" s="51" t="s">
        <v>124</v>
      </c>
    </row>
    <row r="238" spans="1:6" x14ac:dyDescent="0.4">
      <c r="A238" s="52" t="s">
        <v>125</v>
      </c>
      <c r="B238" s="54">
        <v>16.954057160978302</v>
      </c>
      <c r="C238" s="54">
        <v>15.114284771925201</v>
      </c>
      <c r="D238" s="51" t="s">
        <v>124</v>
      </c>
      <c r="E238" s="51" t="s">
        <v>124</v>
      </c>
      <c r="F238" s="51" t="s">
        <v>124</v>
      </c>
    </row>
    <row r="239" spans="1:6" x14ac:dyDescent="0.4">
      <c r="A239" s="52" t="s">
        <v>47</v>
      </c>
      <c r="B239" s="52"/>
      <c r="C239" s="52"/>
      <c r="D239" s="52"/>
      <c r="E239" s="52"/>
      <c r="F239" s="52"/>
    </row>
    <row r="240" spans="1:6" x14ac:dyDescent="0.4">
      <c r="A240" s="55" t="s">
        <v>321</v>
      </c>
      <c r="B240" s="52"/>
      <c r="C240" s="52"/>
      <c r="D240" s="52"/>
      <c r="E240" s="52"/>
      <c r="F240" s="52"/>
    </row>
    <row r="241" spans="1:6" x14ac:dyDescent="0.4">
      <c r="A241" s="52" t="s">
        <v>133</v>
      </c>
      <c r="B241" s="51" t="s">
        <v>124</v>
      </c>
      <c r="C241" s="53">
        <v>472000</v>
      </c>
      <c r="D241" s="51" t="s">
        <v>124</v>
      </c>
      <c r="E241" s="51" t="s">
        <v>124</v>
      </c>
      <c r="F241" s="51" t="s">
        <v>124</v>
      </c>
    </row>
    <row r="242" spans="1:6" x14ac:dyDescent="0.4">
      <c r="A242" s="52" t="s">
        <v>132</v>
      </c>
      <c r="B242" s="51" t="s">
        <v>124</v>
      </c>
      <c r="C242" s="53">
        <v>31000</v>
      </c>
      <c r="D242" s="51" t="s">
        <v>124</v>
      </c>
      <c r="E242" s="51" t="s">
        <v>124</v>
      </c>
      <c r="F242" s="51" t="s">
        <v>124</v>
      </c>
    </row>
    <row r="243" spans="1:6" x14ac:dyDescent="0.4">
      <c r="A243" s="52" t="s">
        <v>131</v>
      </c>
      <c r="B243" s="51" t="s">
        <v>124</v>
      </c>
      <c r="C243" s="54">
        <v>4.6723421104731697</v>
      </c>
      <c r="D243" s="51" t="s">
        <v>124</v>
      </c>
      <c r="E243" s="51" t="s">
        <v>124</v>
      </c>
      <c r="F243" s="51" t="s">
        <v>124</v>
      </c>
    </row>
    <row r="244" spans="1:6" x14ac:dyDescent="0.4">
      <c r="A244" s="52" t="s">
        <v>130</v>
      </c>
      <c r="B244" s="51" t="s">
        <v>124</v>
      </c>
      <c r="C244" s="54">
        <v>0.87471783295711103</v>
      </c>
      <c r="D244" s="51" t="s">
        <v>124</v>
      </c>
      <c r="E244" s="51" t="s">
        <v>124</v>
      </c>
      <c r="F244" s="51" t="s">
        <v>124</v>
      </c>
    </row>
    <row r="245" spans="1:6" x14ac:dyDescent="0.4">
      <c r="A245" s="52" t="s">
        <v>129</v>
      </c>
      <c r="B245" s="51" t="s">
        <v>124</v>
      </c>
      <c r="C245" s="53">
        <v>-617000</v>
      </c>
      <c r="D245" s="51" t="s">
        <v>124</v>
      </c>
      <c r="E245" s="51" t="s">
        <v>124</v>
      </c>
      <c r="F245" s="51" t="s">
        <v>124</v>
      </c>
    </row>
    <row r="246" spans="1:6" x14ac:dyDescent="0.4">
      <c r="A246" s="52" t="s">
        <v>128</v>
      </c>
      <c r="B246" s="51" t="s">
        <v>124</v>
      </c>
      <c r="C246" s="51" t="s">
        <v>127</v>
      </c>
      <c r="D246" s="51" t="s">
        <v>124</v>
      </c>
      <c r="E246" s="51" t="s">
        <v>124</v>
      </c>
      <c r="F246" s="51" t="s">
        <v>124</v>
      </c>
    </row>
    <row r="247" spans="1:6" x14ac:dyDescent="0.4">
      <c r="A247" s="52" t="s">
        <v>126</v>
      </c>
      <c r="B247" s="51" t="s">
        <v>124</v>
      </c>
      <c r="C247" s="53">
        <v>4060000</v>
      </c>
      <c r="D247" s="51" t="s">
        <v>124</v>
      </c>
      <c r="E247" s="51" t="s">
        <v>124</v>
      </c>
      <c r="F247" s="51" t="s">
        <v>124</v>
      </c>
    </row>
    <row r="248" spans="1:6" x14ac:dyDescent="0.4">
      <c r="A248" s="52" t="s">
        <v>125</v>
      </c>
      <c r="B248" s="51" t="s">
        <v>124</v>
      </c>
      <c r="C248" s="54">
        <v>6.6954714865265998</v>
      </c>
      <c r="D248" s="51" t="s">
        <v>124</v>
      </c>
      <c r="E248" s="51" t="s">
        <v>124</v>
      </c>
      <c r="F248" s="51" t="s">
        <v>124</v>
      </c>
    </row>
    <row r="249" spans="1:6" x14ac:dyDescent="0.4">
      <c r="A249" s="52" t="s">
        <v>47</v>
      </c>
      <c r="B249" s="52"/>
      <c r="C249" s="52"/>
      <c r="D249" s="52"/>
      <c r="E249" s="52"/>
      <c r="F249" s="52"/>
    </row>
    <row r="250" spans="1:6" x14ac:dyDescent="0.4">
      <c r="A250" s="55" t="s">
        <v>320</v>
      </c>
      <c r="B250" s="52"/>
      <c r="C250" s="52"/>
      <c r="D250" s="52"/>
      <c r="E250" s="52"/>
      <c r="F250" s="52"/>
    </row>
    <row r="251" spans="1:6" x14ac:dyDescent="0.4">
      <c r="A251" s="52" t="s">
        <v>133</v>
      </c>
      <c r="B251" s="53">
        <v>1567000</v>
      </c>
      <c r="C251" s="51" t="s">
        <v>124</v>
      </c>
      <c r="D251" s="51" t="s">
        <v>124</v>
      </c>
      <c r="E251" s="51" t="s">
        <v>124</v>
      </c>
      <c r="F251" s="51" t="s">
        <v>124</v>
      </c>
    </row>
    <row r="252" spans="1:6" x14ac:dyDescent="0.4">
      <c r="A252" s="52" t="s">
        <v>132</v>
      </c>
      <c r="B252" s="53">
        <v>244000</v>
      </c>
      <c r="C252" s="51" t="s">
        <v>124</v>
      </c>
      <c r="D252" s="51" t="s">
        <v>124</v>
      </c>
      <c r="E252" s="51" t="s">
        <v>124</v>
      </c>
      <c r="F252" s="51" t="s">
        <v>124</v>
      </c>
    </row>
    <row r="253" spans="1:6" x14ac:dyDescent="0.4">
      <c r="A253" s="52" t="s">
        <v>131</v>
      </c>
      <c r="B253" s="54">
        <v>13.9823324707772</v>
      </c>
      <c r="C253" s="51" t="s">
        <v>124</v>
      </c>
      <c r="D253" s="51" t="s">
        <v>124</v>
      </c>
      <c r="E253" s="51" t="s">
        <v>124</v>
      </c>
      <c r="F253" s="51" t="s">
        <v>124</v>
      </c>
    </row>
    <row r="254" spans="1:6" x14ac:dyDescent="0.4">
      <c r="A254" s="52" t="s">
        <v>130</v>
      </c>
      <c r="B254" s="54">
        <v>6.1787794378323602</v>
      </c>
      <c r="C254" s="51" t="s">
        <v>124</v>
      </c>
      <c r="D254" s="51" t="s">
        <v>124</v>
      </c>
      <c r="E254" s="51" t="s">
        <v>124</v>
      </c>
      <c r="F254" s="51" t="s">
        <v>124</v>
      </c>
    </row>
    <row r="255" spans="1:6" x14ac:dyDescent="0.4">
      <c r="A255" s="52" t="s">
        <v>129</v>
      </c>
      <c r="B255" s="53">
        <v>186000</v>
      </c>
      <c r="C255" s="51" t="s">
        <v>124</v>
      </c>
      <c r="D255" s="51" t="s">
        <v>124</v>
      </c>
      <c r="E255" s="51" t="s">
        <v>124</v>
      </c>
      <c r="F255" s="51" t="s">
        <v>124</v>
      </c>
    </row>
    <row r="256" spans="1:6" x14ac:dyDescent="0.4">
      <c r="A256" s="52" t="s">
        <v>128</v>
      </c>
      <c r="B256" s="54">
        <v>72.65625</v>
      </c>
      <c r="C256" s="51" t="s">
        <v>124</v>
      </c>
      <c r="D256" s="51" t="s">
        <v>124</v>
      </c>
      <c r="E256" s="51" t="s">
        <v>124</v>
      </c>
      <c r="F256" s="51" t="s">
        <v>124</v>
      </c>
    </row>
    <row r="257" spans="1:6" x14ac:dyDescent="0.4">
      <c r="A257" s="52" t="s">
        <v>126</v>
      </c>
      <c r="B257" s="53">
        <v>4060000</v>
      </c>
      <c r="C257" s="51" t="s">
        <v>124</v>
      </c>
      <c r="D257" s="51" t="s">
        <v>124</v>
      </c>
      <c r="E257" s="51" t="s">
        <v>124</v>
      </c>
      <c r="F257" s="51" t="s">
        <v>124</v>
      </c>
    </row>
    <row r="258" spans="1:6" x14ac:dyDescent="0.4">
      <c r="A258" s="52" t="s">
        <v>125</v>
      </c>
      <c r="B258" s="54">
        <v>8.0469338407262097</v>
      </c>
      <c r="C258" s="51" t="s">
        <v>124</v>
      </c>
      <c r="D258" s="51" t="s">
        <v>124</v>
      </c>
      <c r="E258" s="51" t="s">
        <v>124</v>
      </c>
      <c r="F258" s="51" t="s">
        <v>124</v>
      </c>
    </row>
    <row r="259" spans="1:6" x14ac:dyDescent="0.4">
      <c r="A259" s="52" t="s">
        <v>47</v>
      </c>
      <c r="B259" s="52"/>
      <c r="C259" s="52"/>
      <c r="D259" s="52"/>
      <c r="E259" s="52"/>
      <c r="F259" s="52"/>
    </row>
    <row r="260" spans="1:6" x14ac:dyDescent="0.4">
      <c r="A260" s="55" t="s">
        <v>319</v>
      </c>
      <c r="B260" s="52"/>
      <c r="C260" s="52"/>
      <c r="D260" s="52"/>
      <c r="E260" s="52"/>
      <c r="F260" s="52"/>
    </row>
    <row r="261" spans="1:6" x14ac:dyDescent="0.4">
      <c r="A261" s="52" t="s">
        <v>133</v>
      </c>
      <c r="B261" s="53">
        <v>540000</v>
      </c>
      <c r="C261" s="51" t="s">
        <v>124</v>
      </c>
      <c r="D261" s="51" t="s">
        <v>124</v>
      </c>
      <c r="E261" s="51" t="s">
        <v>124</v>
      </c>
      <c r="F261" s="51" t="s">
        <v>124</v>
      </c>
    </row>
    <row r="262" spans="1:6" x14ac:dyDescent="0.4">
      <c r="A262" s="52" t="s">
        <v>132</v>
      </c>
      <c r="B262" s="53">
        <v>20000</v>
      </c>
      <c r="C262" s="51" t="s">
        <v>124</v>
      </c>
      <c r="D262" s="51" t="s">
        <v>124</v>
      </c>
      <c r="E262" s="51" t="s">
        <v>124</v>
      </c>
      <c r="F262" s="51" t="s">
        <v>124</v>
      </c>
    </row>
    <row r="263" spans="1:6" x14ac:dyDescent="0.4">
      <c r="A263" s="52" t="s">
        <v>131</v>
      </c>
      <c r="B263" s="54">
        <v>4.8184170607655901</v>
      </c>
      <c r="C263" s="51" t="s">
        <v>124</v>
      </c>
      <c r="D263" s="51" t="s">
        <v>124</v>
      </c>
      <c r="E263" s="51" t="s">
        <v>124</v>
      </c>
      <c r="F263" s="51" t="s">
        <v>124</v>
      </c>
    </row>
    <row r="264" spans="1:6" x14ac:dyDescent="0.4">
      <c r="A264" s="52" t="s">
        <v>130</v>
      </c>
      <c r="B264" s="54">
        <v>0.506457330969866</v>
      </c>
      <c r="C264" s="51" t="s">
        <v>124</v>
      </c>
      <c r="D264" s="51" t="s">
        <v>124</v>
      </c>
      <c r="E264" s="51" t="s">
        <v>124</v>
      </c>
      <c r="F264" s="51" t="s">
        <v>124</v>
      </c>
    </row>
    <row r="265" spans="1:6" x14ac:dyDescent="0.4">
      <c r="A265" s="52" t="s">
        <v>129</v>
      </c>
      <c r="B265" s="53">
        <v>150000</v>
      </c>
      <c r="C265" s="51" t="s">
        <v>124</v>
      </c>
      <c r="D265" s="51" t="s">
        <v>124</v>
      </c>
      <c r="E265" s="51" t="s">
        <v>124</v>
      </c>
      <c r="F265" s="51" t="s">
        <v>124</v>
      </c>
    </row>
    <row r="266" spans="1:6" x14ac:dyDescent="0.4">
      <c r="A266" s="52" t="s">
        <v>128</v>
      </c>
      <c r="B266" s="54">
        <v>58.59375</v>
      </c>
      <c r="C266" s="51" t="s">
        <v>124</v>
      </c>
      <c r="D266" s="51" t="s">
        <v>124</v>
      </c>
      <c r="E266" s="51" t="s">
        <v>124</v>
      </c>
      <c r="F266" s="51" t="s">
        <v>124</v>
      </c>
    </row>
    <row r="267" spans="1:6" x14ac:dyDescent="0.4">
      <c r="A267" s="52" t="s">
        <v>126</v>
      </c>
      <c r="B267" s="53">
        <v>4872000</v>
      </c>
      <c r="C267" s="51" t="s">
        <v>124</v>
      </c>
      <c r="D267" s="51" t="s">
        <v>124</v>
      </c>
      <c r="E267" s="51" t="s">
        <v>124</v>
      </c>
      <c r="F267" s="51" t="s">
        <v>124</v>
      </c>
    </row>
    <row r="268" spans="1:6" x14ac:dyDescent="0.4">
      <c r="A268" s="52" t="s">
        <v>125</v>
      </c>
      <c r="B268" s="54">
        <v>9.6563206088714502</v>
      </c>
      <c r="C268" s="51" t="s">
        <v>124</v>
      </c>
      <c r="D268" s="51" t="s">
        <v>124</v>
      </c>
      <c r="E268" s="51" t="s">
        <v>124</v>
      </c>
      <c r="F268" s="51" t="s">
        <v>124</v>
      </c>
    </row>
    <row r="269" spans="1:6" x14ac:dyDescent="0.4">
      <c r="A269" s="50"/>
    </row>
    <row r="270" spans="1:6" ht="178.5" customHeight="1" x14ac:dyDescent="0.4">
      <c r="A270" s="69" t="s">
        <v>123</v>
      </c>
      <c r="B270" s="68"/>
      <c r="C270" s="68"/>
      <c r="D270" s="68"/>
      <c r="E270" s="68"/>
      <c r="F270" s="68"/>
    </row>
  </sheetData>
  <mergeCells count="7">
    <mergeCell ref="A270:F270"/>
    <mergeCell ref="A2:L2"/>
    <mergeCell ref="A1:D1"/>
    <mergeCell ref="A9:F9"/>
    <mergeCell ref="A11:F11"/>
    <mergeCell ref="A134:F134"/>
    <mergeCell ref="A136:F136"/>
  </mergeCells>
  <pageMargins left="0.75" right="0.75" top="1" bottom="1" header="0.5" footer="0.5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732D-C9F3-42D0-8CF1-9B65C07166E8}">
  <dimension ref="A1:L126"/>
  <sheetViews>
    <sheetView zoomScaleNormal="100" workbookViewId="0">
      <selection activeCell="D4" sqref="D4"/>
    </sheetView>
  </sheetViews>
  <sheetFormatPr defaultRowHeight="12.3" x14ac:dyDescent="0.4"/>
  <cols>
    <col min="1" max="1" width="48.5546875" style="49" customWidth="1"/>
    <col min="2" max="2" width="21" style="49" customWidth="1"/>
    <col min="3" max="3" width="22.27734375" style="49" customWidth="1"/>
    <col min="4" max="4" width="21" style="49" customWidth="1"/>
    <col min="5" max="5" width="22.27734375" style="49" customWidth="1"/>
    <col min="6" max="6" width="21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338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337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336</v>
      </c>
      <c r="B16" s="53">
        <v>16884000</v>
      </c>
      <c r="C16" s="53">
        <v>16843000</v>
      </c>
      <c r="D16" s="53">
        <v>15569000</v>
      </c>
      <c r="E16" s="53">
        <v>15135000</v>
      </c>
      <c r="F16" s="53">
        <v>16614000</v>
      </c>
      <c r="G16" s="49">
        <f>(F16+F17)/F21</f>
        <v>0.81469302989659498</v>
      </c>
      <c r="H16" s="49">
        <f>F19/F21</f>
        <v>0.18950374248258556</v>
      </c>
    </row>
    <row r="17" spans="1:6" x14ac:dyDescent="0.4">
      <c r="A17" s="52" t="s">
        <v>335</v>
      </c>
      <c r="B17" s="53">
        <v>2075000</v>
      </c>
      <c r="C17" s="53">
        <v>2205000</v>
      </c>
      <c r="D17" s="53">
        <v>1938000</v>
      </c>
      <c r="E17" s="53">
        <v>1733000</v>
      </c>
      <c r="F17" s="53">
        <v>2216000</v>
      </c>
    </row>
    <row r="18" spans="1:6" x14ac:dyDescent="0.4">
      <c r="A18" s="52" t="s">
        <v>205</v>
      </c>
      <c r="B18" s="53">
        <v>-589000</v>
      </c>
      <c r="C18" s="53">
        <v>-675000</v>
      </c>
      <c r="D18" s="53">
        <v>-570000</v>
      </c>
      <c r="E18" s="53">
        <v>-523000</v>
      </c>
      <c r="F18" s="53">
        <v>-679000</v>
      </c>
    </row>
    <row r="19" spans="1:6" x14ac:dyDescent="0.4">
      <c r="A19" s="52" t="s">
        <v>334</v>
      </c>
      <c r="B19" s="53">
        <v>3920000</v>
      </c>
      <c r="C19" s="53">
        <v>3909000</v>
      </c>
      <c r="D19" s="53">
        <v>3792000</v>
      </c>
      <c r="E19" s="53">
        <v>3434000</v>
      </c>
      <c r="F19" s="53">
        <v>4380000</v>
      </c>
    </row>
    <row r="20" spans="1:6" x14ac:dyDescent="0.4">
      <c r="A20" s="52" t="s">
        <v>239</v>
      </c>
      <c r="B20" s="53">
        <v>741000</v>
      </c>
      <c r="C20" s="53">
        <v>1213000</v>
      </c>
      <c r="D20" s="53">
        <v>690000</v>
      </c>
      <c r="E20" s="53">
        <v>596000</v>
      </c>
      <c r="F20" s="53">
        <v>582000</v>
      </c>
    </row>
    <row r="21" spans="1:6" x14ac:dyDescent="0.4">
      <c r="A21" s="52" t="s">
        <v>47</v>
      </c>
      <c r="B21" s="52"/>
      <c r="C21" s="52"/>
      <c r="D21" s="52"/>
      <c r="E21" s="52"/>
      <c r="F21" s="59">
        <f>SUM(F16:F20)</f>
        <v>23113000</v>
      </c>
    </row>
    <row r="22" spans="1:6" x14ac:dyDescent="0.4">
      <c r="A22" s="52" t="s">
        <v>131</v>
      </c>
      <c r="B22" s="52"/>
      <c r="C22" s="52"/>
      <c r="D22" s="52"/>
      <c r="E22" s="52"/>
      <c r="F22" s="52"/>
    </row>
    <row r="23" spans="1:6" x14ac:dyDescent="0.4">
      <c r="A23" s="52" t="s">
        <v>336</v>
      </c>
      <c r="B23" s="54">
        <v>73.3098866744822</v>
      </c>
      <c r="C23" s="54">
        <v>71.687593104915905</v>
      </c>
      <c r="D23" s="54">
        <v>72.687800550912698</v>
      </c>
      <c r="E23" s="54">
        <v>74.282208588957104</v>
      </c>
      <c r="F23" s="54">
        <v>71.881625059490304</v>
      </c>
    </row>
    <row r="24" spans="1:6" x14ac:dyDescent="0.4">
      <c r="A24" s="52" t="s">
        <v>335</v>
      </c>
      <c r="B24" s="54">
        <v>9.0095957622335092</v>
      </c>
      <c r="C24" s="54">
        <v>9.3849755267078105</v>
      </c>
      <c r="D24" s="54">
        <v>9.0480414585181403</v>
      </c>
      <c r="E24" s="54">
        <v>8.5055214723926404</v>
      </c>
      <c r="F24" s="54">
        <v>9.5876779301691695</v>
      </c>
    </row>
    <row r="25" spans="1:6" x14ac:dyDescent="0.4">
      <c r="A25" s="52" t="s">
        <v>205</v>
      </c>
      <c r="B25" s="51" t="s">
        <v>127</v>
      </c>
      <c r="C25" s="51" t="s">
        <v>127</v>
      </c>
      <c r="D25" s="51" t="s">
        <v>127</v>
      </c>
      <c r="E25" s="51" t="s">
        <v>127</v>
      </c>
      <c r="F25" s="51" t="s">
        <v>127</v>
      </c>
    </row>
    <row r="26" spans="1:6" x14ac:dyDescent="0.4">
      <c r="A26" s="52" t="s">
        <v>334</v>
      </c>
      <c r="B26" s="54">
        <v>17.020537536363999</v>
      </c>
      <c r="C26" s="54">
        <v>16.6375824643541</v>
      </c>
      <c r="D26" s="54">
        <v>17.703907745459599</v>
      </c>
      <c r="E26" s="54">
        <v>16.853987730061299</v>
      </c>
      <c r="F26" s="54">
        <v>18.950374248258601</v>
      </c>
    </row>
    <row r="27" spans="1:6" x14ac:dyDescent="0.4">
      <c r="A27" s="52" t="s">
        <v>239</v>
      </c>
      <c r="B27" s="54">
        <v>3.2174026312361601</v>
      </c>
      <c r="C27" s="54">
        <v>5.1628005958714596</v>
      </c>
      <c r="D27" s="54">
        <v>3.2214389093795202</v>
      </c>
      <c r="E27" s="54">
        <v>2.9251533742331302</v>
      </c>
      <c r="F27" s="54">
        <v>2.5180634275083298</v>
      </c>
    </row>
    <row r="28" spans="1:6" x14ac:dyDescent="0.4">
      <c r="A28" s="52" t="s">
        <v>47</v>
      </c>
      <c r="B28" s="52"/>
      <c r="C28" s="52"/>
      <c r="D28" s="52"/>
      <c r="E28" s="52"/>
      <c r="F28" s="52"/>
    </row>
    <row r="29" spans="1:6" x14ac:dyDescent="0.4">
      <c r="A29" s="52" t="s">
        <v>129</v>
      </c>
      <c r="B29" s="52"/>
      <c r="C29" s="52"/>
      <c r="D29" s="52"/>
      <c r="E29" s="52"/>
      <c r="F29" s="52"/>
    </row>
    <row r="30" spans="1:6" x14ac:dyDescent="0.4">
      <c r="A30" s="52" t="s">
        <v>336</v>
      </c>
      <c r="B30" s="53">
        <v>-193000</v>
      </c>
      <c r="C30" s="53">
        <v>2117000</v>
      </c>
      <c r="D30" s="53">
        <v>2929000</v>
      </c>
      <c r="E30" s="53">
        <v>2877000</v>
      </c>
      <c r="F30" s="53">
        <v>1981000</v>
      </c>
    </row>
    <row r="31" spans="1:6" x14ac:dyDescent="0.4">
      <c r="A31" s="52" t="s">
        <v>335</v>
      </c>
      <c r="B31" s="53">
        <v>1071000</v>
      </c>
      <c r="C31" s="53">
        <v>187000</v>
      </c>
      <c r="D31" s="53">
        <v>339000</v>
      </c>
      <c r="E31" s="53">
        <v>238000</v>
      </c>
      <c r="F31" s="53">
        <v>266000</v>
      </c>
    </row>
    <row r="32" spans="1:6" x14ac:dyDescent="0.4">
      <c r="A32" s="52" t="s">
        <v>205</v>
      </c>
      <c r="B32" s="53">
        <v>0</v>
      </c>
      <c r="C32" s="53">
        <v>3000</v>
      </c>
      <c r="D32" s="53">
        <v>-22000</v>
      </c>
      <c r="E32" s="53">
        <v>6000</v>
      </c>
      <c r="F32" s="53">
        <v>-9000</v>
      </c>
    </row>
    <row r="33" spans="1:6" x14ac:dyDescent="0.4">
      <c r="A33" s="52" t="s">
        <v>334</v>
      </c>
      <c r="B33" s="53">
        <v>243000</v>
      </c>
      <c r="C33" s="53">
        <v>372000</v>
      </c>
      <c r="D33" s="53">
        <v>585000</v>
      </c>
      <c r="E33" s="53">
        <v>590000</v>
      </c>
      <c r="F33" s="53">
        <v>539000</v>
      </c>
    </row>
    <row r="34" spans="1:6" x14ac:dyDescent="0.4">
      <c r="A34" s="52" t="s">
        <v>239</v>
      </c>
      <c r="B34" s="53">
        <v>-279000</v>
      </c>
      <c r="C34" s="53">
        <v>-453000</v>
      </c>
      <c r="D34" s="53">
        <v>908000</v>
      </c>
      <c r="E34" s="53">
        <v>-592000</v>
      </c>
      <c r="F34" s="53">
        <v>-384000</v>
      </c>
    </row>
    <row r="35" spans="1:6" x14ac:dyDescent="0.4">
      <c r="A35" s="52" t="s">
        <v>47</v>
      </c>
      <c r="B35" s="52"/>
      <c r="C35" s="52"/>
      <c r="D35" s="52"/>
      <c r="E35" s="52"/>
      <c r="F35" s="52"/>
    </row>
    <row r="36" spans="1:6" x14ac:dyDescent="0.4">
      <c r="A36" s="52" t="s">
        <v>128</v>
      </c>
      <c r="B36" s="52"/>
      <c r="C36" s="52"/>
      <c r="D36" s="52"/>
      <c r="E36" s="52"/>
      <c r="F36" s="52"/>
    </row>
    <row r="37" spans="1:6" x14ac:dyDescent="0.4">
      <c r="A37" s="52" t="s">
        <v>336</v>
      </c>
      <c r="B37" s="51" t="s">
        <v>127</v>
      </c>
      <c r="C37" s="54">
        <v>95.103324348607401</v>
      </c>
      <c r="D37" s="54">
        <v>61.806288246465499</v>
      </c>
      <c r="E37" s="54">
        <v>92.241102917601793</v>
      </c>
      <c r="F37" s="54">
        <v>82.783117425825296</v>
      </c>
    </row>
    <row r="38" spans="1:6" x14ac:dyDescent="0.4">
      <c r="A38" s="52" t="s">
        <v>335</v>
      </c>
      <c r="B38" s="51" t="s">
        <v>127</v>
      </c>
      <c r="C38" s="54">
        <v>8.4007187780772696</v>
      </c>
      <c r="D38" s="54">
        <v>7.1534078919603301</v>
      </c>
      <c r="E38" s="54">
        <v>7.6306508496312899</v>
      </c>
      <c r="F38" s="54">
        <v>11.1157542833264</v>
      </c>
    </row>
    <row r="39" spans="1:6" x14ac:dyDescent="0.4">
      <c r="A39" s="52" t="s">
        <v>205</v>
      </c>
      <c r="B39" s="54">
        <v>0</v>
      </c>
      <c r="C39" s="54">
        <v>0.134770889487871</v>
      </c>
      <c r="D39" s="51" t="s">
        <v>127</v>
      </c>
      <c r="E39" s="54">
        <v>0.19236934915036899</v>
      </c>
      <c r="F39" s="51" t="s">
        <v>127</v>
      </c>
    </row>
    <row r="40" spans="1:6" x14ac:dyDescent="0.4">
      <c r="A40" s="52" t="s">
        <v>334</v>
      </c>
      <c r="B40" s="54">
        <v>28.859857482185301</v>
      </c>
      <c r="C40" s="54">
        <v>16.711590296495999</v>
      </c>
      <c r="D40" s="54">
        <v>12.344376450727999</v>
      </c>
      <c r="E40" s="54">
        <v>18.916319333119599</v>
      </c>
      <c r="F40" s="54">
        <v>22.524028416214001</v>
      </c>
    </row>
    <row r="41" spans="1:6" x14ac:dyDescent="0.4">
      <c r="A41" s="52" t="s">
        <v>239</v>
      </c>
      <c r="B41" s="51" t="s">
        <v>127</v>
      </c>
      <c r="C41" s="51" t="s">
        <v>127</v>
      </c>
      <c r="D41" s="54">
        <v>19.1601603713864</v>
      </c>
      <c r="E41" s="51" t="s">
        <v>127</v>
      </c>
      <c r="F41" s="51" t="s">
        <v>127</v>
      </c>
    </row>
    <row r="42" spans="1:6" x14ac:dyDescent="0.4">
      <c r="A42" s="52" t="s">
        <v>47</v>
      </c>
      <c r="B42" s="52"/>
      <c r="C42" s="52"/>
      <c r="D42" s="52"/>
      <c r="E42" s="52"/>
      <c r="F42" s="52"/>
    </row>
    <row r="43" spans="1:6" x14ac:dyDescent="0.4">
      <c r="A43" s="52" t="s">
        <v>132</v>
      </c>
      <c r="B43" s="52"/>
      <c r="C43" s="52"/>
      <c r="D43" s="52"/>
      <c r="E43" s="52"/>
      <c r="F43" s="52"/>
    </row>
    <row r="44" spans="1:6" x14ac:dyDescent="0.4">
      <c r="A44" s="52" t="s">
        <v>336</v>
      </c>
      <c r="B44" s="53">
        <v>3836000</v>
      </c>
      <c r="C44" s="53">
        <v>6077000</v>
      </c>
      <c r="D44" s="53">
        <v>5748000</v>
      </c>
      <c r="E44" s="51" t="s">
        <v>124</v>
      </c>
      <c r="F44" s="51" t="s">
        <v>124</v>
      </c>
    </row>
    <row r="45" spans="1:6" x14ac:dyDescent="0.4">
      <c r="A45" s="52" t="s">
        <v>335</v>
      </c>
      <c r="B45" s="53">
        <v>268000</v>
      </c>
      <c r="C45" s="53">
        <v>315000</v>
      </c>
      <c r="D45" s="53">
        <v>489000</v>
      </c>
      <c r="E45" s="51" t="s">
        <v>124</v>
      </c>
      <c r="F45" s="51" t="s">
        <v>124</v>
      </c>
    </row>
    <row r="46" spans="1:6" x14ac:dyDescent="0.4">
      <c r="A46" s="52" t="s">
        <v>205</v>
      </c>
      <c r="B46" s="53">
        <v>0</v>
      </c>
      <c r="C46" s="53">
        <v>0</v>
      </c>
      <c r="D46" s="53">
        <v>0</v>
      </c>
      <c r="E46" s="51" t="s">
        <v>124</v>
      </c>
      <c r="F46" s="51" t="s">
        <v>124</v>
      </c>
    </row>
    <row r="47" spans="1:6" x14ac:dyDescent="0.4">
      <c r="A47" s="52" t="s">
        <v>334</v>
      </c>
      <c r="B47" s="53">
        <v>1525000</v>
      </c>
      <c r="C47" s="53">
        <v>1399000</v>
      </c>
      <c r="D47" s="53">
        <v>1418000</v>
      </c>
      <c r="E47" s="51" t="s">
        <v>124</v>
      </c>
      <c r="F47" s="51" t="s">
        <v>124</v>
      </c>
    </row>
    <row r="48" spans="1:6" x14ac:dyDescent="0.4">
      <c r="A48" s="52" t="s">
        <v>239</v>
      </c>
      <c r="B48" s="53">
        <v>355000</v>
      </c>
      <c r="C48" s="53">
        <v>414000</v>
      </c>
      <c r="D48" s="53">
        <v>159000</v>
      </c>
      <c r="E48" s="51" t="s">
        <v>124</v>
      </c>
      <c r="F48" s="51" t="s">
        <v>124</v>
      </c>
    </row>
    <row r="49" spans="1:6" x14ac:dyDescent="0.4">
      <c r="A49" s="52" t="s">
        <v>47</v>
      </c>
      <c r="B49" s="52"/>
      <c r="C49" s="52"/>
      <c r="D49" s="52"/>
      <c r="E49" s="52"/>
      <c r="F49" s="52"/>
    </row>
    <row r="50" spans="1:6" x14ac:dyDescent="0.4">
      <c r="A50" s="52" t="s">
        <v>130</v>
      </c>
      <c r="B50" s="52"/>
      <c r="C50" s="52"/>
      <c r="D50" s="52"/>
      <c r="E50" s="52"/>
      <c r="F50" s="52"/>
    </row>
    <row r="51" spans="1:6" x14ac:dyDescent="0.4">
      <c r="A51" s="52" t="s">
        <v>336</v>
      </c>
      <c r="B51" s="54">
        <v>64.104278074866301</v>
      </c>
      <c r="C51" s="54">
        <v>74.064594759293101</v>
      </c>
      <c r="D51" s="54">
        <v>73.560276426925995</v>
      </c>
      <c r="E51" s="51" t="s">
        <v>124</v>
      </c>
      <c r="F51" s="51" t="s">
        <v>124</v>
      </c>
    </row>
    <row r="52" spans="1:6" x14ac:dyDescent="0.4">
      <c r="A52" s="52" t="s">
        <v>335</v>
      </c>
      <c r="B52" s="54">
        <v>4.47860962566845</v>
      </c>
      <c r="C52" s="54">
        <v>3.8391224862888498</v>
      </c>
      <c r="D52" s="54">
        <v>6.2579984642948601</v>
      </c>
      <c r="E52" s="51" t="s">
        <v>124</v>
      </c>
      <c r="F52" s="51" t="s">
        <v>124</v>
      </c>
    </row>
    <row r="53" spans="1:6" x14ac:dyDescent="0.4">
      <c r="A53" s="52" t="s">
        <v>205</v>
      </c>
      <c r="B53" s="54">
        <v>0</v>
      </c>
      <c r="C53" s="54">
        <v>0</v>
      </c>
      <c r="D53" s="54">
        <v>0</v>
      </c>
      <c r="E53" s="51" t="s">
        <v>124</v>
      </c>
      <c r="F53" s="51" t="s">
        <v>124</v>
      </c>
    </row>
    <row r="54" spans="1:6" x14ac:dyDescent="0.4">
      <c r="A54" s="52" t="s">
        <v>334</v>
      </c>
      <c r="B54" s="54">
        <v>25.484625668449201</v>
      </c>
      <c r="C54" s="54">
        <v>17.050578915295599</v>
      </c>
      <c r="D54" s="54">
        <v>18.146915792167899</v>
      </c>
      <c r="E54" s="51" t="s">
        <v>124</v>
      </c>
      <c r="F54" s="51" t="s">
        <v>124</v>
      </c>
    </row>
    <row r="55" spans="1:6" x14ac:dyDescent="0.4">
      <c r="A55" s="52" t="s">
        <v>239</v>
      </c>
      <c r="B55" s="54">
        <v>5.9324866310160402</v>
      </c>
      <c r="C55" s="54">
        <v>5.0457038391224902</v>
      </c>
      <c r="D55" s="54">
        <v>2.0348093166112098</v>
      </c>
      <c r="E55" s="51" t="s">
        <v>124</v>
      </c>
      <c r="F55" s="51" t="s">
        <v>124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126</v>
      </c>
      <c r="B57" s="52"/>
      <c r="C57" s="52"/>
      <c r="D57" s="52"/>
      <c r="E57" s="52"/>
      <c r="F57" s="52"/>
    </row>
    <row r="58" spans="1:6" x14ac:dyDescent="0.4">
      <c r="A58" s="52" t="s">
        <v>336</v>
      </c>
      <c r="B58" s="53">
        <v>72204000</v>
      </c>
      <c r="C58" s="53">
        <v>79382000</v>
      </c>
      <c r="D58" s="53">
        <v>81063000</v>
      </c>
      <c r="E58" s="53">
        <v>85486000</v>
      </c>
      <c r="F58" s="53">
        <v>89051000</v>
      </c>
    </row>
    <row r="59" spans="1:6" x14ac:dyDescent="0.4">
      <c r="A59" s="52" t="s">
        <v>335</v>
      </c>
      <c r="B59" s="53">
        <v>15206000</v>
      </c>
      <c r="C59" s="53">
        <v>14883000</v>
      </c>
      <c r="D59" s="53">
        <v>14300000</v>
      </c>
      <c r="E59" s="53">
        <v>13235000</v>
      </c>
      <c r="F59" s="53">
        <v>13390000</v>
      </c>
    </row>
    <row r="60" spans="1:6" x14ac:dyDescent="0.4">
      <c r="A60" s="52" t="s">
        <v>205</v>
      </c>
      <c r="B60" s="53">
        <v>-1944000</v>
      </c>
      <c r="C60" s="53">
        <v>-2084000</v>
      </c>
      <c r="D60" s="53">
        <v>-1861000</v>
      </c>
      <c r="E60" s="53">
        <v>-1584000</v>
      </c>
      <c r="F60" s="53">
        <v>-1442000</v>
      </c>
    </row>
    <row r="61" spans="1:6" x14ac:dyDescent="0.4">
      <c r="A61" s="52" t="s">
        <v>334</v>
      </c>
      <c r="B61" s="53">
        <v>22987000</v>
      </c>
      <c r="C61" s="53">
        <v>21448000</v>
      </c>
      <c r="D61" s="53">
        <v>21687000</v>
      </c>
      <c r="E61" s="53">
        <v>22630000</v>
      </c>
      <c r="F61" s="53">
        <v>23560000</v>
      </c>
    </row>
    <row r="62" spans="1:6" x14ac:dyDescent="0.4">
      <c r="A62" s="52" t="s">
        <v>239</v>
      </c>
      <c r="B62" s="53">
        <v>2552000</v>
      </c>
      <c r="C62" s="53">
        <v>3285000</v>
      </c>
      <c r="D62" s="53">
        <v>3511000</v>
      </c>
      <c r="E62" s="53">
        <v>3168000</v>
      </c>
      <c r="F62" s="53">
        <v>2975000</v>
      </c>
    </row>
    <row r="63" spans="1:6" x14ac:dyDescent="0.4">
      <c r="A63" s="52" t="s">
        <v>47</v>
      </c>
      <c r="B63" s="52"/>
      <c r="C63" s="52"/>
      <c r="D63" s="52"/>
      <c r="E63" s="52"/>
      <c r="F63" s="52"/>
    </row>
    <row r="64" spans="1:6" x14ac:dyDescent="0.4">
      <c r="A64" s="52" t="s">
        <v>125</v>
      </c>
      <c r="B64" s="52"/>
      <c r="C64" s="52"/>
      <c r="D64" s="52"/>
      <c r="E64" s="52"/>
      <c r="F64" s="52"/>
    </row>
    <row r="65" spans="1:6" x14ac:dyDescent="0.4">
      <c r="A65" s="52" t="s">
        <v>336</v>
      </c>
      <c r="B65" s="54">
        <v>65.045718661321601</v>
      </c>
      <c r="C65" s="54">
        <v>67.897771011170605</v>
      </c>
      <c r="D65" s="54">
        <v>68.292333614153307</v>
      </c>
      <c r="E65" s="54">
        <v>69.537560499450905</v>
      </c>
      <c r="F65" s="54">
        <v>69.825301488230593</v>
      </c>
    </row>
    <row r="66" spans="1:6" x14ac:dyDescent="0.4">
      <c r="A66" s="52" t="s">
        <v>335</v>
      </c>
      <c r="B66" s="54">
        <v>13.6984820503581</v>
      </c>
      <c r="C66" s="54">
        <v>12.7298698188412</v>
      </c>
      <c r="D66" s="54">
        <v>12.0471777590564</v>
      </c>
      <c r="E66" s="54">
        <v>10.765851872941001</v>
      </c>
      <c r="F66" s="54">
        <v>10.499161008044901</v>
      </c>
    </row>
    <row r="67" spans="1:6" x14ac:dyDescent="0.4">
      <c r="A67" s="52" t="s">
        <v>205</v>
      </c>
      <c r="B67" s="51" t="s">
        <v>127</v>
      </c>
      <c r="C67" s="51" t="s">
        <v>127</v>
      </c>
      <c r="D67" s="51" t="s">
        <v>127</v>
      </c>
      <c r="E67" s="51" t="s">
        <v>127</v>
      </c>
      <c r="F67" s="51" t="s">
        <v>127</v>
      </c>
    </row>
    <row r="68" spans="1:6" x14ac:dyDescent="0.4">
      <c r="A68" s="52" t="s">
        <v>334</v>
      </c>
      <c r="B68" s="54">
        <v>20.708076212783201</v>
      </c>
      <c r="C68" s="54">
        <v>18.345108370255101</v>
      </c>
      <c r="D68" s="54">
        <v>18.2704296545914</v>
      </c>
      <c r="E68" s="54">
        <v>18.408101842437102</v>
      </c>
      <c r="F68" s="54">
        <v>18.473505104521099</v>
      </c>
    </row>
    <row r="69" spans="1:6" x14ac:dyDescent="0.4">
      <c r="A69" s="52" t="s">
        <v>239</v>
      </c>
      <c r="B69" s="54">
        <v>2.29899554074141</v>
      </c>
      <c r="C69" s="54">
        <v>2.8097575996031301</v>
      </c>
      <c r="D69" s="54">
        <v>2.9578770008424602</v>
      </c>
      <c r="E69" s="54">
        <v>2.5769715703420499</v>
      </c>
      <c r="F69" s="54">
        <v>2.3327112769928</v>
      </c>
    </row>
    <row r="70" spans="1:6" x14ac:dyDescent="0.4">
      <c r="A70" s="69"/>
      <c r="B70" s="68"/>
      <c r="C70" s="68"/>
      <c r="D70" s="68"/>
      <c r="E70" s="68"/>
      <c r="F70" s="68"/>
    </row>
    <row r="71" spans="1:6" x14ac:dyDescent="0.4">
      <c r="A71" s="50" t="s">
        <v>145</v>
      </c>
    </row>
    <row r="72" spans="1:6" ht="12.6" thickBot="1" x14ac:dyDescent="0.45">
      <c r="A72" s="69"/>
      <c r="B72" s="68"/>
      <c r="C72" s="68"/>
      <c r="D72" s="68"/>
      <c r="E72" s="68"/>
      <c r="F72" s="68"/>
    </row>
    <row r="73" spans="1:6" x14ac:dyDescent="0.4">
      <c r="A73" s="62" t="s">
        <v>144</v>
      </c>
      <c r="B73" s="61" t="s">
        <v>143</v>
      </c>
      <c r="C73" s="61" t="s">
        <v>142</v>
      </c>
      <c r="D73" s="61" t="s">
        <v>141</v>
      </c>
      <c r="E73" s="61" t="s">
        <v>140</v>
      </c>
      <c r="F73" s="61" t="s">
        <v>139</v>
      </c>
    </row>
    <row r="74" spans="1:6" x14ac:dyDescent="0.4">
      <c r="A74" s="52" t="s">
        <v>138</v>
      </c>
      <c r="B74" s="56">
        <v>43100</v>
      </c>
      <c r="C74" s="56">
        <v>43465</v>
      </c>
      <c r="D74" s="56">
        <v>43830</v>
      </c>
      <c r="E74" s="56">
        <v>44196</v>
      </c>
      <c r="F74" s="56">
        <v>44561</v>
      </c>
    </row>
    <row r="75" spans="1:6" x14ac:dyDescent="0.4">
      <c r="A75" s="52" t="s">
        <v>47</v>
      </c>
      <c r="B75" s="52"/>
      <c r="C75" s="52"/>
      <c r="D75" s="52"/>
      <c r="E75" s="52"/>
      <c r="F75" s="52"/>
    </row>
    <row r="76" spans="1:6" x14ac:dyDescent="0.4">
      <c r="A76" s="55" t="s">
        <v>336</v>
      </c>
      <c r="B76" s="52"/>
      <c r="C76" s="52"/>
      <c r="D76" s="52"/>
      <c r="E76" s="52"/>
      <c r="F76" s="52"/>
    </row>
    <row r="77" spans="1:6" x14ac:dyDescent="0.4">
      <c r="A77" s="52" t="s">
        <v>133</v>
      </c>
      <c r="B77" s="53">
        <v>16884000</v>
      </c>
      <c r="C77" s="53">
        <v>16843000</v>
      </c>
      <c r="D77" s="53">
        <v>15569000</v>
      </c>
      <c r="E77" s="53">
        <v>15135000</v>
      </c>
      <c r="F77" s="53">
        <v>16614000</v>
      </c>
    </row>
    <row r="78" spans="1:6" x14ac:dyDescent="0.4">
      <c r="A78" s="52" t="s">
        <v>132</v>
      </c>
      <c r="B78" s="53">
        <v>3836000</v>
      </c>
      <c r="C78" s="53">
        <v>6077000</v>
      </c>
      <c r="D78" s="53">
        <v>5748000</v>
      </c>
      <c r="E78" s="51" t="s">
        <v>124</v>
      </c>
      <c r="F78" s="51" t="s">
        <v>124</v>
      </c>
    </row>
    <row r="79" spans="1:6" x14ac:dyDescent="0.4">
      <c r="A79" s="52" t="s">
        <v>131</v>
      </c>
      <c r="B79" s="54">
        <v>73.3098866744822</v>
      </c>
      <c r="C79" s="54">
        <v>71.687593104915905</v>
      </c>
      <c r="D79" s="54">
        <v>72.687800550912698</v>
      </c>
      <c r="E79" s="54">
        <v>74.282208588957104</v>
      </c>
      <c r="F79" s="54">
        <v>71.881625059490304</v>
      </c>
    </row>
    <row r="80" spans="1:6" x14ac:dyDescent="0.4">
      <c r="A80" s="52" t="s">
        <v>130</v>
      </c>
      <c r="B80" s="54">
        <v>64.104278074866301</v>
      </c>
      <c r="C80" s="54">
        <v>74.064594759293101</v>
      </c>
      <c r="D80" s="54">
        <v>73.560276426925995</v>
      </c>
      <c r="E80" s="51" t="s">
        <v>124</v>
      </c>
      <c r="F80" s="51" t="s">
        <v>124</v>
      </c>
    </row>
    <row r="81" spans="1:6" x14ac:dyDescent="0.4">
      <c r="A81" s="52" t="s">
        <v>129</v>
      </c>
      <c r="B81" s="53">
        <v>-193000</v>
      </c>
      <c r="C81" s="53">
        <v>2117000</v>
      </c>
      <c r="D81" s="53">
        <v>2929000</v>
      </c>
      <c r="E81" s="53">
        <v>2877000</v>
      </c>
      <c r="F81" s="53">
        <v>1981000</v>
      </c>
    </row>
    <row r="82" spans="1:6" x14ac:dyDescent="0.4">
      <c r="A82" s="52" t="s">
        <v>128</v>
      </c>
      <c r="B82" s="51" t="s">
        <v>127</v>
      </c>
      <c r="C82" s="54">
        <v>95.103324348607401</v>
      </c>
      <c r="D82" s="54">
        <v>61.806288246465499</v>
      </c>
      <c r="E82" s="54">
        <v>92.241102917601793</v>
      </c>
      <c r="F82" s="54">
        <v>82.783117425825296</v>
      </c>
    </row>
    <row r="83" spans="1:6" x14ac:dyDescent="0.4">
      <c r="A83" s="52" t="s">
        <v>126</v>
      </c>
      <c r="B83" s="53">
        <v>72204000</v>
      </c>
      <c r="C83" s="53">
        <v>79382000</v>
      </c>
      <c r="D83" s="53">
        <v>81063000</v>
      </c>
      <c r="E83" s="53">
        <v>85486000</v>
      </c>
      <c r="F83" s="53">
        <v>89051000</v>
      </c>
    </row>
    <row r="84" spans="1:6" x14ac:dyDescent="0.4">
      <c r="A84" s="52" t="s">
        <v>125</v>
      </c>
      <c r="B84" s="54">
        <v>65.045718661321601</v>
      </c>
      <c r="C84" s="54">
        <v>67.897771011170605</v>
      </c>
      <c r="D84" s="54">
        <v>68.292333614153307</v>
      </c>
      <c r="E84" s="54">
        <v>69.537560499450905</v>
      </c>
      <c r="F84" s="54">
        <v>69.825301488230593</v>
      </c>
    </row>
    <row r="85" spans="1:6" x14ac:dyDescent="0.4">
      <c r="A85" s="52" t="s">
        <v>47</v>
      </c>
      <c r="B85" s="52"/>
      <c r="C85" s="52"/>
      <c r="D85" s="52"/>
      <c r="E85" s="52"/>
      <c r="F85" s="52"/>
    </row>
    <row r="86" spans="1:6" x14ac:dyDescent="0.4">
      <c r="A86" s="55" t="s">
        <v>335</v>
      </c>
      <c r="B86" s="52"/>
      <c r="C86" s="52"/>
      <c r="D86" s="52"/>
      <c r="E86" s="52"/>
      <c r="F86" s="52"/>
    </row>
    <row r="87" spans="1:6" x14ac:dyDescent="0.4">
      <c r="A87" s="52" t="s">
        <v>133</v>
      </c>
      <c r="B87" s="53">
        <v>2075000</v>
      </c>
      <c r="C87" s="53">
        <v>2205000</v>
      </c>
      <c r="D87" s="53">
        <v>1938000</v>
      </c>
      <c r="E87" s="53">
        <v>1733000</v>
      </c>
      <c r="F87" s="53">
        <v>2216000</v>
      </c>
    </row>
    <row r="88" spans="1:6" x14ac:dyDescent="0.4">
      <c r="A88" s="52" t="s">
        <v>132</v>
      </c>
      <c r="B88" s="53">
        <v>268000</v>
      </c>
      <c r="C88" s="53">
        <v>315000</v>
      </c>
      <c r="D88" s="53">
        <v>489000</v>
      </c>
      <c r="E88" s="51" t="s">
        <v>124</v>
      </c>
      <c r="F88" s="51" t="s">
        <v>124</v>
      </c>
    </row>
    <row r="89" spans="1:6" x14ac:dyDescent="0.4">
      <c r="A89" s="52" t="s">
        <v>131</v>
      </c>
      <c r="B89" s="54">
        <v>9.0095957622335092</v>
      </c>
      <c r="C89" s="54">
        <v>9.3849755267078105</v>
      </c>
      <c r="D89" s="54">
        <v>9.0480414585181403</v>
      </c>
      <c r="E89" s="54">
        <v>8.5055214723926404</v>
      </c>
      <c r="F89" s="54">
        <v>9.5876779301691695</v>
      </c>
    </row>
    <row r="90" spans="1:6" x14ac:dyDescent="0.4">
      <c r="A90" s="52" t="s">
        <v>130</v>
      </c>
      <c r="B90" s="54">
        <v>4.47860962566845</v>
      </c>
      <c r="C90" s="54">
        <v>3.8391224862888498</v>
      </c>
      <c r="D90" s="54">
        <v>6.2579984642948601</v>
      </c>
      <c r="E90" s="51" t="s">
        <v>124</v>
      </c>
      <c r="F90" s="51" t="s">
        <v>124</v>
      </c>
    </row>
    <row r="91" spans="1:6" x14ac:dyDescent="0.4">
      <c r="A91" s="52" t="s">
        <v>129</v>
      </c>
      <c r="B91" s="53">
        <v>1071000</v>
      </c>
      <c r="C91" s="53">
        <v>187000</v>
      </c>
      <c r="D91" s="53">
        <v>339000</v>
      </c>
      <c r="E91" s="53">
        <v>238000</v>
      </c>
      <c r="F91" s="53">
        <v>266000</v>
      </c>
    </row>
    <row r="92" spans="1:6" x14ac:dyDescent="0.4">
      <c r="A92" s="52" t="s">
        <v>128</v>
      </c>
      <c r="B92" s="51" t="s">
        <v>127</v>
      </c>
      <c r="C92" s="54">
        <v>8.4007187780772696</v>
      </c>
      <c r="D92" s="54">
        <v>7.1534078919603301</v>
      </c>
      <c r="E92" s="54">
        <v>7.6306508496312899</v>
      </c>
      <c r="F92" s="54">
        <v>11.1157542833264</v>
      </c>
    </row>
    <row r="93" spans="1:6" x14ac:dyDescent="0.4">
      <c r="A93" s="52" t="s">
        <v>126</v>
      </c>
      <c r="B93" s="53">
        <v>15206000</v>
      </c>
      <c r="C93" s="53">
        <v>14883000</v>
      </c>
      <c r="D93" s="53">
        <v>14300000</v>
      </c>
      <c r="E93" s="53">
        <v>13235000</v>
      </c>
      <c r="F93" s="53">
        <v>13390000</v>
      </c>
    </row>
    <row r="94" spans="1:6" x14ac:dyDescent="0.4">
      <c r="A94" s="52" t="s">
        <v>125</v>
      </c>
      <c r="B94" s="54">
        <v>13.6984820503581</v>
      </c>
      <c r="C94" s="54">
        <v>12.7298698188412</v>
      </c>
      <c r="D94" s="54">
        <v>12.0471777590564</v>
      </c>
      <c r="E94" s="54">
        <v>10.765851872941001</v>
      </c>
      <c r="F94" s="54">
        <v>10.499161008044901</v>
      </c>
    </row>
    <row r="95" spans="1:6" x14ac:dyDescent="0.4">
      <c r="A95" s="52" t="s">
        <v>47</v>
      </c>
      <c r="B95" s="52"/>
      <c r="C95" s="52"/>
      <c r="D95" s="52"/>
      <c r="E95" s="52"/>
      <c r="F95" s="52"/>
    </row>
    <row r="96" spans="1:6" x14ac:dyDescent="0.4">
      <c r="A96" s="55" t="s">
        <v>205</v>
      </c>
      <c r="B96" s="52"/>
      <c r="C96" s="52"/>
      <c r="D96" s="52"/>
      <c r="E96" s="52"/>
      <c r="F96" s="52"/>
    </row>
    <row r="97" spans="1:6" x14ac:dyDescent="0.4">
      <c r="A97" s="52" t="s">
        <v>133</v>
      </c>
      <c r="B97" s="53">
        <v>-589000</v>
      </c>
      <c r="C97" s="53">
        <v>-675000</v>
      </c>
      <c r="D97" s="53">
        <v>-570000</v>
      </c>
      <c r="E97" s="53">
        <v>-523000</v>
      </c>
      <c r="F97" s="53">
        <v>-679000</v>
      </c>
    </row>
    <row r="98" spans="1:6" x14ac:dyDescent="0.4">
      <c r="A98" s="52" t="s">
        <v>132</v>
      </c>
      <c r="B98" s="53">
        <v>0</v>
      </c>
      <c r="C98" s="53">
        <v>0</v>
      </c>
      <c r="D98" s="53">
        <v>0</v>
      </c>
      <c r="E98" s="51" t="s">
        <v>124</v>
      </c>
      <c r="F98" s="51" t="s">
        <v>124</v>
      </c>
    </row>
    <row r="99" spans="1:6" x14ac:dyDescent="0.4">
      <c r="A99" s="52" t="s">
        <v>131</v>
      </c>
      <c r="B99" s="51" t="s">
        <v>127</v>
      </c>
      <c r="C99" s="51" t="s">
        <v>127</v>
      </c>
      <c r="D99" s="51" t="s">
        <v>127</v>
      </c>
      <c r="E99" s="51" t="s">
        <v>127</v>
      </c>
      <c r="F99" s="51" t="s">
        <v>127</v>
      </c>
    </row>
    <row r="100" spans="1:6" x14ac:dyDescent="0.4">
      <c r="A100" s="52" t="s">
        <v>130</v>
      </c>
      <c r="B100" s="54">
        <v>0</v>
      </c>
      <c r="C100" s="54">
        <v>0</v>
      </c>
      <c r="D100" s="54">
        <v>0</v>
      </c>
      <c r="E100" s="51" t="s">
        <v>124</v>
      </c>
      <c r="F100" s="51" t="s">
        <v>124</v>
      </c>
    </row>
    <row r="101" spans="1:6" x14ac:dyDescent="0.4">
      <c r="A101" s="52" t="s">
        <v>129</v>
      </c>
      <c r="B101" s="53">
        <v>0</v>
      </c>
      <c r="C101" s="53">
        <v>3000</v>
      </c>
      <c r="D101" s="53">
        <v>-22000</v>
      </c>
      <c r="E101" s="53">
        <v>6000</v>
      </c>
      <c r="F101" s="53">
        <v>-9000</v>
      </c>
    </row>
    <row r="102" spans="1:6" x14ac:dyDescent="0.4">
      <c r="A102" s="52" t="s">
        <v>128</v>
      </c>
      <c r="B102" s="54">
        <v>0</v>
      </c>
      <c r="C102" s="54">
        <v>0.134770889487871</v>
      </c>
      <c r="D102" s="51" t="s">
        <v>127</v>
      </c>
      <c r="E102" s="54">
        <v>0.19236934915036899</v>
      </c>
      <c r="F102" s="51" t="s">
        <v>127</v>
      </c>
    </row>
    <row r="103" spans="1:6" x14ac:dyDescent="0.4">
      <c r="A103" s="52" t="s">
        <v>126</v>
      </c>
      <c r="B103" s="53">
        <v>-1944000</v>
      </c>
      <c r="C103" s="53">
        <v>-2084000</v>
      </c>
      <c r="D103" s="53">
        <v>-1861000</v>
      </c>
      <c r="E103" s="53">
        <v>-1584000</v>
      </c>
      <c r="F103" s="53">
        <v>-1442000</v>
      </c>
    </row>
    <row r="104" spans="1:6" x14ac:dyDescent="0.4">
      <c r="A104" s="52" t="s">
        <v>125</v>
      </c>
      <c r="B104" s="51" t="s">
        <v>127</v>
      </c>
      <c r="C104" s="51" t="s">
        <v>127</v>
      </c>
      <c r="D104" s="51" t="s">
        <v>127</v>
      </c>
      <c r="E104" s="51" t="s">
        <v>127</v>
      </c>
      <c r="F104" s="51" t="s">
        <v>127</v>
      </c>
    </row>
    <row r="105" spans="1:6" x14ac:dyDescent="0.4">
      <c r="A105" s="52" t="s">
        <v>47</v>
      </c>
      <c r="B105" s="52"/>
      <c r="C105" s="52"/>
      <c r="D105" s="52"/>
      <c r="E105" s="52"/>
      <c r="F105" s="52"/>
    </row>
    <row r="106" spans="1:6" x14ac:dyDescent="0.4">
      <c r="A106" s="55" t="s">
        <v>334</v>
      </c>
      <c r="B106" s="52"/>
      <c r="C106" s="52"/>
      <c r="D106" s="52"/>
      <c r="E106" s="52"/>
      <c r="F106" s="52"/>
    </row>
    <row r="107" spans="1:6" x14ac:dyDescent="0.4">
      <c r="A107" s="52" t="s">
        <v>133</v>
      </c>
      <c r="B107" s="53">
        <v>3920000</v>
      </c>
      <c r="C107" s="53">
        <v>3909000</v>
      </c>
      <c r="D107" s="53">
        <v>3792000</v>
      </c>
      <c r="E107" s="53">
        <v>3434000</v>
      </c>
      <c r="F107" s="53">
        <v>4380000</v>
      </c>
    </row>
    <row r="108" spans="1:6" x14ac:dyDescent="0.4">
      <c r="A108" s="52" t="s">
        <v>132</v>
      </c>
      <c r="B108" s="53">
        <v>1525000</v>
      </c>
      <c r="C108" s="53">
        <v>1399000</v>
      </c>
      <c r="D108" s="53">
        <v>1418000</v>
      </c>
      <c r="E108" s="51" t="s">
        <v>124</v>
      </c>
      <c r="F108" s="51" t="s">
        <v>124</v>
      </c>
    </row>
    <row r="109" spans="1:6" x14ac:dyDescent="0.4">
      <c r="A109" s="52" t="s">
        <v>131</v>
      </c>
      <c r="B109" s="54">
        <v>17.020537536363999</v>
      </c>
      <c r="C109" s="54">
        <v>16.6375824643541</v>
      </c>
      <c r="D109" s="54">
        <v>17.703907745459599</v>
      </c>
      <c r="E109" s="54">
        <v>16.853987730061299</v>
      </c>
      <c r="F109" s="54">
        <v>18.950374248258601</v>
      </c>
    </row>
    <row r="110" spans="1:6" x14ac:dyDescent="0.4">
      <c r="A110" s="52" t="s">
        <v>130</v>
      </c>
      <c r="B110" s="54">
        <v>25.484625668449201</v>
      </c>
      <c r="C110" s="54">
        <v>17.050578915295599</v>
      </c>
      <c r="D110" s="54">
        <v>18.146915792167899</v>
      </c>
      <c r="E110" s="51" t="s">
        <v>124</v>
      </c>
      <c r="F110" s="51" t="s">
        <v>124</v>
      </c>
    </row>
    <row r="111" spans="1:6" x14ac:dyDescent="0.4">
      <c r="A111" s="52" t="s">
        <v>129</v>
      </c>
      <c r="B111" s="53">
        <v>243000</v>
      </c>
      <c r="C111" s="53">
        <v>372000</v>
      </c>
      <c r="D111" s="53">
        <v>585000</v>
      </c>
      <c r="E111" s="53">
        <v>590000</v>
      </c>
      <c r="F111" s="53">
        <v>539000</v>
      </c>
    </row>
    <row r="112" spans="1:6" x14ac:dyDescent="0.4">
      <c r="A112" s="52" t="s">
        <v>128</v>
      </c>
      <c r="B112" s="54">
        <v>28.859857482185301</v>
      </c>
      <c r="C112" s="54">
        <v>16.711590296495999</v>
      </c>
      <c r="D112" s="54">
        <v>12.344376450727999</v>
      </c>
      <c r="E112" s="54">
        <v>18.916319333119599</v>
      </c>
      <c r="F112" s="54">
        <v>22.524028416214001</v>
      </c>
    </row>
    <row r="113" spans="1:6" x14ac:dyDescent="0.4">
      <c r="A113" s="52" t="s">
        <v>126</v>
      </c>
      <c r="B113" s="53">
        <v>22987000</v>
      </c>
      <c r="C113" s="53">
        <v>21448000</v>
      </c>
      <c r="D113" s="53">
        <v>21687000</v>
      </c>
      <c r="E113" s="53">
        <v>22630000</v>
      </c>
      <c r="F113" s="53">
        <v>23560000</v>
      </c>
    </row>
    <row r="114" spans="1:6" x14ac:dyDescent="0.4">
      <c r="A114" s="52" t="s">
        <v>125</v>
      </c>
      <c r="B114" s="54">
        <v>20.708076212783201</v>
      </c>
      <c r="C114" s="54">
        <v>18.345108370255101</v>
      </c>
      <c r="D114" s="54">
        <v>18.2704296545914</v>
      </c>
      <c r="E114" s="54">
        <v>18.408101842437102</v>
      </c>
      <c r="F114" s="54">
        <v>18.473505104521099</v>
      </c>
    </row>
    <row r="115" spans="1:6" x14ac:dyDescent="0.4">
      <c r="A115" s="52" t="s">
        <v>47</v>
      </c>
      <c r="B115" s="52"/>
      <c r="C115" s="52"/>
      <c r="D115" s="52"/>
      <c r="E115" s="52"/>
      <c r="F115" s="52"/>
    </row>
    <row r="116" spans="1:6" x14ac:dyDescent="0.4">
      <c r="A116" s="55" t="s">
        <v>239</v>
      </c>
      <c r="B116" s="52"/>
      <c r="C116" s="52"/>
      <c r="D116" s="52"/>
      <c r="E116" s="52"/>
      <c r="F116" s="52"/>
    </row>
    <row r="117" spans="1:6" x14ac:dyDescent="0.4">
      <c r="A117" s="52" t="s">
        <v>133</v>
      </c>
      <c r="B117" s="53">
        <v>741000</v>
      </c>
      <c r="C117" s="53">
        <v>1213000</v>
      </c>
      <c r="D117" s="53">
        <v>690000</v>
      </c>
      <c r="E117" s="53">
        <v>596000</v>
      </c>
      <c r="F117" s="53">
        <v>582000</v>
      </c>
    </row>
    <row r="118" spans="1:6" x14ac:dyDescent="0.4">
      <c r="A118" s="52" t="s">
        <v>132</v>
      </c>
      <c r="B118" s="53">
        <v>355000</v>
      </c>
      <c r="C118" s="53">
        <v>414000</v>
      </c>
      <c r="D118" s="53">
        <v>159000</v>
      </c>
      <c r="E118" s="51" t="s">
        <v>124</v>
      </c>
      <c r="F118" s="51" t="s">
        <v>124</v>
      </c>
    </row>
    <row r="119" spans="1:6" x14ac:dyDescent="0.4">
      <c r="A119" s="52" t="s">
        <v>131</v>
      </c>
      <c r="B119" s="54">
        <v>3.2174026312361601</v>
      </c>
      <c r="C119" s="54">
        <v>5.1628005958714596</v>
      </c>
      <c r="D119" s="54">
        <v>3.2214389093795202</v>
      </c>
      <c r="E119" s="54">
        <v>2.9251533742331302</v>
      </c>
      <c r="F119" s="54">
        <v>2.5180634275083298</v>
      </c>
    </row>
    <row r="120" spans="1:6" x14ac:dyDescent="0.4">
      <c r="A120" s="52" t="s">
        <v>130</v>
      </c>
      <c r="B120" s="54">
        <v>5.9324866310160402</v>
      </c>
      <c r="C120" s="54">
        <v>5.0457038391224902</v>
      </c>
      <c r="D120" s="54">
        <v>2.0348093166112098</v>
      </c>
      <c r="E120" s="51" t="s">
        <v>124</v>
      </c>
      <c r="F120" s="51" t="s">
        <v>124</v>
      </c>
    </row>
    <row r="121" spans="1:6" x14ac:dyDescent="0.4">
      <c r="A121" s="52" t="s">
        <v>129</v>
      </c>
      <c r="B121" s="53">
        <v>-279000</v>
      </c>
      <c r="C121" s="53">
        <v>-453000</v>
      </c>
      <c r="D121" s="53">
        <v>908000</v>
      </c>
      <c r="E121" s="53">
        <v>-592000</v>
      </c>
      <c r="F121" s="53">
        <v>-384000</v>
      </c>
    </row>
    <row r="122" spans="1:6" x14ac:dyDescent="0.4">
      <c r="A122" s="52" t="s">
        <v>128</v>
      </c>
      <c r="B122" s="51" t="s">
        <v>127</v>
      </c>
      <c r="C122" s="51" t="s">
        <v>127</v>
      </c>
      <c r="D122" s="54">
        <v>19.1601603713864</v>
      </c>
      <c r="E122" s="51" t="s">
        <v>127</v>
      </c>
      <c r="F122" s="51" t="s">
        <v>127</v>
      </c>
    </row>
    <row r="123" spans="1:6" x14ac:dyDescent="0.4">
      <c r="A123" s="52" t="s">
        <v>126</v>
      </c>
      <c r="B123" s="53">
        <v>2552000</v>
      </c>
      <c r="C123" s="53">
        <v>3285000</v>
      </c>
      <c r="D123" s="53">
        <v>3511000</v>
      </c>
      <c r="E123" s="53">
        <v>3168000</v>
      </c>
      <c r="F123" s="53">
        <v>2975000</v>
      </c>
    </row>
    <row r="124" spans="1:6" x14ac:dyDescent="0.4">
      <c r="A124" s="52" t="s">
        <v>125</v>
      </c>
      <c r="B124" s="54">
        <v>2.29899554074141</v>
      </c>
      <c r="C124" s="54">
        <v>2.8097575996031301</v>
      </c>
      <c r="D124" s="54">
        <v>2.9578770008424602</v>
      </c>
      <c r="E124" s="54">
        <v>2.5769715703420499</v>
      </c>
      <c r="F124" s="54">
        <v>2.3327112769928</v>
      </c>
    </row>
    <row r="125" spans="1:6" x14ac:dyDescent="0.4">
      <c r="A125" s="50"/>
    </row>
    <row r="126" spans="1:6" ht="178.5" customHeight="1" x14ac:dyDescent="0.4">
      <c r="A126" s="69" t="s">
        <v>123</v>
      </c>
      <c r="B126" s="68"/>
      <c r="C126" s="68"/>
      <c r="D126" s="68"/>
      <c r="E126" s="68"/>
      <c r="F126" s="68"/>
    </row>
  </sheetData>
  <mergeCells count="7">
    <mergeCell ref="A126:F126"/>
    <mergeCell ref="A2:L2"/>
    <mergeCell ref="A1:D1"/>
    <mergeCell ref="A9:F9"/>
    <mergeCell ref="A11:F11"/>
    <mergeCell ref="A70:F70"/>
    <mergeCell ref="A72:F72"/>
  </mergeCells>
  <pageMargins left="0.75" right="0.75" top="1" bottom="1" header="0.5" footer="0.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5EDDC-09E7-40AD-B7AB-DB441390B1AF}">
  <dimension ref="A1:L162"/>
  <sheetViews>
    <sheetView topLeftCell="A7" zoomScaleNormal="100" workbookViewId="0">
      <selection activeCell="G16" sqref="G16:H16"/>
    </sheetView>
  </sheetViews>
  <sheetFormatPr defaultRowHeight="12.3" x14ac:dyDescent="0.4"/>
  <cols>
    <col min="1" max="1" width="48.5546875" style="49" customWidth="1"/>
    <col min="2" max="2" width="22.27734375" style="49" customWidth="1"/>
    <col min="3" max="3" width="21" style="49" customWidth="1"/>
    <col min="4" max="5" width="23.5546875" style="49" customWidth="1"/>
    <col min="6" max="6" width="24.8320312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345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344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  <c r="G15" s="49">
        <v>4274000</v>
      </c>
      <c r="H15" s="49">
        <v>1199000</v>
      </c>
    </row>
    <row r="16" spans="1:12" x14ac:dyDescent="0.4">
      <c r="A16" s="52" t="s">
        <v>343</v>
      </c>
      <c r="B16" s="53">
        <v>5829200</v>
      </c>
      <c r="C16" s="53">
        <v>5794700</v>
      </c>
      <c r="D16" s="53">
        <v>5647100</v>
      </c>
      <c r="E16" s="53">
        <v>5473500</v>
      </c>
      <c r="F16" s="53">
        <v>6037000</v>
      </c>
      <c r="G16" s="49">
        <f>G15/E32</f>
        <v>0.59018425596033131</v>
      </c>
      <c r="H16" s="49">
        <f>F17/E32</f>
        <v>0.23099209718540997</v>
      </c>
    </row>
    <row r="17" spans="1:6" x14ac:dyDescent="0.4">
      <c r="A17" s="52" t="s">
        <v>342</v>
      </c>
      <c r="B17" s="53">
        <v>1355500</v>
      </c>
      <c r="C17" s="53">
        <v>1400000</v>
      </c>
      <c r="D17" s="53">
        <v>1357100</v>
      </c>
      <c r="E17" s="53">
        <v>1321900</v>
      </c>
      <c r="F17" s="53">
        <v>1672800</v>
      </c>
    </row>
    <row r="18" spans="1:6" x14ac:dyDescent="0.4">
      <c r="A18" s="52" t="s">
        <v>341</v>
      </c>
      <c r="B18" s="53">
        <v>411200</v>
      </c>
      <c r="C18" s="53">
        <v>438200</v>
      </c>
      <c r="D18" s="53">
        <v>426000</v>
      </c>
      <c r="E18" s="53">
        <v>384100</v>
      </c>
      <c r="F18" s="53">
        <v>519000</v>
      </c>
    </row>
    <row r="19" spans="1:6" x14ac:dyDescent="0.4">
      <c r="A19" s="52" t="s">
        <v>266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</row>
    <row r="20" spans="1:6" x14ac:dyDescent="0.4">
      <c r="A20" s="52" t="s">
        <v>340</v>
      </c>
      <c r="B20" s="53">
        <v>485200</v>
      </c>
      <c r="C20" s="53">
        <v>468400</v>
      </c>
      <c r="D20" s="53">
        <v>495900</v>
      </c>
      <c r="E20" s="53">
        <v>508500</v>
      </c>
      <c r="F20" s="53">
        <v>539500</v>
      </c>
    </row>
    <row r="21" spans="1:6" x14ac:dyDescent="0.4">
      <c r="A21" s="52" t="s">
        <v>135</v>
      </c>
      <c r="B21" s="53">
        <v>13700</v>
      </c>
      <c r="C21" s="53">
        <v>8700</v>
      </c>
      <c r="D21" s="53">
        <v>4400</v>
      </c>
      <c r="E21" s="53">
        <v>2200</v>
      </c>
      <c r="F21" s="53">
        <v>500</v>
      </c>
    </row>
    <row r="22" spans="1:6" x14ac:dyDescent="0.4">
      <c r="A22" s="52" t="s">
        <v>339</v>
      </c>
      <c r="B22" s="53">
        <v>-446300</v>
      </c>
      <c r="C22" s="53">
        <v>-430500</v>
      </c>
      <c r="D22" s="53">
        <v>-407400</v>
      </c>
      <c r="E22" s="53">
        <v>-448500</v>
      </c>
      <c r="F22" s="53">
        <v>-452800</v>
      </c>
    </row>
    <row r="23" spans="1:6" x14ac:dyDescent="0.4">
      <c r="A23" s="52" t="s">
        <v>47</v>
      </c>
      <c r="B23" s="52"/>
      <c r="C23" s="52"/>
      <c r="D23" s="52"/>
      <c r="E23" s="52"/>
      <c r="F23" s="52"/>
    </row>
    <row r="24" spans="1:6" x14ac:dyDescent="0.4">
      <c r="A24" s="52" t="s">
        <v>131</v>
      </c>
      <c r="B24" s="52"/>
      <c r="C24" s="52"/>
      <c r="D24" s="52"/>
      <c r="E24" s="52"/>
      <c r="F24" s="52"/>
    </row>
    <row r="25" spans="1:6" x14ac:dyDescent="0.4">
      <c r="A25" s="52" t="s">
        <v>343</v>
      </c>
      <c r="B25" s="54">
        <v>76.213636660783195</v>
      </c>
      <c r="C25" s="54">
        <v>75.456735464548501</v>
      </c>
      <c r="D25" s="54">
        <v>75.063471175446296</v>
      </c>
      <c r="E25" s="54">
        <v>75.5830813206844</v>
      </c>
      <c r="F25" s="54">
        <v>72.594997594997594</v>
      </c>
    </row>
    <row r="26" spans="1:6" x14ac:dyDescent="0.4">
      <c r="A26" s="52" t="s">
        <v>342</v>
      </c>
      <c r="B26" s="54">
        <v>17.722429234490399</v>
      </c>
      <c r="C26" s="54">
        <v>18.230353538641801</v>
      </c>
      <c r="D26" s="54">
        <v>18.0391062195106</v>
      </c>
      <c r="E26" s="54">
        <v>18.254001132330799</v>
      </c>
      <c r="F26" s="54">
        <v>20.115440115440101</v>
      </c>
    </row>
    <row r="27" spans="1:6" x14ac:dyDescent="0.4">
      <c r="A27" s="52" t="s">
        <v>341</v>
      </c>
      <c r="B27" s="54">
        <v>5.3762175589985004</v>
      </c>
      <c r="C27" s="54">
        <v>5.7061006575948996</v>
      </c>
      <c r="D27" s="54">
        <v>5.6625593173027102</v>
      </c>
      <c r="E27" s="54">
        <v>5.3040032036676497</v>
      </c>
      <c r="F27" s="54">
        <v>6.24098124098124</v>
      </c>
    </row>
    <row r="28" spans="1:6" x14ac:dyDescent="0.4">
      <c r="A28" s="52" t="s">
        <v>266</v>
      </c>
      <c r="B28" s="54">
        <v>0</v>
      </c>
      <c r="C28" s="54">
        <v>0</v>
      </c>
      <c r="D28" s="54">
        <v>0</v>
      </c>
      <c r="E28" s="54">
        <v>0</v>
      </c>
      <c r="F28" s="54">
        <v>0</v>
      </c>
    </row>
    <row r="29" spans="1:6" x14ac:dyDescent="0.4">
      <c r="A29" s="52" t="s">
        <v>340</v>
      </c>
      <c r="B29" s="54">
        <v>6.3437275282735204</v>
      </c>
      <c r="C29" s="54">
        <v>6.0993554267855998</v>
      </c>
      <c r="D29" s="54">
        <v>6.5916975714798403</v>
      </c>
      <c r="E29" s="54">
        <v>7.0218318903019998</v>
      </c>
      <c r="F29" s="54">
        <v>6.4874939874939903</v>
      </c>
    </row>
    <row r="30" spans="1:6" x14ac:dyDescent="0.4">
      <c r="A30" s="52" t="s">
        <v>135</v>
      </c>
      <c r="B30" s="54">
        <v>0.179120088906322</v>
      </c>
      <c r="C30" s="54">
        <v>0.11328862556156</v>
      </c>
      <c r="D30" s="54">
        <v>5.8486528159934097E-2</v>
      </c>
      <c r="E30" s="54">
        <v>3.0379606998356699E-2</v>
      </c>
      <c r="F30" s="54">
        <v>6.01250601250601E-3</v>
      </c>
    </row>
    <row r="31" spans="1:6" x14ac:dyDescent="0.4">
      <c r="A31" s="52" t="s">
        <v>339</v>
      </c>
      <c r="B31" s="51" t="s">
        <v>127</v>
      </c>
      <c r="C31" s="51" t="s">
        <v>127</v>
      </c>
      <c r="D31" s="51" t="s">
        <v>127</v>
      </c>
      <c r="E31" s="51" t="s">
        <v>127</v>
      </c>
      <c r="F31" s="51" t="s">
        <v>127</v>
      </c>
    </row>
    <row r="32" spans="1:6" x14ac:dyDescent="0.4">
      <c r="A32" s="52" t="s">
        <v>47</v>
      </c>
      <c r="B32" s="52"/>
      <c r="C32" s="52"/>
      <c r="D32" s="52"/>
      <c r="E32" s="59">
        <f>SUM(E16:E31)</f>
        <v>7241806.1932971543</v>
      </c>
      <c r="F32" s="52"/>
    </row>
    <row r="33" spans="1:6" x14ac:dyDescent="0.4">
      <c r="A33" s="52" t="s">
        <v>129</v>
      </c>
      <c r="B33" s="52"/>
      <c r="C33" s="52"/>
      <c r="D33" s="52"/>
      <c r="E33" s="52"/>
      <c r="F33" s="52"/>
    </row>
    <row r="34" spans="1:6" x14ac:dyDescent="0.4">
      <c r="A34" s="52" t="s">
        <v>343</v>
      </c>
      <c r="B34" s="51" t="s">
        <v>124</v>
      </c>
      <c r="C34" s="51" t="s">
        <v>124</v>
      </c>
      <c r="D34" s="53">
        <v>651100</v>
      </c>
      <c r="E34" s="53">
        <v>691600</v>
      </c>
      <c r="F34" s="53">
        <v>707700</v>
      </c>
    </row>
    <row r="35" spans="1:6" x14ac:dyDescent="0.4">
      <c r="A35" s="52" t="s">
        <v>342</v>
      </c>
      <c r="B35" s="51" t="s">
        <v>124</v>
      </c>
      <c r="C35" s="51" t="s">
        <v>124</v>
      </c>
      <c r="D35" s="53">
        <v>170300</v>
      </c>
      <c r="E35" s="53">
        <v>203500</v>
      </c>
      <c r="F35" s="53">
        <v>223000</v>
      </c>
    </row>
    <row r="36" spans="1:6" x14ac:dyDescent="0.4">
      <c r="A36" s="52" t="s">
        <v>341</v>
      </c>
      <c r="B36" s="51" t="s">
        <v>124</v>
      </c>
      <c r="C36" s="51" t="s">
        <v>124</v>
      </c>
      <c r="D36" s="53">
        <v>43200</v>
      </c>
      <c r="E36" s="53">
        <v>39000</v>
      </c>
      <c r="F36" s="53">
        <v>35800</v>
      </c>
    </row>
    <row r="37" spans="1:6" x14ac:dyDescent="0.4">
      <c r="A37" s="52" t="s">
        <v>266</v>
      </c>
      <c r="B37" s="51" t="s">
        <v>124</v>
      </c>
      <c r="C37" s="51" t="s">
        <v>124</v>
      </c>
      <c r="D37" s="53">
        <v>87400</v>
      </c>
      <c r="E37" s="53">
        <v>112600</v>
      </c>
      <c r="F37" s="53">
        <v>106300</v>
      </c>
    </row>
    <row r="38" spans="1:6" x14ac:dyDescent="0.4">
      <c r="A38" s="52" t="s">
        <v>340</v>
      </c>
      <c r="B38" s="51" t="s">
        <v>124</v>
      </c>
      <c r="C38" s="51" t="s">
        <v>124</v>
      </c>
      <c r="D38" s="53">
        <v>245500</v>
      </c>
      <c r="E38" s="53">
        <v>261100</v>
      </c>
      <c r="F38" s="53">
        <v>276200</v>
      </c>
    </row>
    <row r="39" spans="1:6" x14ac:dyDescent="0.4">
      <c r="A39" s="52" t="s">
        <v>135</v>
      </c>
      <c r="B39" s="51" t="s">
        <v>124</v>
      </c>
      <c r="C39" s="51" t="s">
        <v>124</v>
      </c>
      <c r="D39" s="53">
        <v>-62800</v>
      </c>
      <c r="E39" s="53">
        <v>-106400</v>
      </c>
      <c r="F39" s="53">
        <v>-50500</v>
      </c>
    </row>
    <row r="40" spans="1:6" x14ac:dyDescent="0.4">
      <c r="A40" s="52" t="s">
        <v>339</v>
      </c>
      <c r="B40" s="51" t="s">
        <v>124</v>
      </c>
      <c r="C40" s="51" t="s">
        <v>124</v>
      </c>
      <c r="D40" s="53">
        <v>0</v>
      </c>
      <c r="E40" s="53">
        <v>0</v>
      </c>
      <c r="F40" s="53">
        <v>0</v>
      </c>
    </row>
    <row r="41" spans="1:6" x14ac:dyDescent="0.4">
      <c r="A41" s="52" t="s">
        <v>47</v>
      </c>
      <c r="B41" s="52"/>
      <c r="C41" s="52"/>
      <c r="D41" s="52"/>
      <c r="E41" s="52"/>
      <c r="F41" s="52"/>
    </row>
    <row r="42" spans="1:6" x14ac:dyDescent="0.4">
      <c r="A42" s="52" t="s">
        <v>128</v>
      </c>
      <c r="B42" s="52"/>
      <c r="C42" s="52"/>
      <c r="D42" s="52"/>
      <c r="E42" s="52"/>
      <c r="F42" s="52"/>
    </row>
    <row r="43" spans="1:6" x14ac:dyDescent="0.4">
      <c r="A43" s="52" t="s">
        <v>343</v>
      </c>
      <c r="B43" s="51" t="s">
        <v>124</v>
      </c>
      <c r="C43" s="51" t="s">
        <v>124</v>
      </c>
      <c r="D43" s="54">
        <v>57.380805499250897</v>
      </c>
      <c r="E43" s="54">
        <v>57.566172798401901</v>
      </c>
      <c r="F43" s="54">
        <v>54.501347708894897</v>
      </c>
    </row>
    <row r="44" spans="1:6" x14ac:dyDescent="0.4">
      <c r="A44" s="52" t="s">
        <v>342</v>
      </c>
      <c r="B44" s="51" t="s">
        <v>124</v>
      </c>
      <c r="C44" s="51" t="s">
        <v>124</v>
      </c>
      <c r="D44" s="54">
        <v>15.008372256984201</v>
      </c>
      <c r="E44" s="54">
        <v>16.938571666389201</v>
      </c>
      <c r="F44" s="54">
        <v>17.173661917597201</v>
      </c>
    </row>
    <row r="45" spans="1:6" x14ac:dyDescent="0.4">
      <c r="A45" s="52" t="s">
        <v>341</v>
      </c>
      <c r="B45" s="51" t="s">
        <v>124</v>
      </c>
      <c r="C45" s="51" t="s">
        <v>124</v>
      </c>
      <c r="D45" s="54">
        <v>3.8071737023001702</v>
      </c>
      <c r="E45" s="54">
        <v>3.2462127517895798</v>
      </c>
      <c r="F45" s="54">
        <v>2.7570273392375801</v>
      </c>
    </row>
    <row r="46" spans="1:6" x14ac:dyDescent="0.4">
      <c r="A46" s="52" t="s">
        <v>266</v>
      </c>
      <c r="B46" s="51" t="s">
        <v>124</v>
      </c>
      <c r="C46" s="51" t="s">
        <v>124</v>
      </c>
      <c r="D46" s="54">
        <v>7.7024764254869096</v>
      </c>
      <c r="E46" s="54">
        <v>9.37239886798735</v>
      </c>
      <c r="F46" s="54">
        <v>8.18636888717751</v>
      </c>
    </row>
    <row r="47" spans="1:6" x14ac:dyDescent="0.4">
      <c r="A47" s="52" t="s">
        <v>340</v>
      </c>
      <c r="B47" s="51" t="s">
        <v>124</v>
      </c>
      <c r="C47" s="51" t="s">
        <v>124</v>
      </c>
      <c r="D47" s="54">
        <v>21.6356746276549</v>
      </c>
      <c r="E47" s="54">
        <v>21.732978192109201</v>
      </c>
      <c r="F47" s="54">
        <v>21.270696958028498</v>
      </c>
    </row>
    <row r="48" spans="1:6" x14ac:dyDescent="0.4">
      <c r="A48" s="52" t="s">
        <v>135</v>
      </c>
      <c r="B48" s="51" t="s">
        <v>124</v>
      </c>
      <c r="C48" s="51" t="s">
        <v>124</v>
      </c>
      <c r="D48" s="51" t="s">
        <v>127</v>
      </c>
      <c r="E48" s="51" t="s">
        <v>127</v>
      </c>
      <c r="F48" s="51" t="s">
        <v>127</v>
      </c>
    </row>
    <row r="49" spans="1:6" x14ac:dyDescent="0.4">
      <c r="A49" s="52" t="s">
        <v>339</v>
      </c>
      <c r="B49" s="51" t="s">
        <v>124</v>
      </c>
      <c r="C49" s="51" t="s">
        <v>124</v>
      </c>
      <c r="D49" s="54">
        <v>0</v>
      </c>
      <c r="E49" s="54">
        <v>0</v>
      </c>
      <c r="F49" s="54">
        <v>0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132</v>
      </c>
      <c r="B51" s="52"/>
      <c r="C51" s="52"/>
      <c r="D51" s="52"/>
      <c r="E51" s="52"/>
      <c r="F51" s="52"/>
    </row>
    <row r="52" spans="1:6" x14ac:dyDescent="0.4">
      <c r="A52" s="52" t="s">
        <v>343</v>
      </c>
      <c r="B52" s="53">
        <v>1152300</v>
      </c>
      <c r="C52" s="53">
        <v>1466100</v>
      </c>
      <c r="D52" s="53">
        <v>1378600</v>
      </c>
      <c r="E52" s="53">
        <v>1382400</v>
      </c>
      <c r="F52" s="53">
        <v>1389700</v>
      </c>
    </row>
    <row r="53" spans="1:6" x14ac:dyDescent="0.4">
      <c r="A53" s="52" t="s">
        <v>342</v>
      </c>
      <c r="B53" s="53">
        <v>545200</v>
      </c>
      <c r="C53" s="53">
        <v>547100</v>
      </c>
      <c r="D53" s="53">
        <v>624900</v>
      </c>
      <c r="E53" s="53">
        <v>652700</v>
      </c>
      <c r="F53" s="53">
        <v>533700</v>
      </c>
    </row>
    <row r="54" spans="1:6" x14ac:dyDescent="0.4">
      <c r="A54" s="52" t="s">
        <v>341</v>
      </c>
      <c r="B54" s="53">
        <v>74500</v>
      </c>
      <c r="C54" s="53">
        <v>103600</v>
      </c>
      <c r="D54" s="53">
        <v>109100</v>
      </c>
      <c r="E54" s="53">
        <v>144300</v>
      </c>
      <c r="F54" s="53">
        <v>95900</v>
      </c>
    </row>
    <row r="55" spans="1:6" x14ac:dyDescent="0.4">
      <c r="A55" s="52" t="s">
        <v>266</v>
      </c>
      <c r="B55" s="53">
        <v>0</v>
      </c>
      <c r="C55" s="53">
        <v>0</v>
      </c>
      <c r="D55" s="53">
        <v>0</v>
      </c>
      <c r="E55" s="53">
        <v>0</v>
      </c>
      <c r="F55" s="53">
        <v>0</v>
      </c>
    </row>
    <row r="56" spans="1:6" x14ac:dyDescent="0.4">
      <c r="A56" s="52" t="s">
        <v>340</v>
      </c>
      <c r="B56" s="53">
        <v>35400</v>
      </c>
      <c r="C56" s="53">
        <v>260600</v>
      </c>
      <c r="D56" s="53">
        <v>389900</v>
      </c>
      <c r="E56" s="53">
        <v>661800</v>
      </c>
      <c r="F56" s="53">
        <v>335300</v>
      </c>
    </row>
    <row r="57" spans="1:6" x14ac:dyDescent="0.4">
      <c r="A57" s="52" t="s">
        <v>135</v>
      </c>
      <c r="B57" s="53">
        <v>152100</v>
      </c>
      <c r="C57" s="53">
        <v>39700</v>
      </c>
      <c r="D57" s="53">
        <v>26500</v>
      </c>
      <c r="E57" s="53">
        <v>33100</v>
      </c>
      <c r="F57" s="53">
        <v>18100</v>
      </c>
    </row>
    <row r="58" spans="1:6" x14ac:dyDescent="0.4">
      <c r="A58" s="52" t="s">
        <v>339</v>
      </c>
      <c r="B58" s="53">
        <v>0</v>
      </c>
      <c r="C58" s="53">
        <v>0</v>
      </c>
      <c r="D58" s="53">
        <v>0</v>
      </c>
      <c r="E58" s="53">
        <v>0</v>
      </c>
      <c r="F58" s="53">
        <v>0</v>
      </c>
    </row>
    <row r="59" spans="1:6" x14ac:dyDescent="0.4">
      <c r="A59" s="52" t="s">
        <v>47</v>
      </c>
      <c r="B59" s="52"/>
      <c r="C59" s="52"/>
      <c r="D59" s="52"/>
      <c r="E59" s="52"/>
      <c r="F59" s="52"/>
    </row>
    <row r="60" spans="1:6" x14ac:dyDescent="0.4">
      <c r="A60" s="52" t="s">
        <v>130</v>
      </c>
      <c r="B60" s="52"/>
      <c r="C60" s="52"/>
      <c r="D60" s="52"/>
      <c r="E60" s="52"/>
      <c r="F60" s="52"/>
    </row>
    <row r="61" spans="1:6" x14ac:dyDescent="0.4">
      <c r="A61" s="52" t="s">
        <v>343</v>
      </c>
      <c r="B61" s="54">
        <v>58.805817810665999</v>
      </c>
      <c r="C61" s="54">
        <v>60.655330768276002</v>
      </c>
      <c r="D61" s="54">
        <v>54.5116646896006</v>
      </c>
      <c r="E61" s="54">
        <v>48.095188393695899</v>
      </c>
      <c r="F61" s="54">
        <v>58.570405023812498</v>
      </c>
    </row>
    <row r="62" spans="1:6" x14ac:dyDescent="0.4">
      <c r="A62" s="52" t="s">
        <v>342</v>
      </c>
      <c r="B62" s="54">
        <v>27.823424342944602</v>
      </c>
      <c r="C62" s="54">
        <v>22.6345620785238</v>
      </c>
      <c r="D62" s="54">
        <v>24.709371293001201</v>
      </c>
      <c r="E62" s="54">
        <v>22.708137633510798</v>
      </c>
      <c r="F62" s="54">
        <v>22.4933619926666</v>
      </c>
    </row>
    <row r="63" spans="1:6" x14ac:dyDescent="0.4">
      <c r="A63" s="52" t="s">
        <v>341</v>
      </c>
      <c r="B63" s="54">
        <v>3.80199030364889</v>
      </c>
      <c r="C63" s="54">
        <v>4.2861280046336496</v>
      </c>
      <c r="D63" s="54">
        <v>4.3139580862000804</v>
      </c>
      <c r="E63" s="54">
        <v>5.0203527815468103</v>
      </c>
      <c r="F63" s="54">
        <v>4.0418089096809497</v>
      </c>
    </row>
    <row r="64" spans="1:6" x14ac:dyDescent="0.4">
      <c r="A64" s="52" t="s">
        <v>266</v>
      </c>
      <c r="B64" s="54">
        <v>0</v>
      </c>
      <c r="C64" s="54">
        <v>0</v>
      </c>
      <c r="D64" s="54">
        <v>0</v>
      </c>
      <c r="E64" s="54">
        <v>0</v>
      </c>
      <c r="F64" s="54">
        <v>0</v>
      </c>
    </row>
    <row r="65" spans="1:6" x14ac:dyDescent="0.4">
      <c r="A65" s="52" t="s">
        <v>340</v>
      </c>
      <c r="B65" s="54">
        <v>1.8065833120694099</v>
      </c>
      <c r="C65" s="54">
        <v>10.7815150386827</v>
      </c>
      <c r="D65" s="54">
        <v>15.4171609331752</v>
      </c>
      <c r="E65" s="54">
        <v>23.024736457572299</v>
      </c>
      <c r="F65" s="54">
        <v>14.1315800564757</v>
      </c>
    </row>
    <row r="66" spans="1:6" x14ac:dyDescent="0.4">
      <c r="A66" s="52" t="s">
        <v>135</v>
      </c>
      <c r="B66" s="54">
        <v>7.7621842306710898</v>
      </c>
      <c r="C66" s="54">
        <v>1.64246410988374</v>
      </c>
      <c r="D66" s="54">
        <v>1.0478449980229301</v>
      </c>
      <c r="E66" s="54">
        <v>1.1515847336742899</v>
      </c>
      <c r="F66" s="54">
        <v>0.76284401736418395</v>
      </c>
    </row>
    <row r="67" spans="1:6" x14ac:dyDescent="0.4">
      <c r="A67" s="52" t="s">
        <v>339</v>
      </c>
      <c r="B67" s="54">
        <v>0</v>
      </c>
      <c r="C67" s="54">
        <v>0</v>
      </c>
      <c r="D67" s="54">
        <v>0</v>
      </c>
      <c r="E67" s="54">
        <v>0</v>
      </c>
      <c r="F67" s="54">
        <v>0</v>
      </c>
    </row>
    <row r="68" spans="1:6" x14ac:dyDescent="0.4">
      <c r="A68" s="52" t="s">
        <v>47</v>
      </c>
      <c r="B68" s="52"/>
      <c r="C68" s="52"/>
      <c r="D68" s="52"/>
      <c r="E68" s="52"/>
      <c r="F68" s="52"/>
    </row>
    <row r="69" spans="1:6" x14ac:dyDescent="0.4">
      <c r="A69" s="52" t="s">
        <v>126</v>
      </c>
      <c r="B69" s="52"/>
      <c r="C69" s="52"/>
      <c r="D69" s="52"/>
      <c r="E69" s="52"/>
      <c r="F69" s="52"/>
    </row>
    <row r="70" spans="1:6" x14ac:dyDescent="0.4">
      <c r="A70" s="52" t="s">
        <v>343</v>
      </c>
      <c r="B70" s="53">
        <v>22237100</v>
      </c>
      <c r="C70" s="53">
        <v>23407000</v>
      </c>
      <c r="D70" s="53">
        <v>23934800</v>
      </c>
      <c r="E70" s="53">
        <v>24599200</v>
      </c>
      <c r="F70" s="53">
        <v>25687900</v>
      </c>
    </row>
    <row r="71" spans="1:6" x14ac:dyDescent="0.4">
      <c r="A71" s="52" t="s">
        <v>342</v>
      </c>
      <c r="B71" s="53">
        <v>6144700</v>
      </c>
      <c r="C71" s="53">
        <v>6483300</v>
      </c>
      <c r="D71" s="53">
        <v>6932500</v>
      </c>
      <c r="E71" s="53">
        <v>7471800</v>
      </c>
      <c r="F71" s="53">
        <v>7853400</v>
      </c>
    </row>
    <row r="72" spans="1:6" x14ac:dyDescent="0.4">
      <c r="A72" s="52" t="s">
        <v>341</v>
      </c>
      <c r="B72" s="53">
        <v>1067800</v>
      </c>
      <c r="C72" s="53">
        <v>1147900</v>
      </c>
      <c r="D72" s="53">
        <v>1237800</v>
      </c>
      <c r="E72" s="53">
        <v>1336200</v>
      </c>
      <c r="F72" s="53">
        <v>1506100</v>
      </c>
    </row>
    <row r="73" spans="1:6" x14ac:dyDescent="0.4">
      <c r="A73" s="52" t="s">
        <v>266</v>
      </c>
      <c r="B73" s="53">
        <v>1593400</v>
      </c>
      <c r="C73" s="53">
        <v>1665300</v>
      </c>
      <c r="D73" s="53">
        <v>1723100</v>
      </c>
      <c r="E73" s="53">
        <v>1764700</v>
      </c>
      <c r="F73" s="53">
        <v>1792700</v>
      </c>
    </row>
    <row r="74" spans="1:6" x14ac:dyDescent="0.4">
      <c r="A74" s="52" t="s">
        <v>340</v>
      </c>
      <c r="B74" s="53">
        <v>2992800</v>
      </c>
      <c r="C74" s="53">
        <v>3227200</v>
      </c>
      <c r="D74" s="53">
        <v>3654100</v>
      </c>
      <c r="E74" s="53">
        <v>4455200</v>
      </c>
      <c r="F74" s="53">
        <v>4627700</v>
      </c>
    </row>
    <row r="75" spans="1:6" x14ac:dyDescent="0.4">
      <c r="A75" s="52" t="s">
        <v>135</v>
      </c>
      <c r="B75" s="53">
        <v>953600</v>
      </c>
      <c r="C75" s="53">
        <v>959600</v>
      </c>
      <c r="D75" s="53">
        <v>814000</v>
      </c>
      <c r="E75" s="53">
        <v>762200</v>
      </c>
      <c r="F75" s="53">
        <v>785300</v>
      </c>
    </row>
    <row r="76" spans="1:6" x14ac:dyDescent="0.4">
      <c r="A76" s="52" t="s">
        <v>339</v>
      </c>
      <c r="B76" s="53">
        <v>-3398900</v>
      </c>
      <c r="C76" s="53">
        <v>-3414500</v>
      </c>
      <c r="D76" s="53">
        <v>-3344500</v>
      </c>
      <c r="E76" s="53">
        <v>-3361200</v>
      </c>
      <c r="F76" s="53">
        <v>-3264600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2" t="s">
        <v>125</v>
      </c>
      <c r="B78" s="52"/>
      <c r="C78" s="52"/>
      <c r="D78" s="52"/>
      <c r="E78" s="52"/>
      <c r="F78" s="52"/>
    </row>
    <row r="79" spans="1:6" x14ac:dyDescent="0.4">
      <c r="A79" s="52" t="s">
        <v>343</v>
      </c>
      <c r="B79" s="54">
        <v>70.391731691489497</v>
      </c>
      <c r="C79" s="54">
        <v>69.922152719277804</v>
      </c>
      <c r="D79" s="54">
        <v>68.479448840975294</v>
      </c>
      <c r="E79" s="54">
        <v>66.433870492950007</v>
      </c>
      <c r="F79" s="54">
        <v>65.885838131756799</v>
      </c>
    </row>
    <row r="80" spans="1:6" x14ac:dyDescent="0.4">
      <c r="A80" s="52" t="s">
        <v>342</v>
      </c>
      <c r="B80" s="54">
        <v>19.451100805621898</v>
      </c>
      <c r="C80" s="54">
        <v>19.3671249081426</v>
      </c>
      <c r="D80" s="54">
        <v>19.8344577389433</v>
      </c>
      <c r="E80" s="54">
        <v>20.1787291273384</v>
      </c>
      <c r="F80" s="54">
        <v>20.142862638983299</v>
      </c>
    </row>
    <row r="81" spans="1:6" x14ac:dyDescent="0.4">
      <c r="A81" s="52" t="s">
        <v>341</v>
      </c>
      <c r="B81" s="54">
        <v>3.3801301024042001</v>
      </c>
      <c r="C81" s="54">
        <v>3.4290442648121902</v>
      </c>
      <c r="D81" s="54">
        <v>3.5414485090896601</v>
      </c>
      <c r="E81" s="54">
        <v>3.6086107577758502</v>
      </c>
      <c r="F81" s="54">
        <v>3.8629339420598399</v>
      </c>
    </row>
    <row r="82" spans="1:6" x14ac:dyDescent="0.4">
      <c r="A82" s="52" t="s">
        <v>266</v>
      </c>
      <c r="B82" s="54">
        <v>5.0439214320761003</v>
      </c>
      <c r="C82" s="54">
        <v>4.9746383954976396</v>
      </c>
      <c r="D82" s="54">
        <v>4.9299320778901201</v>
      </c>
      <c r="E82" s="54">
        <v>4.7658399971913203</v>
      </c>
      <c r="F82" s="54">
        <v>4.5980224938122802</v>
      </c>
    </row>
    <row r="83" spans="1:6" x14ac:dyDescent="0.4">
      <c r="A83" s="52" t="s">
        <v>340</v>
      </c>
      <c r="B83" s="54">
        <v>9.4737341922413396</v>
      </c>
      <c r="C83" s="54">
        <v>9.6403969434636405</v>
      </c>
      <c r="D83" s="54">
        <v>10.4546833067253</v>
      </c>
      <c r="E83" s="54">
        <v>12.0319433079202</v>
      </c>
      <c r="F83" s="54">
        <v>11.869397386408799</v>
      </c>
    </row>
    <row r="84" spans="1:6" x14ac:dyDescent="0.4">
      <c r="A84" s="52" t="s">
        <v>135</v>
      </c>
      <c r="B84" s="54">
        <v>3.0186290182175002</v>
      </c>
      <c r="C84" s="54">
        <v>2.86654837225697</v>
      </c>
      <c r="D84" s="54">
        <v>2.3289215433826</v>
      </c>
      <c r="E84" s="54">
        <v>2.0584367007758999</v>
      </c>
      <c r="F84" s="54">
        <v>2.0141836695435802</v>
      </c>
    </row>
    <row r="85" spans="1:6" x14ac:dyDescent="0.4">
      <c r="A85" s="52" t="s">
        <v>339</v>
      </c>
      <c r="B85" s="51" t="s">
        <v>127</v>
      </c>
      <c r="C85" s="51" t="s">
        <v>127</v>
      </c>
      <c r="D85" s="51" t="s">
        <v>127</v>
      </c>
      <c r="E85" s="51" t="s">
        <v>127</v>
      </c>
      <c r="F85" s="51" t="s">
        <v>127</v>
      </c>
    </row>
    <row r="86" spans="1:6" x14ac:dyDescent="0.4">
      <c r="A86" s="69"/>
      <c r="B86" s="68"/>
      <c r="C86" s="68"/>
      <c r="D86" s="68"/>
      <c r="E86" s="68"/>
      <c r="F86" s="68"/>
    </row>
    <row r="87" spans="1:6" x14ac:dyDescent="0.4">
      <c r="A87" s="50" t="s">
        <v>145</v>
      </c>
    </row>
    <row r="88" spans="1:6" ht="12.6" thickBot="1" x14ac:dyDescent="0.45">
      <c r="A88" s="69"/>
      <c r="B88" s="68"/>
      <c r="C88" s="68"/>
      <c r="D88" s="68"/>
      <c r="E88" s="68"/>
      <c r="F88" s="68"/>
    </row>
    <row r="89" spans="1:6" x14ac:dyDescent="0.4">
      <c r="A89" s="62" t="s">
        <v>144</v>
      </c>
      <c r="B89" s="61" t="s">
        <v>143</v>
      </c>
      <c r="C89" s="61" t="s">
        <v>142</v>
      </c>
      <c r="D89" s="61" t="s">
        <v>141</v>
      </c>
      <c r="E89" s="61" t="s">
        <v>140</v>
      </c>
      <c r="F89" s="61" t="s">
        <v>139</v>
      </c>
    </row>
    <row r="90" spans="1:6" x14ac:dyDescent="0.4">
      <c r="A90" s="52" t="s">
        <v>138</v>
      </c>
      <c r="B90" s="56">
        <v>43100</v>
      </c>
      <c r="C90" s="56">
        <v>43465</v>
      </c>
      <c r="D90" s="56">
        <v>43830</v>
      </c>
      <c r="E90" s="56">
        <v>44196</v>
      </c>
      <c r="F90" s="56">
        <v>44561</v>
      </c>
    </row>
    <row r="91" spans="1:6" x14ac:dyDescent="0.4">
      <c r="A91" s="52" t="s">
        <v>47</v>
      </c>
      <c r="B91" s="52"/>
      <c r="C91" s="52"/>
      <c r="D91" s="52"/>
      <c r="E91" s="52"/>
      <c r="F91" s="52"/>
    </row>
    <row r="92" spans="1:6" x14ac:dyDescent="0.4">
      <c r="A92" s="55" t="s">
        <v>343</v>
      </c>
      <c r="B92" s="52"/>
      <c r="C92" s="52"/>
      <c r="D92" s="52"/>
      <c r="E92" s="52"/>
      <c r="F92" s="52"/>
    </row>
    <row r="93" spans="1:6" x14ac:dyDescent="0.4">
      <c r="A93" s="52" t="s">
        <v>133</v>
      </c>
      <c r="B93" s="53">
        <v>5829200</v>
      </c>
      <c r="C93" s="53">
        <v>5794700</v>
      </c>
      <c r="D93" s="53">
        <v>5647100</v>
      </c>
      <c r="E93" s="53">
        <v>5473500</v>
      </c>
      <c r="F93" s="53">
        <v>6037000</v>
      </c>
    </row>
    <row r="94" spans="1:6" x14ac:dyDescent="0.4">
      <c r="A94" s="52" t="s">
        <v>132</v>
      </c>
      <c r="B94" s="53">
        <v>1152300</v>
      </c>
      <c r="C94" s="53">
        <v>1466100</v>
      </c>
      <c r="D94" s="53">
        <v>1378600</v>
      </c>
      <c r="E94" s="53">
        <v>1382400</v>
      </c>
      <c r="F94" s="53">
        <v>1389700</v>
      </c>
    </row>
    <row r="95" spans="1:6" x14ac:dyDescent="0.4">
      <c r="A95" s="52" t="s">
        <v>131</v>
      </c>
      <c r="B95" s="54">
        <v>76.213636660783195</v>
      </c>
      <c r="C95" s="54">
        <v>75.456735464548501</v>
      </c>
      <c r="D95" s="54">
        <v>75.063471175446296</v>
      </c>
      <c r="E95" s="54">
        <v>75.5830813206844</v>
      </c>
      <c r="F95" s="54">
        <v>72.594997594997594</v>
      </c>
    </row>
    <row r="96" spans="1:6" x14ac:dyDescent="0.4">
      <c r="A96" s="52" t="s">
        <v>130</v>
      </c>
      <c r="B96" s="54">
        <v>58.805817810665999</v>
      </c>
      <c r="C96" s="54">
        <v>60.655330768276002</v>
      </c>
      <c r="D96" s="54">
        <v>54.5116646896006</v>
      </c>
      <c r="E96" s="54">
        <v>48.095188393695899</v>
      </c>
      <c r="F96" s="54">
        <v>58.570405023812498</v>
      </c>
    </row>
    <row r="97" spans="1:6" x14ac:dyDescent="0.4">
      <c r="A97" s="52" t="s">
        <v>129</v>
      </c>
      <c r="B97" s="51" t="s">
        <v>124</v>
      </c>
      <c r="C97" s="51" t="s">
        <v>124</v>
      </c>
      <c r="D97" s="53">
        <v>651100</v>
      </c>
      <c r="E97" s="53">
        <v>691600</v>
      </c>
      <c r="F97" s="53">
        <v>707700</v>
      </c>
    </row>
    <row r="98" spans="1:6" x14ac:dyDescent="0.4">
      <c r="A98" s="52" t="s">
        <v>128</v>
      </c>
      <c r="B98" s="51" t="s">
        <v>124</v>
      </c>
      <c r="C98" s="51" t="s">
        <v>124</v>
      </c>
      <c r="D98" s="54">
        <v>57.380805499250897</v>
      </c>
      <c r="E98" s="54">
        <v>57.566172798401901</v>
      </c>
      <c r="F98" s="54">
        <v>54.501347708894897</v>
      </c>
    </row>
    <row r="99" spans="1:6" x14ac:dyDescent="0.4">
      <c r="A99" s="52" t="s">
        <v>126</v>
      </c>
      <c r="B99" s="53">
        <v>22237100</v>
      </c>
      <c r="C99" s="53">
        <v>23407000</v>
      </c>
      <c r="D99" s="53">
        <v>23934800</v>
      </c>
      <c r="E99" s="53">
        <v>24599200</v>
      </c>
      <c r="F99" s="53">
        <v>25687900</v>
      </c>
    </row>
    <row r="100" spans="1:6" x14ac:dyDescent="0.4">
      <c r="A100" s="52" t="s">
        <v>125</v>
      </c>
      <c r="B100" s="54">
        <v>70.391731691489497</v>
      </c>
      <c r="C100" s="54">
        <v>69.922152719277804</v>
      </c>
      <c r="D100" s="54">
        <v>68.479448840975294</v>
      </c>
      <c r="E100" s="54">
        <v>66.433870492950007</v>
      </c>
      <c r="F100" s="54">
        <v>65.885838131756799</v>
      </c>
    </row>
    <row r="101" spans="1:6" x14ac:dyDescent="0.4">
      <c r="A101" s="52" t="s">
        <v>47</v>
      </c>
      <c r="B101" s="52"/>
      <c r="C101" s="52"/>
      <c r="D101" s="52"/>
      <c r="E101" s="52"/>
      <c r="F101" s="52"/>
    </row>
    <row r="102" spans="1:6" x14ac:dyDescent="0.4">
      <c r="A102" s="55" t="s">
        <v>342</v>
      </c>
      <c r="B102" s="52"/>
      <c r="C102" s="52"/>
      <c r="D102" s="52"/>
      <c r="E102" s="52"/>
      <c r="F102" s="52"/>
    </row>
    <row r="103" spans="1:6" x14ac:dyDescent="0.4">
      <c r="A103" s="52" t="s">
        <v>133</v>
      </c>
      <c r="B103" s="53">
        <v>1355500</v>
      </c>
      <c r="C103" s="53">
        <v>1400000</v>
      </c>
      <c r="D103" s="53">
        <v>1357100</v>
      </c>
      <c r="E103" s="53">
        <v>1321900</v>
      </c>
      <c r="F103" s="53">
        <v>1672800</v>
      </c>
    </row>
    <row r="104" spans="1:6" x14ac:dyDescent="0.4">
      <c r="A104" s="52" t="s">
        <v>132</v>
      </c>
      <c r="B104" s="53">
        <v>545200</v>
      </c>
      <c r="C104" s="53">
        <v>547100</v>
      </c>
      <c r="D104" s="53">
        <v>624900</v>
      </c>
      <c r="E104" s="53">
        <v>652700</v>
      </c>
      <c r="F104" s="53">
        <v>533700</v>
      </c>
    </row>
    <row r="105" spans="1:6" x14ac:dyDescent="0.4">
      <c r="A105" s="52" t="s">
        <v>131</v>
      </c>
      <c r="B105" s="54">
        <v>17.722429234490399</v>
      </c>
      <c r="C105" s="54">
        <v>18.230353538641801</v>
      </c>
      <c r="D105" s="54">
        <v>18.0391062195106</v>
      </c>
      <c r="E105" s="54">
        <v>18.254001132330799</v>
      </c>
      <c r="F105" s="54">
        <v>20.115440115440101</v>
      </c>
    </row>
    <row r="106" spans="1:6" x14ac:dyDescent="0.4">
      <c r="A106" s="52" t="s">
        <v>130</v>
      </c>
      <c r="B106" s="54">
        <v>27.823424342944602</v>
      </c>
      <c r="C106" s="54">
        <v>22.6345620785238</v>
      </c>
      <c r="D106" s="54">
        <v>24.709371293001201</v>
      </c>
      <c r="E106" s="54">
        <v>22.708137633510798</v>
      </c>
      <c r="F106" s="54">
        <v>22.4933619926666</v>
      </c>
    </row>
    <row r="107" spans="1:6" x14ac:dyDescent="0.4">
      <c r="A107" s="52" t="s">
        <v>129</v>
      </c>
      <c r="B107" s="51" t="s">
        <v>124</v>
      </c>
      <c r="C107" s="51" t="s">
        <v>124</v>
      </c>
      <c r="D107" s="53">
        <v>170300</v>
      </c>
      <c r="E107" s="53">
        <v>203500</v>
      </c>
      <c r="F107" s="53">
        <v>223000</v>
      </c>
    </row>
    <row r="108" spans="1:6" x14ac:dyDescent="0.4">
      <c r="A108" s="52" t="s">
        <v>128</v>
      </c>
      <c r="B108" s="51" t="s">
        <v>124</v>
      </c>
      <c r="C108" s="51" t="s">
        <v>124</v>
      </c>
      <c r="D108" s="54">
        <v>15.008372256984201</v>
      </c>
      <c r="E108" s="54">
        <v>16.938571666389201</v>
      </c>
      <c r="F108" s="54">
        <v>17.173661917597201</v>
      </c>
    </row>
    <row r="109" spans="1:6" x14ac:dyDescent="0.4">
      <c r="A109" s="52" t="s">
        <v>126</v>
      </c>
      <c r="B109" s="53">
        <v>6144700</v>
      </c>
      <c r="C109" s="53">
        <v>6483300</v>
      </c>
      <c r="D109" s="53">
        <v>6932500</v>
      </c>
      <c r="E109" s="53">
        <v>7471800</v>
      </c>
      <c r="F109" s="53">
        <v>7853400</v>
      </c>
    </row>
    <row r="110" spans="1:6" x14ac:dyDescent="0.4">
      <c r="A110" s="52" t="s">
        <v>125</v>
      </c>
      <c r="B110" s="54">
        <v>19.451100805621898</v>
      </c>
      <c r="C110" s="54">
        <v>19.3671249081426</v>
      </c>
      <c r="D110" s="54">
        <v>19.8344577389433</v>
      </c>
      <c r="E110" s="54">
        <v>20.1787291273384</v>
      </c>
      <c r="F110" s="54">
        <v>20.142862638983299</v>
      </c>
    </row>
    <row r="111" spans="1:6" x14ac:dyDescent="0.4">
      <c r="A111" s="52" t="s">
        <v>47</v>
      </c>
      <c r="B111" s="52"/>
      <c r="C111" s="52"/>
      <c r="D111" s="52"/>
      <c r="E111" s="52"/>
      <c r="F111" s="52"/>
    </row>
    <row r="112" spans="1:6" x14ac:dyDescent="0.4">
      <c r="A112" s="55" t="s">
        <v>341</v>
      </c>
      <c r="B112" s="52"/>
      <c r="C112" s="52"/>
      <c r="D112" s="52"/>
      <c r="E112" s="52"/>
      <c r="F112" s="52"/>
    </row>
    <row r="113" spans="1:6" x14ac:dyDescent="0.4">
      <c r="A113" s="52" t="s">
        <v>133</v>
      </c>
      <c r="B113" s="53">
        <v>411200</v>
      </c>
      <c r="C113" s="53">
        <v>438200</v>
      </c>
      <c r="D113" s="53">
        <v>426000</v>
      </c>
      <c r="E113" s="53">
        <v>384100</v>
      </c>
      <c r="F113" s="53">
        <v>519000</v>
      </c>
    </row>
    <row r="114" spans="1:6" x14ac:dyDescent="0.4">
      <c r="A114" s="52" t="s">
        <v>132</v>
      </c>
      <c r="B114" s="53">
        <v>74500</v>
      </c>
      <c r="C114" s="53">
        <v>103600</v>
      </c>
      <c r="D114" s="53">
        <v>109100</v>
      </c>
      <c r="E114" s="53">
        <v>144300</v>
      </c>
      <c r="F114" s="53">
        <v>95900</v>
      </c>
    </row>
    <row r="115" spans="1:6" x14ac:dyDescent="0.4">
      <c r="A115" s="52" t="s">
        <v>131</v>
      </c>
      <c r="B115" s="54">
        <v>5.3762175589985004</v>
      </c>
      <c r="C115" s="54">
        <v>5.7061006575948996</v>
      </c>
      <c r="D115" s="54">
        <v>5.6625593173027102</v>
      </c>
      <c r="E115" s="54">
        <v>5.3040032036676497</v>
      </c>
      <c r="F115" s="54">
        <v>6.24098124098124</v>
      </c>
    </row>
    <row r="116" spans="1:6" x14ac:dyDescent="0.4">
      <c r="A116" s="52" t="s">
        <v>130</v>
      </c>
      <c r="B116" s="54">
        <v>3.80199030364889</v>
      </c>
      <c r="C116" s="54">
        <v>4.2861280046336496</v>
      </c>
      <c r="D116" s="54">
        <v>4.3139580862000804</v>
      </c>
      <c r="E116" s="54">
        <v>5.0203527815468103</v>
      </c>
      <c r="F116" s="54">
        <v>4.0418089096809497</v>
      </c>
    </row>
    <row r="117" spans="1:6" x14ac:dyDescent="0.4">
      <c r="A117" s="52" t="s">
        <v>129</v>
      </c>
      <c r="B117" s="51" t="s">
        <v>124</v>
      </c>
      <c r="C117" s="51" t="s">
        <v>124</v>
      </c>
      <c r="D117" s="53">
        <v>43200</v>
      </c>
      <c r="E117" s="53">
        <v>39000</v>
      </c>
      <c r="F117" s="53">
        <v>35800</v>
      </c>
    </row>
    <row r="118" spans="1:6" x14ac:dyDescent="0.4">
      <c r="A118" s="52" t="s">
        <v>128</v>
      </c>
      <c r="B118" s="51" t="s">
        <v>124</v>
      </c>
      <c r="C118" s="51" t="s">
        <v>124</v>
      </c>
      <c r="D118" s="54">
        <v>3.8071737023001702</v>
      </c>
      <c r="E118" s="54">
        <v>3.2462127517895798</v>
      </c>
      <c r="F118" s="54">
        <v>2.7570273392375801</v>
      </c>
    </row>
    <row r="119" spans="1:6" x14ac:dyDescent="0.4">
      <c r="A119" s="52" t="s">
        <v>126</v>
      </c>
      <c r="B119" s="53">
        <v>1067800</v>
      </c>
      <c r="C119" s="53">
        <v>1147900</v>
      </c>
      <c r="D119" s="53">
        <v>1237800</v>
      </c>
      <c r="E119" s="53">
        <v>1336200</v>
      </c>
      <c r="F119" s="53">
        <v>1506100</v>
      </c>
    </row>
    <row r="120" spans="1:6" x14ac:dyDescent="0.4">
      <c r="A120" s="52" t="s">
        <v>125</v>
      </c>
      <c r="B120" s="54">
        <v>3.3801301024042001</v>
      </c>
      <c r="C120" s="54">
        <v>3.4290442648121902</v>
      </c>
      <c r="D120" s="54">
        <v>3.5414485090896601</v>
      </c>
      <c r="E120" s="54">
        <v>3.6086107577758502</v>
      </c>
      <c r="F120" s="54">
        <v>3.8629339420598399</v>
      </c>
    </row>
    <row r="121" spans="1:6" x14ac:dyDescent="0.4">
      <c r="A121" s="52" t="s">
        <v>47</v>
      </c>
      <c r="B121" s="52"/>
      <c r="C121" s="52"/>
      <c r="D121" s="52"/>
      <c r="E121" s="52"/>
      <c r="F121" s="52"/>
    </row>
    <row r="122" spans="1:6" x14ac:dyDescent="0.4">
      <c r="A122" s="55" t="s">
        <v>266</v>
      </c>
      <c r="B122" s="52"/>
      <c r="C122" s="52"/>
      <c r="D122" s="52"/>
      <c r="E122" s="52"/>
      <c r="F122" s="52"/>
    </row>
    <row r="123" spans="1:6" x14ac:dyDescent="0.4">
      <c r="A123" s="52" t="s">
        <v>133</v>
      </c>
      <c r="B123" s="53">
        <v>0</v>
      </c>
      <c r="C123" s="53">
        <v>0</v>
      </c>
      <c r="D123" s="53">
        <v>0</v>
      </c>
      <c r="E123" s="53">
        <v>0</v>
      </c>
      <c r="F123" s="53">
        <v>0</v>
      </c>
    </row>
    <row r="124" spans="1:6" x14ac:dyDescent="0.4">
      <c r="A124" s="52" t="s">
        <v>132</v>
      </c>
      <c r="B124" s="53">
        <v>0</v>
      </c>
      <c r="C124" s="53">
        <v>0</v>
      </c>
      <c r="D124" s="53">
        <v>0</v>
      </c>
      <c r="E124" s="53">
        <v>0</v>
      </c>
      <c r="F124" s="53">
        <v>0</v>
      </c>
    </row>
    <row r="125" spans="1:6" x14ac:dyDescent="0.4">
      <c r="A125" s="52" t="s">
        <v>131</v>
      </c>
      <c r="B125" s="54">
        <v>0</v>
      </c>
      <c r="C125" s="54">
        <v>0</v>
      </c>
      <c r="D125" s="54">
        <v>0</v>
      </c>
      <c r="E125" s="54">
        <v>0</v>
      </c>
      <c r="F125" s="54">
        <v>0</v>
      </c>
    </row>
    <row r="126" spans="1:6" x14ac:dyDescent="0.4">
      <c r="A126" s="52" t="s">
        <v>130</v>
      </c>
      <c r="B126" s="54">
        <v>0</v>
      </c>
      <c r="C126" s="54">
        <v>0</v>
      </c>
      <c r="D126" s="54">
        <v>0</v>
      </c>
      <c r="E126" s="54">
        <v>0</v>
      </c>
      <c r="F126" s="54">
        <v>0</v>
      </c>
    </row>
    <row r="127" spans="1:6" x14ac:dyDescent="0.4">
      <c r="A127" s="52" t="s">
        <v>129</v>
      </c>
      <c r="B127" s="51" t="s">
        <v>124</v>
      </c>
      <c r="C127" s="51" t="s">
        <v>124</v>
      </c>
      <c r="D127" s="53">
        <v>87400</v>
      </c>
      <c r="E127" s="53">
        <v>112600</v>
      </c>
      <c r="F127" s="53">
        <v>106300</v>
      </c>
    </row>
    <row r="128" spans="1:6" x14ac:dyDescent="0.4">
      <c r="A128" s="52" t="s">
        <v>128</v>
      </c>
      <c r="B128" s="51" t="s">
        <v>124</v>
      </c>
      <c r="C128" s="51" t="s">
        <v>124</v>
      </c>
      <c r="D128" s="54">
        <v>7.7024764254869096</v>
      </c>
      <c r="E128" s="54">
        <v>9.37239886798735</v>
      </c>
      <c r="F128" s="54">
        <v>8.18636888717751</v>
      </c>
    </row>
    <row r="129" spans="1:6" x14ac:dyDescent="0.4">
      <c r="A129" s="52" t="s">
        <v>126</v>
      </c>
      <c r="B129" s="53">
        <v>1593400</v>
      </c>
      <c r="C129" s="53">
        <v>1665300</v>
      </c>
      <c r="D129" s="53">
        <v>1723100</v>
      </c>
      <c r="E129" s="53">
        <v>1764700</v>
      </c>
      <c r="F129" s="53">
        <v>1792700</v>
      </c>
    </row>
    <row r="130" spans="1:6" x14ac:dyDescent="0.4">
      <c r="A130" s="52" t="s">
        <v>125</v>
      </c>
      <c r="B130" s="54">
        <v>5.0439214320761003</v>
      </c>
      <c r="C130" s="54">
        <v>4.9746383954976396</v>
      </c>
      <c r="D130" s="54">
        <v>4.9299320778901201</v>
      </c>
      <c r="E130" s="54">
        <v>4.7658399971913203</v>
      </c>
      <c r="F130" s="54">
        <v>4.5980224938122802</v>
      </c>
    </row>
    <row r="131" spans="1:6" x14ac:dyDescent="0.4">
      <c r="A131" s="52" t="s">
        <v>47</v>
      </c>
      <c r="B131" s="52"/>
      <c r="C131" s="52"/>
      <c r="D131" s="52"/>
      <c r="E131" s="52"/>
      <c r="F131" s="52"/>
    </row>
    <row r="132" spans="1:6" x14ac:dyDescent="0.4">
      <c r="A132" s="55" t="s">
        <v>340</v>
      </c>
      <c r="B132" s="52"/>
      <c r="C132" s="52"/>
      <c r="D132" s="52"/>
      <c r="E132" s="52"/>
      <c r="F132" s="52"/>
    </row>
    <row r="133" spans="1:6" x14ac:dyDescent="0.4">
      <c r="A133" s="52" t="s">
        <v>133</v>
      </c>
      <c r="B133" s="53">
        <v>485200</v>
      </c>
      <c r="C133" s="53">
        <v>468400</v>
      </c>
      <c r="D133" s="53">
        <v>495900</v>
      </c>
      <c r="E133" s="53">
        <v>508500</v>
      </c>
      <c r="F133" s="53">
        <v>539500</v>
      </c>
    </row>
    <row r="134" spans="1:6" x14ac:dyDescent="0.4">
      <c r="A134" s="52" t="s">
        <v>132</v>
      </c>
      <c r="B134" s="53">
        <v>35400</v>
      </c>
      <c r="C134" s="53">
        <v>260600</v>
      </c>
      <c r="D134" s="53">
        <v>389900</v>
      </c>
      <c r="E134" s="53">
        <v>661800</v>
      </c>
      <c r="F134" s="53">
        <v>335300</v>
      </c>
    </row>
    <row r="135" spans="1:6" x14ac:dyDescent="0.4">
      <c r="A135" s="52" t="s">
        <v>131</v>
      </c>
      <c r="B135" s="54">
        <v>6.3437275282735204</v>
      </c>
      <c r="C135" s="54">
        <v>6.0993554267855998</v>
      </c>
      <c r="D135" s="54">
        <v>6.5916975714798403</v>
      </c>
      <c r="E135" s="54">
        <v>7.0218318903019998</v>
      </c>
      <c r="F135" s="54">
        <v>6.4874939874939903</v>
      </c>
    </row>
    <row r="136" spans="1:6" x14ac:dyDescent="0.4">
      <c r="A136" s="52" t="s">
        <v>130</v>
      </c>
      <c r="B136" s="54">
        <v>1.8065833120694099</v>
      </c>
      <c r="C136" s="54">
        <v>10.7815150386827</v>
      </c>
      <c r="D136" s="54">
        <v>15.4171609331752</v>
      </c>
      <c r="E136" s="54">
        <v>23.024736457572299</v>
      </c>
      <c r="F136" s="54">
        <v>14.1315800564757</v>
      </c>
    </row>
    <row r="137" spans="1:6" x14ac:dyDescent="0.4">
      <c r="A137" s="52" t="s">
        <v>129</v>
      </c>
      <c r="B137" s="51" t="s">
        <v>124</v>
      </c>
      <c r="C137" s="51" t="s">
        <v>124</v>
      </c>
      <c r="D137" s="53">
        <v>245500</v>
      </c>
      <c r="E137" s="53">
        <v>261100</v>
      </c>
      <c r="F137" s="53">
        <v>276200</v>
      </c>
    </row>
    <row r="138" spans="1:6" x14ac:dyDescent="0.4">
      <c r="A138" s="52" t="s">
        <v>128</v>
      </c>
      <c r="B138" s="51" t="s">
        <v>124</v>
      </c>
      <c r="C138" s="51" t="s">
        <v>124</v>
      </c>
      <c r="D138" s="54">
        <v>21.6356746276549</v>
      </c>
      <c r="E138" s="54">
        <v>21.732978192109201</v>
      </c>
      <c r="F138" s="54">
        <v>21.270696958028498</v>
      </c>
    </row>
    <row r="139" spans="1:6" x14ac:dyDescent="0.4">
      <c r="A139" s="52" t="s">
        <v>126</v>
      </c>
      <c r="B139" s="53">
        <v>2992800</v>
      </c>
      <c r="C139" s="53">
        <v>3227200</v>
      </c>
      <c r="D139" s="53">
        <v>3654100</v>
      </c>
      <c r="E139" s="53">
        <v>4455200</v>
      </c>
      <c r="F139" s="53">
        <v>4627700</v>
      </c>
    </row>
    <row r="140" spans="1:6" x14ac:dyDescent="0.4">
      <c r="A140" s="52" t="s">
        <v>125</v>
      </c>
      <c r="B140" s="54">
        <v>9.4737341922413396</v>
      </c>
      <c r="C140" s="54">
        <v>9.6403969434636405</v>
      </c>
      <c r="D140" s="54">
        <v>10.4546833067253</v>
      </c>
      <c r="E140" s="54">
        <v>12.0319433079202</v>
      </c>
      <c r="F140" s="54">
        <v>11.869397386408799</v>
      </c>
    </row>
    <row r="141" spans="1:6" x14ac:dyDescent="0.4">
      <c r="A141" s="52" t="s">
        <v>47</v>
      </c>
      <c r="B141" s="52"/>
      <c r="C141" s="52"/>
      <c r="D141" s="52"/>
      <c r="E141" s="52"/>
      <c r="F141" s="52"/>
    </row>
    <row r="142" spans="1:6" x14ac:dyDescent="0.4">
      <c r="A142" s="55" t="s">
        <v>135</v>
      </c>
      <c r="B142" s="52"/>
      <c r="C142" s="52"/>
      <c r="D142" s="52"/>
      <c r="E142" s="52"/>
      <c r="F142" s="52"/>
    </row>
    <row r="143" spans="1:6" x14ac:dyDescent="0.4">
      <c r="A143" s="52" t="s">
        <v>133</v>
      </c>
      <c r="B143" s="53">
        <v>13700</v>
      </c>
      <c r="C143" s="53">
        <v>8700</v>
      </c>
      <c r="D143" s="53">
        <v>4400</v>
      </c>
      <c r="E143" s="53">
        <v>2200</v>
      </c>
      <c r="F143" s="53">
        <v>500</v>
      </c>
    </row>
    <row r="144" spans="1:6" x14ac:dyDescent="0.4">
      <c r="A144" s="52" t="s">
        <v>132</v>
      </c>
      <c r="B144" s="53">
        <v>152100</v>
      </c>
      <c r="C144" s="53">
        <v>39700</v>
      </c>
      <c r="D144" s="53">
        <v>26500</v>
      </c>
      <c r="E144" s="53">
        <v>33100</v>
      </c>
      <c r="F144" s="53">
        <v>18100</v>
      </c>
    </row>
    <row r="145" spans="1:6" x14ac:dyDescent="0.4">
      <c r="A145" s="52" t="s">
        <v>131</v>
      </c>
      <c r="B145" s="54">
        <v>0.179120088906322</v>
      </c>
      <c r="C145" s="54">
        <v>0.11328862556156</v>
      </c>
      <c r="D145" s="54">
        <v>5.8486528159934097E-2</v>
      </c>
      <c r="E145" s="54">
        <v>3.0379606998356699E-2</v>
      </c>
      <c r="F145" s="54">
        <v>6.01250601250601E-3</v>
      </c>
    </row>
    <row r="146" spans="1:6" x14ac:dyDescent="0.4">
      <c r="A146" s="52" t="s">
        <v>130</v>
      </c>
      <c r="B146" s="54">
        <v>7.7621842306710898</v>
      </c>
      <c r="C146" s="54">
        <v>1.64246410988374</v>
      </c>
      <c r="D146" s="54">
        <v>1.0478449980229301</v>
      </c>
      <c r="E146" s="54">
        <v>1.1515847336742899</v>
      </c>
      <c r="F146" s="54">
        <v>0.76284401736418395</v>
      </c>
    </row>
    <row r="147" spans="1:6" x14ac:dyDescent="0.4">
      <c r="A147" s="52" t="s">
        <v>129</v>
      </c>
      <c r="B147" s="51" t="s">
        <v>124</v>
      </c>
      <c r="C147" s="51" t="s">
        <v>124</v>
      </c>
      <c r="D147" s="53">
        <v>-62800</v>
      </c>
      <c r="E147" s="53">
        <v>-106400</v>
      </c>
      <c r="F147" s="53">
        <v>-50500</v>
      </c>
    </row>
    <row r="148" spans="1:6" x14ac:dyDescent="0.4">
      <c r="A148" s="52" t="s">
        <v>128</v>
      </c>
      <c r="B148" s="51" t="s">
        <v>124</v>
      </c>
      <c r="C148" s="51" t="s">
        <v>124</v>
      </c>
      <c r="D148" s="51" t="s">
        <v>127</v>
      </c>
      <c r="E148" s="51" t="s">
        <v>127</v>
      </c>
      <c r="F148" s="51" t="s">
        <v>127</v>
      </c>
    </row>
    <row r="149" spans="1:6" x14ac:dyDescent="0.4">
      <c r="A149" s="52" t="s">
        <v>126</v>
      </c>
      <c r="B149" s="53">
        <v>953600</v>
      </c>
      <c r="C149" s="53">
        <v>959600</v>
      </c>
      <c r="D149" s="53">
        <v>814000</v>
      </c>
      <c r="E149" s="53">
        <v>762200</v>
      </c>
      <c r="F149" s="53">
        <v>785300</v>
      </c>
    </row>
    <row r="150" spans="1:6" x14ac:dyDescent="0.4">
      <c r="A150" s="52" t="s">
        <v>125</v>
      </c>
      <c r="B150" s="54">
        <v>3.0186290182175002</v>
      </c>
      <c r="C150" s="54">
        <v>2.86654837225697</v>
      </c>
      <c r="D150" s="54">
        <v>2.3289215433826</v>
      </c>
      <c r="E150" s="54">
        <v>2.0584367007758999</v>
      </c>
      <c r="F150" s="54">
        <v>2.0141836695435802</v>
      </c>
    </row>
    <row r="151" spans="1:6" x14ac:dyDescent="0.4">
      <c r="A151" s="52" t="s">
        <v>47</v>
      </c>
      <c r="B151" s="52"/>
      <c r="C151" s="52"/>
      <c r="D151" s="52"/>
      <c r="E151" s="52"/>
      <c r="F151" s="52"/>
    </row>
    <row r="152" spans="1:6" x14ac:dyDescent="0.4">
      <c r="A152" s="55" t="s">
        <v>339</v>
      </c>
      <c r="B152" s="52"/>
      <c r="C152" s="52"/>
      <c r="D152" s="52"/>
      <c r="E152" s="52"/>
      <c r="F152" s="52"/>
    </row>
    <row r="153" spans="1:6" x14ac:dyDescent="0.4">
      <c r="A153" s="52" t="s">
        <v>133</v>
      </c>
      <c r="B153" s="53">
        <v>-446300</v>
      </c>
      <c r="C153" s="53">
        <v>-430500</v>
      </c>
      <c r="D153" s="53">
        <v>-407400</v>
      </c>
      <c r="E153" s="53">
        <v>-448500</v>
      </c>
      <c r="F153" s="53">
        <v>-452800</v>
      </c>
    </row>
    <row r="154" spans="1:6" x14ac:dyDescent="0.4">
      <c r="A154" s="52" t="s">
        <v>132</v>
      </c>
      <c r="B154" s="53">
        <v>0</v>
      </c>
      <c r="C154" s="53">
        <v>0</v>
      </c>
      <c r="D154" s="53">
        <v>0</v>
      </c>
      <c r="E154" s="53">
        <v>0</v>
      </c>
      <c r="F154" s="53">
        <v>0</v>
      </c>
    </row>
    <row r="155" spans="1:6" x14ac:dyDescent="0.4">
      <c r="A155" s="52" t="s">
        <v>131</v>
      </c>
      <c r="B155" s="51" t="s">
        <v>127</v>
      </c>
      <c r="C155" s="51" t="s">
        <v>127</v>
      </c>
      <c r="D155" s="51" t="s">
        <v>127</v>
      </c>
      <c r="E155" s="51" t="s">
        <v>127</v>
      </c>
      <c r="F155" s="51" t="s">
        <v>127</v>
      </c>
    </row>
    <row r="156" spans="1:6" x14ac:dyDescent="0.4">
      <c r="A156" s="52" t="s">
        <v>130</v>
      </c>
      <c r="B156" s="54">
        <v>0</v>
      </c>
      <c r="C156" s="54">
        <v>0</v>
      </c>
      <c r="D156" s="54">
        <v>0</v>
      </c>
      <c r="E156" s="54">
        <v>0</v>
      </c>
      <c r="F156" s="54">
        <v>0</v>
      </c>
    </row>
    <row r="157" spans="1:6" x14ac:dyDescent="0.4">
      <c r="A157" s="52" t="s">
        <v>129</v>
      </c>
      <c r="B157" s="51" t="s">
        <v>124</v>
      </c>
      <c r="C157" s="51" t="s">
        <v>124</v>
      </c>
      <c r="D157" s="53">
        <v>0</v>
      </c>
      <c r="E157" s="53">
        <v>0</v>
      </c>
      <c r="F157" s="53">
        <v>0</v>
      </c>
    </row>
    <row r="158" spans="1:6" x14ac:dyDescent="0.4">
      <c r="A158" s="52" t="s">
        <v>128</v>
      </c>
      <c r="B158" s="51" t="s">
        <v>124</v>
      </c>
      <c r="C158" s="51" t="s">
        <v>124</v>
      </c>
      <c r="D158" s="54">
        <v>0</v>
      </c>
      <c r="E158" s="54">
        <v>0</v>
      </c>
      <c r="F158" s="54">
        <v>0</v>
      </c>
    </row>
    <row r="159" spans="1:6" x14ac:dyDescent="0.4">
      <c r="A159" s="52" t="s">
        <v>126</v>
      </c>
      <c r="B159" s="53">
        <v>-3398900</v>
      </c>
      <c r="C159" s="53">
        <v>-3414500</v>
      </c>
      <c r="D159" s="53">
        <v>-3344500</v>
      </c>
      <c r="E159" s="53">
        <v>-3361200</v>
      </c>
      <c r="F159" s="53">
        <v>-3264600</v>
      </c>
    </row>
    <row r="160" spans="1:6" x14ac:dyDescent="0.4">
      <c r="A160" s="52" t="s">
        <v>125</v>
      </c>
      <c r="B160" s="51" t="s">
        <v>127</v>
      </c>
      <c r="C160" s="51" t="s">
        <v>127</v>
      </c>
      <c r="D160" s="51" t="s">
        <v>127</v>
      </c>
      <c r="E160" s="51" t="s">
        <v>127</v>
      </c>
      <c r="F160" s="51" t="s">
        <v>127</v>
      </c>
    </row>
    <row r="161" spans="1:6" x14ac:dyDescent="0.4">
      <c r="A161" s="50"/>
    </row>
    <row r="162" spans="1:6" ht="178.5" customHeight="1" x14ac:dyDescent="0.4">
      <c r="A162" s="69" t="s">
        <v>123</v>
      </c>
      <c r="B162" s="68"/>
      <c r="C162" s="68"/>
      <c r="D162" s="68"/>
      <c r="E162" s="68"/>
      <c r="F162" s="68"/>
    </row>
  </sheetData>
  <mergeCells count="7">
    <mergeCell ref="A162:F162"/>
    <mergeCell ref="A2:L2"/>
    <mergeCell ref="A1:D1"/>
    <mergeCell ref="A9:F9"/>
    <mergeCell ref="A11:F11"/>
    <mergeCell ref="A86:F86"/>
    <mergeCell ref="A88:F88"/>
  </mergeCells>
  <pageMargins left="0.75" right="0.75" top="1" bottom="1" header="0.5" footer="0.5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A59E6-8AC8-4F0C-B398-4B474465942B}">
  <dimension ref="A1:L108"/>
  <sheetViews>
    <sheetView topLeftCell="A3" zoomScaleNormal="100" workbookViewId="0">
      <selection activeCell="D8" sqref="D8"/>
    </sheetView>
  </sheetViews>
  <sheetFormatPr defaultRowHeight="12.3" x14ac:dyDescent="0.4"/>
  <cols>
    <col min="1" max="1" width="48.5546875" style="49" customWidth="1"/>
    <col min="2" max="3" width="22.27734375" style="49" customWidth="1"/>
    <col min="4" max="4" width="21" style="49" customWidth="1"/>
    <col min="5" max="6" width="22.27734375" style="49" customWidth="1"/>
    <col min="7" max="16384" width="8.88671875" style="49"/>
  </cols>
  <sheetData>
    <row r="1" spans="1:12" ht="40" customHeight="1" x14ac:dyDescent="0.4">
      <c r="A1" s="67"/>
      <c r="B1" s="68"/>
      <c r="C1" s="68"/>
      <c r="D1" s="68"/>
    </row>
    <row r="2" spans="1:12" ht="30" customHeight="1" x14ac:dyDescent="0.55000000000000004">
      <c r="A2" s="73" t="s">
        <v>349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x14ac:dyDescent="0.4">
      <c r="A3" s="52" t="s">
        <v>348</v>
      </c>
    </row>
    <row r="5" spans="1:12" x14ac:dyDescent="0.4">
      <c r="A5" s="52" t="s">
        <v>149</v>
      </c>
      <c r="B5" s="50"/>
    </row>
    <row r="6" spans="1:12" x14ac:dyDescent="0.4">
      <c r="A6" s="52" t="s">
        <v>148</v>
      </c>
      <c r="B6" s="50"/>
    </row>
    <row r="7" spans="1:12" x14ac:dyDescent="0.4">
      <c r="A7" s="52" t="s">
        <v>147</v>
      </c>
      <c r="B7" s="50"/>
    </row>
    <row r="9" spans="1:12" x14ac:dyDescent="0.4">
      <c r="A9" s="69"/>
      <c r="B9" s="68"/>
      <c r="C9" s="68"/>
      <c r="D9" s="68"/>
      <c r="E9" s="68"/>
      <c r="F9" s="68"/>
    </row>
    <row r="10" spans="1:12" x14ac:dyDescent="0.4">
      <c r="A10" s="50" t="s">
        <v>146</v>
      </c>
    </row>
    <row r="11" spans="1:12" ht="12.6" thickBot="1" x14ac:dyDescent="0.45">
      <c r="A11" s="69"/>
      <c r="B11" s="68"/>
      <c r="C11" s="68"/>
      <c r="D11" s="68"/>
      <c r="E11" s="68"/>
      <c r="F11" s="68"/>
    </row>
    <row r="12" spans="1:12" x14ac:dyDescent="0.4">
      <c r="A12" s="62" t="s">
        <v>144</v>
      </c>
      <c r="B12" s="61" t="s">
        <v>143</v>
      </c>
      <c r="C12" s="61" t="s">
        <v>142</v>
      </c>
      <c r="D12" s="61" t="s">
        <v>141</v>
      </c>
      <c r="E12" s="61" t="s">
        <v>140</v>
      </c>
      <c r="F12" s="61" t="s">
        <v>139</v>
      </c>
    </row>
    <row r="13" spans="1:12" x14ac:dyDescent="0.4">
      <c r="A13" s="52" t="s">
        <v>138</v>
      </c>
      <c r="B13" s="56">
        <v>43100</v>
      </c>
      <c r="C13" s="56">
        <v>43465</v>
      </c>
      <c r="D13" s="56">
        <v>43830</v>
      </c>
      <c r="E13" s="56">
        <v>44196</v>
      </c>
      <c r="F13" s="56">
        <v>44561</v>
      </c>
    </row>
    <row r="14" spans="1:12" x14ac:dyDescent="0.4">
      <c r="A14" s="52" t="s">
        <v>47</v>
      </c>
      <c r="B14" s="52"/>
      <c r="C14" s="52"/>
      <c r="D14" s="52"/>
      <c r="E14" s="52"/>
      <c r="F14" s="52"/>
    </row>
    <row r="15" spans="1:12" x14ac:dyDescent="0.4">
      <c r="A15" s="52" t="s">
        <v>133</v>
      </c>
      <c r="B15" s="52"/>
      <c r="C15" s="52"/>
      <c r="D15" s="52"/>
      <c r="E15" s="52"/>
      <c r="F15" s="52"/>
    </row>
    <row r="16" spans="1:12" x14ac:dyDescent="0.4">
      <c r="A16" s="52" t="s">
        <v>347</v>
      </c>
      <c r="B16" s="53">
        <v>9678000</v>
      </c>
      <c r="C16" s="53">
        <v>9720000</v>
      </c>
      <c r="D16" s="53">
        <v>9576000</v>
      </c>
      <c r="E16" s="53">
        <v>9802000</v>
      </c>
      <c r="F16" s="53">
        <v>11205000</v>
      </c>
      <c r="G16" s="49">
        <f>F16/F26</f>
        <v>0.83425780464742272</v>
      </c>
      <c r="H16" s="49">
        <f>F17/F26</f>
        <v>0.1587360677829813</v>
      </c>
    </row>
    <row r="17" spans="1:6" x14ac:dyDescent="0.4">
      <c r="A17" s="52" t="s">
        <v>346</v>
      </c>
      <c r="B17" s="53">
        <v>1651000</v>
      </c>
      <c r="C17" s="53">
        <v>1741000</v>
      </c>
      <c r="D17" s="53">
        <v>1870000</v>
      </c>
      <c r="E17" s="53">
        <v>1636000</v>
      </c>
      <c r="F17" s="53">
        <v>2132000</v>
      </c>
    </row>
    <row r="18" spans="1:6" x14ac:dyDescent="0.4">
      <c r="A18" s="52" t="s">
        <v>239</v>
      </c>
      <c r="B18" s="53">
        <v>78000</v>
      </c>
      <c r="C18" s="53">
        <v>79000</v>
      </c>
      <c r="D18" s="53">
        <v>86000</v>
      </c>
      <c r="E18" s="53">
        <v>88000</v>
      </c>
      <c r="F18" s="53">
        <v>94000</v>
      </c>
    </row>
    <row r="19" spans="1:6" x14ac:dyDescent="0.4">
      <c r="A19" s="52" t="s">
        <v>339</v>
      </c>
      <c r="B19" s="53">
        <v>-3000</v>
      </c>
      <c r="C19" s="53">
        <v>-3000</v>
      </c>
      <c r="D19" s="53">
        <v>-3000</v>
      </c>
      <c r="E19" s="53">
        <v>0</v>
      </c>
      <c r="F19" s="53">
        <v>0</v>
      </c>
    </row>
    <row r="20" spans="1:6" x14ac:dyDescent="0.4">
      <c r="A20" s="52" t="s">
        <v>47</v>
      </c>
      <c r="B20" s="52"/>
      <c r="C20" s="52"/>
      <c r="D20" s="52"/>
      <c r="E20" s="52"/>
      <c r="F20" s="52"/>
    </row>
    <row r="21" spans="1:6" x14ac:dyDescent="0.4">
      <c r="A21" s="52" t="s">
        <v>131</v>
      </c>
      <c r="B21" s="52"/>
      <c r="C21" s="52"/>
      <c r="D21" s="52"/>
      <c r="E21" s="52"/>
      <c r="F21" s="52"/>
    </row>
    <row r="22" spans="1:6" x14ac:dyDescent="0.4">
      <c r="A22" s="52" t="s">
        <v>347</v>
      </c>
      <c r="B22" s="54">
        <v>84.864959663275997</v>
      </c>
      <c r="C22" s="54">
        <v>84.250671751755206</v>
      </c>
      <c r="D22" s="54">
        <v>83.0601092896175</v>
      </c>
      <c r="E22" s="54">
        <v>85.042512580253302</v>
      </c>
      <c r="F22" s="54">
        <v>83.426401608219805</v>
      </c>
    </row>
    <row r="23" spans="1:6" x14ac:dyDescent="0.4">
      <c r="A23" s="52" t="s">
        <v>346</v>
      </c>
      <c r="B23" s="54">
        <v>14.477376359172199</v>
      </c>
      <c r="C23" s="54">
        <v>15.090578139897699</v>
      </c>
      <c r="D23" s="54">
        <v>16.219967039639201</v>
      </c>
      <c r="E23" s="54">
        <v>14.193996182543801</v>
      </c>
      <c r="F23" s="54">
        <v>15.8737249646341</v>
      </c>
    </row>
    <row r="24" spans="1:6" x14ac:dyDescent="0.4">
      <c r="A24" s="52" t="s">
        <v>239</v>
      </c>
      <c r="B24" s="54">
        <v>0.68397053665380603</v>
      </c>
      <c r="C24" s="54">
        <v>0.68475340209759905</v>
      </c>
      <c r="D24" s="54">
        <v>0.74594500824009002</v>
      </c>
      <c r="E24" s="54">
        <v>0.76349123720284595</v>
      </c>
      <c r="F24" s="54">
        <v>0.69987342714615397</v>
      </c>
    </row>
    <row r="25" spans="1:6" x14ac:dyDescent="0.4">
      <c r="A25" s="52" t="s">
        <v>339</v>
      </c>
      <c r="B25" s="51" t="s">
        <v>127</v>
      </c>
      <c r="C25" s="51" t="s">
        <v>127</v>
      </c>
      <c r="D25" s="51" t="s">
        <v>127</v>
      </c>
      <c r="E25" s="54">
        <v>0</v>
      </c>
      <c r="F25" s="54">
        <v>0</v>
      </c>
    </row>
    <row r="26" spans="1:6" x14ac:dyDescent="0.4">
      <c r="A26" s="52" t="s">
        <v>47</v>
      </c>
      <c r="B26" s="52"/>
      <c r="C26" s="52"/>
      <c r="D26" s="52"/>
      <c r="E26" s="52"/>
      <c r="F26" s="59">
        <f>SUM(F16:F25)</f>
        <v>13431100</v>
      </c>
    </row>
    <row r="27" spans="1:6" x14ac:dyDescent="0.4">
      <c r="A27" s="52" t="s">
        <v>129</v>
      </c>
      <c r="B27" s="52"/>
      <c r="C27" s="52"/>
      <c r="D27" s="52"/>
      <c r="E27" s="52"/>
      <c r="F27" s="52"/>
    </row>
    <row r="28" spans="1:6" x14ac:dyDescent="0.4">
      <c r="A28" s="52" t="s">
        <v>347</v>
      </c>
      <c r="B28" s="53">
        <v>1066000</v>
      </c>
      <c r="C28" s="53">
        <v>1177000</v>
      </c>
      <c r="D28" s="53">
        <v>1288000</v>
      </c>
      <c r="E28" s="53">
        <v>1407000</v>
      </c>
      <c r="F28" s="53">
        <v>1478000</v>
      </c>
    </row>
    <row r="29" spans="1:6" x14ac:dyDescent="0.4">
      <c r="A29" s="52" t="s">
        <v>346</v>
      </c>
      <c r="B29" s="53">
        <v>182000</v>
      </c>
      <c r="C29" s="53">
        <v>187000</v>
      </c>
      <c r="D29" s="53">
        <v>195000</v>
      </c>
      <c r="E29" s="53">
        <v>190000</v>
      </c>
      <c r="F29" s="53">
        <v>231000</v>
      </c>
    </row>
    <row r="30" spans="1:6" x14ac:dyDescent="0.4">
      <c r="A30" s="52" t="s">
        <v>239</v>
      </c>
      <c r="B30" s="53">
        <v>-100000</v>
      </c>
      <c r="C30" s="53">
        <v>-103000</v>
      </c>
      <c r="D30" s="53">
        <v>-111000</v>
      </c>
      <c r="E30" s="53">
        <v>-124000</v>
      </c>
      <c r="F30" s="53">
        <v>-112000</v>
      </c>
    </row>
    <row r="31" spans="1:6" x14ac:dyDescent="0.4">
      <c r="A31" s="52" t="s">
        <v>339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</row>
    <row r="32" spans="1:6" x14ac:dyDescent="0.4">
      <c r="A32" s="52" t="s">
        <v>47</v>
      </c>
      <c r="B32" s="52"/>
      <c r="C32" s="52"/>
      <c r="D32" s="52"/>
      <c r="E32" s="52"/>
      <c r="F32" s="52"/>
    </row>
    <row r="33" spans="1:6" x14ac:dyDescent="0.4">
      <c r="A33" s="52" t="s">
        <v>128</v>
      </c>
      <c r="B33" s="52"/>
      <c r="C33" s="52"/>
      <c r="D33" s="52"/>
      <c r="E33" s="52"/>
      <c r="F33" s="52"/>
    </row>
    <row r="34" spans="1:6" x14ac:dyDescent="0.4">
      <c r="A34" s="52" t="s">
        <v>347</v>
      </c>
      <c r="B34" s="54">
        <v>92.857142857142904</v>
      </c>
      <c r="C34" s="54">
        <v>93.338620142743807</v>
      </c>
      <c r="D34" s="54">
        <v>93.877551020408205</v>
      </c>
      <c r="E34" s="54">
        <v>95.519348268839096</v>
      </c>
      <c r="F34" s="54">
        <v>92.548528490920503</v>
      </c>
    </row>
    <row r="35" spans="1:6" x14ac:dyDescent="0.4">
      <c r="A35" s="52" t="s">
        <v>346</v>
      </c>
      <c r="B35" s="54">
        <v>15.853658536585399</v>
      </c>
      <c r="C35" s="54">
        <v>14.829500396510699</v>
      </c>
      <c r="D35" s="54">
        <v>14.2128279883382</v>
      </c>
      <c r="E35" s="54">
        <v>12.898845892735901</v>
      </c>
      <c r="F35" s="54">
        <v>14.4646211646838</v>
      </c>
    </row>
    <row r="36" spans="1:6" x14ac:dyDescent="0.4">
      <c r="A36" s="52" t="s">
        <v>239</v>
      </c>
      <c r="B36" s="51" t="s">
        <v>127</v>
      </c>
      <c r="C36" s="51" t="s">
        <v>127</v>
      </c>
      <c r="D36" s="51" t="s">
        <v>127</v>
      </c>
      <c r="E36" s="51" t="s">
        <v>127</v>
      </c>
      <c r="F36" s="51" t="s">
        <v>127</v>
      </c>
    </row>
    <row r="37" spans="1:6" x14ac:dyDescent="0.4">
      <c r="A37" s="52" t="s">
        <v>339</v>
      </c>
      <c r="B37" s="54">
        <v>0</v>
      </c>
      <c r="C37" s="54">
        <v>0</v>
      </c>
      <c r="D37" s="54">
        <v>0</v>
      </c>
      <c r="E37" s="54">
        <v>0</v>
      </c>
      <c r="F37" s="54">
        <v>0</v>
      </c>
    </row>
    <row r="38" spans="1:6" x14ac:dyDescent="0.4">
      <c r="A38" s="52" t="s">
        <v>47</v>
      </c>
      <c r="B38" s="52"/>
      <c r="C38" s="52"/>
      <c r="D38" s="52"/>
      <c r="E38" s="52"/>
      <c r="F38" s="52"/>
    </row>
    <row r="39" spans="1:6" x14ac:dyDescent="0.4">
      <c r="A39" s="52" t="s">
        <v>132</v>
      </c>
      <c r="B39" s="52"/>
      <c r="C39" s="52"/>
      <c r="D39" s="52"/>
      <c r="E39" s="52"/>
      <c r="F39" s="52"/>
    </row>
    <row r="40" spans="1:6" x14ac:dyDescent="0.4">
      <c r="A40" s="52" t="s">
        <v>347</v>
      </c>
      <c r="B40" s="51" t="s">
        <v>124</v>
      </c>
      <c r="C40" s="51" t="s">
        <v>124</v>
      </c>
      <c r="D40" s="51" t="s">
        <v>124</v>
      </c>
      <c r="E40" s="51" t="s">
        <v>124</v>
      </c>
      <c r="F40" s="51" t="s">
        <v>124</v>
      </c>
    </row>
    <row r="41" spans="1:6" x14ac:dyDescent="0.4">
      <c r="A41" s="52" t="s">
        <v>346</v>
      </c>
      <c r="B41" s="51" t="s">
        <v>124</v>
      </c>
      <c r="C41" s="51" t="s">
        <v>124</v>
      </c>
      <c r="D41" s="51" t="s">
        <v>124</v>
      </c>
      <c r="E41" s="51" t="s">
        <v>124</v>
      </c>
      <c r="F41" s="51" t="s">
        <v>124</v>
      </c>
    </row>
    <row r="42" spans="1:6" x14ac:dyDescent="0.4">
      <c r="A42" s="52" t="s">
        <v>239</v>
      </c>
      <c r="B42" s="51" t="s">
        <v>124</v>
      </c>
      <c r="C42" s="51" t="s">
        <v>124</v>
      </c>
      <c r="D42" s="51" t="s">
        <v>124</v>
      </c>
      <c r="E42" s="51" t="s">
        <v>124</v>
      </c>
      <c r="F42" s="51" t="s">
        <v>124</v>
      </c>
    </row>
    <row r="43" spans="1:6" x14ac:dyDescent="0.4">
      <c r="A43" s="52" t="s">
        <v>339</v>
      </c>
      <c r="B43" s="51" t="s">
        <v>124</v>
      </c>
      <c r="C43" s="51" t="s">
        <v>124</v>
      </c>
      <c r="D43" s="51" t="s">
        <v>124</v>
      </c>
      <c r="E43" s="51" t="s">
        <v>124</v>
      </c>
      <c r="F43" s="51" t="s">
        <v>124</v>
      </c>
    </row>
    <row r="44" spans="1:6" x14ac:dyDescent="0.4">
      <c r="A44" s="52" t="s">
        <v>47</v>
      </c>
      <c r="B44" s="52"/>
      <c r="C44" s="52"/>
      <c r="D44" s="52"/>
      <c r="E44" s="52"/>
      <c r="F44" s="52"/>
    </row>
    <row r="45" spans="1:6" x14ac:dyDescent="0.4">
      <c r="A45" s="52" t="s">
        <v>130</v>
      </c>
      <c r="B45" s="52"/>
      <c r="C45" s="52"/>
      <c r="D45" s="52"/>
      <c r="E45" s="52"/>
      <c r="F45" s="52"/>
    </row>
    <row r="46" spans="1:6" x14ac:dyDescent="0.4">
      <c r="A46" s="52" t="s">
        <v>347</v>
      </c>
      <c r="B46" s="51" t="s">
        <v>124</v>
      </c>
      <c r="C46" s="51" t="s">
        <v>124</v>
      </c>
      <c r="D46" s="51" t="s">
        <v>124</v>
      </c>
      <c r="E46" s="51" t="s">
        <v>124</v>
      </c>
      <c r="F46" s="51" t="s">
        <v>124</v>
      </c>
    </row>
    <row r="47" spans="1:6" x14ac:dyDescent="0.4">
      <c r="A47" s="52" t="s">
        <v>346</v>
      </c>
      <c r="B47" s="51" t="s">
        <v>124</v>
      </c>
      <c r="C47" s="51" t="s">
        <v>124</v>
      </c>
      <c r="D47" s="51" t="s">
        <v>124</v>
      </c>
      <c r="E47" s="51" t="s">
        <v>124</v>
      </c>
      <c r="F47" s="51" t="s">
        <v>124</v>
      </c>
    </row>
    <row r="48" spans="1:6" x14ac:dyDescent="0.4">
      <c r="A48" s="52" t="s">
        <v>239</v>
      </c>
      <c r="B48" s="51" t="s">
        <v>124</v>
      </c>
      <c r="C48" s="51" t="s">
        <v>124</v>
      </c>
      <c r="D48" s="51" t="s">
        <v>124</v>
      </c>
      <c r="E48" s="51" t="s">
        <v>124</v>
      </c>
      <c r="F48" s="51" t="s">
        <v>124</v>
      </c>
    </row>
    <row r="49" spans="1:6" x14ac:dyDescent="0.4">
      <c r="A49" s="52" t="s">
        <v>339</v>
      </c>
      <c r="B49" s="51" t="s">
        <v>124</v>
      </c>
      <c r="C49" s="51" t="s">
        <v>124</v>
      </c>
      <c r="D49" s="51" t="s">
        <v>124</v>
      </c>
      <c r="E49" s="51" t="s">
        <v>124</v>
      </c>
      <c r="F49" s="51" t="s">
        <v>124</v>
      </c>
    </row>
    <row r="50" spans="1:6" x14ac:dyDescent="0.4">
      <c r="A50" s="52" t="s">
        <v>47</v>
      </c>
      <c r="B50" s="52"/>
      <c r="C50" s="52"/>
      <c r="D50" s="52"/>
      <c r="E50" s="52"/>
      <c r="F50" s="52"/>
    </row>
    <row r="51" spans="1:6" x14ac:dyDescent="0.4">
      <c r="A51" s="52" t="s">
        <v>126</v>
      </c>
      <c r="B51" s="52"/>
      <c r="C51" s="52"/>
      <c r="D51" s="52"/>
      <c r="E51" s="52"/>
      <c r="F51" s="52"/>
    </row>
    <row r="52" spans="1:6" x14ac:dyDescent="0.4">
      <c r="A52" s="52" t="s">
        <v>347</v>
      </c>
      <c r="B52" s="51" t="s">
        <v>124</v>
      </c>
      <c r="C52" s="51" t="s">
        <v>124</v>
      </c>
      <c r="D52" s="51" t="s">
        <v>124</v>
      </c>
      <c r="E52" s="51" t="s">
        <v>124</v>
      </c>
      <c r="F52" s="51" t="s">
        <v>124</v>
      </c>
    </row>
    <row r="53" spans="1:6" x14ac:dyDescent="0.4">
      <c r="A53" s="52" t="s">
        <v>346</v>
      </c>
      <c r="B53" s="51" t="s">
        <v>124</v>
      </c>
      <c r="C53" s="51" t="s">
        <v>124</v>
      </c>
      <c r="D53" s="51" t="s">
        <v>124</v>
      </c>
      <c r="E53" s="51" t="s">
        <v>124</v>
      </c>
      <c r="F53" s="51" t="s">
        <v>124</v>
      </c>
    </row>
    <row r="54" spans="1:6" x14ac:dyDescent="0.4">
      <c r="A54" s="52" t="s">
        <v>239</v>
      </c>
      <c r="B54" s="51" t="s">
        <v>124</v>
      </c>
      <c r="C54" s="51" t="s">
        <v>124</v>
      </c>
      <c r="D54" s="51" t="s">
        <v>124</v>
      </c>
      <c r="E54" s="51" t="s">
        <v>124</v>
      </c>
      <c r="F54" s="51" t="s">
        <v>124</v>
      </c>
    </row>
    <row r="55" spans="1:6" x14ac:dyDescent="0.4">
      <c r="A55" s="52" t="s">
        <v>339</v>
      </c>
      <c r="B55" s="51" t="s">
        <v>124</v>
      </c>
      <c r="C55" s="51" t="s">
        <v>124</v>
      </c>
      <c r="D55" s="51" t="s">
        <v>124</v>
      </c>
      <c r="E55" s="51" t="s">
        <v>124</v>
      </c>
      <c r="F55" s="51" t="s">
        <v>124</v>
      </c>
    </row>
    <row r="56" spans="1:6" x14ac:dyDescent="0.4">
      <c r="A56" s="52" t="s">
        <v>47</v>
      </c>
      <c r="B56" s="52"/>
      <c r="C56" s="52"/>
      <c r="D56" s="52"/>
      <c r="E56" s="52"/>
      <c r="F56" s="52"/>
    </row>
    <row r="57" spans="1:6" x14ac:dyDescent="0.4">
      <c r="A57" s="52" t="s">
        <v>125</v>
      </c>
      <c r="B57" s="52"/>
      <c r="C57" s="52"/>
      <c r="D57" s="52"/>
      <c r="E57" s="52"/>
      <c r="F57" s="52"/>
    </row>
    <row r="58" spans="1:6" x14ac:dyDescent="0.4">
      <c r="A58" s="52" t="s">
        <v>347</v>
      </c>
      <c r="B58" s="51" t="s">
        <v>124</v>
      </c>
      <c r="C58" s="51" t="s">
        <v>124</v>
      </c>
      <c r="D58" s="51" t="s">
        <v>124</v>
      </c>
      <c r="E58" s="51" t="s">
        <v>124</v>
      </c>
      <c r="F58" s="51" t="s">
        <v>124</v>
      </c>
    </row>
    <row r="59" spans="1:6" x14ac:dyDescent="0.4">
      <c r="A59" s="52" t="s">
        <v>346</v>
      </c>
      <c r="B59" s="51" t="s">
        <v>124</v>
      </c>
      <c r="C59" s="51" t="s">
        <v>124</v>
      </c>
      <c r="D59" s="51" t="s">
        <v>124</v>
      </c>
      <c r="E59" s="51" t="s">
        <v>124</v>
      </c>
      <c r="F59" s="51" t="s">
        <v>124</v>
      </c>
    </row>
    <row r="60" spans="1:6" x14ac:dyDescent="0.4">
      <c r="A60" s="52" t="s">
        <v>239</v>
      </c>
      <c r="B60" s="51" t="s">
        <v>124</v>
      </c>
      <c r="C60" s="51" t="s">
        <v>124</v>
      </c>
      <c r="D60" s="51" t="s">
        <v>124</v>
      </c>
      <c r="E60" s="51" t="s">
        <v>124</v>
      </c>
      <c r="F60" s="51" t="s">
        <v>124</v>
      </c>
    </row>
    <row r="61" spans="1:6" x14ac:dyDescent="0.4">
      <c r="A61" s="52" t="s">
        <v>339</v>
      </c>
      <c r="B61" s="51" t="s">
        <v>124</v>
      </c>
      <c r="C61" s="51" t="s">
        <v>124</v>
      </c>
      <c r="D61" s="51" t="s">
        <v>124</v>
      </c>
      <c r="E61" s="51" t="s">
        <v>124</v>
      </c>
      <c r="F61" s="51" t="s">
        <v>124</v>
      </c>
    </row>
    <row r="62" spans="1:6" x14ac:dyDescent="0.4">
      <c r="A62" s="69"/>
      <c r="B62" s="68"/>
      <c r="C62" s="68"/>
      <c r="D62" s="68"/>
      <c r="E62" s="68"/>
      <c r="F62" s="68"/>
    </row>
    <row r="63" spans="1:6" x14ac:dyDescent="0.4">
      <c r="A63" s="50" t="s">
        <v>145</v>
      </c>
    </row>
    <row r="64" spans="1:6" ht="12.6" thickBot="1" x14ac:dyDescent="0.45">
      <c r="A64" s="69"/>
      <c r="B64" s="68"/>
      <c r="C64" s="68"/>
      <c r="D64" s="68"/>
      <c r="E64" s="68"/>
      <c r="F64" s="68"/>
    </row>
    <row r="65" spans="1:6" x14ac:dyDescent="0.4">
      <c r="A65" s="62" t="s">
        <v>144</v>
      </c>
      <c r="B65" s="61" t="s">
        <v>143</v>
      </c>
      <c r="C65" s="61" t="s">
        <v>142</v>
      </c>
      <c r="D65" s="61" t="s">
        <v>141</v>
      </c>
      <c r="E65" s="61" t="s">
        <v>140</v>
      </c>
      <c r="F65" s="61" t="s">
        <v>139</v>
      </c>
    </row>
    <row r="66" spans="1:6" x14ac:dyDescent="0.4">
      <c r="A66" s="52" t="s">
        <v>138</v>
      </c>
      <c r="B66" s="56">
        <v>43100</v>
      </c>
      <c r="C66" s="56">
        <v>43465</v>
      </c>
      <c r="D66" s="56">
        <v>43830</v>
      </c>
      <c r="E66" s="56">
        <v>44196</v>
      </c>
      <c r="F66" s="56">
        <v>44561</v>
      </c>
    </row>
    <row r="67" spans="1:6" x14ac:dyDescent="0.4">
      <c r="A67" s="52" t="s">
        <v>47</v>
      </c>
      <c r="B67" s="52"/>
      <c r="C67" s="52"/>
      <c r="D67" s="52"/>
      <c r="E67" s="52"/>
      <c r="F67" s="52"/>
    </row>
    <row r="68" spans="1:6" x14ac:dyDescent="0.4">
      <c r="A68" s="55" t="s">
        <v>347</v>
      </c>
      <c r="B68" s="52"/>
      <c r="C68" s="52"/>
      <c r="D68" s="52"/>
      <c r="E68" s="52"/>
      <c r="F68" s="52"/>
    </row>
    <row r="69" spans="1:6" x14ac:dyDescent="0.4">
      <c r="A69" s="52" t="s">
        <v>133</v>
      </c>
      <c r="B69" s="53">
        <v>9678000</v>
      </c>
      <c r="C69" s="53">
        <v>9720000</v>
      </c>
      <c r="D69" s="53">
        <v>9576000</v>
      </c>
      <c r="E69" s="53">
        <v>9802000</v>
      </c>
      <c r="F69" s="53">
        <v>11205000</v>
      </c>
    </row>
    <row r="70" spans="1:6" x14ac:dyDescent="0.4">
      <c r="A70" s="52" t="s">
        <v>132</v>
      </c>
      <c r="B70" s="51" t="s">
        <v>124</v>
      </c>
      <c r="C70" s="51" t="s">
        <v>124</v>
      </c>
      <c r="D70" s="51" t="s">
        <v>124</v>
      </c>
      <c r="E70" s="51" t="s">
        <v>124</v>
      </c>
      <c r="F70" s="51" t="s">
        <v>124</v>
      </c>
    </row>
    <row r="71" spans="1:6" x14ac:dyDescent="0.4">
      <c r="A71" s="52" t="s">
        <v>131</v>
      </c>
      <c r="B71" s="54">
        <v>84.864959663275997</v>
      </c>
      <c r="C71" s="54">
        <v>84.250671751755206</v>
      </c>
      <c r="D71" s="54">
        <v>83.0601092896175</v>
      </c>
      <c r="E71" s="54">
        <v>85.042512580253302</v>
      </c>
      <c r="F71" s="54">
        <v>83.426401608219805</v>
      </c>
    </row>
    <row r="72" spans="1:6" x14ac:dyDescent="0.4">
      <c r="A72" s="52" t="s">
        <v>130</v>
      </c>
      <c r="B72" s="51" t="s">
        <v>124</v>
      </c>
      <c r="C72" s="51" t="s">
        <v>124</v>
      </c>
      <c r="D72" s="51" t="s">
        <v>124</v>
      </c>
      <c r="E72" s="51" t="s">
        <v>124</v>
      </c>
      <c r="F72" s="51" t="s">
        <v>124</v>
      </c>
    </row>
    <row r="73" spans="1:6" x14ac:dyDescent="0.4">
      <c r="A73" s="52" t="s">
        <v>129</v>
      </c>
      <c r="B73" s="53">
        <v>1066000</v>
      </c>
      <c r="C73" s="53">
        <v>1177000</v>
      </c>
      <c r="D73" s="53">
        <v>1288000</v>
      </c>
      <c r="E73" s="53">
        <v>1407000</v>
      </c>
      <c r="F73" s="53">
        <v>1478000</v>
      </c>
    </row>
    <row r="74" spans="1:6" x14ac:dyDescent="0.4">
      <c r="A74" s="52" t="s">
        <v>128</v>
      </c>
      <c r="B74" s="54">
        <v>92.857142857142904</v>
      </c>
      <c r="C74" s="54">
        <v>93.338620142743807</v>
      </c>
      <c r="D74" s="54">
        <v>93.877551020408205</v>
      </c>
      <c r="E74" s="54">
        <v>95.519348268839096</v>
      </c>
      <c r="F74" s="54">
        <v>92.548528490920503</v>
      </c>
    </row>
    <row r="75" spans="1:6" x14ac:dyDescent="0.4">
      <c r="A75" s="52" t="s">
        <v>126</v>
      </c>
      <c r="B75" s="51" t="s">
        <v>124</v>
      </c>
      <c r="C75" s="51" t="s">
        <v>124</v>
      </c>
      <c r="D75" s="51" t="s">
        <v>124</v>
      </c>
      <c r="E75" s="51" t="s">
        <v>124</v>
      </c>
      <c r="F75" s="51" t="s">
        <v>124</v>
      </c>
    </row>
    <row r="76" spans="1:6" x14ac:dyDescent="0.4">
      <c r="A76" s="52" t="s">
        <v>125</v>
      </c>
      <c r="B76" s="51" t="s">
        <v>124</v>
      </c>
      <c r="C76" s="51" t="s">
        <v>124</v>
      </c>
      <c r="D76" s="51" t="s">
        <v>124</v>
      </c>
      <c r="E76" s="51" t="s">
        <v>124</v>
      </c>
      <c r="F76" s="51" t="s">
        <v>124</v>
      </c>
    </row>
    <row r="77" spans="1:6" x14ac:dyDescent="0.4">
      <c r="A77" s="52" t="s">
        <v>47</v>
      </c>
      <c r="B77" s="52"/>
      <c r="C77" s="52"/>
      <c r="D77" s="52"/>
      <c r="E77" s="52"/>
      <c r="F77" s="52"/>
    </row>
    <row r="78" spans="1:6" x14ac:dyDescent="0.4">
      <c r="A78" s="55" t="s">
        <v>346</v>
      </c>
      <c r="B78" s="52"/>
      <c r="C78" s="52"/>
      <c r="D78" s="52"/>
      <c r="E78" s="52"/>
      <c r="F78" s="52"/>
    </row>
    <row r="79" spans="1:6" x14ac:dyDescent="0.4">
      <c r="A79" s="52" t="s">
        <v>133</v>
      </c>
      <c r="B79" s="53">
        <v>1651000</v>
      </c>
      <c r="C79" s="53">
        <v>1741000</v>
      </c>
      <c r="D79" s="53">
        <v>1870000</v>
      </c>
      <c r="E79" s="53">
        <v>1636000</v>
      </c>
      <c r="F79" s="53">
        <v>2132000</v>
      </c>
    </row>
    <row r="80" spans="1:6" x14ac:dyDescent="0.4">
      <c r="A80" s="52" t="s">
        <v>132</v>
      </c>
      <c r="B80" s="51" t="s">
        <v>124</v>
      </c>
      <c r="C80" s="51" t="s">
        <v>124</v>
      </c>
      <c r="D80" s="51" t="s">
        <v>124</v>
      </c>
      <c r="E80" s="51" t="s">
        <v>124</v>
      </c>
      <c r="F80" s="51" t="s">
        <v>124</v>
      </c>
    </row>
    <row r="81" spans="1:6" x14ac:dyDescent="0.4">
      <c r="A81" s="52" t="s">
        <v>131</v>
      </c>
      <c r="B81" s="54">
        <v>14.477376359172199</v>
      </c>
      <c r="C81" s="54">
        <v>15.090578139897699</v>
      </c>
      <c r="D81" s="54">
        <v>16.219967039639201</v>
      </c>
      <c r="E81" s="54">
        <v>14.193996182543801</v>
      </c>
      <c r="F81" s="54">
        <v>15.8737249646341</v>
      </c>
    </row>
    <row r="82" spans="1:6" x14ac:dyDescent="0.4">
      <c r="A82" s="52" t="s">
        <v>130</v>
      </c>
      <c r="B82" s="51" t="s">
        <v>124</v>
      </c>
      <c r="C82" s="51" t="s">
        <v>124</v>
      </c>
      <c r="D82" s="51" t="s">
        <v>124</v>
      </c>
      <c r="E82" s="51" t="s">
        <v>124</v>
      </c>
      <c r="F82" s="51" t="s">
        <v>124</v>
      </c>
    </row>
    <row r="83" spans="1:6" x14ac:dyDescent="0.4">
      <c r="A83" s="52" t="s">
        <v>129</v>
      </c>
      <c r="B83" s="53">
        <v>182000</v>
      </c>
      <c r="C83" s="53">
        <v>187000</v>
      </c>
      <c r="D83" s="53">
        <v>195000</v>
      </c>
      <c r="E83" s="53">
        <v>190000</v>
      </c>
      <c r="F83" s="53">
        <v>231000</v>
      </c>
    </row>
    <row r="84" spans="1:6" x14ac:dyDescent="0.4">
      <c r="A84" s="52" t="s">
        <v>128</v>
      </c>
      <c r="B84" s="54">
        <v>15.853658536585399</v>
      </c>
      <c r="C84" s="54">
        <v>14.829500396510699</v>
      </c>
      <c r="D84" s="54">
        <v>14.2128279883382</v>
      </c>
      <c r="E84" s="54">
        <v>12.898845892735901</v>
      </c>
      <c r="F84" s="54">
        <v>14.4646211646838</v>
      </c>
    </row>
    <row r="85" spans="1:6" x14ac:dyDescent="0.4">
      <c r="A85" s="52" t="s">
        <v>126</v>
      </c>
      <c r="B85" s="51" t="s">
        <v>124</v>
      </c>
      <c r="C85" s="51" t="s">
        <v>124</v>
      </c>
      <c r="D85" s="51" t="s">
        <v>124</v>
      </c>
      <c r="E85" s="51" t="s">
        <v>124</v>
      </c>
      <c r="F85" s="51" t="s">
        <v>124</v>
      </c>
    </row>
    <row r="86" spans="1:6" x14ac:dyDescent="0.4">
      <c r="A86" s="52" t="s">
        <v>125</v>
      </c>
      <c r="B86" s="51" t="s">
        <v>124</v>
      </c>
      <c r="C86" s="51" t="s">
        <v>124</v>
      </c>
      <c r="D86" s="51" t="s">
        <v>124</v>
      </c>
      <c r="E86" s="51" t="s">
        <v>124</v>
      </c>
      <c r="F86" s="51" t="s">
        <v>124</v>
      </c>
    </row>
    <row r="87" spans="1:6" x14ac:dyDescent="0.4">
      <c r="A87" s="52" t="s">
        <v>47</v>
      </c>
      <c r="B87" s="52"/>
      <c r="C87" s="52"/>
      <c r="D87" s="52"/>
      <c r="E87" s="52"/>
      <c r="F87" s="52"/>
    </row>
    <row r="88" spans="1:6" x14ac:dyDescent="0.4">
      <c r="A88" s="55" t="s">
        <v>239</v>
      </c>
      <c r="B88" s="52"/>
      <c r="C88" s="52"/>
      <c r="D88" s="52"/>
      <c r="E88" s="52"/>
      <c r="F88" s="52"/>
    </row>
    <row r="89" spans="1:6" x14ac:dyDescent="0.4">
      <c r="A89" s="52" t="s">
        <v>133</v>
      </c>
      <c r="B89" s="53">
        <v>78000</v>
      </c>
      <c r="C89" s="53">
        <v>79000</v>
      </c>
      <c r="D89" s="53">
        <v>86000</v>
      </c>
      <c r="E89" s="53">
        <v>88000</v>
      </c>
      <c r="F89" s="53">
        <v>94000</v>
      </c>
    </row>
    <row r="90" spans="1:6" x14ac:dyDescent="0.4">
      <c r="A90" s="52" t="s">
        <v>132</v>
      </c>
      <c r="B90" s="51" t="s">
        <v>124</v>
      </c>
      <c r="C90" s="51" t="s">
        <v>124</v>
      </c>
      <c r="D90" s="51" t="s">
        <v>124</v>
      </c>
      <c r="E90" s="51" t="s">
        <v>124</v>
      </c>
      <c r="F90" s="51" t="s">
        <v>124</v>
      </c>
    </row>
    <row r="91" spans="1:6" x14ac:dyDescent="0.4">
      <c r="A91" s="52" t="s">
        <v>131</v>
      </c>
      <c r="B91" s="54">
        <v>0.68397053665380603</v>
      </c>
      <c r="C91" s="54">
        <v>0.68475340209759905</v>
      </c>
      <c r="D91" s="54">
        <v>0.74594500824009002</v>
      </c>
      <c r="E91" s="54">
        <v>0.76349123720284595</v>
      </c>
      <c r="F91" s="54">
        <v>0.69987342714615397</v>
      </c>
    </row>
    <row r="92" spans="1:6" x14ac:dyDescent="0.4">
      <c r="A92" s="52" t="s">
        <v>130</v>
      </c>
      <c r="B92" s="51" t="s">
        <v>124</v>
      </c>
      <c r="C92" s="51" t="s">
        <v>124</v>
      </c>
      <c r="D92" s="51" t="s">
        <v>124</v>
      </c>
      <c r="E92" s="51" t="s">
        <v>124</v>
      </c>
      <c r="F92" s="51" t="s">
        <v>124</v>
      </c>
    </row>
    <row r="93" spans="1:6" x14ac:dyDescent="0.4">
      <c r="A93" s="52" t="s">
        <v>129</v>
      </c>
      <c r="B93" s="53">
        <v>-100000</v>
      </c>
      <c r="C93" s="53">
        <v>-103000</v>
      </c>
      <c r="D93" s="53">
        <v>-111000</v>
      </c>
      <c r="E93" s="53">
        <v>-124000</v>
      </c>
      <c r="F93" s="53">
        <v>-112000</v>
      </c>
    </row>
    <row r="94" spans="1:6" x14ac:dyDescent="0.4">
      <c r="A94" s="52" t="s">
        <v>128</v>
      </c>
      <c r="B94" s="51" t="s">
        <v>127</v>
      </c>
      <c r="C94" s="51" t="s">
        <v>127</v>
      </c>
      <c r="D94" s="51" t="s">
        <v>127</v>
      </c>
      <c r="E94" s="51" t="s">
        <v>127</v>
      </c>
      <c r="F94" s="51" t="s">
        <v>127</v>
      </c>
    </row>
    <row r="95" spans="1:6" x14ac:dyDescent="0.4">
      <c r="A95" s="52" t="s">
        <v>126</v>
      </c>
      <c r="B95" s="51" t="s">
        <v>124</v>
      </c>
      <c r="C95" s="51" t="s">
        <v>124</v>
      </c>
      <c r="D95" s="51" t="s">
        <v>124</v>
      </c>
      <c r="E95" s="51" t="s">
        <v>124</v>
      </c>
      <c r="F95" s="51" t="s">
        <v>124</v>
      </c>
    </row>
    <row r="96" spans="1:6" x14ac:dyDescent="0.4">
      <c r="A96" s="52" t="s">
        <v>125</v>
      </c>
      <c r="B96" s="51" t="s">
        <v>124</v>
      </c>
      <c r="C96" s="51" t="s">
        <v>124</v>
      </c>
      <c r="D96" s="51" t="s">
        <v>124</v>
      </c>
      <c r="E96" s="51" t="s">
        <v>124</v>
      </c>
      <c r="F96" s="51" t="s">
        <v>124</v>
      </c>
    </row>
    <row r="97" spans="1:6" x14ac:dyDescent="0.4">
      <c r="A97" s="52" t="s">
        <v>47</v>
      </c>
      <c r="B97" s="52"/>
      <c r="C97" s="52"/>
      <c r="D97" s="52"/>
      <c r="E97" s="52"/>
      <c r="F97" s="52"/>
    </row>
    <row r="98" spans="1:6" x14ac:dyDescent="0.4">
      <c r="A98" s="55" t="s">
        <v>339</v>
      </c>
      <c r="B98" s="52"/>
      <c r="C98" s="52"/>
      <c r="D98" s="52"/>
      <c r="E98" s="52"/>
      <c r="F98" s="52"/>
    </row>
    <row r="99" spans="1:6" x14ac:dyDescent="0.4">
      <c r="A99" s="52" t="s">
        <v>133</v>
      </c>
      <c r="B99" s="53">
        <v>-3000</v>
      </c>
      <c r="C99" s="53">
        <v>-3000</v>
      </c>
      <c r="D99" s="53">
        <v>-3000</v>
      </c>
      <c r="E99" s="53">
        <v>0</v>
      </c>
      <c r="F99" s="53">
        <v>0</v>
      </c>
    </row>
    <row r="100" spans="1:6" x14ac:dyDescent="0.4">
      <c r="A100" s="52" t="s">
        <v>132</v>
      </c>
      <c r="B100" s="51" t="s">
        <v>124</v>
      </c>
      <c r="C100" s="51" t="s">
        <v>124</v>
      </c>
      <c r="D100" s="51" t="s">
        <v>124</v>
      </c>
      <c r="E100" s="51" t="s">
        <v>124</v>
      </c>
      <c r="F100" s="51" t="s">
        <v>124</v>
      </c>
    </row>
    <row r="101" spans="1:6" x14ac:dyDescent="0.4">
      <c r="A101" s="52" t="s">
        <v>131</v>
      </c>
      <c r="B101" s="51" t="s">
        <v>127</v>
      </c>
      <c r="C101" s="51" t="s">
        <v>127</v>
      </c>
      <c r="D101" s="51" t="s">
        <v>127</v>
      </c>
      <c r="E101" s="54">
        <v>0</v>
      </c>
      <c r="F101" s="54">
        <v>0</v>
      </c>
    </row>
    <row r="102" spans="1:6" x14ac:dyDescent="0.4">
      <c r="A102" s="52" t="s">
        <v>130</v>
      </c>
      <c r="B102" s="51" t="s">
        <v>124</v>
      </c>
      <c r="C102" s="51" t="s">
        <v>124</v>
      </c>
      <c r="D102" s="51" t="s">
        <v>124</v>
      </c>
      <c r="E102" s="51" t="s">
        <v>124</v>
      </c>
      <c r="F102" s="51" t="s">
        <v>124</v>
      </c>
    </row>
    <row r="103" spans="1:6" x14ac:dyDescent="0.4">
      <c r="A103" s="52" t="s">
        <v>129</v>
      </c>
      <c r="B103" s="53">
        <v>0</v>
      </c>
      <c r="C103" s="53">
        <v>0</v>
      </c>
      <c r="D103" s="53">
        <v>0</v>
      </c>
      <c r="E103" s="53">
        <v>0</v>
      </c>
      <c r="F103" s="53">
        <v>0</v>
      </c>
    </row>
    <row r="104" spans="1:6" x14ac:dyDescent="0.4">
      <c r="A104" s="52" t="s">
        <v>128</v>
      </c>
      <c r="B104" s="54">
        <v>0</v>
      </c>
      <c r="C104" s="54">
        <v>0</v>
      </c>
      <c r="D104" s="54">
        <v>0</v>
      </c>
      <c r="E104" s="54">
        <v>0</v>
      </c>
      <c r="F104" s="54">
        <v>0</v>
      </c>
    </row>
    <row r="105" spans="1:6" x14ac:dyDescent="0.4">
      <c r="A105" s="52" t="s">
        <v>126</v>
      </c>
      <c r="B105" s="51" t="s">
        <v>124</v>
      </c>
      <c r="C105" s="51" t="s">
        <v>124</v>
      </c>
      <c r="D105" s="51" t="s">
        <v>124</v>
      </c>
      <c r="E105" s="51" t="s">
        <v>124</v>
      </c>
      <c r="F105" s="51" t="s">
        <v>124</v>
      </c>
    </row>
    <row r="106" spans="1:6" x14ac:dyDescent="0.4">
      <c r="A106" s="52" t="s">
        <v>125</v>
      </c>
      <c r="B106" s="51" t="s">
        <v>124</v>
      </c>
      <c r="C106" s="51" t="s">
        <v>124</v>
      </c>
      <c r="D106" s="51" t="s">
        <v>124</v>
      </c>
      <c r="E106" s="51" t="s">
        <v>124</v>
      </c>
      <c r="F106" s="51" t="s">
        <v>124</v>
      </c>
    </row>
    <row r="107" spans="1:6" x14ac:dyDescent="0.4">
      <c r="A107" s="50"/>
    </row>
    <row r="108" spans="1:6" ht="178.5" customHeight="1" x14ac:dyDescent="0.4">
      <c r="A108" s="69" t="s">
        <v>123</v>
      </c>
      <c r="B108" s="68"/>
      <c r="C108" s="68"/>
      <c r="D108" s="68"/>
      <c r="E108" s="68"/>
      <c r="F108" s="68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C48F0-C34B-47AD-9607-94730DD49EBB}">
  <dimension ref="A1:L108"/>
  <sheetViews>
    <sheetView topLeftCell="A7" zoomScaleNormal="100" workbookViewId="0">
      <selection activeCell="G16" sqref="G16:H16"/>
    </sheetView>
  </sheetViews>
  <sheetFormatPr defaultRowHeight="12.3" x14ac:dyDescent="0.4"/>
  <cols>
    <col min="1" max="1" width="48.5546875" style="36" customWidth="1"/>
    <col min="2" max="3" width="22.27734375" style="36" customWidth="1"/>
    <col min="4" max="4" width="23.5546875" style="36" customWidth="1"/>
    <col min="5" max="5" width="22.27734375" style="36" customWidth="1"/>
    <col min="6" max="6" width="21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157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156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155</v>
      </c>
      <c r="B16" s="41">
        <v>2894700</v>
      </c>
      <c r="C16" s="41">
        <v>3000300</v>
      </c>
      <c r="D16" s="41">
        <v>3063600</v>
      </c>
      <c r="E16" s="41">
        <v>2920000</v>
      </c>
      <c r="F16" s="41">
        <v>3081000</v>
      </c>
      <c r="G16" s="36">
        <f>F16/F20</f>
        <v>0.8397383483237939</v>
      </c>
      <c r="H16" s="36">
        <f>F17/F20</f>
        <v>0.12428454619787407</v>
      </c>
    </row>
    <row r="17" spans="1:6" x14ac:dyDescent="0.4">
      <c r="A17" s="40" t="s">
        <v>154</v>
      </c>
      <c r="B17" s="41">
        <v>400900</v>
      </c>
      <c r="C17" s="41">
        <v>446600</v>
      </c>
      <c r="D17" s="41">
        <v>455200</v>
      </c>
      <c r="E17" s="41">
        <v>373000</v>
      </c>
      <c r="F17" s="41">
        <v>456000</v>
      </c>
    </row>
    <row r="18" spans="1:6" x14ac:dyDescent="0.4">
      <c r="A18" s="40" t="s">
        <v>153</v>
      </c>
      <c r="B18" s="41">
        <v>47500</v>
      </c>
      <c r="C18" s="41">
        <v>48000</v>
      </c>
      <c r="D18" s="41">
        <v>46500</v>
      </c>
      <c r="E18" s="41">
        <v>49000</v>
      </c>
      <c r="F18" s="41">
        <v>49000</v>
      </c>
    </row>
    <row r="19" spans="1:6" x14ac:dyDescent="0.4">
      <c r="A19" s="40" t="s">
        <v>152</v>
      </c>
      <c r="B19" s="41">
        <v>39100</v>
      </c>
      <c r="C19" s="41">
        <v>39600</v>
      </c>
      <c r="D19" s="41">
        <v>82400</v>
      </c>
      <c r="E19" s="41">
        <v>74000</v>
      </c>
      <c r="F19" s="41">
        <v>83000</v>
      </c>
    </row>
    <row r="20" spans="1:6" x14ac:dyDescent="0.4">
      <c r="A20" s="40" t="s">
        <v>47</v>
      </c>
      <c r="B20" s="40"/>
      <c r="C20" s="40"/>
      <c r="D20" s="40"/>
      <c r="E20" s="40"/>
      <c r="F20" s="46">
        <f>SUM(F16:F19)</f>
        <v>3669000</v>
      </c>
    </row>
    <row r="21" spans="1:6" x14ac:dyDescent="0.4">
      <c r="A21" s="40" t="s">
        <v>131</v>
      </c>
      <c r="B21" s="40"/>
      <c r="C21" s="40"/>
      <c r="D21" s="40"/>
      <c r="E21" s="40"/>
      <c r="F21" s="40"/>
    </row>
    <row r="22" spans="1:6" x14ac:dyDescent="0.4">
      <c r="A22" s="40" t="s">
        <v>155</v>
      </c>
      <c r="B22" s="39">
        <v>85.586304772041899</v>
      </c>
      <c r="C22" s="39">
        <v>84.886122506719502</v>
      </c>
      <c r="D22" s="39">
        <v>83.987169997532703</v>
      </c>
      <c r="E22" s="39">
        <v>85.480093676815002</v>
      </c>
      <c r="F22" s="39">
        <v>83.973834832379396</v>
      </c>
    </row>
    <row r="23" spans="1:6" x14ac:dyDescent="0.4">
      <c r="A23" s="40" t="s">
        <v>154</v>
      </c>
      <c r="B23" s="39">
        <v>11.853231624386501</v>
      </c>
      <c r="C23" s="39">
        <v>12.6354505587778</v>
      </c>
      <c r="D23" s="39">
        <v>12.479096416920299</v>
      </c>
      <c r="E23" s="39">
        <v>10.919203747072601</v>
      </c>
      <c r="F23" s="39">
        <v>12.4284546197874</v>
      </c>
    </row>
    <row r="24" spans="1:6" x14ac:dyDescent="0.4">
      <c r="A24" s="40" t="s">
        <v>153</v>
      </c>
      <c r="B24" s="39">
        <v>1.4044113299036101</v>
      </c>
      <c r="C24" s="39">
        <v>1.35804215589192</v>
      </c>
      <c r="D24" s="39">
        <v>1.2747758861748499</v>
      </c>
      <c r="E24" s="39">
        <v>1.4344262295082</v>
      </c>
      <c r="F24" s="39">
        <v>1.3355137639683801</v>
      </c>
    </row>
    <row r="25" spans="1:6" x14ac:dyDescent="0.4">
      <c r="A25" s="40" t="s">
        <v>152</v>
      </c>
      <c r="B25" s="39">
        <v>1.1560522736680301</v>
      </c>
      <c r="C25" s="39">
        <v>1.1203847786108401</v>
      </c>
      <c r="D25" s="39">
        <v>2.25895769937221</v>
      </c>
      <c r="E25" s="39">
        <v>2.1662763466042199</v>
      </c>
      <c r="F25" s="39">
        <v>2.2621967838648098</v>
      </c>
    </row>
    <row r="26" spans="1:6" x14ac:dyDescent="0.4">
      <c r="A26" s="40" t="s">
        <v>47</v>
      </c>
      <c r="B26" s="40"/>
      <c r="C26" s="40"/>
      <c r="D26" s="40"/>
      <c r="E26" s="40"/>
      <c r="F26" s="40"/>
    </row>
    <row r="27" spans="1:6" x14ac:dyDescent="0.4">
      <c r="A27" s="40" t="s">
        <v>129</v>
      </c>
      <c r="B27" s="40"/>
      <c r="C27" s="40"/>
      <c r="D27" s="40"/>
      <c r="E27" s="40"/>
      <c r="F27" s="40"/>
    </row>
    <row r="28" spans="1:6" x14ac:dyDescent="0.4">
      <c r="A28" s="40" t="s">
        <v>155</v>
      </c>
      <c r="B28" s="38" t="s">
        <v>124</v>
      </c>
      <c r="C28" s="38" t="s">
        <v>124</v>
      </c>
      <c r="D28" s="38" t="s">
        <v>124</v>
      </c>
      <c r="E28" s="38" t="s">
        <v>124</v>
      </c>
      <c r="F28" s="38" t="s">
        <v>124</v>
      </c>
    </row>
    <row r="29" spans="1:6" x14ac:dyDescent="0.4">
      <c r="A29" s="40" t="s">
        <v>154</v>
      </c>
      <c r="B29" s="38" t="s">
        <v>124</v>
      </c>
      <c r="C29" s="38" t="s">
        <v>124</v>
      </c>
      <c r="D29" s="38" t="s">
        <v>124</v>
      </c>
      <c r="E29" s="38" t="s">
        <v>124</v>
      </c>
      <c r="F29" s="38" t="s">
        <v>124</v>
      </c>
    </row>
    <row r="30" spans="1:6" x14ac:dyDescent="0.4">
      <c r="A30" s="40" t="s">
        <v>153</v>
      </c>
      <c r="B30" s="38" t="s">
        <v>124</v>
      </c>
      <c r="C30" s="38" t="s">
        <v>124</v>
      </c>
      <c r="D30" s="38" t="s">
        <v>124</v>
      </c>
      <c r="E30" s="38" t="s">
        <v>124</v>
      </c>
      <c r="F30" s="38" t="s">
        <v>124</v>
      </c>
    </row>
    <row r="31" spans="1:6" x14ac:dyDescent="0.4">
      <c r="A31" s="40" t="s">
        <v>152</v>
      </c>
      <c r="B31" s="41">
        <v>53900</v>
      </c>
      <c r="C31" s="41">
        <v>40000</v>
      </c>
      <c r="D31" s="41">
        <v>40100</v>
      </c>
      <c r="E31" s="41">
        <v>41000</v>
      </c>
      <c r="F31" s="41">
        <v>41000</v>
      </c>
    </row>
    <row r="32" spans="1:6" x14ac:dyDescent="0.4">
      <c r="A32" s="40" t="s">
        <v>47</v>
      </c>
      <c r="B32" s="40"/>
      <c r="C32" s="40"/>
      <c r="D32" s="40"/>
      <c r="E32" s="40"/>
      <c r="F32" s="40"/>
    </row>
    <row r="33" spans="1:6" x14ac:dyDescent="0.4">
      <c r="A33" s="40" t="s">
        <v>128</v>
      </c>
      <c r="B33" s="40"/>
      <c r="C33" s="40"/>
      <c r="D33" s="40"/>
      <c r="E33" s="40"/>
      <c r="F33" s="40"/>
    </row>
    <row r="34" spans="1:6" x14ac:dyDescent="0.4">
      <c r="A34" s="40" t="s">
        <v>155</v>
      </c>
      <c r="B34" s="38" t="s">
        <v>124</v>
      </c>
      <c r="C34" s="38" t="s">
        <v>124</v>
      </c>
      <c r="D34" s="38" t="s">
        <v>124</v>
      </c>
      <c r="E34" s="38" t="s">
        <v>124</v>
      </c>
      <c r="F34" s="38" t="s">
        <v>124</v>
      </c>
    </row>
    <row r="35" spans="1:6" x14ac:dyDescent="0.4">
      <c r="A35" s="40" t="s">
        <v>154</v>
      </c>
      <c r="B35" s="38" t="s">
        <v>124</v>
      </c>
      <c r="C35" s="38" t="s">
        <v>124</v>
      </c>
      <c r="D35" s="38" t="s">
        <v>124</v>
      </c>
      <c r="E35" s="38" t="s">
        <v>124</v>
      </c>
      <c r="F35" s="38" t="s">
        <v>124</v>
      </c>
    </row>
    <row r="36" spans="1:6" x14ac:dyDescent="0.4">
      <c r="A36" s="40" t="s">
        <v>153</v>
      </c>
      <c r="B36" s="38" t="s">
        <v>124</v>
      </c>
      <c r="C36" s="38" t="s">
        <v>124</v>
      </c>
      <c r="D36" s="38" t="s">
        <v>124</v>
      </c>
      <c r="E36" s="38" t="s">
        <v>124</v>
      </c>
      <c r="F36" s="38" t="s">
        <v>124</v>
      </c>
    </row>
    <row r="37" spans="1:6" x14ac:dyDescent="0.4">
      <c r="A37" s="40" t="s">
        <v>152</v>
      </c>
      <c r="B37" s="38" t="s">
        <v>124</v>
      </c>
      <c r="C37" s="38" t="s">
        <v>124</v>
      </c>
      <c r="D37" s="38" t="s">
        <v>124</v>
      </c>
      <c r="E37" s="38" t="s">
        <v>124</v>
      </c>
      <c r="F37" s="38" t="s">
        <v>124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132</v>
      </c>
      <c r="B39" s="40"/>
      <c r="C39" s="40"/>
      <c r="D39" s="40"/>
      <c r="E39" s="40"/>
      <c r="F39" s="40"/>
    </row>
    <row r="40" spans="1:6" x14ac:dyDescent="0.4">
      <c r="A40" s="40" t="s">
        <v>155</v>
      </c>
      <c r="B40" s="41">
        <v>1154900</v>
      </c>
      <c r="C40" s="41">
        <v>1421100</v>
      </c>
      <c r="D40" s="41">
        <v>1438400</v>
      </c>
      <c r="E40" s="41">
        <v>1109000</v>
      </c>
      <c r="F40" s="41">
        <v>980000</v>
      </c>
    </row>
    <row r="41" spans="1:6" x14ac:dyDescent="0.4">
      <c r="A41" s="40" t="s">
        <v>154</v>
      </c>
      <c r="B41" s="41">
        <v>125200</v>
      </c>
      <c r="C41" s="41">
        <v>146800</v>
      </c>
      <c r="D41" s="41">
        <v>99700</v>
      </c>
      <c r="E41" s="41">
        <v>182000</v>
      </c>
      <c r="F41" s="41">
        <v>90000</v>
      </c>
    </row>
    <row r="42" spans="1:6" x14ac:dyDescent="0.4">
      <c r="A42" s="40" t="s">
        <v>153</v>
      </c>
      <c r="B42" s="41">
        <v>1700</v>
      </c>
      <c r="C42" s="41">
        <v>400</v>
      </c>
      <c r="D42" s="41">
        <v>300</v>
      </c>
      <c r="E42" s="41">
        <v>2000</v>
      </c>
      <c r="F42" s="41">
        <v>0</v>
      </c>
    </row>
    <row r="43" spans="1:6" x14ac:dyDescent="0.4">
      <c r="A43" s="40" t="s">
        <v>152</v>
      </c>
      <c r="B43" s="41">
        <v>185100</v>
      </c>
      <c r="C43" s="41">
        <v>65600</v>
      </c>
      <c r="D43" s="41">
        <v>101700</v>
      </c>
      <c r="E43" s="41">
        <v>73000</v>
      </c>
      <c r="F43" s="41">
        <v>99000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130</v>
      </c>
      <c r="B45" s="40"/>
      <c r="C45" s="40"/>
      <c r="D45" s="40"/>
      <c r="E45" s="40"/>
      <c r="F45" s="40"/>
    </row>
    <row r="46" spans="1:6" x14ac:dyDescent="0.4">
      <c r="A46" s="40" t="s">
        <v>155</v>
      </c>
      <c r="B46" s="39">
        <v>78.730656486468106</v>
      </c>
      <c r="C46" s="39">
        <v>86.975947120386806</v>
      </c>
      <c r="D46" s="39">
        <v>87.7019693921102</v>
      </c>
      <c r="E46" s="39">
        <v>81.185944363103999</v>
      </c>
      <c r="F46" s="39">
        <v>83.832335329341305</v>
      </c>
    </row>
    <row r="47" spans="1:6" x14ac:dyDescent="0.4">
      <c r="A47" s="40" t="s">
        <v>154</v>
      </c>
      <c r="B47" s="39">
        <v>8.5350057945326903</v>
      </c>
      <c r="C47" s="39">
        <v>8.9846379827406793</v>
      </c>
      <c r="D47" s="39">
        <v>6.0788976281934</v>
      </c>
      <c r="E47" s="39">
        <v>13.3235724743777</v>
      </c>
      <c r="F47" s="39">
        <v>7.6988879384089</v>
      </c>
    </row>
    <row r="48" spans="1:6" x14ac:dyDescent="0.4">
      <c r="A48" s="40" t="s">
        <v>153</v>
      </c>
      <c r="B48" s="39">
        <v>0.11589065375962899</v>
      </c>
      <c r="C48" s="39">
        <v>2.4481302405288001E-2</v>
      </c>
      <c r="D48" s="39">
        <v>1.8291567587342201E-2</v>
      </c>
      <c r="E48" s="39">
        <v>0.14641288433382099</v>
      </c>
      <c r="F48" s="39">
        <v>0</v>
      </c>
    </row>
    <row r="49" spans="1:6" x14ac:dyDescent="0.4">
      <c r="A49" s="40" t="s">
        <v>152</v>
      </c>
      <c r="B49" s="39">
        <v>12.6184470652396</v>
      </c>
      <c r="C49" s="39">
        <v>4.0149335944672302</v>
      </c>
      <c r="D49" s="39">
        <v>6.2008414121090203</v>
      </c>
      <c r="E49" s="39">
        <v>5.3440702781844802</v>
      </c>
      <c r="F49" s="39">
        <v>8.4687767322497898</v>
      </c>
    </row>
    <row r="50" spans="1:6" x14ac:dyDescent="0.4">
      <c r="A50" s="40" t="s">
        <v>47</v>
      </c>
      <c r="B50" s="40"/>
      <c r="C50" s="40"/>
      <c r="D50" s="40"/>
      <c r="E50" s="40"/>
      <c r="F50" s="40"/>
    </row>
    <row r="51" spans="1:6" x14ac:dyDescent="0.4">
      <c r="A51" s="40" t="s">
        <v>126</v>
      </c>
      <c r="B51" s="40"/>
      <c r="C51" s="40"/>
      <c r="D51" s="40"/>
      <c r="E51" s="40"/>
      <c r="F51" s="40"/>
    </row>
    <row r="52" spans="1:6" x14ac:dyDescent="0.4">
      <c r="A52" s="40" t="s">
        <v>155</v>
      </c>
      <c r="B52" s="41">
        <v>11396200</v>
      </c>
      <c r="C52" s="41">
        <v>12486300</v>
      </c>
      <c r="D52" s="41">
        <v>13659000</v>
      </c>
      <c r="E52" s="41">
        <v>14358000</v>
      </c>
      <c r="F52" s="41">
        <v>14924000</v>
      </c>
    </row>
    <row r="53" spans="1:6" x14ac:dyDescent="0.4">
      <c r="A53" s="40" t="s">
        <v>154</v>
      </c>
      <c r="B53" s="41">
        <v>1199800</v>
      </c>
      <c r="C53" s="41">
        <v>1184400</v>
      </c>
      <c r="D53" s="41">
        <v>1268500</v>
      </c>
      <c r="E53" s="41">
        <v>1413000</v>
      </c>
      <c r="F53" s="41">
        <v>1487000</v>
      </c>
    </row>
    <row r="54" spans="1:6" x14ac:dyDescent="0.4">
      <c r="A54" s="40" t="s">
        <v>153</v>
      </c>
      <c r="B54" s="41">
        <v>766500</v>
      </c>
      <c r="C54" s="41">
        <v>893200</v>
      </c>
      <c r="D54" s="41">
        <v>856500</v>
      </c>
      <c r="E54" s="41">
        <v>990000</v>
      </c>
      <c r="F54" s="41">
        <v>1103000</v>
      </c>
    </row>
    <row r="55" spans="1:6" x14ac:dyDescent="0.4">
      <c r="A55" s="40" t="s">
        <v>152</v>
      </c>
      <c r="B55" s="41">
        <v>825300</v>
      </c>
      <c r="C55" s="41">
        <v>862100</v>
      </c>
      <c r="D55" s="41">
        <v>916700</v>
      </c>
      <c r="E55" s="41">
        <v>949000</v>
      </c>
      <c r="F55" s="41">
        <v>1039000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125</v>
      </c>
      <c r="B57" s="40"/>
      <c r="C57" s="40"/>
      <c r="D57" s="40"/>
      <c r="E57" s="40"/>
      <c r="F57" s="40"/>
    </row>
    <row r="58" spans="1:6" x14ac:dyDescent="0.4">
      <c r="A58" s="40" t="s">
        <v>155</v>
      </c>
      <c r="B58" s="39">
        <v>80.323940286725204</v>
      </c>
      <c r="C58" s="39">
        <v>80.943212757681806</v>
      </c>
      <c r="D58" s="39">
        <v>81.786990964450595</v>
      </c>
      <c r="E58" s="39">
        <v>81.072840203275007</v>
      </c>
      <c r="F58" s="39">
        <v>80.439821053198898</v>
      </c>
    </row>
    <row r="59" spans="1:6" x14ac:dyDescent="0.4">
      <c r="A59" s="40" t="s">
        <v>154</v>
      </c>
      <c r="B59" s="39">
        <v>8.4565612709511004</v>
      </c>
      <c r="C59" s="39">
        <v>7.6779463243874</v>
      </c>
      <c r="D59" s="39">
        <v>7.5954900094008</v>
      </c>
      <c r="E59" s="39">
        <v>7.9785431959344999</v>
      </c>
      <c r="F59" s="39">
        <v>8.0148763003287904</v>
      </c>
    </row>
    <row r="60" spans="1:6" x14ac:dyDescent="0.4">
      <c r="A60" s="40" t="s">
        <v>153</v>
      </c>
      <c r="B60" s="39">
        <v>5.4025289333088997</v>
      </c>
      <c r="C60" s="39">
        <v>5.7902242966420303</v>
      </c>
      <c r="D60" s="39">
        <v>5.1285275467495399</v>
      </c>
      <c r="E60" s="39">
        <v>5.5900621118012399</v>
      </c>
      <c r="F60" s="39">
        <v>5.9451301676278803</v>
      </c>
    </row>
    <row r="61" spans="1:6" x14ac:dyDescent="0.4">
      <c r="A61" s="40" t="s">
        <v>152</v>
      </c>
      <c r="B61" s="39">
        <v>5.8169695090147897</v>
      </c>
      <c r="C61" s="39">
        <v>5.5886166212887298</v>
      </c>
      <c r="D61" s="39">
        <v>5.4889914793990702</v>
      </c>
      <c r="E61" s="39">
        <v>5.3585544889892702</v>
      </c>
      <c r="F61" s="39">
        <v>5.6001724788443896</v>
      </c>
    </row>
    <row r="62" spans="1:6" x14ac:dyDescent="0.4">
      <c r="A62" s="8"/>
      <c r="B62" s="6"/>
      <c r="C62" s="6"/>
      <c r="D62" s="6"/>
      <c r="E62" s="6"/>
      <c r="F62" s="6"/>
    </row>
    <row r="63" spans="1:6" x14ac:dyDescent="0.4">
      <c r="A63" s="37" t="s">
        <v>145</v>
      </c>
    </row>
    <row r="64" spans="1:6" ht="12.6" thickBot="1" x14ac:dyDescent="0.45">
      <c r="A64" s="8"/>
      <c r="B64" s="6"/>
      <c r="C64" s="6"/>
      <c r="D64" s="6"/>
      <c r="E64" s="6"/>
      <c r="F64" s="6"/>
    </row>
    <row r="65" spans="1:6" x14ac:dyDescent="0.4">
      <c r="A65" s="45" t="s">
        <v>144</v>
      </c>
      <c r="B65" s="44" t="s">
        <v>143</v>
      </c>
      <c r="C65" s="44" t="s">
        <v>142</v>
      </c>
      <c r="D65" s="44" t="s">
        <v>141</v>
      </c>
      <c r="E65" s="44" t="s">
        <v>140</v>
      </c>
      <c r="F65" s="44" t="s">
        <v>139</v>
      </c>
    </row>
    <row r="66" spans="1:6" x14ac:dyDescent="0.4">
      <c r="A66" s="40" t="s">
        <v>138</v>
      </c>
      <c r="B66" s="43">
        <v>43100</v>
      </c>
      <c r="C66" s="43">
        <v>43465</v>
      </c>
      <c r="D66" s="43">
        <v>43830</v>
      </c>
      <c r="E66" s="43">
        <v>44196</v>
      </c>
      <c r="F66" s="43">
        <v>44561</v>
      </c>
    </row>
    <row r="67" spans="1:6" x14ac:dyDescent="0.4">
      <c r="A67" s="40" t="s">
        <v>47</v>
      </c>
      <c r="B67" s="40"/>
      <c r="C67" s="40"/>
      <c r="D67" s="40"/>
      <c r="E67" s="40"/>
      <c r="F67" s="40"/>
    </row>
    <row r="68" spans="1:6" x14ac:dyDescent="0.4">
      <c r="A68" s="42" t="s">
        <v>155</v>
      </c>
      <c r="B68" s="40"/>
      <c r="C68" s="40"/>
      <c r="D68" s="40"/>
      <c r="E68" s="40"/>
      <c r="F68" s="40"/>
    </row>
    <row r="69" spans="1:6" x14ac:dyDescent="0.4">
      <c r="A69" s="40" t="s">
        <v>133</v>
      </c>
      <c r="B69" s="41">
        <v>2894700</v>
      </c>
      <c r="C69" s="41">
        <v>3000300</v>
      </c>
      <c r="D69" s="41">
        <v>3063600</v>
      </c>
      <c r="E69" s="41">
        <v>2920000</v>
      </c>
      <c r="F69" s="41">
        <v>3081000</v>
      </c>
    </row>
    <row r="70" spans="1:6" x14ac:dyDescent="0.4">
      <c r="A70" s="40" t="s">
        <v>132</v>
      </c>
      <c r="B70" s="41">
        <v>1154900</v>
      </c>
      <c r="C70" s="41">
        <v>1421100</v>
      </c>
      <c r="D70" s="41">
        <v>1438400</v>
      </c>
      <c r="E70" s="41">
        <v>1109000</v>
      </c>
      <c r="F70" s="41">
        <v>980000</v>
      </c>
    </row>
    <row r="71" spans="1:6" x14ac:dyDescent="0.4">
      <c r="A71" s="40" t="s">
        <v>131</v>
      </c>
      <c r="B71" s="39">
        <v>85.586304772041899</v>
      </c>
      <c r="C71" s="39">
        <v>84.886122506719502</v>
      </c>
      <c r="D71" s="39">
        <v>83.987169997532703</v>
      </c>
      <c r="E71" s="39">
        <v>85.480093676815002</v>
      </c>
      <c r="F71" s="39">
        <v>83.973834832379396</v>
      </c>
    </row>
    <row r="72" spans="1:6" x14ac:dyDescent="0.4">
      <c r="A72" s="40" t="s">
        <v>130</v>
      </c>
      <c r="B72" s="39">
        <v>78.730656486468106</v>
      </c>
      <c r="C72" s="39">
        <v>86.975947120386806</v>
      </c>
      <c r="D72" s="39">
        <v>87.7019693921102</v>
      </c>
      <c r="E72" s="39">
        <v>81.185944363103999</v>
      </c>
      <c r="F72" s="39">
        <v>83.832335329341305</v>
      </c>
    </row>
    <row r="73" spans="1:6" x14ac:dyDescent="0.4">
      <c r="A73" s="40" t="s">
        <v>129</v>
      </c>
      <c r="B73" s="38" t="s">
        <v>124</v>
      </c>
      <c r="C73" s="38" t="s">
        <v>124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128</v>
      </c>
      <c r="B74" s="38" t="s">
        <v>124</v>
      </c>
      <c r="C74" s="38" t="s">
        <v>124</v>
      </c>
      <c r="D74" s="38" t="s">
        <v>124</v>
      </c>
      <c r="E74" s="38" t="s">
        <v>124</v>
      </c>
      <c r="F74" s="38" t="s">
        <v>124</v>
      </c>
    </row>
    <row r="75" spans="1:6" x14ac:dyDescent="0.4">
      <c r="A75" s="40" t="s">
        <v>126</v>
      </c>
      <c r="B75" s="41">
        <v>11396200</v>
      </c>
      <c r="C75" s="41">
        <v>12486300</v>
      </c>
      <c r="D75" s="41">
        <v>13659000</v>
      </c>
      <c r="E75" s="41">
        <v>14358000</v>
      </c>
      <c r="F75" s="41">
        <v>14924000</v>
      </c>
    </row>
    <row r="76" spans="1:6" x14ac:dyDescent="0.4">
      <c r="A76" s="40" t="s">
        <v>125</v>
      </c>
      <c r="B76" s="39">
        <v>80.323940286725204</v>
      </c>
      <c r="C76" s="39">
        <v>80.943212757681806</v>
      </c>
      <c r="D76" s="39">
        <v>81.786990964450595</v>
      </c>
      <c r="E76" s="39">
        <v>81.072840203275007</v>
      </c>
      <c r="F76" s="39">
        <v>80.439821053198898</v>
      </c>
    </row>
    <row r="77" spans="1:6" x14ac:dyDescent="0.4">
      <c r="A77" s="40" t="s">
        <v>47</v>
      </c>
      <c r="B77" s="40"/>
      <c r="C77" s="40"/>
      <c r="D77" s="40"/>
      <c r="E77" s="40"/>
      <c r="F77" s="40"/>
    </row>
    <row r="78" spans="1:6" x14ac:dyDescent="0.4">
      <c r="A78" s="42" t="s">
        <v>154</v>
      </c>
      <c r="B78" s="40"/>
      <c r="C78" s="40"/>
      <c r="D78" s="40"/>
      <c r="E78" s="40"/>
      <c r="F78" s="40"/>
    </row>
    <row r="79" spans="1:6" x14ac:dyDescent="0.4">
      <c r="A79" s="40" t="s">
        <v>133</v>
      </c>
      <c r="B79" s="41">
        <v>400900</v>
      </c>
      <c r="C79" s="41">
        <v>446600</v>
      </c>
      <c r="D79" s="41">
        <v>455200</v>
      </c>
      <c r="E79" s="41">
        <v>373000</v>
      </c>
      <c r="F79" s="41">
        <v>456000</v>
      </c>
    </row>
    <row r="80" spans="1:6" x14ac:dyDescent="0.4">
      <c r="A80" s="40" t="s">
        <v>132</v>
      </c>
      <c r="B80" s="41">
        <v>125200</v>
      </c>
      <c r="C80" s="41">
        <v>146800</v>
      </c>
      <c r="D80" s="41">
        <v>99700</v>
      </c>
      <c r="E80" s="41">
        <v>182000</v>
      </c>
      <c r="F80" s="41">
        <v>90000</v>
      </c>
    </row>
    <row r="81" spans="1:6" x14ac:dyDescent="0.4">
      <c r="A81" s="40" t="s">
        <v>131</v>
      </c>
      <c r="B81" s="39">
        <v>11.853231624386501</v>
      </c>
      <c r="C81" s="39">
        <v>12.6354505587778</v>
      </c>
      <c r="D81" s="39">
        <v>12.479096416920299</v>
      </c>
      <c r="E81" s="39">
        <v>10.919203747072601</v>
      </c>
      <c r="F81" s="39">
        <v>12.4284546197874</v>
      </c>
    </row>
    <row r="82" spans="1:6" x14ac:dyDescent="0.4">
      <c r="A82" s="40" t="s">
        <v>130</v>
      </c>
      <c r="B82" s="39">
        <v>8.5350057945326903</v>
      </c>
      <c r="C82" s="39">
        <v>8.9846379827406793</v>
      </c>
      <c r="D82" s="39">
        <v>6.0788976281934</v>
      </c>
      <c r="E82" s="39">
        <v>13.3235724743777</v>
      </c>
      <c r="F82" s="39">
        <v>7.6988879384089</v>
      </c>
    </row>
    <row r="83" spans="1:6" x14ac:dyDescent="0.4">
      <c r="A83" s="40" t="s">
        <v>129</v>
      </c>
      <c r="B83" s="38" t="s">
        <v>124</v>
      </c>
      <c r="C83" s="38" t="s">
        <v>124</v>
      </c>
      <c r="D83" s="38" t="s">
        <v>124</v>
      </c>
      <c r="E83" s="38" t="s">
        <v>124</v>
      </c>
      <c r="F83" s="38" t="s">
        <v>124</v>
      </c>
    </row>
    <row r="84" spans="1:6" x14ac:dyDescent="0.4">
      <c r="A84" s="40" t="s">
        <v>128</v>
      </c>
      <c r="B84" s="38" t="s">
        <v>124</v>
      </c>
      <c r="C84" s="38" t="s">
        <v>124</v>
      </c>
      <c r="D84" s="38" t="s">
        <v>124</v>
      </c>
      <c r="E84" s="38" t="s">
        <v>124</v>
      </c>
      <c r="F84" s="38" t="s">
        <v>124</v>
      </c>
    </row>
    <row r="85" spans="1:6" x14ac:dyDescent="0.4">
      <c r="A85" s="40" t="s">
        <v>126</v>
      </c>
      <c r="B85" s="41">
        <v>1199800</v>
      </c>
      <c r="C85" s="41">
        <v>1184400</v>
      </c>
      <c r="D85" s="41">
        <v>1268500</v>
      </c>
      <c r="E85" s="41">
        <v>1413000</v>
      </c>
      <c r="F85" s="41">
        <v>1487000</v>
      </c>
    </row>
    <row r="86" spans="1:6" x14ac:dyDescent="0.4">
      <c r="A86" s="40" t="s">
        <v>125</v>
      </c>
      <c r="B86" s="39">
        <v>8.4565612709511004</v>
      </c>
      <c r="C86" s="39">
        <v>7.6779463243874</v>
      </c>
      <c r="D86" s="39">
        <v>7.5954900094008</v>
      </c>
      <c r="E86" s="39">
        <v>7.9785431959344999</v>
      </c>
      <c r="F86" s="39">
        <v>8.0148763003287904</v>
      </c>
    </row>
    <row r="87" spans="1:6" x14ac:dyDescent="0.4">
      <c r="A87" s="40" t="s">
        <v>47</v>
      </c>
      <c r="B87" s="40"/>
      <c r="C87" s="40"/>
      <c r="D87" s="40"/>
      <c r="E87" s="40"/>
      <c r="F87" s="40"/>
    </row>
    <row r="88" spans="1:6" x14ac:dyDescent="0.4">
      <c r="A88" s="42" t="s">
        <v>153</v>
      </c>
      <c r="B88" s="40"/>
      <c r="C88" s="40"/>
      <c r="D88" s="40"/>
      <c r="E88" s="40"/>
      <c r="F88" s="40"/>
    </row>
    <row r="89" spans="1:6" x14ac:dyDescent="0.4">
      <c r="A89" s="40" t="s">
        <v>133</v>
      </c>
      <c r="B89" s="41">
        <v>47500</v>
      </c>
      <c r="C89" s="41">
        <v>48000</v>
      </c>
      <c r="D89" s="41">
        <v>46500</v>
      </c>
      <c r="E89" s="41">
        <v>49000</v>
      </c>
      <c r="F89" s="41">
        <v>49000</v>
      </c>
    </row>
    <row r="90" spans="1:6" x14ac:dyDescent="0.4">
      <c r="A90" s="40" t="s">
        <v>132</v>
      </c>
      <c r="B90" s="41">
        <v>1700</v>
      </c>
      <c r="C90" s="41">
        <v>400</v>
      </c>
      <c r="D90" s="41">
        <v>300</v>
      </c>
      <c r="E90" s="41">
        <v>2000</v>
      </c>
      <c r="F90" s="41">
        <v>0</v>
      </c>
    </row>
    <row r="91" spans="1:6" x14ac:dyDescent="0.4">
      <c r="A91" s="40" t="s">
        <v>131</v>
      </c>
      <c r="B91" s="39">
        <v>1.4044113299036101</v>
      </c>
      <c r="C91" s="39">
        <v>1.35804215589192</v>
      </c>
      <c r="D91" s="39">
        <v>1.2747758861748499</v>
      </c>
      <c r="E91" s="39">
        <v>1.4344262295082</v>
      </c>
      <c r="F91" s="39">
        <v>1.3355137639683801</v>
      </c>
    </row>
    <row r="92" spans="1:6" x14ac:dyDescent="0.4">
      <c r="A92" s="40" t="s">
        <v>130</v>
      </c>
      <c r="B92" s="39">
        <v>0.11589065375962899</v>
      </c>
      <c r="C92" s="39">
        <v>2.4481302405288001E-2</v>
      </c>
      <c r="D92" s="39">
        <v>1.8291567587342201E-2</v>
      </c>
      <c r="E92" s="39">
        <v>0.14641288433382099</v>
      </c>
      <c r="F92" s="39">
        <v>0</v>
      </c>
    </row>
    <row r="93" spans="1:6" x14ac:dyDescent="0.4">
      <c r="A93" s="40" t="s">
        <v>129</v>
      </c>
      <c r="B93" s="38" t="s">
        <v>124</v>
      </c>
      <c r="C93" s="38" t="s">
        <v>124</v>
      </c>
      <c r="D93" s="38" t="s">
        <v>124</v>
      </c>
      <c r="E93" s="38" t="s">
        <v>124</v>
      </c>
      <c r="F93" s="38" t="s">
        <v>124</v>
      </c>
    </row>
    <row r="94" spans="1:6" x14ac:dyDescent="0.4">
      <c r="A94" s="40" t="s">
        <v>128</v>
      </c>
      <c r="B94" s="38" t="s">
        <v>124</v>
      </c>
      <c r="C94" s="38" t="s">
        <v>124</v>
      </c>
      <c r="D94" s="38" t="s">
        <v>124</v>
      </c>
      <c r="E94" s="38" t="s">
        <v>124</v>
      </c>
      <c r="F94" s="38" t="s">
        <v>124</v>
      </c>
    </row>
    <row r="95" spans="1:6" x14ac:dyDescent="0.4">
      <c r="A95" s="40" t="s">
        <v>126</v>
      </c>
      <c r="B95" s="41">
        <v>766500</v>
      </c>
      <c r="C95" s="41">
        <v>893200</v>
      </c>
      <c r="D95" s="41">
        <v>856500</v>
      </c>
      <c r="E95" s="41">
        <v>990000</v>
      </c>
      <c r="F95" s="41">
        <v>1103000</v>
      </c>
    </row>
    <row r="96" spans="1:6" x14ac:dyDescent="0.4">
      <c r="A96" s="40" t="s">
        <v>125</v>
      </c>
      <c r="B96" s="39">
        <v>5.4025289333088997</v>
      </c>
      <c r="C96" s="39">
        <v>5.7902242966420303</v>
      </c>
      <c r="D96" s="39">
        <v>5.1285275467495399</v>
      </c>
      <c r="E96" s="39">
        <v>5.5900621118012399</v>
      </c>
      <c r="F96" s="39">
        <v>5.9451301676278803</v>
      </c>
    </row>
    <row r="97" spans="1:6" x14ac:dyDescent="0.4">
      <c r="A97" s="40" t="s">
        <v>47</v>
      </c>
      <c r="B97" s="40"/>
      <c r="C97" s="40"/>
      <c r="D97" s="40"/>
      <c r="E97" s="40"/>
      <c r="F97" s="40"/>
    </row>
    <row r="98" spans="1:6" x14ac:dyDescent="0.4">
      <c r="A98" s="42" t="s">
        <v>152</v>
      </c>
      <c r="B98" s="40"/>
      <c r="C98" s="40"/>
      <c r="D98" s="40"/>
      <c r="E98" s="40"/>
      <c r="F98" s="40"/>
    </row>
    <row r="99" spans="1:6" x14ac:dyDescent="0.4">
      <c r="A99" s="40" t="s">
        <v>133</v>
      </c>
      <c r="B99" s="41">
        <v>39100</v>
      </c>
      <c r="C99" s="41">
        <v>39600</v>
      </c>
      <c r="D99" s="41">
        <v>82400</v>
      </c>
      <c r="E99" s="41">
        <v>74000</v>
      </c>
      <c r="F99" s="41">
        <v>83000</v>
      </c>
    </row>
    <row r="100" spans="1:6" x14ac:dyDescent="0.4">
      <c r="A100" s="40" t="s">
        <v>132</v>
      </c>
      <c r="B100" s="41">
        <v>185100</v>
      </c>
      <c r="C100" s="41">
        <v>65600</v>
      </c>
      <c r="D100" s="41">
        <v>101700</v>
      </c>
      <c r="E100" s="41">
        <v>73000</v>
      </c>
      <c r="F100" s="41">
        <v>99000</v>
      </c>
    </row>
    <row r="101" spans="1:6" x14ac:dyDescent="0.4">
      <c r="A101" s="40" t="s">
        <v>131</v>
      </c>
      <c r="B101" s="39">
        <v>1.1560522736680301</v>
      </c>
      <c r="C101" s="39">
        <v>1.1203847786108401</v>
      </c>
      <c r="D101" s="39">
        <v>2.25895769937221</v>
      </c>
      <c r="E101" s="39">
        <v>2.1662763466042199</v>
      </c>
      <c r="F101" s="39">
        <v>2.2621967838648098</v>
      </c>
    </row>
    <row r="102" spans="1:6" x14ac:dyDescent="0.4">
      <c r="A102" s="40" t="s">
        <v>130</v>
      </c>
      <c r="B102" s="39">
        <v>12.6184470652396</v>
      </c>
      <c r="C102" s="39">
        <v>4.0149335944672302</v>
      </c>
      <c r="D102" s="39">
        <v>6.2008414121090203</v>
      </c>
      <c r="E102" s="39">
        <v>5.3440702781844802</v>
      </c>
      <c r="F102" s="39">
        <v>8.4687767322497898</v>
      </c>
    </row>
    <row r="103" spans="1:6" x14ac:dyDescent="0.4">
      <c r="A103" s="40" t="s">
        <v>129</v>
      </c>
      <c r="B103" s="41">
        <v>53900</v>
      </c>
      <c r="C103" s="41">
        <v>40000</v>
      </c>
      <c r="D103" s="41">
        <v>40100</v>
      </c>
      <c r="E103" s="41">
        <v>41000</v>
      </c>
      <c r="F103" s="41">
        <v>41000</v>
      </c>
    </row>
    <row r="104" spans="1:6" x14ac:dyDescent="0.4">
      <c r="A104" s="40" t="s">
        <v>128</v>
      </c>
      <c r="B104" s="38" t="s">
        <v>124</v>
      </c>
      <c r="C104" s="38" t="s">
        <v>124</v>
      </c>
      <c r="D104" s="38" t="s">
        <v>124</v>
      </c>
      <c r="E104" s="38" t="s">
        <v>124</v>
      </c>
      <c r="F104" s="38" t="s">
        <v>124</v>
      </c>
    </row>
    <row r="105" spans="1:6" x14ac:dyDescent="0.4">
      <c r="A105" s="40" t="s">
        <v>126</v>
      </c>
      <c r="B105" s="41">
        <v>825300</v>
      </c>
      <c r="C105" s="41">
        <v>862100</v>
      </c>
      <c r="D105" s="41">
        <v>916700</v>
      </c>
      <c r="E105" s="41">
        <v>949000</v>
      </c>
      <c r="F105" s="41">
        <v>1039000</v>
      </c>
    </row>
    <row r="106" spans="1:6" x14ac:dyDescent="0.4">
      <c r="A106" s="40" t="s">
        <v>125</v>
      </c>
      <c r="B106" s="39">
        <v>5.8169695090147897</v>
      </c>
      <c r="C106" s="39">
        <v>5.5886166212887298</v>
      </c>
      <c r="D106" s="39">
        <v>5.4889914793990702</v>
      </c>
      <c r="E106" s="39">
        <v>5.3585544889892702</v>
      </c>
      <c r="F106" s="39">
        <v>5.6001724788443896</v>
      </c>
    </row>
    <row r="107" spans="1:6" x14ac:dyDescent="0.4">
      <c r="A107" s="37"/>
    </row>
    <row r="108" spans="1:6" ht="178.5" customHeight="1" x14ac:dyDescent="0.4">
      <c r="A108" s="8" t="s">
        <v>123</v>
      </c>
      <c r="B108" s="6"/>
      <c r="C108" s="6"/>
      <c r="D108" s="6"/>
      <c r="E108" s="6"/>
      <c r="F108" s="6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63183-E369-4557-8929-87EA695F274F}">
  <dimension ref="A1:L144"/>
  <sheetViews>
    <sheetView topLeftCell="A3" zoomScaleNormal="100" workbookViewId="0">
      <selection activeCell="G17" sqref="G17:H17"/>
    </sheetView>
  </sheetViews>
  <sheetFormatPr defaultRowHeight="12.3" x14ac:dyDescent="0.4"/>
  <cols>
    <col min="1" max="1" width="48.5546875" style="36" customWidth="1"/>
    <col min="2" max="2" width="23.5546875" style="36" customWidth="1"/>
    <col min="3" max="3" width="22.27734375" style="36" customWidth="1"/>
    <col min="4" max="4" width="21" style="36" customWidth="1"/>
    <col min="5" max="5" width="23.5546875" style="36" customWidth="1"/>
    <col min="6" max="6" width="22.277343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165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164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163</v>
      </c>
      <c r="B16" s="41">
        <v>3537000</v>
      </c>
      <c r="C16" s="41">
        <v>3589000</v>
      </c>
      <c r="D16" s="41">
        <v>3243000</v>
      </c>
      <c r="E16" s="41">
        <v>3109000</v>
      </c>
      <c r="F16" s="41">
        <v>3353000</v>
      </c>
    </row>
    <row r="17" spans="1:8" x14ac:dyDescent="0.4">
      <c r="A17" s="40" t="s">
        <v>162</v>
      </c>
      <c r="B17" s="41">
        <v>1568000</v>
      </c>
      <c r="C17" s="41">
        <v>1547000</v>
      </c>
      <c r="D17" s="41">
        <v>1504000</v>
      </c>
      <c r="E17" s="41">
        <v>1498000</v>
      </c>
      <c r="F17" s="41">
        <v>1639000</v>
      </c>
      <c r="G17" s="36">
        <f>(F16+F17)/F22</f>
        <v>0.78073193619017833</v>
      </c>
      <c r="H17" s="36">
        <f>F18/F22</f>
        <v>0.14967156709415078</v>
      </c>
    </row>
    <row r="18" spans="1:8" x14ac:dyDescent="0.4">
      <c r="A18" s="40" t="s">
        <v>161</v>
      </c>
      <c r="B18" s="41">
        <v>743000</v>
      </c>
      <c r="C18" s="41">
        <v>815000</v>
      </c>
      <c r="D18" s="41">
        <v>797000</v>
      </c>
      <c r="E18" s="41">
        <v>760000</v>
      </c>
      <c r="F18" s="41">
        <v>957000</v>
      </c>
    </row>
    <row r="19" spans="1:8" x14ac:dyDescent="0.4">
      <c r="A19" s="40" t="s">
        <v>160</v>
      </c>
      <c r="B19" s="41">
        <v>426000</v>
      </c>
      <c r="C19" s="41">
        <v>433000</v>
      </c>
      <c r="D19" s="41">
        <v>464000</v>
      </c>
      <c r="E19" s="41">
        <v>523000</v>
      </c>
      <c r="F19" s="41">
        <v>562000</v>
      </c>
    </row>
    <row r="20" spans="1:8" x14ac:dyDescent="0.4">
      <c r="A20" s="40" t="s">
        <v>159</v>
      </c>
      <c r="B20" s="41">
        <v>-2000</v>
      </c>
      <c r="C20" s="41">
        <v>0</v>
      </c>
      <c r="D20" s="41">
        <v>0</v>
      </c>
      <c r="E20" s="41">
        <v>0</v>
      </c>
      <c r="F20" s="41">
        <v>0</v>
      </c>
    </row>
    <row r="21" spans="1:8" x14ac:dyDescent="0.4">
      <c r="A21" s="40" t="s">
        <v>158</v>
      </c>
      <c r="B21" s="41">
        <v>-98000</v>
      </c>
      <c r="C21" s="41">
        <v>-93000</v>
      </c>
      <c r="D21" s="41">
        <v>-98000</v>
      </c>
      <c r="E21" s="41">
        <v>-96000</v>
      </c>
      <c r="F21" s="41">
        <v>-117000</v>
      </c>
    </row>
    <row r="22" spans="1:8" x14ac:dyDescent="0.4">
      <c r="A22" s="40" t="s">
        <v>47</v>
      </c>
      <c r="B22" s="40"/>
      <c r="C22" s="40"/>
      <c r="D22" s="40"/>
      <c r="E22" s="40"/>
      <c r="F22" s="46">
        <f>SUM(F16:F21)</f>
        <v>6394000</v>
      </c>
    </row>
    <row r="23" spans="1:8" x14ac:dyDescent="0.4">
      <c r="A23" s="40" t="s">
        <v>131</v>
      </c>
      <c r="B23" s="40"/>
      <c r="C23" s="40"/>
      <c r="D23" s="40"/>
      <c r="E23" s="40"/>
      <c r="F23" s="40"/>
    </row>
    <row r="24" spans="1:8" x14ac:dyDescent="0.4">
      <c r="A24" s="40" t="s">
        <v>163</v>
      </c>
      <c r="B24" s="39">
        <v>57.288629737609298</v>
      </c>
      <c r="C24" s="39">
        <v>57.049753616277201</v>
      </c>
      <c r="D24" s="39">
        <v>54.873096446700501</v>
      </c>
      <c r="E24" s="39">
        <v>53.658957542285101</v>
      </c>
      <c r="F24" s="39">
        <v>52.439787300594297</v>
      </c>
    </row>
    <row r="25" spans="1:8" x14ac:dyDescent="0.4">
      <c r="A25" s="40" t="s">
        <v>162</v>
      </c>
      <c r="B25" s="39">
        <v>25.396825396825399</v>
      </c>
      <c r="C25" s="39">
        <v>24.590685105706601</v>
      </c>
      <c r="D25" s="39">
        <v>25.4483925549915</v>
      </c>
      <c r="E25" s="39">
        <v>25.854332067656198</v>
      </c>
      <c r="F25" s="39">
        <v>25.6334063184235</v>
      </c>
    </row>
    <row r="26" spans="1:8" x14ac:dyDescent="0.4">
      <c r="A26" s="40" t="s">
        <v>161</v>
      </c>
      <c r="B26" s="39">
        <v>12.0343375445416</v>
      </c>
      <c r="C26" s="39">
        <v>12.9550151009378</v>
      </c>
      <c r="D26" s="39">
        <v>13.4856175972927</v>
      </c>
      <c r="E26" s="39">
        <v>13.1170176044184</v>
      </c>
      <c r="F26" s="39">
        <v>14.9671567094151</v>
      </c>
    </row>
    <row r="27" spans="1:8" x14ac:dyDescent="0.4">
      <c r="A27" s="40" t="s">
        <v>160</v>
      </c>
      <c r="B27" s="39">
        <v>6.8999028182701698</v>
      </c>
      <c r="C27" s="39">
        <v>6.8828485137498001</v>
      </c>
      <c r="D27" s="39">
        <v>7.8510998307952597</v>
      </c>
      <c r="E27" s="39">
        <v>9.02657921988264</v>
      </c>
      <c r="F27" s="39">
        <v>8.7894901470128204</v>
      </c>
    </row>
    <row r="28" spans="1:8" x14ac:dyDescent="0.4">
      <c r="A28" s="40" t="s">
        <v>159</v>
      </c>
      <c r="B28" s="38" t="s">
        <v>127</v>
      </c>
      <c r="C28" s="39">
        <v>0</v>
      </c>
      <c r="D28" s="39">
        <v>0</v>
      </c>
      <c r="E28" s="39">
        <v>0</v>
      </c>
      <c r="F28" s="39">
        <v>0</v>
      </c>
    </row>
    <row r="29" spans="1:8" x14ac:dyDescent="0.4">
      <c r="A29" s="40" t="s">
        <v>158</v>
      </c>
      <c r="B29" s="38" t="s">
        <v>127</v>
      </c>
      <c r="C29" s="38" t="s">
        <v>127</v>
      </c>
      <c r="D29" s="38" t="s">
        <v>127</v>
      </c>
      <c r="E29" s="38" t="s">
        <v>127</v>
      </c>
      <c r="F29" s="38" t="s">
        <v>127</v>
      </c>
    </row>
    <row r="30" spans="1:8" x14ac:dyDescent="0.4">
      <c r="A30" s="40" t="s">
        <v>47</v>
      </c>
      <c r="B30" s="40"/>
      <c r="C30" s="40"/>
      <c r="D30" s="40"/>
      <c r="E30" s="40"/>
      <c r="F30" s="40"/>
    </row>
    <row r="31" spans="1:8" x14ac:dyDescent="0.4">
      <c r="A31" s="40" t="s">
        <v>129</v>
      </c>
      <c r="B31" s="40"/>
      <c r="C31" s="40"/>
      <c r="D31" s="40"/>
      <c r="E31" s="40"/>
      <c r="F31" s="40"/>
    </row>
    <row r="32" spans="1:8" x14ac:dyDescent="0.4">
      <c r="A32" s="40" t="s">
        <v>163</v>
      </c>
      <c r="B32" s="41">
        <v>326000</v>
      </c>
      <c r="C32" s="41">
        <v>481000</v>
      </c>
      <c r="D32" s="41">
        <v>429000</v>
      </c>
      <c r="E32" s="41">
        <v>439000</v>
      </c>
      <c r="F32" s="41">
        <v>521000</v>
      </c>
    </row>
    <row r="33" spans="1:6" x14ac:dyDescent="0.4">
      <c r="A33" s="40" t="s">
        <v>162</v>
      </c>
      <c r="B33" s="41">
        <v>132000</v>
      </c>
      <c r="C33" s="41">
        <v>137000</v>
      </c>
      <c r="D33" s="41">
        <v>147000</v>
      </c>
      <c r="E33" s="41">
        <v>144000</v>
      </c>
      <c r="F33" s="41">
        <v>166000</v>
      </c>
    </row>
    <row r="34" spans="1:6" x14ac:dyDescent="0.4">
      <c r="A34" s="40" t="s">
        <v>161</v>
      </c>
      <c r="B34" s="41">
        <v>61000</v>
      </c>
      <c r="C34" s="41">
        <v>71000</v>
      </c>
      <c r="D34" s="41">
        <v>85000</v>
      </c>
      <c r="E34" s="41">
        <v>100000</v>
      </c>
      <c r="F34" s="41">
        <v>108000</v>
      </c>
    </row>
    <row r="35" spans="1:6" x14ac:dyDescent="0.4">
      <c r="A35" s="40" t="s">
        <v>160</v>
      </c>
      <c r="B35" s="41">
        <v>141000</v>
      </c>
      <c r="C35" s="41">
        <v>165000</v>
      </c>
      <c r="D35" s="41">
        <v>186000</v>
      </c>
      <c r="E35" s="41">
        <v>217000</v>
      </c>
      <c r="F35" s="41">
        <v>231000</v>
      </c>
    </row>
    <row r="36" spans="1:6" x14ac:dyDescent="0.4">
      <c r="A36" s="40" t="s">
        <v>159</v>
      </c>
      <c r="B36" s="41">
        <v>-131000</v>
      </c>
      <c r="C36" s="41">
        <v>-33000</v>
      </c>
      <c r="D36" s="41">
        <v>-13000</v>
      </c>
      <c r="E36" s="41">
        <v>-23000</v>
      </c>
      <c r="F36" s="41">
        <v>-31000</v>
      </c>
    </row>
    <row r="37" spans="1:6" x14ac:dyDescent="0.4">
      <c r="A37" s="40" t="s">
        <v>158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128</v>
      </c>
      <c r="B39" s="40"/>
      <c r="C39" s="40"/>
      <c r="D39" s="40"/>
      <c r="E39" s="40"/>
      <c r="F39" s="40"/>
    </row>
    <row r="40" spans="1:6" x14ac:dyDescent="0.4">
      <c r="A40" s="40" t="s">
        <v>163</v>
      </c>
      <c r="B40" s="39">
        <v>61.625708884688102</v>
      </c>
      <c r="C40" s="39">
        <v>58.587088915956201</v>
      </c>
      <c r="D40" s="39">
        <v>51.4388489208633</v>
      </c>
      <c r="E40" s="39">
        <v>50.057012542759402</v>
      </c>
      <c r="F40" s="39">
        <v>52.361809045226103</v>
      </c>
    </row>
    <row r="41" spans="1:6" x14ac:dyDescent="0.4">
      <c r="A41" s="40" t="s">
        <v>162</v>
      </c>
      <c r="B41" s="39">
        <v>24.952741020794001</v>
      </c>
      <c r="C41" s="39">
        <v>16.686967113276499</v>
      </c>
      <c r="D41" s="39">
        <v>17.625899280575499</v>
      </c>
      <c r="E41" s="39">
        <v>16.419612314709202</v>
      </c>
      <c r="F41" s="39">
        <v>16.683417085427099</v>
      </c>
    </row>
    <row r="42" spans="1:6" x14ac:dyDescent="0.4">
      <c r="A42" s="40" t="s">
        <v>161</v>
      </c>
      <c r="B42" s="39">
        <v>11.531190926276</v>
      </c>
      <c r="C42" s="39">
        <v>8.6479902557856292</v>
      </c>
      <c r="D42" s="39">
        <v>10.1918465227818</v>
      </c>
      <c r="E42" s="39">
        <v>11.4025085518814</v>
      </c>
      <c r="F42" s="39">
        <v>10.854271356783901</v>
      </c>
    </row>
    <row r="43" spans="1:6" x14ac:dyDescent="0.4">
      <c r="A43" s="40" t="s">
        <v>160</v>
      </c>
      <c r="B43" s="39">
        <v>26.654064272211698</v>
      </c>
      <c r="C43" s="39">
        <v>20.0974421437272</v>
      </c>
      <c r="D43" s="39">
        <v>22.302158273381298</v>
      </c>
      <c r="E43" s="39">
        <v>24.743443557582701</v>
      </c>
      <c r="F43" s="39">
        <v>23.2160804020101</v>
      </c>
    </row>
    <row r="44" spans="1:6" x14ac:dyDescent="0.4">
      <c r="A44" s="40" t="s">
        <v>159</v>
      </c>
      <c r="B44" s="38" t="s">
        <v>127</v>
      </c>
      <c r="C44" s="38" t="s">
        <v>127</v>
      </c>
      <c r="D44" s="38" t="s">
        <v>127</v>
      </c>
      <c r="E44" s="38" t="s">
        <v>127</v>
      </c>
      <c r="F44" s="38" t="s">
        <v>127</v>
      </c>
    </row>
    <row r="45" spans="1:6" x14ac:dyDescent="0.4">
      <c r="A45" s="40" t="s">
        <v>158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</row>
    <row r="46" spans="1:6" x14ac:dyDescent="0.4">
      <c r="A46" s="40" t="s">
        <v>47</v>
      </c>
      <c r="B46" s="40"/>
      <c r="C46" s="40"/>
      <c r="D46" s="40"/>
      <c r="E46" s="40"/>
      <c r="F46" s="40"/>
    </row>
    <row r="47" spans="1:6" x14ac:dyDescent="0.4">
      <c r="A47" s="40" t="s">
        <v>132</v>
      </c>
      <c r="B47" s="40"/>
      <c r="C47" s="40"/>
      <c r="D47" s="40"/>
      <c r="E47" s="40"/>
      <c r="F47" s="40"/>
    </row>
    <row r="48" spans="1:6" x14ac:dyDescent="0.4">
      <c r="A48" s="40" t="s">
        <v>163</v>
      </c>
      <c r="B48" s="41">
        <v>773000</v>
      </c>
      <c r="C48" s="41">
        <v>914000</v>
      </c>
      <c r="D48" s="41">
        <v>1076000</v>
      </c>
      <c r="E48" s="41">
        <v>1666000</v>
      </c>
      <c r="F48" s="41">
        <v>2015000</v>
      </c>
    </row>
    <row r="49" spans="1:6" x14ac:dyDescent="0.4">
      <c r="A49" s="40" t="s">
        <v>162</v>
      </c>
      <c r="B49" s="41">
        <v>476000</v>
      </c>
      <c r="C49" s="41">
        <v>503000</v>
      </c>
      <c r="D49" s="41">
        <v>518000</v>
      </c>
      <c r="E49" s="41">
        <v>543000</v>
      </c>
      <c r="F49" s="41">
        <v>579000</v>
      </c>
    </row>
    <row r="50" spans="1:6" x14ac:dyDescent="0.4">
      <c r="A50" s="40" t="s">
        <v>161</v>
      </c>
      <c r="B50" s="41">
        <v>245000</v>
      </c>
      <c r="C50" s="41">
        <v>311000</v>
      </c>
      <c r="D50" s="41">
        <v>318000</v>
      </c>
      <c r="E50" s="41">
        <v>301000</v>
      </c>
      <c r="F50" s="41">
        <v>278000</v>
      </c>
    </row>
    <row r="51" spans="1:6" x14ac:dyDescent="0.4">
      <c r="A51" s="40" t="s">
        <v>160</v>
      </c>
      <c r="B51" s="41">
        <v>644000</v>
      </c>
      <c r="C51" s="41">
        <v>562000</v>
      </c>
      <c r="D51" s="41">
        <v>528000</v>
      </c>
      <c r="E51" s="41">
        <v>716000</v>
      </c>
      <c r="F51" s="41">
        <v>616000</v>
      </c>
    </row>
    <row r="52" spans="1:6" x14ac:dyDescent="0.4">
      <c r="A52" s="40" t="s">
        <v>159</v>
      </c>
      <c r="B52" s="41">
        <v>1000</v>
      </c>
      <c r="C52" s="41">
        <v>5000</v>
      </c>
      <c r="D52" s="41">
        <v>3000</v>
      </c>
      <c r="E52" s="41">
        <v>5000</v>
      </c>
      <c r="F52" s="41">
        <v>4000</v>
      </c>
    </row>
    <row r="53" spans="1:6" x14ac:dyDescent="0.4">
      <c r="A53" s="40" t="s">
        <v>158</v>
      </c>
      <c r="B53" s="41">
        <v>-7000</v>
      </c>
      <c r="C53" s="41">
        <v>-9000</v>
      </c>
      <c r="D53" s="41">
        <v>-32000</v>
      </c>
      <c r="E53" s="41">
        <v>2000</v>
      </c>
      <c r="F53" s="41">
        <v>-13000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130</v>
      </c>
      <c r="B55" s="40"/>
      <c r="C55" s="40"/>
      <c r="D55" s="40"/>
      <c r="E55" s="40"/>
      <c r="F55" s="40"/>
    </row>
    <row r="56" spans="1:6" x14ac:dyDescent="0.4">
      <c r="A56" s="40" t="s">
        <v>163</v>
      </c>
      <c r="B56" s="39">
        <v>36.257035647279601</v>
      </c>
      <c r="C56" s="39">
        <v>39.982502187226601</v>
      </c>
      <c r="D56" s="39">
        <v>44.6287847366238</v>
      </c>
      <c r="E56" s="39">
        <v>51.531085678936002</v>
      </c>
      <c r="F56" s="39">
        <v>57.918942224777197</v>
      </c>
    </row>
    <row r="57" spans="1:6" x14ac:dyDescent="0.4">
      <c r="A57" s="40" t="s">
        <v>162</v>
      </c>
      <c r="B57" s="39">
        <v>22.3264540337711</v>
      </c>
      <c r="C57" s="39">
        <v>22.003499562554701</v>
      </c>
      <c r="D57" s="39">
        <v>21.484861053504801</v>
      </c>
      <c r="E57" s="39">
        <v>16.795545932570398</v>
      </c>
      <c r="F57" s="39">
        <v>16.642713423397499</v>
      </c>
    </row>
    <row r="58" spans="1:6" x14ac:dyDescent="0.4">
      <c r="A58" s="40" t="s">
        <v>161</v>
      </c>
      <c r="B58" s="39">
        <v>11.4915572232645</v>
      </c>
      <c r="C58" s="39">
        <v>13.6045494313211</v>
      </c>
      <c r="D58" s="39">
        <v>13.1895479054334</v>
      </c>
      <c r="E58" s="39">
        <v>9.3102381688833908</v>
      </c>
      <c r="F58" s="39">
        <v>7.9908019545846498</v>
      </c>
    </row>
    <row r="59" spans="1:6" x14ac:dyDescent="0.4">
      <c r="A59" s="40" t="s">
        <v>160</v>
      </c>
      <c r="B59" s="39">
        <v>30.206378986866799</v>
      </c>
      <c r="C59" s="39">
        <v>24.584426946631702</v>
      </c>
      <c r="D59" s="39">
        <v>21.899626710908301</v>
      </c>
      <c r="E59" s="39">
        <v>22.1466130528921</v>
      </c>
      <c r="F59" s="39">
        <v>17.7062374245473</v>
      </c>
    </row>
    <row r="60" spans="1:6" x14ac:dyDescent="0.4">
      <c r="A60" s="40" t="s">
        <v>159</v>
      </c>
      <c r="B60" s="39">
        <v>4.69043151969981E-2</v>
      </c>
      <c r="C60" s="39">
        <v>0.21872265966754201</v>
      </c>
      <c r="D60" s="39">
        <v>0.12442969722107</v>
      </c>
      <c r="E60" s="39">
        <v>0.15465511908444199</v>
      </c>
      <c r="F60" s="39">
        <v>0.114975567691865</v>
      </c>
    </row>
    <row r="61" spans="1:6" x14ac:dyDescent="0.4">
      <c r="A61" s="40" t="s">
        <v>158</v>
      </c>
      <c r="B61" s="38" t="s">
        <v>127</v>
      </c>
      <c r="C61" s="38" t="s">
        <v>127</v>
      </c>
      <c r="D61" s="38" t="s">
        <v>127</v>
      </c>
      <c r="E61" s="39">
        <v>6.1862047633776701E-2</v>
      </c>
      <c r="F61" s="38" t="s">
        <v>127</v>
      </c>
    </row>
    <row r="62" spans="1:6" x14ac:dyDescent="0.4">
      <c r="A62" s="40" t="s">
        <v>47</v>
      </c>
      <c r="B62" s="40"/>
      <c r="C62" s="40"/>
      <c r="D62" s="40"/>
      <c r="E62" s="40"/>
      <c r="F62" s="40"/>
    </row>
    <row r="63" spans="1:6" x14ac:dyDescent="0.4">
      <c r="A63" s="40" t="s">
        <v>126</v>
      </c>
      <c r="B63" s="40"/>
      <c r="C63" s="40"/>
      <c r="D63" s="40"/>
      <c r="E63" s="40"/>
      <c r="F63" s="40"/>
    </row>
    <row r="64" spans="1:6" x14ac:dyDescent="0.4">
      <c r="A64" s="40" t="s">
        <v>163</v>
      </c>
      <c r="B64" s="41">
        <v>14043000</v>
      </c>
      <c r="C64" s="41">
        <v>14291000</v>
      </c>
      <c r="D64" s="41">
        <v>14937000</v>
      </c>
      <c r="E64" s="41">
        <v>16783000</v>
      </c>
      <c r="F64" s="41">
        <v>18722000</v>
      </c>
    </row>
    <row r="65" spans="1:6" x14ac:dyDescent="0.4">
      <c r="A65" s="40" t="s">
        <v>162</v>
      </c>
      <c r="B65" s="38" t="s">
        <v>124</v>
      </c>
      <c r="C65" s="38" t="s">
        <v>124</v>
      </c>
      <c r="D65" s="38" t="s">
        <v>124</v>
      </c>
      <c r="E65" s="38" t="s">
        <v>124</v>
      </c>
      <c r="F65" s="38" t="s">
        <v>124</v>
      </c>
    </row>
    <row r="66" spans="1:6" x14ac:dyDescent="0.4">
      <c r="A66" s="40" t="s">
        <v>161</v>
      </c>
      <c r="B66" s="38" t="s">
        <v>124</v>
      </c>
      <c r="C66" s="38" t="s">
        <v>124</v>
      </c>
      <c r="D66" s="38" t="s">
        <v>124</v>
      </c>
      <c r="E66" s="38" t="s">
        <v>124</v>
      </c>
      <c r="F66" s="38" t="s">
        <v>124</v>
      </c>
    </row>
    <row r="67" spans="1:6" x14ac:dyDescent="0.4">
      <c r="A67" s="40" t="s">
        <v>160</v>
      </c>
      <c r="B67" s="38" t="s">
        <v>124</v>
      </c>
      <c r="C67" s="38" t="s">
        <v>124</v>
      </c>
      <c r="D67" s="38" t="s">
        <v>124</v>
      </c>
      <c r="E67" s="38" t="s">
        <v>124</v>
      </c>
      <c r="F67" s="38" t="s">
        <v>124</v>
      </c>
    </row>
    <row r="68" spans="1:6" x14ac:dyDescent="0.4">
      <c r="A68" s="40" t="s">
        <v>159</v>
      </c>
      <c r="B68" s="38" t="s">
        <v>124</v>
      </c>
      <c r="C68" s="38" t="s">
        <v>124</v>
      </c>
      <c r="D68" s="38" t="s">
        <v>124</v>
      </c>
      <c r="E68" s="38" t="s">
        <v>124</v>
      </c>
      <c r="F68" s="38" t="s">
        <v>124</v>
      </c>
    </row>
    <row r="69" spans="1:6" x14ac:dyDescent="0.4">
      <c r="A69" s="40" t="s">
        <v>158</v>
      </c>
      <c r="B69" s="38" t="s">
        <v>124</v>
      </c>
      <c r="C69" s="38" t="s">
        <v>124</v>
      </c>
      <c r="D69" s="38" t="s">
        <v>124</v>
      </c>
      <c r="E69" s="38" t="s">
        <v>124</v>
      </c>
      <c r="F69" s="38" t="s">
        <v>124</v>
      </c>
    </row>
    <row r="70" spans="1:6" x14ac:dyDescent="0.4">
      <c r="A70" s="40" t="s">
        <v>47</v>
      </c>
      <c r="B70" s="40"/>
      <c r="C70" s="40"/>
      <c r="D70" s="40"/>
      <c r="E70" s="40"/>
      <c r="F70" s="40"/>
    </row>
    <row r="71" spans="1:6" x14ac:dyDescent="0.4">
      <c r="A71" s="40" t="s">
        <v>125</v>
      </c>
      <c r="B71" s="40"/>
      <c r="C71" s="40"/>
      <c r="D71" s="40"/>
      <c r="E71" s="40"/>
      <c r="F71" s="40"/>
    </row>
    <row r="72" spans="1:6" x14ac:dyDescent="0.4">
      <c r="A72" s="40" t="s">
        <v>163</v>
      </c>
      <c r="B72" s="38" t="s">
        <v>124</v>
      </c>
      <c r="C72" s="38" t="s">
        <v>124</v>
      </c>
      <c r="D72" s="38" t="s">
        <v>124</v>
      </c>
      <c r="E72" s="38" t="s">
        <v>124</v>
      </c>
      <c r="F72" s="38" t="s">
        <v>124</v>
      </c>
    </row>
    <row r="73" spans="1:6" x14ac:dyDescent="0.4">
      <c r="A73" s="40" t="s">
        <v>162</v>
      </c>
      <c r="B73" s="38" t="s">
        <v>124</v>
      </c>
      <c r="C73" s="38" t="s">
        <v>124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161</v>
      </c>
      <c r="B74" s="38" t="s">
        <v>124</v>
      </c>
      <c r="C74" s="38" t="s">
        <v>124</v>
      </c>
      <c r="D74" s="38" t="s">
        <v>124</v>
      </c>
      <c r="E74" s="38" t="s">
        <v>124</v>
      </c>
      <c r="F74" s="38" t="s">
        <v>124</v>
      </c>
    </row>
    <row r="75" spans="1:6" x14ac:dyDescent="0.4">
      <c r="A75" s="40" t="s">
        <v>160</v>
      </c>
      <c r="B75" s="38" t="s">
        <v>124</v>
      </c>
      <c r="C75" s="38" t="s">
        <v>124</v>
      </c>
      <c r="D75" s="38" t="s">
        <v>124</v>
      </c>
      <c r="E75" s="38" t="s">
        <v>124</v>
      </c>
      <c r="F75" s="38" t="s">
        <v>124</v>
      </c>
    </row>
    <row r="76" spans="1:6" x14ac:dyDescent="0.4">
      <c r="A76" s="40" t="s">
        <v>159</v>
      </c>
      <c r="B76" s="38" t="s">
        <v>124</v>
      </c>
      <c r="C76" s="38" t="s">
        <v>124</v>
      </c>
      <c r="D76" s="38" t="s">
        <v>124</v>
      </c>
      <c r="E76" s="38" t="s">
        <v>124</v>
      </c>
      <c r="F76" s="38" t="s">
        <v>124</v>
      </c>
    </row>
    <row r="77" spans="1:6" x14ac:dyDescent="0.4">
      <c r="A77" s="40" t="s">
        <v>158</v>
      </c>
      <c r="B77" s="38" t="s">
        <v>124</v>
      </c>
      <c r="C77" s="38" t="s">
        <v>124</v>
      </c>
      <c r="D77" s="38" t="s">
        <v>124</v>
      </c>
      <c r="E77" s="38" t="s">
        <v>124</v>
      </c>
      <c r="F77" s="38" t="s">
        <v>124</v>
      </c>
    </row>
    <row r="78" spans="1:6" x14ac:dyDescent="0.4">
      <c r="A78" s="8"/>
      <c r="B78" s="6"/>
      <c r="C78" s="6"/>
      <c r="D78" s="6"/>
      <c r="E78" s="6"/>
      <c r="F78" s="6"/>
    </row>
    <row r="79" spans="1:6" x14ac:dyDescent="0.4">
      <c r="A79" s="37" t="s">
        <v>145</v>
      </c>
    </row>
    <row r="80" spans="1:6" ht="12.6" thickBot="1" x14ac:dyDescent="0.45">
      <c r="A80" s="8"/>
      <c r="B80" s="6"/>
      <c r="C80" s="6"/>
      <c r="D80" s="6"/>
      <c r="E80" s="6"/>
      <c r="F80" s="6"/>
    </row>
    <row r="81" spans="1:6" x14ac:dyDescent="0.4">
      <c r="A81" s="45" t="s">
        <v>144</v>
      </c>
      <c r="B81" s="44" t="s">
        <v>143</v>
      </c>
      <c r="C81" s="44" t="s">
        <v>142</v>
      </c>
      <c r="D81" s="44" t="s">
        <v>141</v>
      </c>
      <c r="E81" s="44" t="s">
        <v>140</v>
      </c>
      <c r="F81" s="44" t="s">
        <v>139</v>
      </c>
    </row>
    <row r="82" spans="1:6" x14ac:dyDescent="0.4">
      <c r="A82" s="40" t="s">
        <v>138</v>
      </c>
      <c r="B82" s="43">
        <v>43100</v>
      </c>
      <c r="C82" s="43">
        <v>43465</v>
      </c>
      <c r="D82" s="43">
        <v>43830</v>
      </c>
      <c r="E82" s="43">
        <v>44196</v>
      </c>
      <c r="F82" s="43">
        <v>44561</v>
      </c>
    </row>
    <row r="83" spans="1:6" x14ac:dyDescent="0.4">
      <c r="A83" s="40" t="s">
        <v>47</v>
      </c>
      <c r="B83" s="40"/>
      <c r="C83" s="40"/>
      <c r="D83" s="40"/>
      <c r="E83" s="40"/>
      <c r="F83" s="40"/>
    </row>
    <row r="84" spans="1:6" x14ac:dyDescent="0.4">
      <c r="A84" s="42" t="s">
        <v>163</v>
      </c>
      <c r="B84" s="40"/>
      <c r="C84" s="40"/>
      <c r="D84" s="40"/>
      <c r="E84" s="40"/>
      <c r="F84" s="40"/>
    </row>
    <row r="85" spans="1:6" x14ac:dyDescent="0.4">
      <c r="A85" s="40" t="s">
        <v>133</v>
      </c>
      <c r="B85" s="41">
        <v>3537000</v>
      </c>
      <c r="C85" s="41">
        <v>3589000</v>
      </c>
      <c r="D85" s="41">
        <v>3243000</v>
      </c>
      <c r="E85" s="41">
        <v>3109000</v>
      </c>
      <c r="F85" s="41">
        <v>3353000</v>
      </c>
    </row>
    <row r="86" spans="1:6" x14ac:dyDescent="0.4">
      <c r="A86" s="40" t="s">
        <v>132</v>
      </c>
      <c r="B86" s="41">
        <v>773000</v>
      </c>
      <c r="C86" s="41">
        <v>914000</v>
      </c>
      <c r="D86" s="41">
        <v>1076000</v>
      </c>
      <c r="E86" s="41">
        <v>1666000</v>
      </c>
      <c r="F86" s="41">
        <v>2015000</v>
      </c>
    </row>
    <row r="87" spans="1:6" x14ac:dyDescent="0.4">
      <c r="A87" s="40" t="s">
        <v>131</v>
      </c>
      <c r="B87" s="39">
        <v>57.288629737609298</v>
      </c>
      <c r="C87" s="39">
        <v>57.049753616277201</v>
      </c>
      <c r="D87" s="39">
        <v>54.873096446700501</v>
      </c>
      <c r="E87" s="39">
        <v>53.658957542285101</v>
      </c>
      <c r="F87" s="39">
        <v>52.439787300594297</v>
      </c>
    </row>
    <row r="88" spans="1:6" x14ac:dyDescent="0.4">
      <c r="A88" s="40" t="s">
        <v>130</v>
      </c>
      <c r="B88" s="39">
        <v>36.257035647279601</v>
      </c>
      <c r="C88" s="39">
        <v>39.982502187226601</v>
      </c>
      <c r="D88" s="39">
        <v>44.6287847366238</v>
      </c>
      <c r="E88" s="39">
        <v>51.531085678936002</v>
      </c>
      <c r="F88" s="39">
        <v>57.918942224777197</v>
      </c>
    </row>
    <row r="89" spans="1:6" x14ac:dyDescent="0.4">
      <c r="A89" s="40" t="s">
        <v>129</v>
      </c>
      <c r="B89" s="41">
        <v>326000</v>
      </c>
      <c r="C89" s="41">
        <v>481000</v>
      </c>
      <c r="D89" s="41">
        <v>429000</v>
      </c>
      <c r="E89" s="41">
        <v>439000</v>
      </c>
      <c r="F89" s="41">
        <v>521000</v>
      </c>
    </row>
    <row r="90" spans="1:6" x14ac:dyDescent="0.4">
      <c r="A90" s="40" t="s">
        <v>128</v>
      </c>
      <c r="B90" s="39">
        <v>61.625708884688102</v>
      </c>
      <c r="C90" s="39">
        <v>58.587088915956201</v>
      </c>
      <c r="D90" s="39">
        <v>51.4388489208633</v>
      </c>
      <c r="E90" s="39">
        <v>50.057012542759402</v>
      </c>
      <c r="F90" s="39">
        <v>52.361809045226103</v>
      </c>
    </row>
    <row r="91" spans="1:6" x14ac:dyDescent="0.4">
      <c r="A91" s="40" t="s">
        <v>126</v>
      </c>
      <c r="B91" s="41">
        <v>14043000</v>
      </c>
      <c r="C91" s="41">
        <v>14291000</v>
      </c>
      <c r="D91" s="41">
        <v>14937000</v>
      </c>
      <c r="E91" s="41">
        <v>16783000</v>
      </c>
      <c r="F91" s="41">
        <v>18722000</v>
      </c>
    </row>
    <row r="92" spans="1:6" x14ac:dyDescent="0.4">
      <c r="A92" s="40" t="s">
        <v>125</v>
      </c>
      <c r="B92" s="38" t="s">
        <v>124</v>
      </c>
      <c r="C92" s="38" t="s">
        <v>124</v>
      </c>
      <c r="D92" s="38" t="s">
        <v>124</v>
      </c>
      <c r="E92" s="38" t="s">
        <v>124</v>
      </c>
      <c r="F92" s="38" t="s">
        <v>124</v>
      </c>
    </row>
    <row r="93" spans="1:6" x14ac:dyDescent="0.4">
      <c r="A93" s="40" t="s">
        <v>47</v>
      </c>
      <c r="B93" s="40"/>
      <c r="C93" s="40"/>
      <c r="D93" s="40"/>
      <c r="E93" s="40"/>
      <c r="F93" s="40"/>
    </row>
    <row r="94" spans="1:6" x14ac:dyDescent="0.4">
      <c r="A94" s="42" t="s">
        <v>162</v>
      </c>
      <c r="B94" s="40"/>
      <c r="C94" s="40"/>
      <c r="D94" s="40"/>
      <c r="E94" s="40"/>
      <c r="F94" s="40"/>
    </row>
    <row r="95" spans="1:6" x14ac:dyDescent="0.4">
      <c r="A95" s="40" t="s">
        <v>133</v>
      </c>
      <c r="B95" s="41">
        <v>1568000</v>
      </c>
      <c r="C95" s="41">
        <v>1547000</v>
      </c>
      <c r="D95" s="41">
        <v>1504000</v>
      </c>
      <c r="E95" s="41">
        <v>1498000</v>
      </c>
      <c r="F95" s="41">
        <v>1639000</v>
      </c>
    </row>
    <row r="96" spans="1:6" x14ac:dyDescent="0.4">
      <c r="A96" s="40" t="s">
        <v>132</v>
      </c>
      <c r="B96" s="41">
        <v>476000</v>
      </c>
      <c r="C96" s="41">
        <v>503000</v>
      </c>
      <c r="D96" s="41">
        <v>518000</v>
      </c>
      <c r="E96" s="41">
        <v>543000</v>
      </c>
      <c r="F96" s="41">
        <v>579000</v>
      </c>
    </row>
    <row r="97" spans="1:6" x14ac:dyDescent="0.4">
      <c r="A97" s="40" t="s">
        <v>131</v>
      </c>
      <c r="B97" s="39">
        <v>25.396825396825399</v>
      </c>
      <c r="C97" s="39">
        <v>24.590685105706601</v>
      </c>
      <c r="D97" s="39">
        <v>25.4483925549915</v>
      </c>
      <c r="E97" s="39">
        <v>25.854332067656198</v>
      </c>
      <c r="F97" s="39">
        <v>25.6334063184235</v>
      </c>
    </row>
    <row r="98" spans="1:6" x14ac:dyDescent="0.4">
      <c r="A98" s="40" t="s">
        <v>130</v>
      </c>
      <c r="B98" s="39">
        <v>22.3264540337711</v>
      </c>
      <c r="C98" s="39">
        <v>22.003499562554701</v>
      </c>
      <c r="D98" s="39">
        <v>21.484861053504801</v>
      </c>
      <c r="E98" s="39">
        <v>16.795545932570398</v>
      </c>
      <c r="F98" s="39">
        <v>16.642713423397499</v>
      </c>
    </row>
    <row r="99" spans="1:6" x14ac:dyDescent="0.4">
      <c r="A99" s="40" t="s">
        <v>129</v>
      </c>
      <c r="B99" s="41">
        <v>132000</v>
      </c>
      <c r="C99" s="41">
        <v>137000</v>
      </c>
      <c r="D99" s="41">
        <v>147000</v>
      </c>
      <c r="E99" s="41">
        <v>144000</v>
      </c>
      <c r="F99" s="41">
        <v>166000</v>
      </c>
    </row>
    <row r="100" spans="1:6" x14ac:dyDescent="0.4">
      <c r="A100" s="40" t="s">
        <v>128</v>
      </c>
      <c r="B100" s="39">
        <v>24.952741020794001</v>
      </c>
      <c r="C100" s="39">
        <v>16.686967113276499</v>
      </c>
      <c r="D100" s="39">
        <v>17.625899280575499</v>
      </c>
      <c r="E100" s="39">
        <v>16.419612314709202</v>
      </c>
      <c r="F100" s="39">
        <v>16.683417085427099</v>
      </c>
    </row>
    <row r="101" spans="1:6" x14ac:dyDescent="0.4">
      <c r="A101" s="40" t="s">
        <v>126</v>
      </c>
      <c r="B101" s="38" t="s">
        <v>124</v>
      </c>
      <c r="C101" s="38" t="s">
        <v>124</v>
      </c>
      <c r="D101" s="38" t="s">
        <v>124</v>
      </c>
      <c r="E101" s="38" t="s">
        <v>124</v>
      </c>
      <c r="F101" s="38" t="s">
        <v>124</v>
      </c>
    </row>
    <row r="102" spans="1:6" x14ac:dyDescent="0.4">
      <c r="A102" s="40" t="s">
        <v>125</v>
      </c>
      <c r="B102" s="38" t="s">
        <v>124</v>
      </c>
      <c r="C102" s="38" t="s">
        <v>124</v>
      </c>
      <c r="D102" s="38" t="s">
        <v>124</v>
      </c>
      <c r="E102" s="38" t="s">
        <v>124</v>
      </c>
      <c r="F102" s="38" t="s">
        <v>124</v>
      </c>
    </row>
    <row r="103" spans="1:6" x14ac:dyDescent="0.4">
      <c r="A103" s="40" t="s">
        <v>47</v>
      </c>
      <c r="B103" s="40"/>
      <c r="C103" s="40"/>
      <c r="D103" s="40"/>
      <c r="E103" s="40"/>
      <c r="F103" s="40"/>
    </row>
    <row r="104" spans="1:6" x14ac:dyDescent="0.4">
      <c r="A104" s="42" t="s">
        <v>161</v>
      </c>
      <c r="B104" s="40"/>
      <c r="C104" s="40"/>
      <c r="D104" s="40"/>
      <c r="E104" s="40"/>
      <c r="F104" s="40"/>
    </row>
    <row r="105" spans="1:6" x14ac:dyDescent="0.4">
      <c r="A105" s="40" t="s">
        <v>133</v>
      </c>
      <c r="B105" s="41">
        <v>743000</v>
      </c>
      <c r="C105" s="41">
        <v>815000</v>
      </c>
      <c r="D105" s="41">
        <v>797000</v>
      </c>
      <c r="E105" s="41">
        <v>760000</v>
      </c>
      <c r="F105" s="41">
        <v>957000</v>
      </c>
    </row>
    <row r="106" spans="1:6" x14ac:dyDescent="0.4">
      <c r="A106" s="40" t="s">
        <v>132</v>
      </c>
      <c r="B106" s="41">
        <v>245000</v>
      </c>
      <c r="C106" s="41">
        <v>311000</v>
      </c>
      <c r="D106" s="41">
        <v>318000</v>
      </c>
      <c r="E106" s="41">
        <v>301000</v>
      </c>
      <c r="F106" s="41">
        <v>278000</v>
      </c>
    </row>
    <row r="107" spans="1:6" x14ac:dyDescent="0.4">
      <c r="A107" s="40" t="s">
        <v>131</v>
      </c>
      <c r="B107" s="39">
        <v>12.0343375445416</v>
      </c>
      <c r="C107" s="39">
        <v>12.9550151009378</v>
      </c>
      <c r="D107" s="39">
        <v>13.4856175972927</v>
      </c>
      <c r="E107" s="39">
        <v>13.1170176044184</v>
      </c>
      <c r="F107" s="39">
        <v>14.9671567094151</v>
      </c>
    </row>
    <row r="108" spans="1:6" x14ac:dyDescent="0.4">
      <c r="A108" s="40" t="s">
        <v>130</v>
      </c>
      <c r="B108" s="39">
        <v>11.4915572232645</v>
      </c>
      <c r="C108" s="39">
        <v>13.6045494313211</v>
      </c>
      <c r="D108" s="39">
        <v>13.1895479054334</v>
      </c>
      <c r="E108" s="39">
        <v>9.3102381688833908</v>
      </c>
      <c r="F108" s="39">
        <v>7.9908019545846498</v>
      </c>
    </row>
    <row r="109" spans="1:6" x14ac:dyDescent="0.4">
      <c r="A109" s="40" t="s">
        <v>129</v>
      </c>
      <c r="B109" s="41">
        <v>61000</v>
      </c>
      <c r="C109" s="41">
        <v>71000</v>
      </c>
      <c r="D109" s="41">
        <v>85000</v>
      </c>
      <c r="E109" s="41">
        <v>100000</v>
      </c>
      <c r="F109" s="41">
        <v>108000</v>
      </c>
    </row>
    <row r="110" spans="1:6" x14ac:dyDescent="0.4">
      <c r="A110" s="40" t="s">
        <v>128</v>
      </c>
      <c r="B110" s="39">
        <v>11.531190926276</v>
      </c>
      <c r="C110" s="39">
        <v>8.6479902557856292</v>
      </c>
      <c r="D110" s="39">
        <v>10.1918465227818</v>
      </c>
      <c r="E110" s="39">
        <v>11.4025085518814</v>
      </c>
      <c r="F110" s="39">
        <v>10.854271356783901</v>
      </c>
    </row>
    <row r="111" spans="1:6" x14ac:dyDescent="0.4">
      <c r="A111" s="40" t="s">
        <v>126</v>
      </c>
      <c r="B111" s="38" t="s">
        <v>124</v>
      </c>
      <c r="C111" s="38" t="s">
        <v>124</v>
      </c>
      <c r="D111" s="38" t="s">
        <v>124</v>
      </c>
      <c r="E111" s="38" t="s">
        <v>124</v>
      </c>
      <c r="F111" s="38" t="s">
        <v>124</v>
      </c>
    </row>
    <row r="112" spans="1:6" x14ac:dyDescent="0.4">
      <c r="A112" s="40" t="s">
        <v>125</v>
      </c>
      <c r="B112" s="38" t="s">
        <v>124</v>
      </c>
      <c r="C112" s="38" t="s">
        <v>124</v>
      </c>
      <c r="D112" s="38" t="s">
        <v>124</v>
      </c>
      <c r="E112" s="38" t="s">
        <v>124</v>
      </c>
      <c r="F112" s="38" t="s">
        <v>124</v>
      </c>
    </row>
    <row r="113" spans="1:6" x14ac:dyDescent="0.4">
      <c r="A113" s="40" t="s">
        <v>47</v>
      </c>
      <c r="B113" s="40"/>
      <c r="C113" s="40"/>
      <c r="D113" s="40"/>
      <c r="E113" s="40"/>
      <c r="F113" s="40"/>
    </row>
    <row r="114" spans="1:6" x14ac:dyDescent="0.4">
      <c r="A114" s="42" t="s">
        <v>160</v>
      </c>
      <c r="B114" s="40"/>
      <c r="C114" s="40"/>
      <c r="D114" s="40"/>
      <c r="E114" s="40"/>
      <c r="F114" s="40"/>
    </row>
    <row r="115" spans="1:6" x14ac:dyDescent="0.4">
      <c r="A115" s="40" t="s">
        <v>133</v>
      </c>
      <c r="B115" s="41">
        <v>426000</v>
      </c>
      <c r="C115" s="41">
        <v>433000</v>
      </c>
      <c r="D115" s="41">
        <v>464000</v>
      </c>
      <c r="E115" s="41">
        <v>523000</v>
      </c>
      <c r="F115" s="41">
        <v>562000</v>
      </c>
    </row>
    <row r="116" spans="1:6" x14ac:dyDescent="0.4">
      <c r="A116" s="40" t="s">
        <v>132</v>
      </c>
      <c r="B116" s="41">
        <v>644000</v>
      </c>
      <c r="C116" s="41">
        <v>562000</v>
      </c>
      <c r="D116" s="41">
        <v>528000</v>
      </c>
      <c r="E116" s="41">
        <v>716000</v>
      </c>
      <c r="F116" s="41">
        <v>616000</v>
      </c>
    </row>
    <row r="117" spans="1:6" x14ac:dyDescent="0.4">
      <c r="A117" s="40" t="s">
        <v>131</v>
      </c>
      <c r="B117" s="39">
        <v>6.8999028182701698</v>
      </c>
      <c r="C117" s="39">
        <v>6.8828485137498001</v>
      </c>
      <c r="D117" s="39">
        <v>7.8510998307952597</v>
      </c>
      <c r="E117" s="39">
        <v>9.02657921988264</v>
      </c>
      <c r="F117" s="39">
        <v>8.7894901470128204</v>
      </c>
    </row>
    <row r="118" spans="1:6" x14ac:dyDescent="0.4">
      <c r="A118" s="40" t="s">
        <v>130</v>
      </c>
      <c r="B118" s="39">
        <v>30.206378986866799</v>
      </c>
      <c r="C118" s="39">
        <v>24.584426946631702</v>
      </c>
      <c r="D118" s="39">
        <v>21.899626710908301</v>
      </c>
      <c r="E118" s="39">
        <v>22.1466130528921</v>
      </c>
      <c r="F118" s="39">
        <v>17.7062374245473</v>
      </c>
    </row>
    <row r="119" spans="1:6" x14ac:dyDescent="0.4">
      <c r="A119" s="40" t="s">
        <v>129</v>
      </c>
      <c r="B119" s="41">
        <v>141000</v>
      </c>
      <c r="C119" s="41">
        <v>165000</v>
      </c>
      <c r="D119" s="41">
        <v>186000</v>
      </c>
      <c r="E119" s="41">
        <v>217000</v>
      </c>
      <c r="F119" s="41">
        <v>231000</v>
      </c>
    </row>
    <row r="120" spans="1:6" x14ac:dyDescent="0.4">
      <c r="A120" s="40" t="s">
        <v>128</v>
      </c>
      <c r="B120" s="39">
        <v>26.654064272211698</v>
      </c>
      <c r="C120" s="39">
        <v>20.0974421437272</v>
      </c>
      <c r="D120" s="39">
        <v>22.302158273381298</v>
      </c>
      <c r="E120" s="39">
        <v>24.743443557582701</v>
      </c>
      <c r="F120" s="39">
        <v>23.2160804020101</v>
      </c>
    </row>
    <row r="121" spans="1:6" x14ac:dyDescent="0.4">
      <c r="A121" s="40" t="s">
        <v>126</v>
      </c>
      <c r="B121" s="38" t="s">
        <v>124</v>
      </c>
      <c r="C121" s="38" t="s">
        <v>124</v>
      </c>
      <c r="D121" s="38" t="s">
        <v>124</v>
      </c>
      <c r="E121" s="38" t="s">
        <v>124</v>
      </c>
      <c r="F121" s="38" t="s">
        <v>124</v>
      </c>
    </row>
    <row r="122" spans="1:6" x14ac:dyDescent="0.4">
      <c r="A122" s="40" t="s">
        <v>125</v>
      </c>
      <c r="B122" s="38" t="s">
        <v>124</v>
      </c>
      <c r="C122" s="38" t="s">
        <v>124</v>
      </c>
      <c r="D122" s="38" t="s">
        <v>124</v>
      </c>
      <c r="E122" s="38" t="s">
        <v>124</v>
      </c>
      <c r="F122" s="38" t="s">
        <v>124</v>
      </c>
    </row>
    <row r="123" spans="1:6" x14ac:dyDescent="0.4">
      <c r="A123" s="40" t="s">
        <v>47</v>
      </c>
      <c r="B123" s="40"/>
      <c r="C123" s="40"/>
      <c r="D123" s="40"/>
      <c r="E123" s="40"/>
      <c r="F123" s="40"/>
    </row>
    <row r="124" spans="1:6" x14ac:dyDescent="0.4">
      <c r="A124" s="42" t="s">
        <v>159</v>
      </c>
      <c r="B124" s="40"/>
      <c r="C124" s="40"/>
      <c r="D124" s="40"/>
      <c r="E124" s="40"/>
      <c r="F124" s="40"/>
    </row>
    <row r="125" spans="1:6" x14ac:dyDescent="0.4">
      <c r="A125" s="40" t="s">
        <v>133</v>
      </c>
      <c r="B125" s="41">
        <v>-2000</v>
      </c>
      <c r="C125" s="41">
        <v>0</v>
      </c>
      <c r="D125" s="41">
        <v>0</v>
      </c>
      <c r="E125" s="41">
        <v>0</v>
      </c>
      <c r="F125" s="41">
        <v>0</v>
      </c>
    </row>
    <row r="126" spans="1:6" x14ac:dyDescent="0.4">
      <c r="A126" s="40" t="s">
        <v>132</v>
      </c>
      <c r="B126" s="41">
        <v>1000</v>
      </c>
      <c r="C126" s="41">
        <v>5000</v>
      </c>
      <c r="D126" s="41">
        <v>3000</v>
      </c>
      <c r="E126" s="41">
        <v>5000</v>
      </c>
      <c r="F126" s="41">
        <v>4000</v>
      </c>
    </row>
    <row r="127" spans="1:6" x14ac:dyDescent="0.4">
      <c r="A127" s="40" t="s">
        <v>131</v>
      </c>
      <c r="B127" s="38" t="s">
        <v>127</v>
      </c>
      <c r="C127" s="39">
        <v>0</v>
      </c>
      <c r="D127" s="39">
        <v>0</v>
      </c>
      <c r="E127" s="39">
        <v>0</v>
      </c>
      <c r="F127" s="39">
        <v>0</v>
      </c>
    </row>
    <row r="128" spans="1:6" x14ac:dyDescent="0.4">
      <c r="A128" s="40" t="s">
        <v>130</v>
      </c>
      <c r="B128" s="39">
        <v>4.69043151969981E-2</v>
      </c>
      <c r="C128" s="39">
        <v>0.21872265966754201</v>
      </c>
      <c r="D128" s="39">
        <v>0.12442969722107</v>
      </c>
      <c r="E128" s="39">
        <v>0.15465511908444199</v>
      </c>
      <c r="F128" s="39">
        <v>0.114975567691865</v>
      </c>
    </row>
    <row r="129" spans="1:6" x14ac:dyDescent="0.4">
      <c r="A129" s="40" t="s">
        <v>129</v>
      </c>
      <c r="B129" s="41">
        <v>-131000</v>
      </c>
      <c r="C129" s="41">
        <v>-33000</v>
      </c>
      <c r="D129" s="41">
        <v>-13000</v>
      </c>
      <c r="E129" s="41">
        <v>-23000</v>
      </c>
      <c r="F129" s="41">
        <v>-31000</v>
      </c>
    </row>
    <row r="130" spans="1:6" x14ac:dyDescent="0.4">
      <c r="A130" s="40" t="s">
        <v>128</v>
      </c>
      <c r="B130" s="38" t="s">
        <v>127</v>
      </c>
      <c r="C130" s="38" t="s">
        <v>127</v>
      </c>
      <c r="D130" s="38" t="s">
        <v>127</v>
      </c>
      <c r="E130" s="38" t="s">
        <v>127</v>
      </c>
      <c r="F130" s="38" t="s">
        <v>127</v>
      </c>
    </row>
    <row r="131" spans="1:6" x14ac:dyDescent="0.4">
      <c r="A131" s="40" t="s">
        <v>126</v>
      </c>
      <c r="B131" s="38" t="s">
        <v>124</v>
      </c>
      <c r="C131" s="38" t="s">
        <v>124</v>
      </c>
      <c r="D131" s="38" t="s">
        <v>124</v>
      </c>
      <c r="E131" s="38" t="s">
        <v>124</v>
      </c>
      <c r="F131" s="38" t="s">
        <v>124</v>
      </c>
    </row>
    <row r="132" spans="1:6" x14ac:dyDescent="0.4">
      <c r="A132" s="40" t="s">
        <v>125</v>
      </c>
      <c r="B132" s="38" t="s">
        <v>124</v>
      </c>
      <c r="C132" s="38" t="s">
        <v>124</v>
      </c>
      <c r="D132" s="38" t="s">
        <v>124</v>
      </c>
      <c r="E132" s="38" t="s">
        <v>124</v>
      </c>
      <c r="F132" s="38" t="s">
        <v>124</v>
      </c>
    </row>
    <row r="133" spans="1:6" x14ac:dyDescent="0.4">
      <c r="A133" s="40" t="s">
        <v>47</v>
      </c>
      <c r="B133" s="40"/>
      <c r="C133" s="40"/>
      <c r="D133" s="40"/>
      <c r="E133" s="40"/>
      <c r="F133" s="40"/>
    </row>
    <row r="134" spans="1:6" x14ac:dyDescent="0.4">
      <c r="A134" s="42" t="s">
        <v>158</v>
      </c>
      <c r="B134" s="40"/>
      <c r="C134" s="40"/>
      <c r="D134" s="40"/>
      <c r="E134" s="40"/>
      <c r="F134" s="40"/>
    </row>
    <row r="135" spans="1:6" x14ac:dyDescent="0.4">
      <c r="A135" s="40" t="s">
        <v>133</v>
      </c>
      <c r="B135" s="41">
        <v>-98000</v>
      </c>
      <c r="C135" s="41">
        <v>-93000</v>
      </c>
      <c r="D135" s="41">
        <v>-98000</v>
      </c>
      <c r="E135" s="41">
        <v>-96000</v>
      </c>
      <c r="F135" s="41">
        <v>-117000</v>
      </c>
    </row>
    <row r="136" spans="1:6" x14ac:dyDescent="0.4">
      <c r="A136" s="40" t="s">
        <v>132</v>
      </c>
      <c r="B136" s="41">
        <v>-7000</v>
      </c>
      <c r="C136" s="41">
        <v>-9000</v>
      </c>
      <c r="D136" s="41">
        <v>-32000</v>
      </c>
      <c r="E136" s="41">
        <v>2000</v>
      </c>
      <c r="F136" s="41">
        <v>-13000</v>
      </c>
    </row>
    <row r="137" spans="1:6" x14ac:dyDescent="0.4">
      <c r="A137" s="40" t="s">
        <v>131</v>
      </c>
      <c r="B137" s="38" t="s">
        <v>127</v>
      </c>
      <c r="C137" s="38" t="s">
        <v>127</v>
      </c>
      <c r="D137" s="38" t="s">
        <v>127</v>
      </c>
      <c r="E137" s="38" t="s">
        <v>127</v>
      </c>
      <c r="F137" s="38" t="s">
        <v>127</v>
      </c>
    </row>
    <row r="138" spans="1:6" x14ac:dyDescent="0.4">
      <c r="A138" s="40" t="s">
        <v>130</v>
      </c>
      <c r="B138" s="38" t="s">
        <v>127</v>
      </c>
      <c r="C138" s="38" t="s">
        <v>127</v>
      </c>
      <c r="D138" s="38" t="s">
        <v>127</v>
      </c>
      <c r="E138" s="39">
        <v>6.1862047633776701E-2</v>
      </c>
      <c r="F138" s="38" t="s">
        <v>127</v>
      </c>
    </row>
    <row r="139" spans="1:6" x14ac:dyDescent="0.4">
      <c r="A139" s="40" t="s">
        <v>129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</row>
    <row r="140" spans="1:6" x14ac:dyDescent="0.4">
      <c r="A140" s="40" t="s">
        <v>128</v>
      </c>
      <c r="B140" s="39">
        <v>0</v>
      </c>
      <c r="C140" s="39">
        <v>0</v>
      </c>
      <c r="D140" s="39">
        <v>0</v>
      </c>
      <c r="E140" s="39">
        <v>0</v>
      </c>
      <c r="F140" s="39">
        <v>0</v>
      </c>
    </row>
    <row r="141" spans="1:6" x14ac:dyDescent="0.4">
      <c r="A141" s="40" t="s">
        <v>126</v>
      </c>
      <c r="B141" s="38" t="s">
        <v>124</v>
      </c>
      <c r="C141" s="38" t="s">
        <v>124</v>
      </c>
      <c r="D141" s="38" t="s">
        <v>124</v>
      </c>
      <c r="E141" s="38" t="s">
        <v>124</v>
      </c>
      <c r="F141" s="38" t="s">
        <v>124</v>
      </c>
    </row>
    <row r="142" spans="1:6" x14ac:dyDescent="0.4">
      <c r="A142" s="40" t="s">
        <v>125</v>
      </c>
      <c r="B142" s="38" t="s">
        <v>124</v>
      </c>
      <c r="C142" s="38" t="s">
        <v>124</v>
      </c>
      <c r="D142" s="38" t="s">
        <v>124</v>
      </c>
      <c r="E142" s="38" t="s">
        <v>124</v>
      </c>
      <c r="F142" s="38" t="s">
        <v>124</v>
      </c>
    </row>
    <row r="143" spans="1:6" x14ac:dyDescent="0.4">
      <c r="A143" s="37"/>
    </row>
    <row r="144" spans="1:6" ht="178.5" customHeight="1" x14ac:dyDescent="0.4">
      <c r="A144" s="8" t="s">
        <v>123</v>
      </c>
      <c r="B144" s="6"/>
      <c r="C144" s="6"/>
      <c r="D144" s="6"/>
      <c r="E144" s="6"/>
      <c r="F144" s="6"/>
    </row>
  </sheetData>
  <mergeCells count="7">
    <mergeCell ref="A144:F144"/>
    <mergeCell ref="A2:L2"/>
    <mergeCell ref="A1:D1"/>
    <mergeCell ref="A9:F9"/>
    <mergeCell ref="A11:F11"/>
    <mergeCell ref="A78:F78"/>
    <mergeCell ref="A80:F80"/>
  </mergeCells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BD965-B313-41F0-B468-27292999B494}">
  <dimension ref="A1:L144"/>
  <sheetViews>
    <sheetView topLeftCell="A3" zoomScaleNormal="100" workbookViewId="0">
      <selection activeCell="B8" sqref="B7:B8"/>
    </sheetView>
  </sheetViews>
  <sheetFormatPr defaultRowHeight="12.3" x14ac:dyDescent="0.4"/>
  <cols>
    <col min="1" max="1" width="48.5546875" style="36" customWidth="1"/>
    <col min="2" max="6" width="22.277343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172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171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170</v>
      </c>
      <c r="B16" s="41">
        <v>9192000</v>
      </c>
      <c r="C16" s="41">
        <v>9645500</v>
      </c>
      <c r="D16" s="41">
        <v>9367100</v>
      </c>
      <c r="E16" s="41">
        <v>8879400</v>
      </c>
      <c r="F16" s="41">
        <v>9998500</v>
      </c>
      <c r="G16" s="36">
        <f>(F16+F17)/F22</f>
        <v>0.86299428299190095</v>
      </c>
    </row>
    <row r="17" spans="1:6" x14ac:dyDescent="0.4">
      <c r="A17" s="40" t="s">
        <v>169</v>
      </c>
      <c r="B17" s="41">
        <v>4419300</v>
      </c>
      <c r="C17" s="41">
        <v>4653100</v>
      </c>
      <c r="D17" s="41">
        <v>4482500</v>
      </c>
      <c r="E17" s="41">
        <v>4345900</v>
      </c>
      <c r="F17" s="41">
        <v>4492900</v>
      </c>
    </row>
    <row r="18" spans="1:6" x14ac:dyDescent="0.4">
      <c r="A18" s="40" t="s">
        <v>168</v>
      </c>
      <c r="B18" s="41">
        <v>766700</v>
      </c>
      <c r="C18" s="41">
        <v>804100</v>
      </c>
      <c r="D18" s="41">
        <v>1073200</v>
      </c>
      <c r="E18" s="41">
        <v>1198800</v>
      </c>
      <c r="F18" s="41">
        <v>1526200</v>
      </c>
    </row>
    <row r="19" spans="1:6" x14ac:dyDescent="0.4">
      <c r="A19" s="40" t="s">
        <v>167</v>
      </c>
      <c r="B19" s="41">
        <v>1875100</v>
      </c>
      <c r="C19" s="41">
        <v>1940300</v>
      </c>
      <c r="D19" s="41">
        <v>1857600</v>
      </c>
      <c r="E19" s="41">
        <v>1725600</v>
      </c>
      <c r="F19" s="41">
        <v>2163700</v>
      </c>
    </row>
    <row r="20" spans="1:6" x14ac:dyDescent="0.4">
      <c r="A20" s="40" t="s">
        <v>135</v>
      </c>
      <c r="B20" s="41">
        <v>120800</v>
      </c>
      <c r="C20" s="41">
        <v>95100</v>
      </c>
      <c r="D20" s="41">
        <v>95800</v>
      </c>
      <c r="E20" s="41">
        <v>96800</v>
      </c>
      <c r="F20" s="41">
        <v>72200</v>
      </c>
    </row>
    <row r="21" spans="1:6" x14ac:dyDescent="0.4">
      <c r="A21" s="40" t="s">
        <v>166</v>
      </c>
      <c r="B21" s="41">
        <v>-949000</v>
      </c>
      <c r="C21" s="41">
        <v>-942400</v>
      </c>
      <c r="D21" s="41">
        <v>-1314800</v>
      </c>
      <c r="E21" s="41">
        <v>-1328000</v>
      </c>
      <c r="F21" s="41">
        <v>-1461500</v>
      </c>
    </row>
    <row r="22" spans="1:6" x14ac:dyDescent="0.4">
      <c r="A22" s="40" t="s">
        <v>47</v>
      </c>
      <c r="B22" s="40"/>
      <c r="C22" s="40"/>
      <c r="D22" s="40"/>
      <c r="E22" s="40"/>
      <c r="F22" s="46">
        <f>SUM(F16:F21)</f>
        <v>16792000</v>
      </c>
    </row>
    <row r="23" spans="1:6" x14ac:dyDescent="0.4">
      <c r="A23" s="40" t="s">
        <v>131</v>
      </c>
      <c r="B23" s="40"/>
      <c r="C23" s="40"/>
      <c r="D23" s="40"/>
      <c r="E23" s="40"/>
      <c r="F23" s="40"/>
    </row>
    <row r="24" spans="1:6" x14ac:dyDescent="0.4">
      <c r="A24" s="40" t="s">
        <v>170</v>
      </c>
      <c r="B24" s="39">
        <v>59.591958456780901</v>
      </c>
      <c r="C24" s="39">
        <v>59.555931512685497</v>
      </c>
      <c r="D24" s="39">
        <v>60.194455511714899</v>
      </c>
      <c r="E24" s="39">
        <v>59.519388678486401</v>
      </c>
      <c r="F24" s="39">
        <v>59.543234873749398</v>
      </c>
    </row>
    <row r="25" spans="1:6" x14ac:dyDescent="0.4">
      <c r="A25" s="40" t="s">
        <v>169</v>
      </c>
      <c r="B25" s="39">
        <v>28.650428852050901</v>
      </c>
      <c r="C25" s="39">
        <v>28.730465493927401</v>
      </c>
      <c r="D25" s="39">
        <v>28.8052488850618</v>
      </c>
      <c r="E25" s="39">
        <v>29.1309448000804</v>
      </c>
      <c r="F25" s="39">
        <v>26.756193425440699</v>
      </c>
    </row>
    <row r="26" spans="1:6" x14ac:dyDescent="0.4">
      <c r="A26" s="40" t="s">
        <v>168</v>
      </c>
      <c r="B26" s="39">
        <v>4.9705346550058698</v>
      </c>
      <c r="C26" s="39">
        <v>4.96489809023383</v>
      </c>
      <c r="D26" s="39">
        <v>6.8965517241379297</v>
      </c>
      <c r="E26" s="39">
        <v>8.0356604216241596</v>
      </c>
      <c r="F26" s="39">
        <v>9.0888518342067695</v>
      </c>
    </row>
    <row r="27" spans="1:6" x14ac:dyDescent="0.4">
      <c r="A27" s="40" t="s">
        <v>167</v>
      </c>
      <c r="B27" s="39">
        <v>12.1563186795376</v>
      </c>
      <c r="C27" s="39">
        <v>11.980340460739599</v>
      </c>
      <c r="D27" s="39">
        <v>11.937229298135099</v>
      </c>
      <c r="E27" s="39">
        <v>11.5668465328284</v>
      </c>
      <c r="F27" s="39">
        <v>12.8853025250119</v>
      </c>
    </row>
    <row r="28" spans="1:6" x14ac:dyDescent="0.4">
      <c r="A28" s="40" t="s">
        <v>135</v>
      </c>
      <c r="B28" s="39">
        <v>0.78314932349642497</v>
      </c>
      <c r="C28" s="39">
        <v>0.58719289688003595</v>
      </c>
      <c r="D28" s="39">
        <v>0.61562584343311</v>
      </c>
      <c r="E28" s="39">
        <v>0.64885879947715897</v>
      </c>
      <c r="F28" s="39">
        <v>0.42996665078608898</v>
      </c>
    </row>
    <row r="29" spans="1:6" x14ac:dyDescent="0.4">
      <c r="A29" s="40" t="s">
        <v>166</v>
      </c>
      <c r="B29" s="38" t="s">
        <v>127</v>
      </c>
      <c r="C29" s="38" t="s">
        <v>127</v>
      </c>
      <c r="D29" s="38" t="s">
        <v>127</v>
      </c>
      <c r="E29" s="38" t="s">
        <v>127</v>
      </c>
      <c r="F29" s="38" t="s">
        <v>127</v>
      </c>
    </row>
    <row r="30" spans="1:6" x14ac:dyDescent="0.4">
      <c r="A30" s="40" t="s">
        <v>47</v>
      </c>
      <c r="B30" s="40"/>
      <c r="C30" s="40"/>
      <c r="D30" s="40"/>
      <c r="E30" s="40"/>
      <c r="F30" s="40"/>
    </row>
    <row r="31" spans="1:6" x14ac:dyDescent="0.4">
      <c r="A31" s="40" t="s">
        <v>129</v>
      </c>
      <c r="B31" s="40"/>
      <c r="C31" s="40"/>
      <c r="D31" s="40"/>
      <c r="E31" s="40"/>
      <c r="F31" s="40"/>
    </row>
    <row r="32" spans="1:6" x14ac:dyDescent="0.4">
      <c r="A32" s="40" t="s">
        <v>170</v>
      </c>
      <c r="B32" s="41">
        <v>803300</v>
      </c>
      <c r="C32" s="41">
        <v>995500</v>
      </c>
      <c r="D32" s="41">
        <v>985600</v>
      </c>
      <c r="E32" s="41">
        <v>1064500</v>
      </c>
      <c r="F32" s="41">
        <v>1116700</v>
      </c>
    </row>
    <row r="33" spans="1:6" x14ac:dyDescent="0.4">
      <c r="A33" s="40" t="s">
        <v>169</v>
      </c>
      <c r="B33" s="41">
        <v>636400</v>
      </c>
      <c r="C33" s="41">
        <v>527400</v>
      </c>
      <c r="D33" s="41">
        <v>451000</v>
      </c>
      <c r="E33" s="41">
        <v>496400</v>
      </c>
      <c r="F33" s="41">
        <v>543400</v>
      </c>
    </row>
    <row r="34" spans="1:6" x14ac:dyDescent="0.4">
      <c r="A34" s="40" t="s">
        <v>168</v>
      </c>
      <c r="B34" s="41">
        <v>355600</v>
      </c>
      <c r="C34" s="41">
        <v>373000</v>
      </c>
      <c r="D34" s="41">
        <v>520100</v>
      </c>
      <c r="E34" s="41">
        <v>508500</v>
      </c>
      <c r="F34" s="41">
        <v>682000</v>
      </c>
    </row>
    <row r="35" spans="1:6" x14ac:dyDescent="0.4">
      <c r="A35" s="40" t="s">
        <v>167</v>
      </c>
      <c r="B35" s="41">
        <v>166000</v>
      </c>
      <c r="C35" s="41">
        <v>134700</v>
      </c>
      <c r="D35" s="41">
        <v>104100</v>
      </c>
      <c r="E35" s="41">
        <v>216900</v>
      </c>
      <c r="F35" s="41">
        <v>210200</v>
      </c>
    </row>
    <row r="36" spans="1:6" x14ac:dyDescent="0.4">
      <c r="A36" s="40" t="s">
        <v>135</v>
      </c>
      <c r="B36" s="41">
        <v>-32400</v>
      </c>
      <c r="C36" s="41">
        <v>-99300</v>
      </c>
      <c r="D36" s="41">
        <v>-141000</v>
      </c>
      <c r="E36" s="41">
        <v>-89600</v>
      </c>
      <c r="F36" s="41">
        <v>-64200</v>
      </c>
    </row>
    <row r="37" spans="1:6" x14ac:dyDescent="0.4">
      <c r="A37" s="40" t="s">
        <v>166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128</v>
      </c>
      <c r="B39" s="40"/>
      <c r="C39" s="40"/>
      <c r="D39" s="40"/>
      <c r="E39" s="40"/>
      <c r="F39" s="40"/>
    </row>
    <row r="40" spans="1:6" x14ac:dyDescent="0.4">
      <c r="A40" s="40" t="s">
        <v>170</v>
      </c>
      <c r="B40" s="39">
        <v>41.645497433770501</v>
      </c>
      <c r="C40" s="39">
        <v>51.5455910526588</v>
      </c>
      <c r="D40" s="39">
        <v>51.338681112615902</v>
      </c>
      <c r="E40" s="39">
        <v>48.459052214685698</v>
      </c>
      <c r="F40" s="39">
        <v>44.881636590169201</v>
      </c>
    </row>
    <row r="41" spans="1:6" x14ac:dyDescent="0.4">
      <c r="A41" s="40" t="s">
        <v>169</v>
      </c>
      <c r="B41" s="39">
        <v>32.992897506350801</v>
      </c>
      <c r="C41" s="39">
        <v>27.3080308600425</v>
      </c>
      <c r="D41" s="39">
        <v>23.492030419835402</v>
      </c>
      <c r="E41" s="39">
        <v>22.5975326626303</v>
      </c>
      <c r="F41" s="39">
        <v>21.8399582010369</v>
      </c>
    </row>
    <row r="42" spans="1:6" x14ac:dyDescent="0.4">
      <c r="A42" s="40" t="s">
        <v>168</v>
      </c>
      <c r="B42" s="39">
        <v>18.435377676395898</v>
      </c>
      <c r="C42" s="39">
        <v>19.3134158338943</v>
      </c>
      <c r="D42" s="39">
        <v>27.091363683717098</v>
      </c>
      <c r="E42" s="39">
        <v>23.148358901989301</v>
      </c>
      <c r="F42" s="39">
        <v>27.4104738555524</v>
      </c>
    </row>
    <row r="43" spans="1:6" x14ac:dyDescent="0.4">
      <c r="A43" s="40" t="s">
        <v>167</v>
      </c>
      <c r="B43" s="39">
        <v>8.6059412100160699</v>
      </c>
      <c r="C43" s="39">
        <v>6.9745767099880904</v>
      </c>
      <c r="D43" s="39">
        <v>5.4224398374830702</v>
      </c>
      <c r="E43" s="39">
        <v>9.8739017617335101</v>
      </c>
      <c r="F43" s="39">
        <v>8.4482134962421096</v>
      </c>
    </row>
    <row r="44" spans="1:6" x14ac:dyDescent="0.4">
      <c r="A44" s="40" t="s">
        <v>135</v>
      </c>
      <c r="B44" s="38" t="s">
        <v>127</v>
      </c>
      <c r="C44" s="38" t="s">
        <v>127</v>
      </c>
      <c r="D44" s="38" t="s">
        <v>127</v>
      </c>
      <c r="E44" s="38" t="s">
        <v>127</v>
      </c>
      <c r="F44" s="38" t="s">
        <v>127</v>
      </c>
    </row>
    <row r="45" spans="1:6" x14ac:dyDescent="0.4">
      <c r="A45" s="40" t="s">
        <v>166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</row>
    <row r="46" spans="1:6" x14ac:dyDescent="0.4">
      <c r="A46" s="40" t="s">
        <v>47</v>
      </c>
      <c r="B46" s="40"/>
      <c r="C46" s="40"/>
      <c r="D46" s="40"/>
      <c r="E46" s="40"/>
      <c r="F46" s="40"/>
    </row>
    <row r="47" spans="1:6" x14ac:dyDescent="0.4">
      <c r="A47" s="40" t="s">
        <v>132</v>
      </c>
      <c r="B47" s="40"/>
      <c r="C47" s="40"/>
      <c r="D47" s="40"/>
      <c r="E47" s="40"/>
      <c r="F47" s="40"/>
    </row>
    <row r="48" spans="1:6" x14ac:dyDescent="0.4">
      <c r="A48" s="40" t="s">
        <v>170</v>
      </c>
      <c r="B48" s="41">
        <v>2343200</v>
      </c>
      <c r="C48" s="41">
        <v>2282200</v>
      </c>
      <c r="D48" s="41">
        <v>2437400</v>
      </c>
      <c r="E48" s="41">
        <v>2291200</v>
      </c>
      <c r="F48" s="41">
        <v>2963100</v>
      </c>
    </row>
    <row r="49" spans="1:6" x14ac:dyDescent="0.4">
      <c r="A49" s="40" t="s">
        <v>169</v>
      </c>
      <c r="B49" s="41">
        <v>1558400</v>
      </c>
      <c r="C49" s="41">
        <v>2162400</v>
      </c>
      <c r="D49" s="41">
        <v>2074300</v>
      </c>
      <c r="E49" s="41">
        <v>2108100</v>
      </c>
      <c r="F49" s="41">
        <v>1766000</v>
      </c>
    </row>
    <row r="50" spans="1:6" x14ac:dyDescent="0.4">
      <c r="A50" s="40" t="s">
        <v>168</v>
      </c>
      <c r="B50" s="41">
        <v>1542800</v>
      </c>
      <c r="C50" s="41">
        <v>1614100</v>
      </c>
      <c r="D50" s="41">
        <v>1458900</v>
      </c>
      <c r="E50" s="41">
        <v>1649300</v>
      </c>
      <c r="F50" s="41">
        <v>1468600</v>
      </c>
    </row>
    <row r="51" spans="1:6" x14ac:dyDescent="0.4">
      <c r="A51" s="40" t="s">
        <v>167</v>
      </c>
      <c r="B51" s="41">
        <v>328500</v>
      </c>
      <c r="C51" s="41">
        <v>289700</v>
      </c>
      <c r="D51" s="41">
        <v>1005100</v>
      </c>
      <c r="E51" s="41">
        <v>197000</v>
      </c>
      <c r="F51" s="41">
        <v>232800</v>
      </c>
    </row>
    <row r="52" spans="1:6" x14ac:dyDescent="0.4">
      <c r="A52" s="40" t="s">
        <v>135</v>
      </c>
      <c r="B52" s="41">
        <v>15600</v>
      </c>
      <c r="C52" s="41">
        <v>16300</v>
      </c>
      <c r="D52" s="41">
        <v>14500</v>
      </c>
      <c r="E52" s="41">
        <v>16000</v>
      </c>
      <c r="F52" s="41">
        <v>25500</v>
      </c>
    </row>
    <row r="53" spans="1:6" x14ac:dyDescent="0.4">
      <c r="A53" s="40" t="s">
        <v>166</v>
      </c>
      <c r="B53" s="41">
        <v>-90400</v>
      </c>
      <c r="C53" s="41">
        <v>-39200</v>
      </c>
      <c r="D53" s="41">
        <v>-20400</v>
      </c>
      <c r="E53" s="41">
        <v>-15300</v>
      </c>
      <c r="F53" s="41">
        <v>-29200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130</v>
      </c>
      <c r="B55" s="40"/>
      <c r="C55" s="40"/>
      <c r="D55" s="40"/>
      <c r="E55" s="40"/>
      <c r="F55" s="40"/>
    </row>
    <row r="56" spans="1:6" x14ac:dyDescent="0.4">
      <c r="A56" s="40" t="s">
        <v>170</v>
      </c>
      <c r="B56" s="39">
        <v>41.122479422965597</v>
      </c>
      <c r="C56" s="39">
        <v>36.079361315310997</v>
      </c>
      <c r="D56" s="39">
        <v>34.970874343596698</v>
      </c>
      <c r="E56" s="39">
        <v>36.680915101740197</v>
      </c>
      <c r="F56" s="39">
        <v>46.105371257857698</v>
      </c>
    </row>
    <row r="57" spans="1:6" x14ac:dyDescent="0.4">
      <c r="A57" s="40" t="s">
        <v>169</v>
      </c>
      <c r="B57" s="39">
        <v>27.3494673663151</v>
      </c>
      <c r="C57" s="39">
        <v>34.185439886174997</v>
      </c>
      <c r="D57" s="39">
        <v>29.761255703176602</v>
      </c>
      <c r="E57" s="39">
        <v>33.7495797512127</v>
      </c>
      <c r="F57" s="39">
        <v>27.478683014875202</v>
      </c>
    </row>
    <row r="58" spans="1:6" x14ac:dyDescent="0.4">
      <c r="A58" s="40" t="s">
        <v>168</v>
      </c>
      <c r="B58" s="39">
        <v>27.075691897299102</v>
      </c>
      <c r="C58" s="39">
        <v>25.5173504070824</v>
      </c>
      <c r="D58" s="39">
        <v>20.9317340526271</v>
      </c>
      <c r="E58" s="39">
        <v>26.404431423402698</v>
      </c>
      <c r="F58" s="39">
        <v>22.8511856600485</v>
      </c>
    </row>
    <row r="59" spans="1:6" x14ac:dyDescent="0.4">
      <c r="A59" s="40" t="s">
        <v>167</v>
      </c>
      <c r="B59" s="39">
        <v>5.7650795879328198</v>
      </c>
      <c r="C59" s="39">
        <v>4.5798751086870597</v>
      </c>
      <c r="D59" s="39">
        <v>14.4207868231513</v>
      </c>
      <c r="E59" s="39">
        <v>3.1538670893168801</v>
      </c>
      <c r="F59" s="39">
        <v>3.6223314868986098</v>
      </c>
    </row>
    <row r="60" spans="1:6" x14ac:dyDescent="0.4">
      <c r="A60" s="40" t="s">
        <v>135</v>
      </c>
      <c r="B60" s="39">
        <v>0.27377546901598798</v>
      </c>
      <c r="C60" s="39">
        <v>0.257687139356573</v>
      </c>
      <c r="D60" s="39">
        <v>0.20804040288100101</v>
      </c>
      <c r="E60" s="39">
        <v>0.25615164177192901</v>
      </c>
      <c r="F60" s="39">
        <v>0.396776000497915</v>
      </c>
    </row>
    <row r="61" spans="1:6" x14ac:dyDescent="0.4">
      <c r="A61" s="40" t="s">
        <v>166</v>
      </c>
      <c r="B61" s="38" t="s">
        <v>127</v>
      </c>
      <c r="C61" s="38" t="s">
        <v>127</v>
      </c>
      <c r="D61" s="38" t="s">
        <v>127</v>
      </c>
      <c r="E61" s="38" t="s">
        <v>127</v>
      </c>
      <c r="F61" s="38" t="s">
        <v>127</v>
      </c>
    </row>
    <row r="62" spans="1:6" x14ac:dyDescent="0.4">
      <c r="A62" s="40" t="s">
        <v>47</v>
      </c>
      <c r="B62" s="40"/>
      <c r="C62" s="40"/>
      <c r="D62" s="40"/>
      <c r="E62" s="40"/>
      <c r="F62" s="40"/>
    </row>
    <row r="63" spans="1:6" x14ac:dyDescent="0.4">
      <c r="A63" s="40" t="s">
        <v>126</v>
      </c>
      <c r="B63" s="40"/>
      <c r="C63" s="40"/>
      <c r="D63" s="40"/>
      <c r="E63" s="40"/>
      <c r="F63" s="40"/>
    </row>
    <row r="64" spans="1:6" x14ac:dyDescent="0.4">
      <c r="A64" s="40" t="s">
        <v>170</v>
      </c>
      <c r="B64" s="41">
        <v>37579700</v>
      </c>
      <c r="C64" s="41">
        <v>38874300</v>
      </c>
      <c r="D64" s="41">
        <v>41228800</v>
      </c>
      <c r="E64" s="41">
        <v>42752700</v>
      </c>
      <c r="F64" s="41">
        <v>46974200</v>
      </c>
    </row>
    <row r="65" spans="1:6" x14ac:dyDescent="0.4">
      <c r="A65" s="40" t="s">
        <v>169</v>
      </c>
      <c r="B65" s="41">
        <v>16060700</v>
      </c>
      <c r="C65" s="41">
        <v>17083400</v>
      </c>
      <c r="D65" s="41">
        <v>18757500</v>
      </c>
      <c r="E65" s="41">
        <v>19765900</v>
      </c>
      <c r="F65" s="41">
        <v>21120200</v>
      </c>
    </row>
    <row r="66" spans="1:6" x14ac:dyDescent="0.4">
      <c r="A66" s="40" t="s">
        <v>168</v>
      </c>
      <c r="B66" s="41">
        <v>8141800</v>
      </c>
      <c r="C66" s="41">
        <v>9543700</v>
      </c>
      <c r="D66" s="41">
        <v>11143500</v>
      </c>
      <c r="E66" s="41">
        <v>12627300</v>
      </c>
      <c r="F66" s="41">
        <v>13873300</v>
      </c>
    </row>
    <row r="67" spans="1:6" x14ac:dyDescent="0.4">
      <c r="A67" s="40" t="s">
        <v>167</v>
      </c>
      <c r="B67" s="41">
        <v>2009800</v>
      </c>
      <c r="C67" s="41">
        <v>1979700</v>
      </c>
      <c r="D67" s="41">
        <v>3123800</v>
      </c>
      <c r="E67" s="41">
        <v>3585900</v>
      </c>
      <c r="F67" s="41">
        <v>4263600</v>
      </c>
    </row>
    <row r="68" spans="1:6" x14ac:dyDescent="0.4">
      <c r="A68" s="40" t="s">
        <v>135</v>
      </c>
      <c r="B68" s="41">
        <v>3959100</v>
      </c>
      <c r="C68" s="41">
        <v>4036500</v>
      </c>
      <c r="D68" s="41">
        <v>5440000</v>
      </c>
      <c r="E68" s="41">
        <v>5987100</v>
      </c>
      <c r="F68" s="41">
        <v>5846500</v>
      </c>
    </row>
    <row r="69" spans="1:6" x14ac:dyDescent="0.4">
      <c r="A69" s="40" t="s">
        <v>166</v>
      </c>
      <c r="B69" s="41">
        <v>-3022000</v>
      </c>
      <c r="C69" s="41">
        <v>-2714800</v>
      </c>
      <c r="D69" s="41">
        <v>-3801300</v>
      </c>
      <c r="E69" s="41">
        <v>-3961700</v>
      </c>
      <c r="F69" s="41">
        <v>-4409100</v>
      </c>
    </row>
    <row r="70" spans="1:6" x14ac:dyDescent="0.4">
      <c r="A70" s="40" t="s">
        <v>47</v>
      </c>
      <c r="B70" s="40"/>
      <c r="C70" s="40"/>
      <c r="D70" s="40"/>
      <c r="E70" s="40"/>
      <c r="F70" s="40"/>
    </row>
    <row r="71" spans="1:6" x14ac:dyDescent="0.4">
      <c r="A71" s="40" t="s">
        <v>125</v>
      </c>
      <c r="B71" s="40"/>
      <c r="C71" s="40"/>
      <c r="D71" s="40"/>
      <c r="E71" s="40"/>
      <c r="F71" s="40"/>
    </row>
    <row r="72" spans="1:6" x14ac:dyDescent="0.4">
      <c r="A72" s="40" t="s">
        <v>170</v>
      </c>
      <c r="B72" s="39">
        <v>58.0568863154285</v>
      </c>
      <c r="C72" s="39">
        <v>56.501043562180598</v>
      </c>
      <c r="D72" s="39">
        <v>54.325405871214898</v>
      </c>
      <c r="E72" s="39">
        <v>52.939799794940903</v>
      </c>
      <c r="F72" s="39">
        <v>53.5814948778755</v>
      </c>
    </row>
    <row r="73" spans="1:6" x14ac:dyDescent="0.4">
      <c r="A73" s="40" t="s">
        <v>169</v>
      </c>
      <c r="B73" s="39">
        <v>24.812178757313202</v>
      </c>
      <c r="C73" s="39">
        <v>24.829512752387998</v>
      </c>
      <c r="D73" s="39">
        <v>24.715946150004701</v>
      </c>
      <c r="E73" s="39">
        <v>24.475712382301499</v>
      </c>
      <c r="F73" s="39">
        <v>24.090924126854901</v>
      </c>
    </row>
    <row r="74" spans="1:6" x14ac:dyDescent="0.4">
      <c r="A74" s="40" t="s">
        <v>168</v>
      </c>
      <c r="B74" s="39">
        <v>12.5782685067458</v>
      </c>
      <c r="C74" s="39">
        <v>13.8710924555396</v>
      </c>
      <c r="D74" s="39">
        <v>14.6833077927537</v>
      </c>
      <c r="E74" s="39">
        <v>15.6361290386492</v>
      </c>
      <c r="F74" s="39">
        <v>15.8246899976845</v>
      </c>
    </row>
    <row r="75" spans="1:6" x14ac:dyDescent="0.4">
      <c r="A75" s="40" t="s">
        <v>167</v>
      </c>
      <c r="B75" s="39">
        <v>3.1049404363725102</v>
      </c>
      <c r="C75" s="39">
        <v>2.8773538286232498</v>
      </c>
      <c r="D75" s="39">
        <v>4.1160960993407798</v>
      </c>
      <c r="E75" s="39">
        <v>4.4403471145606801</v>
      </c>
      <c r="F75" s="39">
        <v>4.8633092540439202</v>
      </c>
    </row>
    <row r="76" spans="1:6" x14ac:dyDescent="0.4">
      <c r="A76" s="40" t="s">
        <v>135</v>
      </c>
      <c r="B76" s="39">
        <v>6.1164144102111697</v>
      </c>
      <c r="C76" s="39">
        <v>5.8667670501781899</v>
      </c>
      <c r="D76" s="39">
        <v>7.1680526219392497</v>
      </c>
      <c r="E76" s="39">
        <v>7.4137042889055103</v>
      </c>
      <c r="F76" s="39">
        <v>6.6688567299389598</v>
      </c>
    </row>
    <row r="77" spans="1:6" x14ac:dyDescent="0.4">
      <c r="A77" s="40" t="s">
        <v>166</v>
      </c>
      <c r="B77" s="38" t="s">
        <v>127</v>
      </c>
      <c r="C77" s="38" t="s">
        <v>127</v>
      </c>
      <c r="D77" s="38" t="s">
        <v>127</v>
      </c>
      <c r="E77" s="38" t="s">
        <v>127</v>
      </c>
      <c r="F77" s="38" t="s">
        <v>127</v>
      </c>
    </row>
    <row r="78" spans="1:6" x14ac:dyDescent="0.4">
      <c r="A78" s="8"/>
      <c r="B78" s="6"/>
      <c r="C78" s="6"/>
      <c r="D78" s="6"/>
      <c r="E78" s="6"/>
      <c r="F78" s="6"/>
    </row>
    <row r="79" spans="1:6" x14ac:dyDescent="0.4">
      <c r="A79" s="37" t="s">
        <v>145</v>
      </c>
    </row>
    <row r="80" spans="1:6" ht="12.6" thickBot="1" x14ac:dyDescent="0.45">
      <c r="A80" s="8"/>
      <c r="B80" s="6"/>
      <c r="C80" s="6"/>
      <c r="D80" s="6"/>
      <c r="E80" s="6"/>
      <c r="F80" s="6"/>
    </row>
    <row r="81" spans="1:6" x14ac:dyDescent="0.4">
      <c r="A81" s="45" t="s">
        <v>144</v>
      </c>
      <c r="B81" s="44" t="s">
        <v>143</v>
      </c>
      <c r="C81" s="44" t="s">
        <v>142</v>
      </c>
      <c r="D81" s="44" t="s">
        <v>141</v>
      </c>
      <c r="E81" s="44" t="s">
        <v>140</v>
      </c>
      <c r="F81" s="44" t="s">
        <v>139</v>
      </c>
    </row>
    <row r="82" spans="1:6" x14ac:dyDescent="0.4">
      <c r="A82" s="40" t="s">
        <v>138</v>
      </c>
      <c r="B82" s="43">
        <v>43100</v>
      </c>
      <c r="C82" s="43">
        <v>43465</v>
      </c>
      <c r="D82" s="43">
        <v>43830</v>
      </c>
      <c r="E82" s="43">
        <v>44196</v>
      </c>
      <c r="F82" s="43">
        <v>44561</v>
      </c>
    </row>
    <row r="83" spans="1:6" x14ac:dyDescent="0.4">
      <c r="A83" s="40" t="s">
        <v>47</v>
      </c>
      <c r="B83" s="40"/>
      <c r="C83" s="40"/>
      <c r="D83" s="40"/>
      <c r="E83" s="40"/>
      <c r="F83" s="40"/>
    </row>
    <row r="84" spans="1:6" x14ac:dyDescent="0.4">
      <c r="A84" s="42" t="s">
        <v>170</v>
      </c>
      <c r="B84" s="40"/>
      <c r="C84" s="40"/>
      <c r="D84" s="40"/>
      <c r="E84" s="40"/>
      <c r="F84" s="40"/>
    </row>
    <row r="85" spans="1:6" x14ac:dyDescent="0.4">
      <c r="A85" s="40" t="s">
        <v>133</v>
      </c>
      <c r="B85" s="41">
        <v>9192000</v>
      </c>
      <c r="C85" s="41">
        <v>9645500</v>
      </c>
      <c r="D85" s="41">
        <v>9367100</v>
      </c>
      <c r="E85" s="41">
        <v>8879400</v>
      </c>
      <c r="F85" s="41">
        <v>9998500</v>
      </c>
    </row>
    <row r="86" spans="1:6" x14ac:dyDescent="0.4">
      <c r="A86" s="40" t="s">
        <v>132</v>
      </c>
      <c r="B86" s="41">
        <v>2343200</v>
      </c>
      <c r="C86" s="41">
        <v>2282200</v>
      </c>
      <c r="D86" s="41">
        <v>2437400</v>
      </c>
      <c r="E86" s="41">
        <v>2291200</v>
      </c>
      <c r="F86" s="41">
        <v>2963100</v>
      </c>
    </row>
    <row r="87" spans="1:6" x14ac:dyDescent="0.4">
      <c r="A87" s="40" t="s">
        <v>131</v>
      </c>
      <c r="B87" s="39">
        <v>59.591958456780901</v>
      </c>
      <c r="C87" s="39">
        <v>59.555931512685497</v>
      </c>
      <c r="D87" s="39">
        <v>60.194455511714899</v>
      </c>
      <c r="E87" s="39">
        <v>59.519388678486401</v>
      </c>
      <c r="F87" s="39">
        <v>59.543234873749398</v>
      </c>
    </row>
    <row r="88" spans="1:6" x14ac:dyDescent="0.4">
      <c r="A88" s="40" t="s">
        <v>130</v>
      </c>
      <c r="B88" s="39">
        <v>41.122479422965597</v>
      </c>
      <c r="C88" s="39">
        <v>36.079361315310997</v>
      </c>
      <c r="D88" s="39">
        <v>34.970874343596698</v>
      </c>
      <c r="E88" s="39">
        <v>36.680915101740197</v>
      </c>
      <c r="F88" s="39">
        <v>46.105371257857698</v>
      </c>
    </row>
    <row r="89" spans="1:6" x14ac:dyDescent="0.4">
      <c r="A89" s="40" t="s">
        <v>129</v>
      </c>
      <c r="B89" s="41">
        <v>803300</v>
      </c>
      <c r="C89" s="41">
        <v>995500</v>
      </c>
      <c r="D89" s="41">
        <v>985600</v>
      </c>
      <c r="E89" s="41">
        <v>1064500</v>
      </c>
      <c r="F89" s="41">
        <v>1116700</v>
      </c>
    </row>
    <row r="90" spans="1:6" x14ac:dyDescent="0.4">
      <c r="A90" s="40" t="s">
        <v>128</v>
      </c>
      <c r="B90" s="39">
        <v>41.645497433770501</v>
      </c>
      <c r="C90" s="39">
        <v>51.5455910526588</v>
      </c>
      <c r="D90" s="39">
        <v>51.338681112615902</v>
      </c>
      <c r="E90" s="39">
        <v>48.459052214685698</v>
      </c>
      <c r="F90" s="39">
        <v>44.881636590169201</v>
      </c>
    </row>
    <row r="91" spans="1:6" x14ac:dyDescent="0.4">
      <c r="A91" s="40" t="s">
        <v>126</v>
      </c>
      <c r="B91" s="41">
        <v>37579700</v>
      </c>
      <c r="C91" s="41">
        <v>38874300</v>
      </c>
      <c r="D91" s="41">
        <v>41228800</v>
      </c>
      <c r="E91" s="41">
        <v>42752700</v>
      </c>
      <c r="F91" s="41">
        <v>46974200</v>
      </c>
    </row>
    <row r="92" spans="1:6" x14ac:dyDescent="0.4">
      <c r="A92" s="40" t="s">
        <v>125</v>
      </c>
      <c r="B92" s="39">
        <v>58.0568863154285</v>
      </c>
      <c r="C92" s="39">
        <v>56.501043562180598</v>
      </c>
      <c r="D92" s="39">
        <v>54.325405871214898</v>
      </c>
      <c r="E92" s="39">
        <v>52.939799794940903</v>
      </c>
      <c r="F92" s="39">
        <v>53.5814948778755</v>
      </c>
    </row>
    <row r="93" spans="1:6" x14ac:dyDescent="0.4">
      <c r="A93" s="40" t="s">
        <v>47</v>
      </c>
      <c r="B93" s="40"/>
      <c r="C93" s="40"/>
      <c r="D93" s="40"/>
      <c r="E93" s="40"/>
      <c r="F93" s="40"/>
    </row>
    <row r="94" spans="1:6" x14ac:dyDescent="0.4">
      <c r="A94" s="42" t="s">
        <v>169</v>
      </c>
      <c r="B94" s="40"/>
      <c r="C94" s="40"/>
      <c r="D94" s="40"/>
      <c r="E94" s="40"/>
      <c r="F94" s="40"/>
    </row>
    <row r="95" spans="1:6" x14ac:dyDescent="0.4">
      <c r="A95" s="40" t="s">
        <v>133</v>
      </c>
      <c r="B95" s="41">
        <v>4419300</v>
      </c>
      <c r="C95" s="41">
        <v>4653100</v>
      </c>
      <c r="D95" s="41">
        <v>4482500</v>
      </c>
      <c r="E95" s="41">
        <v>4345900</v>
      </c>
      <c r="F95" s="41">
        <v>4492900</v>
      </c>
    </row>
    <row r="96" spans="1:6" x14ac:dyDescent="0.4">
      <c r="A96" s="40" t="s">
        <v>132</v>
      </c>
      <c r="B96" s="41">
        <v>1558400</v>
      </c>
      <c r="C96" s="41">
        <v>2162400</v>
      </c>
      <c r="D96" s="41">
        <v>2074300</v>
      </c>
      <c r="E96" s="41">
        <v>2108100</v>
      </c>
      <c r="F96" s="41">
        <v>1766000</v>
      </c>
    </row>
    <row r="97" spans="1:6" x14ac:dyDescent="0.4">
      <c r="A97" s="40" t="s">
        <v>131</v>
      </c>
      <c r="B97" s="39">
        <v>28.650428852050901</v>
      </c>
      <c r="C97" s="39">
        <v>28.730465493927401</v>
      </c>
      <c r="D97" s="39">
        <v>28.8052488850618</v>
      </c>
      <c r="E97" s="39">
        <v>29.1309448000804</v>
      </c>
      <c r="F97" s="39">
        <v>26.756193425440699</v>
      </c>
    </row>
    <row r="98" spans="1:6" x14ac:dyDescent="0.4">
      <c r="A98" s="40" t="s">
        <v>130</v>
      </c>
      <c r="B98" s="39">
        <v>27.3494673663151</v>
      </c>
      <c r="C98" s="39">
        <v>34.185439886174997</v>
      </c>
      <c r="D98" s="39">
        <v>29.761255703176602</v>
      </c>
      <c r="E98" s="39">
        <v>33.7495797512127</v>
      </c>
      <c r="F98" s="39">
        <v>27.478683014875202</v>
      </c>
    </row>
    <row r="99" spans="1:6" x14ac:dyDescent="0.4">
      <c r="A99" s="40" t="s">
        <v>129</v>
      </c>
      <c r="B99" s="41">
        <v>636400</v>
      </c>
      <c r="C99" s="41">
        <v>527400</v>
      </c>
      <c r="D99" s="41">
        <v>451000</v>
      </c>
      <c r="E99" s="41">
        <v>496400</v>
      </c>
      <c r="F99" s="41">
        <v>543400</v>
      </c>
    </row>
    <row r="100" spans="1:6" x14ac:dyDescent="0.4">
      <c r="A100" s="40" t="s">
        <v>128</v>
      </c>
      <c r="B100" s="39">
        <v>32.992897506350801</v>
      </c>
      <c r="C100" s="39">
        <v>27.3080308600425</v>
      </c>
      <c r="D100" s="39">
        <v>23.492030419835402</v>
      </c>
      <c r="E100" s="39">
        <v>22.5975326626303</v>
      </c>
      <c r="F100" s="39">
        <v>21.8399582010369</v>
      </c>
    </row>
    <row r="101" spans="1:6" x14ac:dyDescent="0.4">
      <c r="A101" s="40" t="s">
        <v>126</v>
      </c>
      <c r="B101" s="41">
        <v>16060700</v>
      </c>
      <c r="C101" s="41">
        <v>17083400</v>
      </c>
      <c r="D101" s="41">
        <v>18757500</v>
      </c>
      <c r="E101" s="41">
        <v>19765900</v>
      </c>
      <c r="F101" s="41">
        <v>21120200</v>
      </c>
    </row>
    <row r="102" spans="1:6" x14ac:dyDescent="0.4">
      <c r="A102" s="40" t="s">
        <v>125</v>
      </c>
      <c r="B102" s="39">
        <v>24.812178757313202</v>
      </c>
      <c r="C102" s="39">
        <v>24.829512752387998</v>
      </c>
      <c r="D102" s="39">
        <v>24.715946150004701</v>
      </c>
      <c r="E102" s="39">
        <v>24.475712382301499</v>
      </c>
      <c r="F102" s="39">
        <v>24.090924126854901</v>
      </c>
    </row>
    <row r="103" spans="1:6" x14ac:dyDescent="0.4">
      <c r="A103" s="40" t="s">
        <v>47</v>
      </c>
      <c r="B103" s="40"/>
      <c r="C103" s="40"/>
      <c r="D103" s="40"/>
      <c r="E103" s="40"/>
      <c r="F103" s="40"/>
    </row>
    <row r="104" spans="1:6" x14ac:dyDescent="0.4">
      <c r="A104" s="42" t="s">
        <v>168</v>
      </c>
      <c r="B104" s="40"/>
      <c r="C104" s="40"/>
      <c r="D104" s="40"/>
      <c r="E104" s="40"/>
      <c r="F104" s="40"/>
    </row>
    <row r="105" spans="1:6" x14ac:dyDescent="0.4">
      <c r="A105" s="40" t="s">
        <v>133</v>
      </c>
      <c r="B105" s="41">
        <v>766700</v>
      </c>
      <c r="C105" s="41">
        <v>804100</v>
      </c>
      <c r="D105" s="41">
        <v>1073200</v>
      </c>
      <c r="E105" s="41">
        <v>1198800</v>
      </c>
      <c r="F105" s="41">
        <v>1526200</v>
      </c>
    </row>
    <row r="106" spans="1:6" x14ac:dyDescent="0.4">
      <c r="A106" s="40" t="s">
        <v>132</v>
      </c>
      <c r="B106" s="41">
        <v>1542800</v>
      </c>
      <c r="C106" s="41">
        <v>1614100</v>
      </c>
      <c r="D106" s="41">
        <v>1458900</v>
      </c>
      <c r="E106" s="41">
        <v>1649300</v>
      </c>
      <c r="F106" s="41">
        <v>1468600</v>
      </c>
    </row>
    <row r="107" spans="1:6" x14ac:dyDescent="0.4">
      <c r="A107" s="40" t="s">
        <v>131</v>
      </c>
      <c r="B107" s="39">
        <v>4.9705346550058698</v>
      </c>
      <c r="C107" s="39">
        <v>4.96489809023383</v>
      </c>
      <c r="D107" s="39">
        <v>6.8965517241379297</v>
      </c>
      <c r="E107" s="39">
        <v>8.0356604216241596</v>
      </c>
      <c r="F107" s="39">
        <v>9.0888518342067695</v>
      </c>
    </row>
    <row r="108" spans="1:6" x14ac:dyDescent="0.4">
      <c r="A108" s="40" t="s">
        <v>130</v>
      </c>
      <c r="B108" s="39">
        <v>27.075691897299102</v>
      </c>
      <c r="C108" s="39">
        <v>25.5173504070824</v>
      </c>
      <c r="D108" s="39">
        <v>20.9317340526271</v>
      </c>
      <c r="E108" s="39">
        <v>26.404431423402698</v>
      </c>
      <c r="F108" s="39">
        <v>22.8511856600485</v>
      </c>
    </row>
    <row r="109" spans="1:6" x14ac:dyDescent="0.4">
      <c r="A109" s="40" t="s">
        <v>129</v>
      </c>
      <c r="B109" s="41">
        <v>355600</v>
      </c>
      <c r="C109" s="41">
        <v>373000</v>
      </c>
      <c r="D109" s="41">
        <v>520100</v>
      </c>
      <c r="E109" s="41">
        <v>508500</v>
      </c>
      <c r="F109" s="41">
        <v>682000</v>
      </c>
    </row>
    <row r="110" spans="1:6" x14ac:dyDescent="0.4">
      <c r="A110" s="40" t="s">
        <v>128</v>
      </c>
      <c r="B110" s="39">
        <v>18.435377676395898</v>
      </c>
      <c r="C110" s="39">
        <v>19.3134158338943</v>
      </c>
      <c r="D110" s="39">
        <v>27.091363683717098</v>
      </c>
      <c r="E110" s="39">
        <v>23.148358901989301</v>
      </c>
      <c r="F110" s="39">
        <v>27.4104738555524</v>
      </c>
    </row>
    <row r="111" spans="1:6" x14ac:dyDescent="0.4">
      <c r="A111" s="40" t="s">
        <v>126</v>
      </c>
      <c r="B111" s="41">
        <v>8141800</v>
      </c>
      <c r="C111" s="41">
        <v>9543700</v>
      </c>
      <c r="D111" s="41">
        <v>11143500</v>
      </c>
      <c r="E111" s="41">
        <v>12627300</v>
      </c>
      <c r="F111" s="41">
        <v>13873300</v>
      </c>
    </row>
    <row r="112" spans="1:6" x14ac:dyDescent="0.4">
      <c r="A112" s="40" t="s">
        <v>125</v>
      </c>
      <c r="B112" s="39">
        <v>12.5782685067458</v>
      </c>
      <c r="C112" s="39">
        <v>13.8710924555396</v>
      </c>
      <c r="D112" s="39">
        <v>14.6833077927537</v>
      </c>
      <c r="E112" s="39">
        <v>15.6361290386492</v>
      </c>
      <c r="F112" s="39">
        <v>15.8246899976845</v>
      </c>
    </row>
    <row r="113" spans="1:6" x14ac:dyDescent="0.4">
      <c r="A113" s="40" t="s">
        <v>47</v>
      </c>
      <c r="B113" s="40"/>
      <c r="C113" s="40"/>
      <c r="D113" s="40"/>
      <c r="E113" s="40"/>
      <c r="F113" s="40"/>
    </row>
    <row r="114" spans="1:6" x14ac:dyDescent="0.4">
      <c r="A114" s="42" t="s">
        <v>167</v>
      </c>
      <c r="B114" s="40"/>
      <c r="C114" s="40"/>
      <c r="D114" s="40"/>
      <c r="E114" s="40"/>
      <c r="F114" s="40"/>
    </row>
    <row r="115" spans="1:6" x14ac:dyDescent="0.4">
      <c r="A115" s="40" t="s">
        <v>133</v>
      </c>
      <c r="B115" s="41">
        <v>1875100</v>
      </c>
      <c r="C115" s="41">
        <v>1940300</v>
      </c>
      <c r="D115" s="41">
        <v>1857600</v>
      </c>
      <c r="E115" s="41">
        <v>1725600</v>
      </c>
      <c r="F115" s="41">
        <v>2163700</v>
      </c>
    </row>
    <row r="116" spans="1:6" x14ac:dyDescent="0.4">
      <c r="A116" s="40" t="s">
        <v>132</v>
      </c>
      <c r="B116" s="41">
        <v>328500</v>
      </c>
      <c r="C116" s="41">
        <v>289700</v>
      </c>
      <c r="D116" s="41">
        <v>1005100</v>
      </c>
      <c r="E116" s="41">
        <v>197000</v>
      </c>
      <c r="F116" s="41">
        <v>232800</v>
      </c>
    </row>
    <row r="117" spans="1:6" x14ac:dyDescent="0.4">
      <c r="A117" s="40" t="s">
        <v>131</v>
      </c>
      <c r="B117" s="39">
        <v>12.1563186795376</v>
      </c>
      <c r="C117" s="39">
        <v>11.980340460739599</v>
      </c>
      <c r="D117" s="39">
        <v>11.937229298135099</v>
      </c>
      <c r="E117" s="39">
        <v>11.5668465328284</v>
      </c>
      <c r="F117" s="39">
        <v>12.8853025250119</v>
      </c>
    </row>
    <row r="118" spans="1:6" x14ac:dyDescent="0.4">
      <c r="A118" s="40" t="s">
        <v>130</v>
      </c>
      <c r="B118" s="39">
        <v>5.7650795879328198</v>
      </c>
      <c r="C118" s="39">
        <v>4.5798751086870597</v>
      </c>
      <c r="D118" s="39">
        <v>14.4207868231513</v>
      </c>
      <c r="E118" s="39">
        <v>3.1538670893168801</v>
      </c>
      <c r="F118" s="39">
        <v>3.6223314868986098</v>
      </c>
    </row>
    <row r="119" spans="1:6" x14ac:dyDescent="0.4">
      <c r="A119" s="40" t="s">
        <v>129</v>
      </c>
      <c r="B119" s="41">
        <v>166000</v>
      </c>
      <c r="C119" s="41">
        <v>134700</v>
      </c>
      <c r="D119" s="41">
        <v>104100</v>
      </c>
      <c r="E119" s="41">
        <v>216900</v>
      </c>
      <c r="F119" s="41">
        <v>210200</v>
      </c>
    </row>
    <row r="120" spans="1:6" x14ac:dyDescent="0.4">
      <c r="A120" s="40" t="s">
        <v>128</v>
      </c>
      <c r="B120" s="39">
        <v>8.6059412100160699</v>
      </c>
      <c r="C120" s="39">
        <v>6.9745767099880904</v>
      </c>
      <c r="D120" s="39">
        <v>5.4224398374830702</v>
      </c>
      <c r="E120" s="39">
        <v>9.8739017617335101</v>
      </c>
      <c r="F120" s="39">
        <v>8.4482134962421096</v>
      </c>
    </row>
    <row r="121" spans="1:6" x14ac:dyDescent="0.4">
      <c r="A121" s="40" t="s">
        <v>126</v>
      </c>
      <c r="B121" s="41">
        <v>2009800</v>
      </c>
      <c r="C121" s="41">
        <v>1979700</v>
      </c>
      <c r="D121" s="41">
        <v>3123800</v>
      </c>
      <c r="E121" s="41">
        <v>3585900</v>
      </c>
      <c r="F121" s="41">
        <v>4263600</v>
      </c>
    </row>
    <row r="122" spans="1:6" x14ac:dyDescent="0.4">
      <c r="A122" s="40" t="s">
        <v>125</v>
      </c>
      <c r="B122" s="39">
        <v>3.1049404363725102</v>
      </c>
      <c r="C122" s="39">
        <v>2.8773538286232498</v>
      </c>
      <c r="D122" s="39">
        <v>4.1160960993407798</v>
      </c>
      <c r="E122" s="39">
        <v>4.4403471145606801</v>
      </c>
      <c r="F122" s="39">
        <v>4.8633092540439202</v>
      </c>
    </row>
    <row r="123" spans="1:6" x14ac:dyDescent="0.4">
      <c r="A123" s="40" t="s">
        <v>47</v>
      </c>
      <c r="B123" s="40"/>
      <c r="C123" s="40"/>
      <c r="D123" s="40"/>
      <c r="E123" s="40"/>
      <c r="F123" s="40"/>
    </row>
    <row r="124" spans="1:6" x14ac:dyDescent="0.4">
      <c r="A124" s="42" t="s">
        <v>135</v>
      </c>
      <c r="B124" s="40"/>
      <c r="C124" s="40"/>
      <c r="D124" s="40"/>
      <c r="E124" s="40"/>
      <c r="F124" s="40"/>
    </row>
    <row r="125" spans="1:6" x14ac:dyDescent="0.4">
      <c r="A125" s="40" t="s">
        <v>133</v>
      </c>
      <c r="B125" s="41">
        <v>120800</v>
      </c>
      <c r="C125" s="41">
        <v>95100</v>
      </c>
      <c r="D125" s="41">
        <v>95800</v>
      </c>
      <c r="E125" s="41">
        <v>96800</v>
      </c>
      <c r="F125" s="41">
        <v>72200</v>
      </c>
    </row>
    <row r="126" spans="1:6" x14ac:dyDescent="0.4">
      <c r="A126" s="40" t="s">
        <v>132</v>
      </c>
      <c r="B126" s="41">
        <v>15600</v>
      </c>
      <c r="C126" s="41">
        <v>16300</v>
      </c>
      <c r="D126" s="41">
        <v>14500</v>
      </c>
      <c r="E126" s="41">
        <v>16000</v>
      </c>
      <c r="F126" s="41">
        <v>25500</v>
      </c>
    </row>
    <row r="127" spans="1:6" x14ac:dyDescent="0.4">
      <c r="A127" s="40" t="s">
        <v>131</v>
      </c>
      <c r="B127" s="39">
        <v>0.78314932349642497</v>
      </c>
      <c r="C127" s="39">
        <v>0.58719289688003595</v>
      </c>
      <c r="D127" s="39">
        <v>0.61562584343311</v>
      </c>
      <c r="E127" s="39">
        <v>0.64885879947715897</v>
      </c>
      <c r="F127" s="39">
        <v>0.42996665078608898</v>
      </c>
    </row>
    <row r="128" spans="1:6" x14ac:dyDescent="0.4">
      <c r="A128" s="40" t="s">
        <v>130</v>
      </c>
      <c r="B128" s="39">
        <v>0.27377546901598798</v>
      </c>
      <c r="C128" s="39">
        <v>0.257687139356573</v>
      </c>
      <c r="D128" s="39">
        <v>0.20804040288100101</v>
      </c>
      <c r="E128" s="39">
        <v>0.25615164177192901</v>
      </c>
      <c r="F128" s="39">
        <v>0.396776000497915</v>
      </c>
    </row>
    <row r="129" spans="1:6" x14ac:dyDescent="0.4">
      <c r="A129" s="40" t="s">
        <v>129</v>
      </c>
      <c r="B129" s="41">
        <v>-32400</v>
      </c>
      <c r="C129" s="41">
        <v>-99300</v>
      </c>
      <c r="D129" s="41">
        <v>-141000</v>
      </c>
      <c r="E129" s="41">
        <v>-89600</v>
      </c>
      <c r="F129" s="41">
        <v>-64200</v>
      </c>
    </row>
    <row r="130" spans="1:6" x14ac:dyDescent="0.4">
      <c r="A130" s="40" t="s">
        <v>128</v>
      </c>
      <c r="B130" s="38" t="s">
        <v>127</v>
      </c>
      <c r="C130" s="38" t="s">
        <v>127</v>
      </c>
      <c r="D130" s="38" t="s">
        <v>127</v>
      </c>
      <c r="E130" s="38" t="s">
        <v>127</v>
      </c>
      <c r="F130" s="38" t="s">
        <v>127</v>
      </c>
    </row>
    <row r="131" spans="1:6" x14ac:dyDescent="0.4">
      <c r="A131" s="40" t="s">
        <v>126</v>
      </c>
      <c r="B131" s="41">
        <v>3959100</v>
      </c>
      <c r="C131" s="41">
        <v>4036500</v>
      </c>
      <c r="D131" s="41">
        <v>5440000</v>
      </c>
      <c r="E131" s="41">
        <v>5987100</v>
      </c>
      <c r="F131" s="41">
        <v>5846500</v>
      </c>
    </row>
    <row r="132" spans="1:6" x14ac:dyDescent="0.4">
      <c r="A132" s="40" t="s">
        <v>125</v>
      </c>
      <c r="B132" s="39">
        <v>6.1164144102111697</v>
      </c>
      <c r="C132" s="39">
        <v>5.8667670501781899</v>
      </c>
      <c r="D132" s="39">
        <v>7.1680526219392497</v>
      </c>
      <c r="E132" s="39">
        <v>7.4137042889055103</v>
      </c>
      <c r="F132" s="39">
        <v>6.6688567299389598</v>
      </c>
    </row>
    <row r="133" spans="1:6" x14ac:dyDescent="0.4">
      <c r="A133" s="40" t="s">
        <v>47</v>
      </c>
      <c r="B133" s="40"/>
      <c r="C133" s="40"/>
      <c r="D133" s="40"/>
      <c r="E133" s="40"/>
      <c r="F133" s="40"/>
    </row>
    <row r="134" spans="1:6" x14ac:dyDescent="0.4">
      <c r="A134" s="42" t="s">
        <v>166</v>
      </c>
      <c r="B134" s="40"/>
      <c r="C134" s="40"/>
      <c r="D134" s="40"/>
      <c r="E134" s="40"/>
      <c r="F134" s="40"/>
    </row>
    <row r="135" spans="1:6" x14ac:dyDescent="0.4">
      <c r="A135" s="40" t="s">
        <v>133</v>
      </c>
      <c r="B135" s="41">
        <v>-949000</v>
      </c>
      <c r="C135" s="41">
        <v>-942400</v>
      </c>
      <c r="D135" s="41">
        <v>-1314800</v>
      </c>
      <c r="E135" s="41">
        <v>-1328000</v>
      </c>
      <c r="F135" s="41">
        <v>-1461500</v>
      </c>
    </row>
    <row r="136" spans="1:6" x14ac:dyDescent="0.4">
      <c r="A136" s="40" t="s">
        <v>132</v>
      </c>
      <c r="B136" s="41">
        <v>-90400</v>
      </c>
      <c r="C136" s="41">
        <v>-39200</v>
      </c>
      <c r="D136" s="41">
        <v>-20400</v>
      </c>
      <c r="E136" s="41">
        <v>-15300</v>
      </c>
      <c r="F136" s="41">
        <v>-29200</v>
      </c>
    </row>
    <row r="137" spans="1:6" x14ac:dyDescent="0.4">
      <c r="A137" s="40" t="s">
        <v>131</v>
      </c>
      <c r="B137" s="38" t="s">
        <v>127</v>
      </c>
      <c r="C137" s="38" t="s">
        <v>127</v>
      </c>
      <c r="D137" s="38" t="s">
        <v>127</v>
      </c>
      <c r="E137" s="38" t="s">
        <v>127</v>
      </c>
      <c r="F137" s="38" t="s">
        <v>127</v>
      </c>
    </row>
    <row r="138" spans="1:6" x14ac:dyDescent="0.4">
      <c r="A138" s="40" t="s">
        <v>130</v>
      </c>
      <c r="B138" s="38" t="s">
        <v>127</v>
      </c>
      <c r="C138" s="38" t="s">
        <v>127</v>
      </c>
      <c r="D138" s="38" t="s">
        <v>127</v>
      </c>
      <c r="E138" s="38" t="s">
        <v>127</v>
      </c>
      <c r="F138" s="38" t="s">
        <v>127</v>
      </c>
    </row>
    <row r="139" spans="1:6" x14ac:dyDescent="0.4">
      <c r="A139" s="40" t="s">
        <v>129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</row>
    <row r="140" spans="1:6" x14ac:dyDescent="0.4">
      <c r="A140" s="40" t="s">
        <v>128</v>
      </c>
      <c r="B140" s="39">
        <v>0</v>
      </c>
      <c r="C140" s="39">
        <v>0</v>
      </c>
      <c r="D140" s="39">
        <v>0</v>
      </c>
      <c r="E140" s="39">
        <v>0</v>
      </c>
      <c r="F140" s="39">
        <v>0</v>
      </c>
    </row>
    <row r="141" spans="1:6" x14ac:dyDescent="0.4">
      <c r="A141" s="40" t="s">
        <v>126</v>
      </c>
      <c r="B141" s="41">
        <v>-3022000</v>
      </c>
      <c r="C141" s="41">
        <v>-2714800</v>
      </c>
      <c r="D141" s="41">
        <v>-3801300</v>
      </c>
      <c r="E141" s="41">
        <v>-3961700</v>
      </c>
      <c r="F141" s="41">
        <v>-4409100</v>
      </c>
    </row>
    <row r="142" spans="1:6" x14ac:dyDescent="0.4">
      <c r="A142" s="40" t="s">
        <v>125</v>
      </c>
      <c r="B142" s="38" t="s">
        <v>127</v>
      </c>
      <c r="C142" s="38" t="s">
        <v>127</v>
      </c>
      <c r="D142" s="38" t="s">
        <v>127</v>
      </c>
      <c r="E142" s="38" t="s">
        <v>127</v>
      </c>
      <c r="F142" s="38" t="s">
        <v>127</v>
      </c>
    </row>
    <row r="143" spans="1:6" x14ac:dyDescent="0.4">
      <c r="A143" s="37"/>
    </row>
    <row r="144" spans="1:6" ht="178.5" customHeight="1" x14ac:dyDescent="0.4">
      <c r="A144" s="8" t="s">
        <v>123</v>
      </c>
      <c r="B144" s="6"/>
      <c r="C144" s="6"/>
      <c r="D144" s="6"/>
      <c r="E144" s="6"/>
      <c r="F144" s="6"/>
    </row>
  </sheetData>
  <mergeCells count="7">
    <mergeCell ref="A144:F144"/>
    <mergeCell ref="A2:L2"/>
    <mergeCell ref="A1:D1"/>
    <mergeCell ref="A9:F9"/>
    <mergeCell ref="A11:F11"/>
    <mergeCell ref="A78:F78"/>
    <mergeCell ref="A80:F80"/>
  </mergeCells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91758-B951-46E7-909C-06E9386B838D}">
  <dimension ref="A1:L90"/>
  <sheetViews>
    <sheetView topLeftCell="A3" zoomScaleNormal="100" workbookViewId="0">
      <selection activeCell="A9" sqref="A9:F9"/>
    </sheetView>
  </sheetViews>
  <sheetFormatPr defaultRowHeight="12.3" x14ac:dyDescent="0.4"/>
  <cols>
    <col min="1" max="1" width="48.5546875" style="36" customWidth="1"/>
    <col min="2" max="5" width="22.27734375" style="36" customWidth="1"/>
    <col min="6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181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180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179</v>
      </c>
      <c r="B16" s="41">
        <v>4961000</v>
      </c>
      <c r="C16" s="41">
        <v>5310000</v>
      </c>
      <c r="D16" s="41">
        <v>5164000</v>
      </c>
      <c r="E16" s="41">
        <v>5188000</v>
      </c>
      <c r="F16" s="41">
        <v>5754000</v>
      </c>
      <c r="G16" s="36">
        <f>F16/F19</f>
        <v>0.82506452537998276</v>
      </c>
    </row>
    <row r="17" spans="1:6" x14ac:dyDescent="0.4">
      <c r="A17" s="40" t="s">
        <v>178</v>
      </c>
      <c r="B17" s="41">
        <v>1047000</v>
      </c>
      <c r="C17" s="41">
        <v>1139000</v>
      </c>
      <c r="D17" s="41">
        <v>1184000</v>
      </c>
      <c r="E17" s="41">
        <v>1132000</v>
      </c>
      <c r="F17" s="41">
        <v>1220000</v>
      </c>
    </row>
    <row r="18" spans="1:6" x14ac:dyDescent="0.4">
      <c r="A18" s="40" t="s">
        <v>177</v>
      </c>
      <c r="B18" s="41">
        <v>-45000</v>
      </c>
      <c r="C18" s="41">
        <v>29000</v>
      </c>
      <c r="D18" s="41">
        <v>-12000</v>
      </c>
      <c r="E18" s="41">
        <v>0</v>
      </c>
      <c r="F18" s="41">
        <v>0</v>
      </c>
    </row>
    <row r="19" spans="1:6" x14ac:dyDescent="0.4">
      <c r="A19" s="40" t="s">
        <v>47</v>
      </c>
      <c r="B19" s="40"/>
      <c r="C19" s="40"/>
      <c r="D19" s="40"/>
      <c r="E19" s="40"/>
      <c r="F19" s="46">
        <f>SUM(F16:F18)</f>
        <v>6974000</v>
      </c>
    </row>
    <row r="20" spans="1:6" x14ac:dyDescent="0.4">
      <c r="A20" s="40" t="s">
        <v>131</v>
      </c>
      <c r="B20" s="40"/>
      <c r="C20" s="40"/>
      <c r="D20" s="40"/>
      <c r="E20" s="40"/>
      <c r="F20" s="40"/>
    </row>
    <row r="21" spans="1:6" x14ac:dyDescent="0.4">
      <c r="A21" s="40" t="s">
        <v>179</v>
      </c>
      <c r="B21" s="39">
        <v>83.196377662250498</v>
      </c>
      <c r="C21" s="39">
        <v>81.9697437480704</v>
      </c>
      <c r="D21" s="39">
        <v>81.502525252525203</v>
      </c>
      <c r="E21" s="39">
        <v>82.088607594936704</v>
      </c>
      <c r="F21" s="39">
        <v>82.5064525379983</v>
      </c>
    </row>
    <row r="22" spans="1:6" x14ac:dyDescent="0.4">
      <c r="A22" s="40" t="s">
        <v>178</v>
      </c>
      <c r="B22" s="39">
        <v>17.558276035552598</v>
      </c>
      <c r="C22" s="39">
        <v>17.582587218277201</v>
      </c>
      <c r="D22" s="39">
        <v>18.686868686868699</v>
      </c>
      <c r="E22" s="39">
        <v>17.9113924050633</v>
      </c>
      <c r="F22" s="39">
        <v>17.4935474620017</v>
      </c>
    </row>
    <row r="23" spans="1:6" x14ac:dyDescent="0.4">
      <c r="A23" s="40" t="s">
        <v>177</v>
      </c>
      <c r="B23" s="38" t="s">
        <v>127</v>
      </c>
      <c r="C23" s="39">
        <v>0.44766903365236199</v>
      </c>
      <c r="D23" s="38" t="s">
        <v>127</v>
      </c>
      <c r="E23" s="39">
        <v>0</v>
      </c>
      <c r="F23" s="39">
        <v>0</v>
      </c>
    </row>
    <row r="24" spans="1:6" x14ac:dyDescent="0.4">
      <c r="A24" s="40" t="s">
        <v>47</v>
      </c>
      <c r="B24" s="40"/>
      <c r="C24" s="40"/>
      <c r="D24" s="40"/>
      <c r="E24" s="40"/>
      <c r="F24" s="40"/>
    </row>
    <row r="25" spans="1:6" x14ac:dyDescent="0.4">
      <c r="A25" s="40" t="s">
        <v>129</v>
      </c>
      <c r="B25" s="40"/>
      <c r="C25" s="40"/>
      <c r="D25" s="40"/>
      <c r="E25" s="40"/>
      <c r="F25" s="40"/>
    </row>
    <row r="26" spans="1:6" x14ac:dyDescent="0.4">
      <c r="A26" s="40" t="s">
        <v>179</v>
      </c>
      <c r="B26" s="41">
        <v>497000</v>
      </c>
      <c r="C26" s="41">
        <v>480000</v>
      </c>
      <c r="D26" s="41">
        <v>465000</v>
      </c>
      <c r="E26" s="41">
        <v>548000</v>
      </c>
      <c r="F26" s="41">
        <v>639000</v>
      </c>
    </row>
    <row r="27" spans="1:6" x14ac:dyDescent="0.4">
      <c r="A27" s="40" t="s">
        <v>178</v>
      </c>
      <c r="B27" s="41">
        <v>333000</v>
      </c>
      <c r="C27" s="41">
        <v>149000</v>
      </c>
      <c r="D27" s="41">
        <v>198000</v>
      </c>
      <c r="E27" s="41">
        <v>59000</v>
      </c>
      <c r="F27" s="41">
        <v>64000</v>
      </c>
    </row>
    <row r="28" spans="1:6" x14ac:dyDescent="0.4">
      <c r="A28" s="40" t="s">
        <v>177</v>
      </c>
      <c r="B28" s="41">
        <v>-448000</v>
      </c>
      <c r="C28" s="41">
        <v>-31000</v>
      </c>
      <c r="D28" s="41">
        <v>-20000</v>
      </c>
      <c r="E28" s="41">
        <v>-68000</v>
      </c>
      <c r="F28" s="41">
        <v>-60000</v>
      </c>
    </row>
    <row r="29" spans="1:6" x14ac:dyDescent="0.4">
      <c r="A29" s="40" t="s">
        <v>47</v>
      </c>
      <c r="B29" s="40"/>
      <c r="C29" s="40"/>
      <c r="D29" s="40"/>
      <c r="E29" s="40"/>
      <c r="F29" s="40"/>
    </row>
    <row r="30" spans="1:6" x14ac:dyDescent="0.4">
      <c r="A30" s="40" t="s">
        <v>128</v>
      </c>
      <c r="B30" s="40"/>
      <c r="C30" s="40"/>
      <c r="D30" s="40"/>
      <c r="E30" s="40"/>
      <c r="F30" s="40"/>
    </row>
    <row r="31" spans="1:6" x14ac:dyDescent="0.4">
      <c r="A31" s="40" t="s">
        <v>179</v>
      </c>
      <c r="B31" s="38" t="s">
        <v>127</v>
      </c>
      <c r="C31" s="39">
        <v>80.267558528428097</v>
      </c>
      <c r="D31" s="39">
        <v>72.317262830482093</v>
      </c>
      <c r="E31" s="38" t="s">
        <v>127</v>
      </c>
      <c r="F31" s="39">
        <v>99.377916018662503</v>
      </c>
    </row>
    <row r="32" spans="1:6" x14ac:dyDescent="0.4">
      <c r="A32" s="40" t="s">
        <v>178</v>
      </c>
      <c r="B32" s="39">
        <v>87.172774869109901</v>
      </c>
      <c r="C32" s="39">
        <v>24.916387959866199</v>
      </c>
      <c r="D32" s="39">
        <v>30.793157076205301</v>
      </c>
      <c r="E32" s="39">
        <v>10.9461966604824</v>
      </c>
      <c r="F32" s="39">
        <v>9.9533437013996906</v>
      </c>
    </row>
    <row r="33" spans="1:6" x14ac:dyDescent="0.4">
      <c r="A33" s="40" t="s">
        <v>177</v>
      </c>
      <c r="B33" s="38" t="s">
        <v>127</v>
      </c>
      <c r="C33" s="38" t="s">
        <v>127</v>
      </c>
      <c r="D33" s="38" t="s">
        <v>127</v>
      </c>
      <c r="E33" s="38" t="s">
        <v>127</v>
      </c>
      <c r="F33" s="38" t="s">
        <v>127</v>
      </c>
    </row>
    <row r="34" spans="1:6" x14ac:dyDescent="0.4">
      <c r="A34" s="40" t="s">
        <v>47</v>
      </c>
      <c r="B34" s="40"/>
      <c r="C34" s="40"/>
      <c r="D34" s="40"/>
      <c r="E34" s="40"/>
      <c r="F34" s="40"/>
    </row>
    <row r="35" spans="1:6" x14ac:dyDescent="0.4">
      <c r="A35" s="40" t="s">
        <v>132</v>
      </c>
      <c r="B35" s="40"/>
      <c r="C35" s="40"/>
      <c r="D35" s="40"/>
      <c r="E35" s="40"/>
      <c r="F35" s="40"/>
    </row>
    <row r="36" spans="1:6" x14ac:dyDescent="0.4">
      <c r="A36" s="40" t="s">
        <v>179</v>
      </c>
      <c r="B36" s="41">
        <v>1305000</v>
      </c>
      <c r="C36" s="41">
        <v>1377000</v>
      </c>
      <c r="D36" s="41">
        <v>1610000</v>
      </c>
      <c r="E36" s="41">
        <v>1838000</v>
      </c>
      <c r="F36" s="41">
        <v>2294000</v>
      </c>
    </row>
    <row r="37" spans="1:6" x14ac:dyDescent="0.4">
      <c r="A37" s="40" t="s">
        <v>178</v>
      </c>
      <c r="B37" s="41">
        <v>1097000</v>
      </c>
      <c r="C37" s="41">
        <v>410000</v>
      </c>
      <c r="D37" s="41">
        <v>1122000</v>
      </c>
      <c r="E37" s="41">
        <v>943000</v>
      </c>
      <c r="F37" s="41">
        <v>680000</v>
      </c>
    </row>
    <row r="38" spans="1:6" x14ac:dyDescent="0.4">
      <c r="A38" s="40" t="s">
        <v>177</v>
      </c>
      <c r="B38" s="41">
        <v>14000</v>
      </c>
      <c r="C38" s="41">
        <v>0</v>
      </c>
      <c r="D38" s="41">
        <v>3000</v>
      </c>
      <c r="E38" s="41">
        <v>0</v>
      </c>
      <c r="F38" s="41">
        <v>2000</v>
      </c>
    </row>
    <row r="39" spans="1:6" x14ac:dyDescent="0.4">
      <c r="A39" s="40" t="s">
        <v>47</v>
      </c>
      <c r="B39" s="40"/>
      <c r="C39" s="40"/>
      <c r="D39" s="40"/>
      <c r="E39" s="40"/>
      <c r="F39" s="40"/>
    </row>
    <row r="40" spans="1:6" x14ac:dyDescent="0.4">
      <c r="A40" s="40" t="s">
        <v>130</v>
      </c>
      <c r="B40" s="40"/>
      <c r="C40" s="40"/>
      <c r="D40" s="40"/>
      <c r="E40" s="40"/>
      <c r="F40" s="40"/>
    </row>
    <row r="41" spans="1:6" x14ac:dyDescent="0.4">
      <c r="A41" s="40" t="s">
        <v>179</v>
      </c>
      <c r="B41" s="39">
        <v>54.014900662251698</v>
      </c>
      <c r="C41" s="39">
        <v>77.056519306099602</v>
      </c>
      <c r="D41" s="39">
        <v>58.866544789762301</v>
      </c>
      <c r="E41" s="39">
        <v>66.091334052499107</v>
      </c>
      <c r="F41" s="39">
        <v>77.0833333333333</v>
      </c>
    </row>
    <row r="42" spans="1:6" x14ac:dyDescent="0.4">
      <c r="A42" s="40" t="s">
        <v>178</v>
      </c>
      <c r="B42" s="39">
        <v>45.405629139072801</v>
      </c>
      <c r="C42" s="39">
        <v>22.943480693900401</v>
      </c>
      <c r="D42" s="39">
        <v>41.023765996343698</v>
      </c>
      <c r="E42" s="39">
        <v>33.9086659475009</v>
      </c>
      <c r="F42" s="39">
        <v>22.8494623655914</v>
      </c>
    </row>
    <row r="43" spans="1:6" x14ac:dyDescent="0.4">
      <c r="A43" s="40" t="s">
        <v>177</v>
      </c>
      <c r="B43" s="39">
        <v>0.57947019867549698</v>
      </c>
      <c r="C43" s="39">
        <v>0</v>
      </c>
      <c r="D43" s="39">
        <v>0.10968921389396701</v>
      </c>
      <c r="E43" s="39">
        <v>0</v>
      </c>
      <c r="F43" s="39">
        <v>6.7204301075268799E-2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126</v>
      </c>
      <c r="B45" s="40"/>
      <c r="C45" s="40"/>
      <c r="D45" s="40"/>
      <c r="E45" s="40"/>
      <c r="F45" s="40"/>
    </row>
    <row r="46" spans="1:6" x14ac:dyDescent="0.4">
      <c r="A46" s="40" t="s">
        <v>179</v>
      </c>
      <c r="B46" s="41">
        <v>21411000</v>
      </c>
      <c r="C46" s="41">
        <v>22239000</v>
      </c>
      <c r="D46" s="41">
        <v>23239000</v>
      </c>
      <c r="E46" s="41">
        <v>24592000</v>
      </c>
      <c r="F46" s="41">
        <v>26126000</v>
      </c>
    </row>
    <row r="47" spans="1:6" x14ac:dyDescent="0.4">
      <c r="A47" s="40" t="s">
        <v>178</v>
      </c>
      <c r="B47" s="41">
        <v>11308000</v>
      </c>
      <c r="C47" s="41">
        <v>10703000</v>
      </c>
      <c r="D47" s="41">
        <v>13152000</v>
      </c>
      <c r="E47" s="41">
        <v>12867000</v>
      </c>
      <c r="F47" s="41">
        <v>12578000</v>
      </c>
    </row>
    <row r="48" spans="1:6" x14ac:dyDescent="0.4">
      <c r="A48" s="40" t="s">
        <v>177</v>
      </c>
      <c r="B48" s="41">
        <v>-1048000</v>
      </c>
      <c r="C48" s="41">
        <v>-775000</v>
      </c>
      <c r="D48" s="41">
        <v>-1997000</v>
      </c>
      <c r="E48" s="41">
        <v>364000</v>
      </c>
      <c r="F48" s="41">
        <v>800000</v>
      </c>
    </row>
    <row r="49" spans="1:6" x14ac:dyDescent="0.4">
      <c r="A49" s="40" t="s">
        <v>47</v>
      </c>
      <c r="B49" s="40"/>
      <c r="C49" s="40"/>
      <c r="D49" s="40"/>
      <c r="E49" s="40"/>
      <c r="F49" s="40"/>
    </row>
    <row r="50" spans="1:6" x14ac:dyDescent="0.4">
      <c r="A50" s="40" t="s">
        <v>125</v>
      </c>
      <c r="B50" s="40"/>
      <c r="C50" s="40"/>
      <c r="D50" s="40"/>
      <c r="E50" s="40"/>
      <c r="F50" s="40"/>
    </row>
    <row r="51" spans="1:6" x14ac:dyDescent="0.4">
      <c r="A51" s="40" t="s">
        <v>179</v>
      </c>
      <c r="B51" s="39">
        <v>67.604433077578904</v>
      </c>
      <c r="C51" s="39">
        <v>69.136071128796601</v>
      </c>
      <c r="D51" s="39">
        <v>67.567017503052895</v>
      </c>
      <c r="E51" s="39">
        <v>65.018639452185198</v>
      </c>
      <c r="F51" s="39">
        <v>66.135074929121103</v>
      </c>
    </row>
    <row r="52" spans="1:6" x14ac:dyDescent="0.4">
      <c r="A52" s="40" t="s">
        <v>178</v>
      </c>
      <c r="B52" s="39">
        <v>35.704587793249303</v>
      </c>
      <c r="C52" s="39">
        <v>33.273230329219402</v>
      </c>
      <c r="D52" s="39">
        <v>38.239227772285901</v>
      </c>
      <c r="E52" s="39">
        <v>34.018983158395699</v>
      </c>
      <c r="F52" s="39">
        <v>31.839813689752901</v>
      </c>
    </row>
    <row r="53" spans="1:6" x14ac:dyDescent="0.4">
      <c r="A53" s="40" t="s">
        <v>177</v>
      </c>
      <c r="B53" s="38" t="s">
        <v>127</v>
      </c>
      <c r="C53" s="38" t="s">
        <v>127</v>
      </c>
      <c r="D53" s="38" t="s">
        <v>127</v>
      </c>
      <c r="E53" s="39">
        <v>0.96237738941913697</v>
      </c>
      <c r="F53" s="39">
        <v>2.02511138112596</v>
      </c>
    </row>
    <row r="54" spans="1:6" x14ac:dyDescent="0.4">
      <c r="A54" s="8"/>
      <c r="B54" s="6"/>
      <c r="C54" s="6"/>
      <c r="D54" s="6"/>
      <c r="E54" s="6"/>
      <c r="F54" s="6"/>
    </row>
    <row r="55" spans="1:6" x14ac:dyDescent="0.4">
      <c r="A55" s="37" t="s">
        <v>145</v>
      </c>
    </row>
    <row r="56" spans="1:6" ht="12.6" thickBot="1" x14ac:dyDescent="0.45">
      <c r="A56" s="8"/>
      <c r="B56" s="6"/>
      <c r="C56" s="6"/>
      <c r="D56" s="6"/>
      <c r="E56" s="6"/>
      <c r="F56" s="6"/>
    </row>
    <row r="57" spans="1:6" x14ac:dyDescent="0.4">
      <c r="A57" s="45" t="s">
        <v>144</v>
      </c>
      <c r="B57" s="44" t="s">
        <v>143</v>
      </c>
      <c r="C57" s="44" t="s">
        <v>142</v>
      </c>
      <c r="D57" s="44" t="s">
        <v>141</v>
      </c>
      <c r="E57" s="44" t="s">
        <v>140</v>
      </c>
      <c r="F57" s="44" t="s">
        <v>139</v>
      </c>
    </row>
    <row r="58" spans="1:6" x14ac:dyDescent="0.4">
      <c r="A58" s="40" t="s">
        <v>138</v>
      </c>
      <c r="B58" s="43">
        <v>43100</v>
      </c>
      <c r="C58" s="43">
        <v>43465</v>
      </c>
      <c r="D58" s="43">
        <v>43830</v>
      </c>
      <c r="E58" s="43">
        <v>44196</v>
      </c>
      <c r="F58" s="43">
        <v>44561</v>
      </c>
    </row>
    <row r="59" spans="1:6" x14ac:dyDescent="0.4">
      <c r="A59" s="40" t="s">
        <v>47</v>
      </c>
      <c r="B59" s="40"/>
      <c r="C59" s="40"/>
      <c r="D59" s="40"/>
      <c r="E59" s="40"/>
      <c r="F59" s="40"/>
    </row>
    <row r="60" spans="1:6" x14ac:dyDescent="0.4">
      <c r="A60" s="42" t="s">
        <v>179</v>
      </c>
      <c r="B60" s="40"/>
      <c r="C60" s="40"/>
      <c r="D60" s="40"/>
      <c r="E60" s="40"/>
      <c r="F60" s="40"/>
    </row>
    <row r="61" spans="1:6" x14ac:dyDescent="0.4">
      <c r="A61" s="40" t="s">
        <v>133</v>
      </c>
      <c r="B61" s="41">
        <v>4961000</v>
      </c>
      <c r="C61" s="41">
        <v>5310000</v>
      </c>
      <c r="D61" s="41">
        <v>5164000</v>
      </c>
      <c r="E61" s="41">
        <v>5188000</v>
      </c>
      <c r="F61" s="41">
        <v>5754000</v>
      </c>
    </row>
    <row r="62" spans="1:6" x14ac:dyDescent="0.4">
      <c r="A62" s="40" t="s">
        <v>132</v>
      </c>
      <c r="B62" s="41">
        <v>1305000</v>
      </c>
      <c r="C62" s="41">
        <v>1377000</v>
      </c>
      <c r="D62" s="41">
        <v>1610000</v>
      </c>
      <c r="E62" s="41">
        <v>1838000</v>
      </c>
      <c r="F62" s="41">
        <v>2294000</v>
      </c>
    </row>
    <row r="63" spans="1:6" x14ac:dyDescent="0.4">
      <c r="A63" s="40" t="s">
        <v>131</v>
      </c>
      <c r="B63" s="39">
        <v>83.196377662250498</v>
      </c>
      <c r="C63" s="39">
        <v>81.9697437480704</v>
      </c>
      <c r="D63" s="39">
        <v>81.502525252525203</v>
      </c>
      <c r="E63" s="39">
        <v>82.088607594936704</v>
      </c>
      <c r="F63" s="39">
        <v>82.5064525379983</v>
      </c>
    </row>
    <row r="64" spans="1:6" x14ac:dyDescent="0.4">
      <c r="A64" s="40" t="s">
        <v>130</v>
      </c>
      <c r="B64" s="39">
        <v>54.014900662251698</v>
      </c>
      <c r="C64" s="39">
        <v>77.056519306099602</v>
      </c>
      <c r="D64" s="39">
        <v>58.866544789762301</v>
      </c>
      <c r="E64" s="39">
        <v>66.091334052499107</v>
      </c>
      <c r="F64" s="39">
        <v>77.0833333333333</v>
      </c>
    </row>
    <row r="65" spans="1:6" x14ac:dyDescent="0.4">
      <c r="A65" s="40" t="s">
        <v>129</v>
      </c>
      <c r="B65" s="41">
        <v>497000</v>
      </c>
      <c r="C65" s="41">
        <v>480000</v>
      </c>
      <c r="D65" s="41">
        <v>465000</v>
      </c>
      <c r="E65" s="41">
        <v>548000</v>
      </c>
      <c r="F65" s="41">
        <v>639000</v>
      </c>
    </row>
    <row r="66" spans="1:6" x14ac:dyDescent="0.4">
      <c r="A66" s="40" t="s">
        <v>128</v>
      </c>
      <c r="B66" s="38" t="s">
        <v>127</v>
      </c>
      <c r="C66" s="39">
        <v>80.267558528428097</v>
      </c>
      <c r="D66" s="39">
        <v>72.317262830482093</v>
      </c>
      <c r="E66" s="38" t="s">
        <v>127</v>
      </c>
      <c r="F66" s="39">
        <v>99.377916018662503</v>
      </c>
    </row>
    <row r="67" spans="1:6" x14ac:dyDescent="0.4">
      <c r="A67" s="40" t="s">
        <v>126</v>
      </c>
      <c r="B67" s="41">
        <v>21411000</v>
      </c>
      <c r="C67" s="41">
        <v>22239000</v>
      </c>
      <c r="D67" s="41">
        <v>23239000</v>
      </c>
      <c r="E67" s="41">
        <v>24592000</v>
      </c>
      <c r="F67" s="41">
        <v>26126000</v>
      </c>
    </row>
    <row r="68" spans="1:6" x14ac:dyDescent="0.4">
      <c r="A68" s="40" t="s">
        <v>125</v>
      </c>
      <c r="B68" s="39">
        <v>67.604433077578904</v>
      </c>
      <c r="C68" s="39">
        <v>69.136071128796601</v>
      </c>
      <c r="D68" s="39">
        <v>67.567017503052895</v>
      </c>
      <c r="E68" s="39">
        <v>65.018639452185198</v>
      </c>
      <c r="F68" s="39">
        <v>66.135074929121103</v>
      </c>
    </row>
    <row r="69" spans="1:6" x14ac:dyDescent="0.4">
      <c r="A69" s="40" t="s">
        <v>47</v>
      </c>
      <c r="B69" s="40"/>
      <c r="C69" s="40"/>
      <c r="D69" s="40"/>
      <c r="E69" s="40"/>
      <c r="F69" s="40"/>
    </row>
    <row r="70" spans="1:6" x14ac:dyDescent="0.4">
      <c r="A70" s="42" t="s">
        <v>178</v>
      </c>
      <c r="B70" s="40"/>
      <c r="C70" s="40"/>
      <c r="D70" s="40"/>
      <c r="E70" s="40"/>
      <c r="F70" s="40"/>
    </row>
    <row r="71" spans="1:6" x14ac:dyDescent="0.4">
      <c r="A71" s="40" t="s">
        <v>133</v>
      </c>
      <c r="B71" s="41">
        <v>1047000</v>
      </c>
      <c r="C71" s="41">
        <v>1139000</v>
      </c>
      <c r="D71" s="41">
        <v>1184000</v>
      </c>
      <c r="E71" s="41">
        <v>1132000</v>
      </c>
      <c r="F71" s="41">
        <v>1220000</v>
      </c>
    </row>
    <row r="72" spans="1:6" x14ac:dyDescent="0.4">
      <c r="A72" s="40" t="s">
        <v>132</v>
      </c>
      <c r="B72" s="41">
        <v>1097000</v>
      </c>
      <c r="C72" s="41">
        <v>410000</v>
      </c>
      <c r="D72" s="41">
        <v>1122000</v>
      </c>
      <c r="E72" s="41">
        <v>943000</v>
      </c>
      <c r="F72" s="41">
        <v>680000</v>
      </c>
    </row>
    <row r="73" spans="1:6" x14ac:dyDescent="0.4">
      <c r="A73" s="40" t="s">
        <v>131</v>
      </c>
      <c r="B73" s="39">
        <v>17.558276035552598</v>
      </c>
      <c r="C73" s="39">
        <v>17.582587218277201</v>
      </c>
      <c r="D73" s="39">
        <v>18.686868686868699</v>
      </c>
      <c r="E73" s="39">
        <v>17.9113924050633</v>
      </c>
      <c r="F73" s="39">
        <v>17.4935474620017</v>
      </c>
    </row>
    <row r="74" spans="1:6" x14ac:dyDescent="0.4">
      <c r="A74" s="40" t="s">
        <v>130</v>
      </c>
      <c r="B74" s="39">
        <v>45.405629139072801</v>
      </c>
      <c r="C74" s="39">
        <v>22.943480693900401</v>
      </c>
      <c r="D74" s="39">
        <v>41.023765996343698</v>
      </c>
      <c r="E74" s="39">
        <v>33.9086659475009</v>
      </c>
      <c r="F74" s="39">
        <v>22.8494623655914</v>
      </c>
    </row>
    <row r="75" spans="1:6" x14ac:dyDescent="0.4">
      <c r="A75" s="40" t="s">
        <v>129</v>
      </c>
      <c r="B75" s="41">
        <v>333000</v>
      </c>
      <c r="C75" s="41">
        <v>149000</v>
      </c>
      <c r="D75" s="41">
        <v>198000</v>
      </c>
      <c r="E75" s="41">
        <v>59000</v>
      </c>
      <c r="F75" s="41">
        <v>64000</v>
      </c>
    </row>
    <row r="76" spans="1:6" x14ac:dyDescent="0.4">
      <c r="A76" s="40" t="s">
        <v>128</v>
      </c>
      <c r="B76" s="39">
        <v>87.172774869109901</v>
      </c>
      <c r="C76" s="39">
        <v>24.916387959866199</v>
      </c>
      <c r="D76" s="39">
        <v>30.793157076205301</v>
      </c>
      <c r="E76" s="39">
        <v>10.9461966604824</v>
      </c>
      <c r="F76" s="39">
        <v>9.9533437013996906</v>
      </c>
    </row>
    <row r="77" spans="1:6" x14ac:dyDescent="0.4">
      <c r="A77" s="40" t="s">
        <v>126</v>
      </c>
      <c r="B77" s="41">
        <v>11308000</v>
      </c>
      <c r="C77" s="41">
        <v>10703000</v>
      </c>
      <c r="D77" s="41">
        <v>13152000</v>
      </c>
      <c r="E77" s="41">
        <v>12867000</v>
      </c>
      <c r="F77" s="41">
        <v>12578000</v>
      </c>
    </row>
    <row r="78" spans="1:6" x14ac:dyDescent="0.4">
      <c r="A78" s="40" t="s">
        <v>125</v>
      </c>
      <c r="B78" s="39">
        <v>35.704587793249303</v>
      </c>
      <c r="C78" s="39">
        <v>33.273230329219402</v>
      </c>
      <c r="D78" s="39">
        <v>38.239227772285901</v>
      </c>
      <c r="E78" s="39">
        <v>34.018983158395699</v>
      </c>
      <c r="F78" s="39">
        <v>31.839813689752901</v>
      </c>
    </row>
    <row r="79" spans="1:6" x14ac:dyDescent="0.4">
      <c r="A79" s="40" t="s">
        <v>47</v>
      </c>
      <c r="B79" s="40"/>
      <c r="C79" s="40"/>
      <c r="D79" s="40"/>
      <c r="E79" s="40"/>
      <c r="F79" s="40"/>
    </row>
    <row r="80" spans="1:6" x14ac:dyDescent="0.4">
      <c r="A80" s="42" t="s">
        <v>177</v>
      </c>
      <c r="B80" s="40"/>
      <c r="C80" s="40"/>
      <c r="D80" s="40"/>
      <c r="E80" s="40"/>
      <c r="F80" s="40"/>
    </row>
    <row r="81" spans="1:6" x14ac:dyDescent="0.4">
      <c r="A81" s="40" t="s">
        <v>133</v>
      </c>
      <c r="B81" s="41">
        <v>-45000</v>
      </c>
      <c r="C81" s="41">
        <v>29000</v>
      </c>
      <c r="D81" s="41">
        <v>-12000</v>
      </c>
      <c r="E81" s="41">
        <v>0</v>
      </c>
      <c r="F81" s="41">
        <v>0</v>
      </c>
    </row>
    <row r="82" spans="1:6" x14ac:dyDescent="0.4">
      <c r="A82" s="40" t="s">
        <v>132</v>
      </c>
      <c r="B82" s="41">
        <v>14000</v>
      </c>
      <c r="C82" s="41">
        <v>0</v>
      </c>
      <c r="D82" s="41">
        <v>3000</v>
      </c>
      <c r="E82" s="41">
        <v>0</v>
      </c>
      <c r="F82" s="41">
        <v>2000</v>
      </c>
    </row>
    <row r="83" spans="1:6" x14ac:dyDescent="0.4">
      <c r="A83" s="40" t="s">
        <v>131</v>
      </c>
      <c r="B83" s="38" t="s">
        <v>127</v>
      </c>
      <c r="C83" s="39">
        <v>0.44766903365236199</v>
      </c>
      <c r="D83" s="38" t="s">
        <v>127</v>
      </c>
      <c r="E83" s="39">
        <v>0</v>
      </c>
      <c r="F83" s="39">
        <v>0</v>
      </c>
    </row>
    <row r="84" spans="1:6" x14ac:dyDescent="0.4">
      <c r="A84" s="40" t="s">
        <v>130</v>
      </c>
      <c r="B84" s="39">
        <v>0.57947019867549698</v>
      </c>
      <c r="C84" s="39">
        <v>0</v>
      </c>
      <c r="D84" s="39">
        <v>0.10968921389396701</v>
      </c>
      <c r="E84" s="39">
        <v>0</v>
      </c>
      <c r="F84" s="39">
        <v>6.7204301075268799E-2</v>
      </c>
    </row>
    <row r="85" spans="1:6" x14ac:dyDescent="0.4">
      <c r="A85" s="40" t="s">
        <v>129</v>
      </c>
      <c r="B85" s="41">
        <v>-448000</v>
      </c>
      <c r="C85" s="41">
        <v>-31000</v>
      </c>
      <c r="D85" s="41">
        <v>-20000</v>
      </c>
      <c r="E85" s="41">
        <v>-68000</v>
      </c>
      <c r="F85" s="41">
        <v>-60000</v>
      </c>
    </row>
    <row r="86" spans="1:6" x14ac:dyDescent="0.4">
      <c r="A86" s="40" t="s">
        <v>128</v>
      </c>
      <c r="B86" s="38" t="s">
        <v>127</v>
      </c>
      <c r="C86" s="38" t="s">
        <v>127</v>
      </c>
      <c r="D86" s="38" t="s">
        <v>127</v>
      </c>
      <c r="E86" s="38" t="s">
        <v>127</v>
      </c>
      <c r="F86" s="38" t="s">
        <v>127</v>
      </c>
    </row>
    <row r="87" spans="1:6" x14ac:dyDescent="0.4">
      <c r="A87" s="40" t="s">
        <v>126</v>
      </c>
      <c r="B87" s="41">
        <v>-1048000</v>
      </c>
      <c r="C87" s="41">
        <v>-775000</v>
      </c>
      <c r="D87" s="41">
        <v>-1997000</v>
      </c>
      <c r="E87" s="41">
        <v>364000</v>
      </c>
      <c r="F87" s="41">
        <v>800000</v>
      </c>
    </row>
    <row r="88" spans="1:6" x14ac:dyDescent="0.4">
      <c r="A88" s="40" t="s">
        <v>125</v>
      </c>
      <c r="B88" s="38" t="s">
        <v>127</v>
      </c>
      <c r="C88" s="38" t="s">
        <v>127</v>
      </c>
      <c r="D88" s="38" t="s">
        <v>127</v>
      </c>
      <c r="E88" s="39">
        <v>0.96237738941913697</v>
      </c>
      <c r="F88" s="39">
        <v>2.02511138112596</v>
      </c>
    </row>
    <row r="89" spans="1:6" x14ac:dyDescent="0.4">
      <c r="A89" s="37"/>
    </row>
    <row r="90" spans="1:6" ht="178.5" customHeight="1" x14ac:dyDescent="0.4">
      <c r="A90" s="8" t="s">
        <v>123</v>
      </c>
      <c r="B90" s="6"/>
      <c r="C90" s="6"/>
      <c r="D90" s="6"/>
      <c r="E90" s="6"/>
      <c r="F90" s="6"/>
    </row>
  </sheetData>
  <mergeCells count="7">
    <mergeCell ref="A90:F90"/>
    <mergeCell ref="A2:L2"/>
    <mergeCell ref="A1:D1"/>
    <mergeCell ref="A9:F9"/>
    <mergeCell ref="A11:F11"/>
    <mergeCell ref="A54:F54"/>
    <mergeCell ref="A56:F56"/>
  </mergeCells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5A3E7-AF89-4F9E-8FD3-CAB15A59597A}">
  <dimension ref="A1:L108"/>
  <sheetViews>
    <sheetView topLeftCell="A4" zoomScaleNormal="100" workbookViewId="0">
      <selection activeCell="G20" sqref="G20"/>
    </sheetView>
  </sheetViews>
  <sheetFormatPr defaultRowHeight="12.3" x14ac:dyDescent="0.4"/>
  <cols>
    <col min="1" max="1" width="48.5546875" style="36" customWidth="1"/>
    <col min="2" max="3" width="21" style="36" customWidth="1"/>
    <col min="4" max="5" width="22.27734375" style="36" customWidth="1"/>
    <col min="6" max="6" width="23.55468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176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175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174</v>
      </c>
      <c r="B16" s="41">
        <v>1370359</v>
      </c>
      <c r="C16" s="41">
        <v>1325966</v>
      </c>
      <c r="D16" s="41">
        <v>1295873</v>
      </c>
      <c r="E16" s="41">
        <v>1277468</v>
      </c>
      <c r="F16" s="41">
        <v>1392999</v>
      </c>
      <c r="G16" s="36">
        <f>(F16+F17)/F20</f>
        <v>0.99960317901560602</v>
      </c>
    </row>
    <row r="17" spans="1:6" x14ac:dyDescent="0.4">
      <c r="A17" s="40" t="s">
        <v>173</v>
      </c>
      <c r="B17" s="41">
        <v>53027</v>
      </c>
      <c r="C17" s="41">
        <v>43599</v>
      </c>
      <c r="D17" s="41">
        <v>37265</v>
      </c>
      <c r="E17" s="41">
        <v>42809</v>
      </c>
      <c r="F17" s="41">
        <v>45366</v>
      </c>
    </row>
    <row r="18" spans="1:6" x14ac:dyDescent="0.4">
      <c r="A18" s="40" t="s">
        <v>159</v>
      </c>
      <c r="B18" s="41">
        <v>22543</v>
      </c>
      <c r="C18" s="41">
        <v>27328</v>
      </c>
      <c r="D18" s="41">
        <v>12484</v>
      </c>
      <c r="E18" s="41">
        <v>1614</v>
      </c>
      <c r="F18" s="41">
        <v>571</v>
      </c>
    </row>
    <row r="19" spans="1:6" x14ac:dyDescent="0.4">
      <c r="A19" s="40" t="s">
        <v>158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</row>
    <row r="20" spans="1:6" x14ac:dyDescent="0.4">
      <c r="A20" s="40" t="s">
        <v>47</v>
      </c>
      <c r="B20" s="40"/>
      <c r="C20" s="40"/>
      <c r="D20" s="40"/>
      <c r="E20" s="40"/>
      <c r="F20" s="46">
        <f>SUM(F16:F19)</f>
        <v>1438936</v>
      </c>
    </row>
    <row r="21" spans="1:6" x14ac:dyDescent="0.4">
      <c r="A21" s="40" t="s">
        <v>131</v>
      </c>
      <c r="B21" s="40"/>
      <c r="C21" s="40"/>
      <c r="D21" s="40"/>
      <c r="E21" s="40"/>
      <c r="F21" s="40"/>
    </row>
    <row r="22" spans="1:6" x14ac:dyDescent="0.4">
      <c r="A22" s="40" t="s">
        <v>174</v>
      </c>
      <c r="B22" s="39">
        <v>94.773602299974598</v>
      </c>
      <c r="C22" s="39">
        <v>94.922517329530606</v>
      </c>
      <c r="D22" s="39">
        <v>96.302899328340303</v>
      </c>
      <c r="E22" s="39">
        <v>96.639435475390897</v>
      </c>
      <c r="F22" s="39">
        <v>96.807571705760395</v>
      </c>
    </row>
    <row r="23" spans="1:6" x14ac:dyDescent="0.4">
      <c r="A23" s="40" t="s">
        <v>173</v>
      </c>
      <c r="B23" s="39">
        <v>3.6673308302136598</v>
      </c>
      <c r="C23" s="39">
        <v>3.12114098932416</v>
      </c>
      <c r="D23" s="39">
        <v>2.7693512739833301</v>
      </c>
      <c r="E23" s="39">
        <v>3.2384667117031598</v>
      </c>
      <c r="F23" s="39">
        <v>3.1527461958002299</v>
      </c>
    </row>
    <row r="24" spans="1:6" x14ac:dyDescent="0.4">
      <c r="A24" s="40" t="s">
        <v>159</v>
      </c>
      <c r="B24" s="39">
        <v>1.55906686981173</v>
      </c>
      <c r="C24" s="39">
        <v>1.9563416811452301</v>
      </c>
      <c r="D24" s="39">
        <v>0.92774939767631603</v>
      </c>
      <c r="E24" s="39">
        <v>0.122097812905905</v>
      </c>
      <c r="F24" s="39">
        <v>3.9682098439402402E-2</v>
      </c>
    </row>
    <row r="25" spans="1:6" x14ac:dyDescent="0.4">
      <c r="A25" s="40" t="s">
        <v>158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</row>
    <row r="26" spans="1:6" x14ac:dyDescent="0.4">
      <c r="A26" s="40" t="s">
        <v>47</v>
      </c>
      <c r="B26" s="40"/>
      <c r="C26" s="40"/>
      <c r="D26" s="40"/>
      <c r="E26" s="40"/>
      <c r="F26" s="40"/>
    </row>
    <row r="27" spans="1:6" x14ac:dyDescent="0.4">
      <c r="A27" s="40" t="s">
        <v>129</v>
      </c>
      <c r="B27" s="40"/>
      <c r="C27" s="40"/>
      <c r="D27" s="40"/>
      <c r="E27" s="40"/>
      <c r="F27" s="40"/>
    </row>
    <row r="28" spans="1:6" x14ac:dyDescent="0.4">
      <c r="A28" s="40" t="s">
        <v>174</v>
      </c>
      <c r="B28" s="41">
        <v>114716</v>
      </c>
      <c r="C28" s="41">
        <v>134874</v>
      </c>
      <c r="D28" s="41">
        <v>183977</v>
      </c>
      <c r="E28" s="41">
        <v>124810</v>
      </c>
      <c r="F28" s="41">
        <v>125558</v>
      </c>
    </row>
    <row r="29" spans="1:6" x14ac:dyDescent="0.4">
      <c r="A29" s="40" t="s">
        <v>173</v>
      </c>
      <c r="B29" s="41">
        <v>9054</v>
      </c>
      <c r="C29" s="41">
        <v>8292</v>
      </c>
      <c r="D29" s="41">
        <v>7458</v>
      </c>
      <c r="E29" s="41">
        <v>8095</v>
      </c>
      <c r="F29" s="41">
        <v>7224</v>
      </c>
    </row>
    <row r="30" spans="1:6" x14ac:dyDescent="0.4">
      <c r="A30" s="40" t="s">
        <v>159</v>
      </c>
      <c r="B30" s="41">
        <v>-7854</v>
      </c>
      <c r="C30" s="41">
        <v>-6737</v>
      </c>
      <c r="D30" s="41">
        <v>5544</v>
      </c>
      <c r="E30" s="41">
        <v>-3417</v>
      </c>
      <c r="F30" s="41">
        <v>14552</v>
      </c>
    </row>
    <row r="31" spans="1:6" x14ac:dyDescent="0.4">
      <c r="A31" s="40" t="s">
        <v>158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</row>
    <row r="32" spans="1:6" x14ac:dyDescent="0.4">
      <c r="A32" s="40" t="s">
        <v>47</v>
      </c>
      <c r="B32" s="40"/>
      <c r="C32" s="40"/>
      <c r="D32" s="40"/>
      <c r="E32" s="40"/>
      <c r="F32" s="40"/>
    </row>
    <row r="33" spans="1:6" x14ac:dyDescent="0.4">
      <c r="A33" s="40" t="s">
        <v>128</v>
      </c>
      <c r="B33" s="40"/>
      <c r="C33" s="40"/>
      <c r="D33" s="40"/>
      <c r="E33" s="40"/>
      <c r="F33" s="40"/>
    </row>
    <row r="34" spans="1:6" x14ac:dyDescent="0.4">
      <c r="A34" s="40" t="s">
        <v>174</v>
      </c>
      <c r="B34" s="39">
        <v>98.964767590324001</v>
      </c>
      <c r="C34" s="39">
        <v>98.860213004566504</v>
      </c>
      <c r="D34" s="39">
        <v>93.399296371694405</v>
      </c>
      <c r="E34" s="39">
        <v>96.387310021005803</v>
      </c>
      <c r="F34" s="39">
        <v>85.219976380197394</v>
      </c>
    </row>
    <row r="35" spans="1:6" x14ac:dyDescent="0.4">
      <c r="A35" s="40" t="s">
        <v>173</v>
      </c>
      <c r="B35" s="39">
        <v>7.8108285310052104</v>
      </c>
      <c r="C35" s="39">
        <v>6.0778866663246101</v>
      </c>
      <c r="D35" s="39">
        <v>3.7861904060838998</v>
      </c>
      <c r="E35" s="39">
        <v>6.2515445446682296</v>
      </c>
      <c r="F35" s="39">
        <v>4.9031452346369502</v>
      </c>
    </row>
    <row r="36" spans="1:6" x14ac:dyDescent="0.4">
      <c r="A36" s="40" t="s">
        <v>159</v>
      </c>
      <c r="B36" s="38" t="s">
        <v>127</v>
      </c>
      <c r="C36" s="38" t="s">
        <v>127</v>
      </c>
      <c r="D36" s="39">
        <v>2.81451322222166</v>
      </c>
      <c r="E36" s="38" t="s">
        <v>127</v>
      </c>
      <c r="F36" s="39">
        <v>9.8768783851656803</v>
      </c>
    </row>
    <row r="37" spans="1:6" x14ac:dyDescent="0.4">
      <c r="A37" s="40" t="s">
        <v>158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</row>
    <row r="38" spans="1:6" x14ac:dyDescent="0.4">
      <c r="A38" s="40" t="s">
        <v>47</v>
      </c>
      <c r="B38" s="40"/>
      <c r="C38" s="40"/>
      <c r="D38" s="40"/>
      <c r="E38" s="40"/>
      <c r="F38" s="40"/>
    </row>
    <row r="39" spans="1:6" x14ac:dyDescent="0.4">
      <c r="A39" s="40" t="s">
        <v>132</v>
      </c>
      <c r="B39" s="40"/>
      <c r="C39" s="40"/>
      <c r="D39" s="40"/>
      <c r="E39" s="40"/>
      <c r="F39" s="40"/>
    </row>
    <row r="40" spans="1:6" x14ac:dyDescent="0.4">
      <c r="A40" s="40" t="s">
        <v>174</v>
      </c>
      <c r="B40" s="41">
        <v>405938</v>
      </c>
      <c r="C40" s="41">
        <v>418741</v>
      </c>
      <c r="D40" s="41">
        <v>434077</v>
      </c>
      <c r="E40" s="41">
        <v>397292</v>
      </c>
      <c r="F40" s="41">
        <v>435887</v>
      </c>
    </row>
    <row r="41" spans="1:6" x14ac:dyDescent="0.4">
      <c r="A41" s="40" t="s">
        <v>173</v>
      </c>
      <c r="B41" s="41">
        <v>6401</v>
      </c>
      <c r="C41" s="41">
        <v>5609</v>
      </c>
      <c r="D41" s="41">
        <v>8433</v>
      </c>
      <c r="E41" s="41">
        <v>7014</v>
      </c>
      <c r="F41" s="41">
        <v>4052</v>
      </c>
    </row>
    <row r="42" spans="1:6" x14ac:dyDescent="0.4">
      <c r="A42" s="40" t="s">
        <v>159</v>
      </c>
      <c r="B42" s="41">
        <v>4280</v>
      </c>
      <c r="C42" s="41">
        <v>891</v>
      </c>
      <c r="D42" s="41">
        <v>835</v>
      </c>
      <c r="E42" s="41">
        <v>1368</v>
      </c>
      <c r="F42" s="41">
        <v>1270</v>
      </c>
    </row>
    <row r="43" spans="1:6" x14ac:dyDescent="0.4">
      <c r="A43" s="40" t="s">
        <v>158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130</v>
      </c>
      <c r="B45" s="40"/>
      <c r="C45" s="40"/>
      <c r="D45" s="40"/>
      <c r="E45" s="40"/>
      <c r="F45" s="40"/>
    </row>
    <row r="46" spans="1:6" x14ac:dyDescent="0.4">
      <c r="A46" s="40" t="s">
        <v>174</v>
      </c>
      <c r="B46" s="39">
        <v>97.436266708911504</v>
      </c>
      <c r="C46" s="39">
        <v>98.471455010217696</v>
      </c>
      <c r="D46" s="39">
        <v>97.909528696613293</v>
      </c>
      <c r="E46" s="39">
        <v>97.933808920463207</v>
      </c>
      <c r="F46" s="39">
        <v>98.793768939436902</v>
      </c>
    </row>
    <row r="47" spans="1:6" x14ac:dyDescent="0.4">
      <c r="A47" s="40" t="s">
        <v>173</v>
      </c>
      <c r="B47" s="39">
        <v>1.5364157659636299</v>
      </c>
      <c r="C47" s="39">
        <v>1.31901674579826</v>
      </c>
      <c r="D47" s="39">
        <v>1.9021303950647901</v>
      </c>
      <c r="E47" s="39">
        <v>1.72897449676341</v>
      </c>
      <c r="F47" s="39">
        <v>0.91838561770045501</v>
      </c>
    </row>
    <row r="48" spans="1:6" x14ac:dyDescent="0.4">
      <c r="A48" s="40" t="s">
        <v>159</v>
      </c>
      <c r="B48" s="39">
        <v>1.0273175251248701</v>
      </c>
      <c r="C48" s="39">
        <v>0.209528243984</v>
      </c>
      <c r="D48" s="39">
        <v>0.18834090832196099</v>
      </c>
      <c r="E48" s="39">
        <v>0.33721658277335997</v>
      </c>
      <c r="F48" s="39">
        <v>0.28784544286267999</v>
      </c>
    </row>
    <row r="49" spans="1:6" x14ac:dyDescent="0.4">
      <c r="A49" s="40" t="s">
        <v>158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</row>
    <row r="50" spans="1:6" x14ac:dyDescent="0.4">
      <c r="A50" s="40" t="s">
        <v>47</v>
      </c>
      <c r="B50" s="40"/>
      <c r="C50" s="40"/>
      <c r="D50" s="40"/>
      <c r="E50" s="40"/>
      <c r="F50" s="40"/>
    </row>
    <row r="51" spans="1:6" x14ac:dyDescent="0.4">
      <c r="A51" s="40" t="s">
        <v>126</v>
      </c>
      <c r="B51" s="40"/>
      <c r="C51" s="40"/>
      <c r="D51" s="40"/>
      <c r="E51" s="40"/>
      <c r="F51" s="40"/>
    </row>
    <row r="52" spans="1:6" x14ac:dyDescent="0.4">
      <c r="A52" s="40" t="s">
        <v>174</v>
      </c>
      <c r="B52" s="41">
        <v>5177878</v>
      </c>
      <c r="C52" s="41">
        <v>5458104</v>
      </c>
      <c r="D52" s="41">
        <v>5713268</v>
      </c>
      <c r="E52" s="41">
        <v>6035340</v>
      </c>
      <c r="F52" s="41">
        <v>6458244</v>
      </c>
    </row>
    <row r="53" spans="1:6" x14ac:dyDescent="0.4">
      <c r="A53" s="40" t="s">
        <v>173</v>
      </c>
      <c r="B53" s="41">
        <v>278688</v>
      </c>
      <c r="C53" s="41">
        <v>272950</v>
      </c>
      <c r="D53" s="41">
        <v>271393</v>
      </c>
      <c r="E53" s="41">
        <v>268971</v>
      </c>
      <c r="F53" s="41">
        <v>265422</v>
      </c>
    </row>
    <row r="54" spans="1:6" x14ac:dyDescent="0.4">
      <c r="A54" s="40" t="s">
        <v>159</v>
      </c>
      <c r="B54" s="41">
        <v>73241</v>
      </c>
      <c r="C54" s="41">
        <v>87050</v>
      </c>
      <c r="D54" s="41">
        <v>113390</v>
      </c>
      <c r="E54" s="41">
        <v>109658</v>
      </c>
      <c r="F54" s="41">
        <v>132158</v>
      </c>
    </row>
    <row r="55" spans="1:6" x14ac:dyDescent="0.4">
      <c r="A55" s="40" t="s">
        <v>158</v>
      </c>
      <c r="B55" s="41">
        <v>-15075</v>
      </c>
      <c r="C55" s="41">
        <v>-35528</v>
      </c>
      <c r="D55" s="41">
        <v>-15595</v>
      </c>
      <c r="E55" s="41">
        <v>-11872</v>
      </c>
      <c r="F55" s="41">
        <v>-2241</v>
      </c>
    </row>
    <row r="56" spans="1:6" x14ac:dyDescent="0.4">
      <c r="A56" s="40" t="s">
        <v>47</v>
      </c>
      <c r="B56" s="40"/>
      <c r="C56" s="40"/>
      <c r="D56" s="40"/>
      <c r="E56" s="40"/>
      <c r="F56" s="40"/>
    </row>
    <row r="57" spans="1:6" x14ac:dyDescent="0.4">
      <c r="A57" s="40" t="s">
        <v>125</v>
      </c>
      <c r="B57" s="40"/>
      <c r="C57" s="40"/>
      <c r="D57" s="40"/>
      <c r="E57" s="40"/>
      <c r="F57" s="40"/>
    </row>
    <row r="58" spans="1:6" x14ac:dyDescent="0.4">
      <c r="A58" s="40" t="s">
        <v>174</v>
      </c>
      <c r="B58" s="39">
        <v>93.891743062038202</v>
      </c>
      <c r="C58" s="39">
        <v>94.388798348694394</v>
      </c>
      <c r="D58" s="39">
        <v>93.930280794468501</v>
      </c>
      <c r="E58" s="39">
        <v>94.271298919713303</v>
      </c>
      <c r="F58" s="39">
        <v>94.231644965852198</v>
      </c>
    </row>
    <row r="59" spans="1:6" x14ac:dyDescent="0.4">
      <c r="A59" s="40" t="s">
        <v>173</v>
      </c>
      <c r="B59" s="39">
        <v>5.0535184665365396</v>
      </c>
      <c r="C59" s="39">
        <v>4.7202146586573202</v>
      </c>
      <c r="D59" s="39">
        <v>4.4618982858240201</v>
      </c>
      <c r="E59" s="39">
        <v>4.2012952943387099</v>
      </c>
      <c r="F59" s="39">
        <v>3.87274802099865</v>
      </c>
    </row>
    <row r="60" spans="1:6" x14ac:dyDescent="0.4">
      <c r="A60" s="40" t="s">
        <v>159</v>
      </c>
      <c r="B60" s="39">
        <v>1.32809717679844</v>
      </c>
      <c r="C60" s="39">
        <v>1.50538445149705</v>
      </c>
      <c r="D60" s="39">
        <v>1.86421406089908</v>
      </c>
      <c r="E60" s="39">
        <v>1.71284502562207</v>
      </c>
      <c r="F60" s="39">
        <v>1.92830523829652</v>
      </c>
    </row>
    <row r="61" spans="1:6" x14ac:dyDescent="0.4">
      <c r="A61" s="40" t="s">
        <v>158</v>
      </c>
      <c r="B61" s="38" t="s">
        <v>127</v>
      </c>
      <c r="C61" s="38" t="s">
        <v>127</v>
      </c>
      <c r="D61" s="38" t="s">
        <v>127</v>
      </c>
      <c r="E61" s="38" t="s">
        <v>127</v>
      </c>
      <c r="F61" s="38" t="s">
        <v>127</v>
      </c>
    </row>
    <row r="62" spans="1:6" x14ac:dyDescent="0.4">
      <c r="A62" s="8"/>
      <c r="B62" s="6"/>
      <c r="C62" s="6"/>
      <c r="D62" s="6"/>
      <c r="E62" s="6"/>
      <c r="F62" s="6"/>
    </row>
    <row r="63" spans="1:6" x14ac:dyDescent="0.4">
      <c r="A63" s="37" t="s">
        <v>145</v>
      </c>
    </row>
    <row r="64" spans="1:6" ht="12.6" thickBot="1" x14ac:dyDescent="0.45">
      <c r="A64" s="8"/>
      <c r="B64" s="6"/>
      <c r="C64" s="6"/>
      <c r="D64" s="6"/>
      <c r="E64" s="6"/>
      <c r="F64" s="6"/>
    </row>
    <row r="65" spans="1:6" x14ac:dyDescent="0.4">
      <c r="A65" s="45" t="s">
        <v>144</v>
      </c>
      <c r="B65" s="44" t="s">
        <v>143</v>
      </c>
      <c r="C65" s="44" t="s">
        <v>142</v>
      </c>
      <c r="D65" s="44" t="s">
        <v>141</v>
      </c>
      <c r="E65" s="44" t="s">
        <v>140</v>
      </c>
      <c r="F65" s="44" t="s">
        <v>139</v>
      </c>
    </row>
    <row r="66" spans="1:6" x14ac:dyDescent="0.4">
      <c r="A66" s="40" t="s">
        <v>138</v>
      </c>
      <c r="B66" s="43">
        <v>43100</v>
      </c>
      <c r="C66" s="43">
        <v>43465</v>
      </c>
      <c r="D66" s="43">
        <v>43830</v>
      </c>
      <c r="E66" s="43">
        <v>44196</v>
      </c>
      <c r="F66" s="43">
        <v>44561</v>
      </c>
    </row>
    <row r="67" spans="1:6" x14ac:dyDescent="0.4">
      <c r="A67" s="40" t="s">
        <v>47</v>
      </c>
      <c r="B67" s="40"/>
      <c r="C67" s="40"/>
      <c r="D67" s="40"/>
      <c r="E67" s="40"/>
      <c r="F67" s="40"/>
    </row>
    <row r="68" spans="1:6" x14ac:dyDescent="0.4">
      <c r="A68" s="42" t="s">
        <v>174</v>
      </c>
      <c r="B68" s="40"/>
      <c r="C68" s="40"/>
      <c r="D68" s="40"/>
      <c r="E68" s="40"/>
      <c r="F68" s="40"/>
    </row>
    <row r="69" spans="1:6" x14ac:dyDescent="0.4">
      <c r="A69" s="40" t="s">
        <v>133</v>
      </c>
      <c r="B69" s="41">
        <v>1370359</v>
      </c>
      <c r="C69" s="41">
        <v>1325966</v>
      </c>
      <c r="D69" s="41">
        <v>1295873</v>
      </c>
      <c r="E69" s="41">
        <v>1277468</v>
      </c>
      <c r="F69" s="41">
        <v>1392999</v>
      </c>
    </row>
    <row r="70" spans="1:6" x14ac:dyDescent="0.4">
      <c r="A70" s="40" t="s">
        <v>132</v>
      </c>
      <c r="B70" s="41">
        <v>405938</v>
      </c>
      <c r="C70" s="41">
        <v>418741</v>
      </c>
      <c r="D70" s="41">
        <v>434077</v>
      </c>
      <c r="E70" s="41">
        <v>397292</v>
      </c>
      <c r="F70" s="41">
        <v>435887</v>
      </c>
    </row>
    <row r="71" spans="1:6" x14ac:dyDescent="0.4">
      <c r="A71" s="40" t="s">
        <v>131</v>
      </c>
      <c r="B71" s="39">
        <v>94.773602299974598</v>
      </c>
      <c r="C71" s="39">
        <v>94.922517329530606</v>
      </c>
      <c r="D71" s="39">
        <v>96.302899328340303</v>
      </c>
      <c r="E71" s="39">
        <v>96.639435475390897</v>
      </c>
      <c r="F71" s="39">
        <v>96.807571705760395</v>
      </c>
    </row>
    <row r="72" spans="1:6" x14ac:dyDescent="0.4">
      <c r="A72" s="40" t="s">
        <v>130</v>
      </c>
      <c r="B72" s="39">
        <v>97.436266708911504</v>
      </c>
      <c r="C72" s="39">
        <v>98.471455010217696</v>
      </c>
      <c r="D72" s="39">
        <v>97.909528696613293</v>
      </c>
      <c r="E72" s="39">
        <v>97.933808920463207</v>
      </c>
      <c r="F72" s="39">
        <v>98.793768939436902</v>
      </c>
    </row>
    <row r="73" spans="1:6" x14ac:dyDescent="0.4">
      <c r="A73" s="40" t="s">
        <v>129</v>
      </c>
      <c r="B73" s="41">
        <v>114716</v>
      </c>
      <c r="C73" s="41">
        <v>134874</v>
      </c>
      <c r="D73" s="41">
        <v>183977</v>
      </c>
      <c r="E73" s="41">
        <v>124810</v>
      </c>
      <c r="F73" s="41">
        <v>125558</v>
      </c>
    </row>
    <row r="74" spans="1:6" x14ac:dyDescent="0.4">
      <c r="A74" s="40" t="s">
        <v>128</v>
      </c>
      <c r="B74" s="39">
        <v>98.964767590324001</v>
      </c>
      <c r="C74" s="39">
        <v>98.860213004566504</v>
      </c>
      <c r="D74" s="39">
        <v>93.399296371694405</v>
      </c>
      <c r="E74" s="39">
        <v>96.387310021005803</v>
      </c>
      <c r="F74" s="39">
        <v>85.219976380197394</v>
      </c>
    </row>
    <row r="75" spans="1:6" x14ac:dyDescent="0.4">
      <c r="A75" s="40" t="s">
        <v>126</v>
      </c>
      <c r="B75" s="41">
        <v>5177878</v>
      </c>
      <c r="C75" s="41">
        <v>5458104</v>
      </c>
      <c r="D75" s="41">
        <v>5713268</v>
      </c>
      <c r="E75" s="41">
        <v>6035340</v>
      </c>
      <c r="F75" s="41">
        <v>6458244</v>
      </c>
    </row>
    <row r="76" spans="1:6" x14ac:dyDescent="0.4">
      <c r="A76" s="40" t="s">
        <v>125</v>
      </c>
      <c r="B76" s="39">
        <v>93.891743062038202</v>
      </c>
      <c r="C76" s="39">
        <v>94.388798348694394</v>
      </c>
      <c r="D76" s="39">
        <v>93.930280794468501</v>
      </c>
      <c r="E76" s="39">
        <v>94.271298919713303</v>
      </c>
      <c r="F76" s="39">
        <v>94.231644965852198</v>
      </c>
    </row>
    <row r="77" spans="1:6" x14ac:dyDescent="0.4">
      <c r="A77" s="40" t="s">
        <v>47</v>
      </c>
      <c r="B77" s="40"/>
      <c r="C77" s="40"/>
      <c r="D77" s="40"/>
      <c r="E77" s="40"/>
      <c r="F77" s="40"/>
    </row>
    <row r="78" spans="1:6" x14ac:dyDescent="0.4">
      <c r="A78" s="42" t="s">
        <v>173</v>
      </c>
      <c r="B78" s="40"/>
      <c r="C78" s="40"/>
      <c r="D78" s="40"/>
      <c r="E78" s="40"/>
      <c r="F78" s="40"/>
    </row>
    <row r="79" spans="1:6" x14ac:dyDescent="0.4">
      <c r="A79" s="40" t="s">
        <v>133</v>
      </c>
      <c r="B79" s="41">
        <v>53027</v>
      </c>
      <c r="C79" s="41">
        <v>43599</v>
      </c>
      <c r="D79" s="41">
        <v>37265</v>
      </c>
      <c r="E79" s="41">
        <v>42809</v>
      </c>
      <c r="F79" s="41">
        <v>45366</v>
      </c>
    </row>
    <row r="80" spans="1:6" x14ac:dyDescent="0.4">
      <c r="A80" s="40" t="s">
        <v>132</v>
      </c>
      <c r="B80" s="41">
        <v>6401</v>
      </c>
      <c r="C80" s="41">
        <v>5609</v>
      </c>
      <c r="D80" s="41">
        <v>8433</v>
      </c>
      <c r="E80" s="41">
        <v>7014</v>
      </c>
      <c r="F80" s="41">
        <v>4052</v>
      </c>
    </row>
    <row r="81" spans="1:6" x14ac:dyDescent="0.4">
      <c r="A81" s="40" t="s">
        <v>131</v>
      </c>
      <c r="B81" s="39">
        <v>3.6673308302136598</v>
      </c>
      <c r="C81" s="39">
        <v>3.12114098932416</v>
      </c>
      <c r="D81" s="39">
        <v>2.7693512739833301</v>
      </c>
      <c r="E81" s="39">
        <v>3.2384667117031598</v>
      </c>
      <c r="F81" s="39">
        <v>3.1527461958002299</v>
      </c>
    </row>
    <row r="82" spans="1:6" x14ac:dyDescent="0.4">
      <c r="A82" s="40" t="s">
        <v>130</v>
      </c>
      <c r="B82" s="39">
        <v>1.5364157659636299</v>
      </c>
      <c r="C82" s="39">
        <v>1.31901674579826</v>
      </c>
      <c r="D82" s="39">
        <v>1.9021303950647901</v>
      </c>
      <c r="E82" s="39">
        <v>1.72897449676341</v>
      </c>
      <c r="F82" s="39">
        <v>0.91838561770045501</v>
      </c>
    </row>
    <row r="83" spans="1:6" x14ac:dyDescent="0.4">
      <c r="A83" s="40" t="s">
        <v>129</v>
      </c>
      <c r="B83" s="41">
        <v>9054</v>
      </c>
      <c r="C83" s="41">
        <v>8292</v>
      </c>
      <c r="D83" s="41">
        <v>7458</v>
      </c>
      <c r="E83" s="41">
        <v>8095</v>
      </c>
      <c r="F83" s="41">
        <v>7224</v>
      </c>
    </row>
    <row r="84" spans="1:6" x14ac:dyDescent="0.4">
      <c r="A84" s="40" t="s">
        <v>128</v>
      </c>
      <c r="B84" s="39">
        <v>7.8108285310052104</v>
      </c>
      <c r="C84" s="39">
        <v>6.0778866663246101</v>
      </c>
      <c r="D84" s="39">
        <v>3.7861904060838998</v>
      </c>
      <c r="E84" s="39">
        <v>6.2515445446682296</v>
      </c>
      <c r="F84" s="39">
        <v>4.9031452346369502</v>
      </c>
    </row>
    <row r="85" spans="1:6" x14ac:dyDescent="0.4">
      <c r="A85" s="40" t="s">
        <v>126</v>
      </c>
      <c r="B85" s="41">
        <v>278688</v>
      </c>
      <c r="C85" s="41">
        <v>272950</v>
      </c>
      <c r="D85" s="41">
        <v>271393</v>
      </c>
      <c r="E85" s="41">
        <v>268971</v>
      </c>
      <c r="F85" s="41">
        <v>265422</v>
      </c>
    </row>
    <row r="86" spans="1:6" x14ac:dyDescent="0.4">
      <c r="A86" s="40" t="s">
        <v>125</v>
      </c>
      <c r="B86" s="39">
        <v>5.0535184665365396</v>
      </c>
      <c r="C86" s="39">
        <v>4.7202146586573202</v>
      </c>
      <c r="D86" s="39">
        <v>4.4618982858240201</v>
      </c>
      <c r="E86" s="39">
        <v>4.2012952943387099</v>
      </c>
      <c r="F86" s="39">
        <v>3.87274802099865</v>
      </c>
    </row>
    <row r="87" spans="1:6" x14ac:dyDescent="0.4">
      <c r="A87" s="40" t="s">
        <v>47</v>
      </c>
      <c r="B87" s="40"/>
      <c r="C87" s="40"/>
      <c r="D87" s="40"/>
      <c r="E87" s="40"/>
      <c r="F87" s="40"/>
    </row>
    <row r="88" spans="1:6" x14ac:dyDescent="0.4">
      <c r="A88" s="42" t="s">
        <v>159</v>
      </c>
      <c r="B88" s="40"/>
      <c r="C88" s="40"/>
      <c r="D88" s="40"/>
      <c r="E88" s="40"/>
      <c r="F88" s="40"/>
    </row>
    <row r="89" spans="1:6" x14ac:dyDescent="0.4">
      <c r="A89" s="40" t="s">
        <v>133</v>
      </c>
      <c r="B89" s="41">
        <v>22543</v>
      </c>
      <c r="C89" s="41">
        <v>27328</v>
      </c>
      <c r="D89" s="41">
        <v>12484</v>
      </c>
      <c r="E89" s="41">
        <v>1614</v>
      </c>
      <c r="F89" s="41">
        <v>571</v>
      </c>
    </row>
    <row r="90" spans="1:6" x14ac:dyDescent="0.4">
      <c r="A90" s="40" t="s">
        <v>132</v>
      </c>
      <c r="B90" s="41">
        <v>4280</v>
      </c>
      <c r="C90" s="41">
        <v>891</v>
      </c>
      <c r="D90" s="41">
        <v>835</v>
      </c>
      <c r="E90" s="41">
        <v>1368</v>
      </c>
      <c r="F90" s="41">
        <v>1270</v>
      </c>
    </row>
    <row r="91" spans="1:6" x14ac:dyDescent="0.4">
      <c r="A91" s="40" t="s">
        <v>131</v>
      </c>
      <c r="B91" s="39">
        <v>1.55906686981173</v>
      </c>
      <c r="C91" s="39">
        <v>1.9563416811452301</v>
      </c>
      <c r="D91" s="39">
        <v>0.92774939767631603</v>
      </c>
      <c r="E91" s="39">
        <v>0.122097812905905</v>
      </c>
      <c r="F91" s="39">
        <v>3.9682098439402402E-2</v>
      </c>
    </row>
    <row r="92" spans="1:6" x14ac:dyDescent="0.4">
      <c r="A92" s="40" t="s">
        <v>130</v>
      </c>
      <c r="B92" s="39">
        <v>1.0273175251248701</v>
      </c>
      <c r="C92" s="39">
        <v>0.209528243984</v>
      </c>
      <c r="D92" s="39">
        <v>0.18834090832196099</v>
      </c>
      <c r="E92" s="39">
        <v>0.33721658277335997</v>
      </c>
      <c r="F92" s="39">
        <v>0.28784544286267999</v>
      </c>
    </row>
    <row r="93" spans="1:6" x14ac:dyDescent="0.4">
      <c r="A93" s="40" t="s">
        <v>129</v>
      </c>
      <c r="B93" s="41">
        <v>-7854</v>
      </c>
      <c r="C93" s="41">
        <v>-6737</v>
      </c>
      <c r="D93" s="41">
        <v>5544</v>
      </c>
      <c r="E93" s="41">
        <v>-3417</v>
      </c>
      <c r="F93" s="41">
        <v>14552</v>
      </c>
    </row>
    <row r="94" spans="1:6" x14ac:dyDescent="0.4">
      <c r="A94" s="40" t="s">
        <v>128</v>
      </c>
      <c r="B94" s="38" t="s">
        <v>127</v>
      </c>
      <c r="C94" s="38" t="s">
        <v>127</v>
      </c>
      <c r="D94" s="39">
        <v>2.81451322222166</v>
      </c>
      <c r="E94" s="38" t="s">
        <v>127</v>
      </c>
      <c r="F94" s="39">
        <v>9.8768783851656803</v>
      </c>
    </row>
    <row r="95" spans="1:6" x14ac:dyDescent="0.4">
      <c r="A95" s="40" t="s">
        <v>126</v>
      </c>
      <c r="B95" s="41">
        <v>73241</v>
      </c>
      <c r="C95" s="41">
        <v>87050</v>
      </c>
      <c r="D95" s="41">
        <v>113390</v>
      </c>
      <c r="E95" s="41">
        <v>109658</v>
      </c>
      <c r="F95" s="41">
        <v>132158</v>
      </c>
    </row>
    <row r="96" spans="1:6" x14ac:dyDescent="0.4">
      <c r="A96" s="40" t="s">
        <v>125</v>
      </c>
      <c r="B96" s="39">
        <v>1.32809717679844</v>
      </c>
      <c r="C96" s="39">
        <v>1.50538445149705</v>
      </c>
      <c r="D96" s="39">
        <v>1.86421406089908</v>
      </c>
      <c r="E96" s="39">
        <v>1.71284502562207</v>
      </c>
      <c r="F96" s="39">
        <v>1.92830523829652</v>
      </c>
    </row>
    <row r="97" spans="1:6" x14ac:dyDescent="0.4">
      <c r="A97" s="40" t="s">
        <v>47</v>
      </c>
      <c r="B97" s="40"/>
      <c r="C97" s="40"/>
      <c r="D97" s="40"/>
      <c r="E97" s="40"/>
      <c r="F97" s="40"/>
    </row>
    <row r="98" spans="1:6" x14ac:dyDescent="0.4">
      <c r="A98" s="42" t="s">
        <v>158</v>
      </c>
      <c r="B98" s="40"/>
      <c r="C98" s="40"/>
      <c r="D98" s="40"/>
      <c r="E98" s="40"/>
      <c r="F98" s="40"/>
    </row>
    <row r="99" spans="1:6" x14ac:dyDescent="0.4">
      <c r="A99" s="40" t="s">
        <v>133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</row>
    <row r="100" spans="1:6" x14ac:dyDescent="0.4">
      <c r="A100" s="40" t="s">
        <v>132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</row>
    <row r="101" spans="1:6" x14ac:dyDescent="0.4">
      <c r="A101" s="40" t="s">
        <v>131</v>
      </c>
      <c r="B101" s="39">
        <v>0</v>
      </c>
      <c r="C101" s="39">
        <v>0</v>
      </c>
      <c r="D101" s="39">
        <v>0</v>
      </c>
      <c r="E101" s="39">
        <v>0</v>
      </c>
      <c r="F101" s="39">
        <v>0</v>
      </c>
    </row>
    <row r="102" spans="1:6" x14ac:dyDescent="0.4">
      <c r="A102" s="40" t="s">
        <v>130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</row>
    <row r="103" spans="1:6" x14ac:dyDescent="0.4">
      <c r="A103" s="40" t="s">
        <v>129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</row>
    <row r="104" spans="1:6" x14ac:dyDescent="0.4">
      <c r="A104" s="40" t="s">
        <v>128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</row>
    <row r="105" spans="1:6" x14ac:dyDescent="0.4">
      <c r="A105" s="40" t="s">
        <v>126</v>
      </c>
      <c r="B105" s="41">
        <v>-15075</v>
      </c>
      <c r="C105" s="41">
        <v>-35528</v>
      </c>
      <c r="D105" s="41">
        <v>-15595</v>
      </c>
      <c r="E105" s="41">
        <v>-11872</v>
      </c>
      <c r="F105" s="41">
        <v>-2241</v>
      </c>
    </row>
    <row r="106" spans="1:6" x14ac:dyDescent="0.4">
      <c r="A106" s="40" t="s">
        <v>125</v>
      </c>
      <c r="B106" s="38" t="s">
        <v>127</v>
      </c>
      <c r="C106" s="38" t="s">
        <v>127</v>
      </c>
      <c r="D106" s="38" t="s">
        <v>127</v>
      </c>
      <c r="E106" s="38" t="s">
        <v>127</v>
      </c>
      <c r="F106" s="38" t="s">
        <v>127</v>
      </c>
    </row>
    <row r="107" spans="1:6" x14ac:dyDescent="0.4">
      <c r="A107" s="37"/>
    </row>
    <row r="108" spans="1:6" ht="178.5" customHeight="1" x14ac:dyDescent="0.4">
      <c r="A108" s="8" t="s">
        <v>123</v>
      </c>
      <c r="B108" s="6"/>
      <c r="C108" s="6"/>
      <c r="D108" s="6"/>
      <c r="E108" s="6"/>
      <c r="F108" s="6"/>
    </row>
  </sheetData>
  <mergeCells count="7">
    <mergeCell ref="A108:F108"/>
    <mergeCell ref="A2:L2"/>
    <mergeCell ref="A1:D1"/>
    <mergeCell ref="A9:F9"/>
    <mergeCell ref="A11:F11"/>
    <mergeCell ref="A62:F62"/>
    <mergeCell ref="A64:F64"/>
  </mergeCells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457D6-A5BF-45E8-91E2-F21B2BE7E88A}">
  <dimension ref="A1:L180"/>
  <sheetViews>
    <sheetView topLeftCell="A3" zoomScaleNormal="100" workbookViewId="0">
      <selection activeCell="C6" sqref="C6"/>
    </sheetView>
  </sheetViews>
  <sheetFormatPr defaultRowHeight="12.3" x14ac:dyDescent="0.4"/>
  <cols>
    <col min="1" max="1" width="48.5546875" style="36" customWidth="1"/>
    <col min="2" max="3" width="22.27734375" style="36" customWidth="1"/>
    <col min="4" max="5" width="21" style="36" customWidth="1"/>
    <col min="6" max="6" width="22.27734375" style="36" customWidth="1"/>
    <col min="7" max="16384" width="8.88671875" style="36"/>
  </cols>
  <sheetData>
    <row r="1" spans="1:12" ht="40" customHeight="1" x14ac:dyDescent="0.4">
      <c r="A1" s="65"/>
      <c r="B1" s="6"/>
      <c r="C1" s="6"/>
      <c r="D1" s="6"/>
    </row>
    <row r="2" spans="1:12" ht="30" customHeight="1" x14ac:dyDescent="0.55000000000000004">
      <c r="A2" s="66" t="s">
        <v>190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4">
      <c r="A3" s="40" t="s">
        <v>189</v>
      </c>
    </row>
    <row r="5" spans="1:12" x14ac:dyDescent="0.4">
      <c r="A5" s="40" t="s">
        <v>149</v>
      </c>
      <c r="B5" s="37"/>
    </row>
    <row r="6" spans="1:12" x14ac:dyDescent="0.4">
      <c r="A6" s="40" t="s">
        <v>148</v>
      </c>
      <c r="B6" s="37"/>
    </row>
    <row r="7" spans="1:12" x14ac:dyDescent="0.4">
      <c r="A7" s="40" t="s">
        <v>147</v>
      </c>
      <c r="B7" s="37"/>
    </row>
    <row r="9" spans="1:12" x14ac:dyDescent="0.4">
      <c r="A9" s="8"/>
      <c r="B9" s="6"/>
      <c r="C9" s="6"/>
      <c r="D9" s="6"/>
      <c r="E9" s="6"/>
      <c r="F9" s="6"/>
    </row>
    <row r="10" spans="1:12" x14ac:dyDescent="0.4">
      <c r="A10" s="37" t="s">
        <v>146</v>
      </c>
    </row>
    <row r="11" spans="1:12" ht="12.6" thickBot="1" x14ac:dyDescent="0.45">
      <c r="A11" s="8"/>
      <c r="B11" s="6"/>
      <c r="C11" s="6"/>
      <c r="D11" s="6"/>
      <c r="E11" s="6"/>
      <c r="F11" s="6"/>
    </row>
    <row r="12" spans="1:12" x14ac:dyDescent="0.4">
      <c r="A12" s="45" t="s">
        <v>144</v>
      </c>
      <c r="B12" s="44" t="s">
        <v>143</v>
      </c>
      <c r="C12" s="44" t="s">
        <v>142</v>
      </c>
      <c r="D12" s="44" t="s">
        <v>141</v>
      </c>
      <c r="E12" s="44" t="s">
        <v>140</v>
      </c>
      <c r="F12" s="44" t="s">
        <v>139</v>
      </c>
    </row>
    <row r="13" spans="1:12" x14ac:dyDescent="0.4">
      <c r="A13" s="40" t="s">
        <v>138</v>
      </c>
      <c r="B13" s="43">
        <v>43100</v>
      </c>
      <c r="C13" s="43">
        <v>43465</v>
      </c>
      <c r="D13" s="43">
        <v>43830</v>
      </c>
      <c r="E13" s="43">
        <v>44196</v>
      </c>
      <c r="F13" s="43">
        <v>44561</v>
      </c>
    </row>
    <row r="14" spans="1:12" x14ac:dyDescent="0.4">
      <c r="A14" s="40" t="s">
        <v>47</v>
      </c>
      <c r="B14" s="40"/>
      <c r="C14" s="40"/>
      <c r="D14" s="40"/>
      <c r="E14" s="40"/>
      <c r="F14" s="40"/>
    </row>
    <row r="15" spans="1:12" x14ac:dyDescent="0.4">
      <c r="A15" s="40" t="s">
        <v>133</v>
      </c>
      <c r="B15" s="40"/>
      <c r="C15" s="40"/>
      <c r="D15" s="40"/>
      <c r="E15" s="40"/>
      <c r="F15" s="40"/>
    </row>
    <row r="16" spans="1:12" x14ac:dyDescent="0.4">
      <c r="A16" s="40" t="s">
        <v>188</v>
      </c>
      <c r="B16" s="41">
        <v>704650</v>
      </c>
      <c r="C16" s="41">
        <v>711451</v>
      </c>
      <c r="D16" s="41">
        <v>739355</v>
      </c>
      <c r="E16" s="41">
        <v>738857</v>
      </c>
      <c r="F16" s="41">
        <v>842258</v>
      </c>
      <c r="G16" s="36">
        <f>F16/F24</f>
        <v>0.43212617913274931</v>
      </c>
      <c r="H16" s="36">
        <f>F18/F24</f>
        <v>0.1828262451118515</v>
      </c>
    </row>
    <row r="17" spans="1:6" x14ac:dyDescent="0.4">
      <c r="A17" s="40" t="s">
        <v>187</v>
      </c>
      <c r="B17" s="41">
        <v>947630</v>
      </c>
      <c r="C17" s="41">
        <v>1025307</v>
      </c>
      <c r="D17" s="41">
        <v>1010030</v>
      </c>
      <c r="E17" s="41">
        <v>974670</v>
      </c>
      <c r="F17" s="41">
        <v>1124865</v>
      </c>
    </row>
    <row r="18" spans="1:6" x14ac:dyDescent="0.4">
      <c r="A18" s="40" t="s">
        <v>135</v>
      </c>
      <c r="B18" s="38" t="s">
        <v>124</v>
      </c>
      <c r="C18" s="41">
        <v>379923</v>
      </c>
      <c r="D18" s="41">
        <v>344204</v>
      </c>
      <c r="E18" s="41">
        <v>353143</v>
      </c>
      <c r="F18" s="41">
        <v>356347</v>
      </c>
    </row>
    <row r="19" spans="1:6" x14ac:dyDescent="0.4">
      <c r="A19" s="40" t="s">
        <v>186</v>
      </c>
      <c r="B19" s="41">
        <v>-477940</v>
      </c>
      <c r="C19" s="41">
        <v>-522897</v>
      </c>
      <c r="D19" s="41">
        <v>-358689</v>
      </c>
      <c r="E19" s="41">
        <v>-369729</v>
      </c>
      <c r="F19" s="41">
        <v>-374368</v>
      </c>
    </row>
    <row r="20" spans="1:6" x14ac:dyDescent="0.4">
      <c r="A20" s="40" t="s">
        <v>185</v>
      </c>
      <c r="B20" s="41">
        <v>94620</v>
      </c>
      <c r="C20" s="41">
        <v>92451</v>
      </c>
      <c r="D20" s="38" t="s">
        <v>124</v>
      </c>
      <c r="E20" s="38" t="s">
        <v>124</v>
      </c>
      <c r="F20" s="38" t="s">
        <v>124</v>
      </c>
    </row>
    <row r="21" spans="1:6" x14ac:dyDescent="0.4">
      <c r="A21" s="40" t="s">
        <v>184</v>
      </c>
      <c r="B21" s="41">
        <v>66621</v>
      </c>
      <c r="C21" s="41">
        <v>68033</v>
      </c>
      <c r="D21" s="38" t="s">
        <v>124</v>
      </c>
      <c r="E21" s="38" t="s">
        <v>124</v>
      </c>
      <c r="F21" s="38" t="s">
        <v>124</v>
      </c>
    </row>
    <row r="22" spans="1:6" x14ac:dyDescent="0.4">
      <c r="A22" s="40" t="s">
        <v>183</v>
      </c>
      <c r="B22" s="41">
        <v>0</v>
      </c>
      <c r="C22" s="41">
        <v>0</v>
      </c>
      <c r="D22" s="38" t="s">
        <v>124</v>
      </c>
      <c r="E22" s="38" t="s">
        <v>124</v>
      </c>
      <c r="F22" s="38" t="s">
        <v>124</v>
      </c>
    </row>
    <row r="23" spans="1:6" x14ac:dyDescent="0.4">
      <c r="A23" s="40" t="s">
        <v>182</v>
      </c>
      <c r="B23" s="41">
        <v>344685</v>
      </c>
      <c r="C23" s="38" t="s">
        <v>124</v>
      </c>
      <c r="D23" s="38" t="s">
        <v>124</v>
      </c>
      <c r="E23" s="38" t="s">
        <v>124</v>
      </c>
      <c r="F23" s="38" t="s">
        <v>124</v>
      </c>
    </row>
    <row r="24" spans="1:6" x14ac:dyDescent="0.4">
      <c r="A24" s="40" t="s">
        <v>47</v>
      </c>
      <c r="B24" s="40"/>
      <c r="C24" s="40"/>
      <c r="D24" s="40"/>
      <c r="E24" s="40"/>
      <c r="F24" s="46">
        <f>SUM(F16:F23)</f>
        <v>1949102</v>
      </c>
    </row>
    <row r="25" spans="1:6" x14ac:dyDescent="0.4">
      <c r="A25" s="40" t="s">
        <v>131</v>
      </c>
      <c r="B25" s="40"/>
      <c r="C25" s="40"/>
      <c r="D25" s="40"/>
      <c r="E25" s="40"/>
      <c r="F25" s="40"/>
    </row>
    <row r="26" spans="1:6" x14ac:dyDescent="0.4">
      <c r="A26" s="40" t="s">
        <v>188</v>
      </c>
      <c r="B26" s="39">
        <v>41.936812385658001</v>
      </c>
      <c r="C26" s="39">
        <v>40.555433947378603</v>
      </c>
      <c r="D26" s="39">
        <v>42.616577324341499</v>
      </c>
      <c r="E26" s="39">
        <v>43.540523801357899</v>
      </c>
      <c r="F26" s="39">
        <v>43.212617913274897</v>
      </c>
    </row>
    <row r="27" spans="1:6" x14ac:dyDescent="0.4">
      <c r="A27" s="40" t="s">
        <v>187</v>
      </c>
      <c r="B27" s="39">
        <v>56.3976179961982</v>
      </c>
      <c r="C27" s="39">
        <v>58.446428937881798</v>
      </c>
      <c r="D27" s="39">
        <v>58.218341114761699</v>
      </c>
      <c r="E27" s="39">
        <v>57.436882012986899</v>
      </c>
      <c r="F27" s="39">
        <v>57.711961713650702</v>
      </c>
    </row>
    <row r="28" spans="1:6" x14ac:dyDescent="0.4">
      <c r="A28" s="40" t="s">
        <v>135</v>
      </c>
      <c r="B28" s="38" t="s">
        <v>124</v>
      </c>
      <c r="C28" s="39">
        <v>21.657067221199998</v>
      </c>
      <c r="D28" s="39">
        <v>19.839990777566399</v>
      </c>
      <c r="E28" s="39">
        <v>20.810564421509099</v>
      </c>
      <c r="F28" s="39">
        <v>18.282624511185201</v>
      </c>
    </row>
    <row r="29" spans="1:6" x14ac:dyDescent="0.4">
      <c r="A29" s="40" t="s">
        <v>186</v>
      </c>
      <c r="B29" s="38" t="s">
        <v>127</v>
      </c>
      <c r="C29" s="38" t="s">
        <v>127</v>
      </c>
      <c r="D29" s="38" t="s">
        <v>127</v>
      </c>
      <c r="E29" s="38" t="s">
        <v>127</v>
      </c>
      <c r="F29" s="38" t="s">
        <v>127</v>
      </c>
    </row>
    <row r="30" spans="1:6" x14ac:dyDescent="0.4">
      <c r="A30" s="40" t="s">
        <v>185</v>
      </c>
      <c r="B30" s="39">
        <v>5.6312512423628203</v>
      </c>
      <c r="C30" s="39">
        <v>5.2700613589257701</v>
      </c>
      <c r="D30" s="38" t="s">
        <v>124</v>
      </c>
      <c r="E30" s="38" t="s">
        <v>124</v>
      </c>
      <c r="F30" s="38" t="s">
        <v>124</v>
      </c>
    </row>
    <row r="31" spans="1:6" x14ac:dyDescent="0.4">
      <c r="A31" s="40" t="s">
        <v>184</v>
      </c>
      <c r="B31" s="39">
        <v>3.9649079371956599</v>
      </c>
      <c r="C31" s="39">
        <v>3.8781417662523601</v>
      </c>
      <c r="D31" s="38" t="s">
        <v>124</v>
      </c>
      <c r="E31" s="38" t="s">
        <v>124</v>
      </c>
      <c r="F31" s="38" t="s">
        <v>124</v>
      </c>
    </row>
    <row r="32" spans="1:6" x14ac:dyDescent="0.4">
      <c r="A32" s="40" t="s">
        <v>183</v>
      </c>
      <c r="B32" s="39">
        <v>0</v>
      </c>
      <c r="C32" s="39">
        <v>0</v>
      </c>
      <c r="D32" s="38" t="s">
        <v>124</v>
      </c>
      <c r="E32" s="38" t="s">
        <v>124</v>
      </c>
      <c r="F32" s="38" t="s">
        <v>124</v>
      </c>
    </row>
    <row r="33" spans="1:6" x14ac:dyDescent="0.4">
      <c r="A33" s="40" t="s">
        <v>182</v>
      </c>
      <c r="B33" s="39">
        <v>20.513716280636501</v>
      </c>
      <c r="C33" s="38" t="s">
        <v>124</v>
      </c>
      <c r="D33" s="38" t="s">
        <v>124</v>
      </c>
      <c r="E33" s="38" t="s">
        <v>124</v>
      </c>
      <c r="F33" s="38" t="s">
        <v>124</v>
      </c>
    </row>
    <row r="34" spans="1:6" x14ac:dyDescent="0.4">
      <c r="A34" s="40" t="s">
        <v>47</v>
      </c>
      <c r="B34" s="40"/>
      <c r="C34" s="40"/>
      <c r="D34" s="40"/>
      <c r="E34" s="40"/>
      <c r="F34" s="40"/>
    </row>
    <row r="35" spans="1:6" x14ac:dyDescent="0.4">
      <c r="A35" s="40" t="s">
        <v>129</v>
      </c>
      <c r="B35" s="40"/>
      <c r="C35" s="40"/>
      <c r="D35" s="40"/>
      <c r="E35" s="40"/>
      <c r="F35" s="40"/>
    </row>
    <row r="36" spans="1:6" x14ac:dyDescent="0.4">
      <c r="A36" s="40" t="s">
        <v>188</v>
      </c>
      <c r="B36" s="41">
        <v>110082</v>
      </c>
      <c r="C36" s="41">
        <v>78940</v>
      </c>
      <c r="D36" s="38" t="s">
        <v>124</v>
      </c>
      <c r="E36" s="38" t="s">
        <v>124</v>
      </c>
      <c r="F36" s="38" t="s">
        <v>124</v>
      </c>
    </row>
    <row r="37" spans="1:6" x14ac:dyDescent="0.4">
      <c r="A37" s="40" t="s">
        <v>187</v>
      </c>
      <c r="B37" s="41">
        <v>65902</v>
      </c>
      <c r="C37" s="41">
        <v>160283</v>
      </c>
      <c r="D37" s="38" t="s">
        <v>124</v>
      </c>
      <c r="E37" s="38" t="s">
        <v>124</v>
      </c>
      <c r="F37" s="38" t="s">
        <v>124</v>
      </c>
    </row>
    <row r="38" spans="1:6" x14ac:dyDescent="0.4">
      <c r="A38" s="40" t="s">
        <v>135</v>
      </c>
      <c r="B38" s="38" t="s">
        <v>124</v>
      </c>
      <c r="C38" s="41">
        <v>449212</v>
      </c>
      <c r="D38" s="38" t="s">
        <v>124</v>
      </c>
      <c r="E38" s="38" t="s">
        <v>124</v>
      </c>
      <c r="F38" s="38" t="s">
        <v>124</v>
      </c>
    </row>
    <row r="39" spans="1:6" x14ac:dyDescent="0.4">
      <c r="A39" s="40" t="s">
        <v>186</v>
      </c>
      <c r="B39" s="41">
        <v>-330951</v>
      </c>
      <c r="C39" s="41">
        <v>-456782</v>
      </c>
      <c r="D39" s="38" t="s">
        <v>124</v>
      </c>
      <c r="E39" s="38" t="s">
        <v>124</v>
      </c>
      <c r="F39" s="38" t="s">
        <v>124</v>
      </c>
    </row>
    <row r="40" spans="1:6" x14ac:dyDescent="0.4">
      <c r="A40" s="40" t="s">
        <v>185</v>
      </c>
      <c r="B40" s="41">
        <v>60614</v>
      </c>
      <c r="C40" s="41">
        <v>34997</v>
      </c>
      <c r="D40" s="38" t="s">
        <v>124</v>
      </c>
      <c r="E40" s="38" t="s">
        <v>124</v>
      </c>
      <c r="F40" s="38" t="s">
        <v>124</v>
      </c>
    </row>
    <row r="41" spans="1:6" x14ac:dyDescent="0.4">
      <c r="A41" s="40" t="s">
        <v>184</v>
      </c>
      <c r="B41" s="41">
        <v>14386</v>
      </c>
      <c r="C41" s="41">
        <v>12899</v>
      </c>
      <c r="D41" s="38" t="s">
        <v>124</v>
      </c>
      <c r="E41" s="38" t="s">
        <v>124</v>
      </c>
      <c r="F41" s="38" t="s">
        <v>124</v>
      </c>
    </row>
    <row r="42" spans="1:6" x14ac:dyDescent="0.4">
      <c r="A42" s="40" t="s">
        <v>183</v>
      </c>
      <c r="B42" s="41">
        <v>-17099</v>
      </c>
      <c r="C42" s="41">
        <v>-6887</v>
      </c>
      <c r="D42" s="38" t="s">
        <v>124</v>
      </c>
      <c r="E42" s="38" t="s">
        <v>124</v>
      </c>
      <c r="F42" s="38" t="s">
        <v>124</v>
      </c>
    </row>
    <row r="43" spans="1:6" x14ac:dyDescent="0.4">
      <c r="A43" s="40" t="s">
        <v>182</v>
      </c>
      <c r="B43" s="41">
        <v>288342</v>
      </c>
      <c r="C43" s="38" t="s">
        <v>124</v>
      </c>
      <c r="D43" s="38" t="s">
        <v>124</v>
      </c>
      <c r="E43" s="38" t="s">
        <v>124</v>
      </c>
      <c r="F43" s="38" t="s">
        <v>124</v>
      </c>
    </row>
    <row r="44" spans="1:6" x14ac:dyDescent="0.4">
      <c r="A44" s="40" t="s">
        <v>47</v>
      </c>
      <c r="B44" s="40"/>
      <c r="C44" s="40"/>
      <c r="D44" s="40"/>
      <c r="E44" s="40"/>
      <c r="F44" s="40"/>
    </row>
    <row r="45" spans="1:6" x14ac:dyDescent="0.4">
      <c r="A45" s="40" t="s">
        <v>128</v>
      </c>
      <c r="B45" s="40"/>
      <c r="C45" s="40"/>
      <c r="D45" s="40"/>
      <c r="E45" s="40"/>
      <c r="F45" s="40"/>
    </row>
    <row r="46" spans="1:6" x14ac:dyDescent="0.4">
      <c r="A46" s="40" t="s">
        <v>188</v>
      </c>
      <c r="B46" s="39">
        <v>57.551391706225601</v>
      </c>
      <c r="C46" s="39">
        <v>28.951595748582498</v>
      </c>
      <c r="D46" s="38" t="s">
        <v>124</v>
      </c>
      <c r="E46" s="38" t="s">
        <v>124</v>
      </c>
      <c r="F46" s="38" t="s">
        <v>124</v>
      </c>
    </row>
    <row r="47" spans="1:6" x14ac:dyDescent="0.4">
      <c r="A47" s="40" t="s">
        <v>187</v>
      </c>
      <c r="B47" s="39">
        <v>34.453878165582701</v>
      </c>
      <c r="C47" s="39">
        <v>58.784502424246902</v>
      </c>
      <c r="D47" s="38" t="s">
        <v>124</v>
      </c>
      <c r="E47" s="38" t="s">
        <v>124</v>
      </c>
      <c r="F47" s="38" t="s">
        <v>124</v>
      </c>
    </row>
    <row r="48" spans="1:6" x14ac:dyDescent="0.4">
      <c r="A48" s="40" t="s">
        <v>135</v>
      </c>
      <c r="B48" s="38" t="s">
        <v>124</v>
      </c>
      <c r="C48" s="38" t="s">
        <v>127</v>
      </c>
      <c r="D48" s="38" t="s">
        <v>124</v>
      </c>
      <c r="E48" s="38" t="s">
        <v>124</v>
      </c>
      <c r="F48" s="38" t="s">
        <v>124</v>
      </c>
    </row>
    <row r="49" spans="1:6" x14ac:dyDescent="0.4">
      <c r="A49" s="40" t="s">
        <v>186</v>
      </c>
      <c r="B49" s="38" t="s">
        <v>127</v>
      </c>
      <c r="C49" s="38" t="s">
        <v>127</v>
      </c>
      <c r="D49" s="38" t="s">
        <v>124</v>
      </c>
      <c r="E49" s="38" t="s">
        <v>124</v>
      </c>
      <c r="F49" s="38" t="s">
        <v>124</v>
      </c>
    </row>
    <row r="50" spans="1:6" x14ac:dyDescent="0.4">
      <c r="A50" s="40" t="s">
        <v>185</v>
      </c>
      <c r="B50" s="39">
        <v>31.689286685208799</v>
      </c>
      <c r="C50" s="39">
        <v>12.835305249723101</v>
      </c>
      <c r="D50" s="38" t="s">
        <v>124</v>
      </c>
      <c r="E50" s="38" t="s">
        <v>124</v>
      </c>
      <c r="F50" s="38" t="s">
        <v>124</v>
      </c>
    </row>
    <row r="51" spans="1:6" x14ac:dyDescent="0.4">
      <c r="A51" s="40" t="s">
        <v>184</v>
      </c>
      <c r="B51" s="39">
        <v>7.52106903113825</v>
      </c>
      <c r="C51" s="39">
        <v>4.7307655632248</v>
      </c>
      <c r="D51" s="38" t="s">
        <v>124</v>
      </c>
      <c r="E51" s="38" t="s">
        <v>124</v>
      </c>
      <c r="F51" s="38" t="s">
        <v>124</v>
      </c>
    </row>
    <row r="52" spans="1:6" x14ac:dyDescent="0.4">
      <c r="A52" s="40" t="s">
        <v>183</v>
      </c>
      <c r="B52" s="38" t="s">
        <v>127</v>
      </c>
      <c r="C52" s="38" t="s">
        <v>127</v>
      </c>
      <c r="D52" s="38" t="s">
        <v>124</v>
      </c>
      <c r="E52" s="38" t="s">
        <v>124</v>
      </c>
      <c r="F52" s="38" t="s">
        <v>124</v>
      </c>
    </row>
    <row r="53" spans="1:6" x14ac:dyDescent="0.4">
      <c r="A53" s="40" t="s">
        <v>182</v>
      </c>
      <c r="B53" s="38" t="s">
        <v>127</v>
      </c>
      <c r="C53" s="38" t="s">
        <v>124</v>
      </c>
      <c r="D53" s="38" t="s">
        <v>124</v>
      </c>
      <c r="E53" s="38" t="s">
        <v>124</v>
      </c>
      <c r="F53" s="38" t="s">
        <v>124</v>
      </c>
    </row>
    <row r="54" spans="1:6" x14ac:dyDescent="0.4">
      <c r="A54" s="40" t="s">
        <v>47</v>
      </c>
      <c r="B54" s="40"/>
      <c r="C54" s="40"/>
      <c r="D54" s="40"/>
      <c r="E54" s="40"/>
      <c r="F54" s="40"/>
    </row>
    <row r="55" spans="1:6" x14ac:dyDescent="0.4">
      <c r="A55" s="40" t="s">
        <v>132</v>
      </c>
      <c r="B55" s="40"/>
      <c r="C55" s="40"/>
      <c r="D55" s="40"/>
      <c r="E55" s="40"/>
      <c r="F55" s="40"/>
    </row>
    <row r="56" spans="1:6" x14ac:dyDescent="0.4">
      <c r="A56" s="40" t="s">
        <v>188</v>
      </c>
      <c r="B56" s="41">
        <v>138060</v>
      </c>
      <c r="C56" s="41">
        <v>152524</v>
      </c>
      <c r="D56" s="41">
        <v>316687</v>
      </c>
      <c r="E56" s="41">
        <v>288683</v>
      </c>
      <c r="F56" s="41">
        <v>285770</v>
      </c>
    </row>
    <row r="57" spans="1:6" x14ac:dyDescent="0.4">
      <c r="A57" s="40" t="s">
        <v>187</v>
      </c>
      <c r="B57" s="41">
        <v>184389</v>
      </c>
      <c r="C57" s="41">
        <v>288438</v>
      </c>
      <c r="D57" s="41">
        <v>512366</v>
      </c>
      <c r="E57" s="41">
        <v>449209</v>
      </c>
      <c r="F57" s="41">
        <v>383320</v>
      </c>
    </row>
    <row r="58" spans="1:6" x14ac:dyDescent="0.4">
      <c r="A58" s="40" t="s">
        <v>135</v>
      </c>
      <c r="B58" s="38" t="s">
        <v>124</v>
      </c>
      <c r="C58" s="41">
        <v>11723</v>
      </c>
      <c r="D58" s="41">
        <v>20702</v>
      </c>
      <c r="E58" s="41">
        <v>17500</v>
      </c>
      <c r="F58" s="41">
        <v>10500</v>
      </c>
    </row>
    <row r="59" spans="1:6" x14ac:dyDescent="0.4">
      <c r="A59" s="40" t="s">
        <v>186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</row>
    <row r="60" spans="1:6" x14ac:dyDescent="0.4">
      <c r="A60" s="40" t="s">
        <v>185</v>
      </c>
      <c r="B60" s="41">
        <v>1864</v>
      </c>
      <c r="C60" s="41">
        <v>30945</v>
      </c>
      <c r="D60" s="38" t="s">
        <v>124</v>
      </c>
      <c r="E60" s="38" t="s">
        <v>124</v>
      </c>
      <c r="F60" s="38" t="s">
        <v>124</v>
      </c>
    </row>
    <row r="61" spans="1:6" x14ac:dyDescent="0.4">
      <c r="A61" s="40" t="s">
        <v>184</v>
      </c>
      <c r="B61" s="41">
        <v>6708</v>
      </c>
      <c r="C61" s="41">
        <v>18794</v>
      </c>
      <c r="D61" s="38" t="s">
        <v>124</v>
      </c>
      <c r="E61" s="38" t="s">
        <v>124</v>
      </c>
      <c r="F61" s="38" t="s">
        <v>124</v>
      </c>
    </row>
    <row r="62" spans="1:6" x14ac:dyDescent="0.4">
      <c r="A62" s="40" t="s">
        <v>183</v>
      </c>
      <c r="B62" s="41">
        <v>23222</v>
      </c>
      <c r="C62" s="41">
        <v>2402</v>
      </c>
      <c r="D62" s="38" t="s">
        <v>124</v>
      </c>
      <c r="E62" s="38" t="s">
        <v>124</v>
      </c>
      <c r="F62" s="38" t="s">
        <v>124</v>
      </c>
    </row>
    <row r="63" spans="1:6" x14ac:dyDescent="0.4">
      <c r="A63" s="40" t="s">
        <v>182</v>
      </c>
      <c r="B63" s="41">
        <v>6668</v>
      </c>
      <c r="C63" s="38" t="s">
        <v>124</v>
      </c>
      <c r="D63" s="38" t="s">
        <v>124</v>
      </c>
      <c r="E63" s="38" t="s">
        <v>124</v>
      </c>
      <c r="F63" s="38" t="s">
        <v>124</v>
      </c>
    </row>
    <row r="64" spans="1:6" x14ac:dyDescent="0.4">
      <c r="A64" s="40" t="s">
        <v>47</v>
      </c>
      <c r="B64" s="40"/>
      <c r="C64" s="40"/>
      <c r="D64" s="40"/>
      <c r="E64" s="40"/>
      <c r="F64" s="40"/>
    </row>
    <row r="65" spans="1:6" x14ac:dyDescent="0.4">
      <c r="A65" s="40" t="s">
        <v>130</v>
      </c>
      <c r="B65" s="40"/>
      <c r="C65" s="40"/>
      <c r="D65" s="40"/>
      <c r="E65" s="40"/>
      <c r="F65" s="40"/>
    </row>
    <row r="66" spans="1:6" x14ac:dyDescent="0.4">
      <c r="A66" s="40" t="s">
        <v>188</v>
      </c>
      <c r="B66" s="39">
        <v>38.253198156886299</v>
      </c>
      <c r="C66" s="39">
        <v>30.213182363824401</v>
      </c>
      <c r="D66" s="39">
        <v>37.268036080987997</v>
      </c>
      <c r="E66" s="39">
        <v>38.216316826230603</v>
      </c>
      <c r="F66" s="39">
        <v>42.050353889845297</v>
      </c>
    </row>
    <row r="67" spans="1:6" x14ac:dyDescent="0.4">
      <c r="A67" s="40" t="s">
        <v>187</v>
      </c>
      <c r="B67" s="39">
        <v>51.089880884761101</v>
      </c>
      <c r="C67" s="39">
        <v>57.136122149017702</v>
      </c>
      <c r="D67" s="39">
        <v>60.295732299309797</v>
      </c>
      <c r="E67" s="39">
        <v>59.467005210539703</v>
      </c>
      <c r="F67" s="39">
        <v>56.404596889300898</v>
      </c>
    </row>
    <row r="68" spans="1:6" x14ac:dyDescent="0.4">
      <c r="A68" s="40" t="s">
        <v>135</v>
      </c>
      <c r="B68" s="38" t="s">
        <v>124</v>
      </c>
      <c r="C68" s="39">
        <v>2.3221862582355102</v>
      </c>
      <c r="D68" s="39">
        <v>2.4362316197021499</v>
      </c>
      <c r="E68" s="39">
        <v>2.3166779632296901</v>
      </c>
      <c r="F68" s="39">
        <v>1.5450492208537501</v>
      </c>
    </row>
    <row r="69" spans="1:6" x14ac:dyDescent="0.4">
      <c r="A69" s="40" t="s">
        <v>186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</row>
    <row r="70" spans="1:6" x14ac:dyDescent="0.4">
      <c r="A70" s="40" t="s">
        <v>185</v>
      </c>
      <c r="B70" s="39">
        <v>0.51647081967576502</v>
      </c>
      <c r="C70" s="39">
        <v>6.1298348341804898</v>
      </c>
      <c r="D70" s="38" t="s">
        <v>124</v>
      </c>
      <c r="E70" s="38" t="s">
        <v>124</v>
      </c>
      <c r="F70" s="38" t="s">
        <v>124</v>
      </c>
    </row>
    <row r="71" spans="1:6" x14ac:dyDescent="0.4">
      <c r="A71" s="40" t="s">
        <v>184</v>
      </c>
      <c r="B71" s="39">
        <v>1.8586299669447599</v>
      </c>
      <c r="C71" s="39">
        <v>3.7228668887894099</v>
      </c>
      <c r="D71" s="38" t="s">
        <v>124</v>
      </c>
      <c r="E71" s="38" t="s">
        <v>124</v>
      </c>
      <c r="F71" s="38" t="s">
        <v>124</v>
      </c>
    </row>
    <row r="72" spans="1:6" x14ac:dyDescent="0.4">
      <c r="A72" s="40" t="s">
        <v>183</v>
      </c>
      <c r="B72" s="39">
        <v>6.4342732695872398</v>
      </c>
      <c r="C72" s="39">
        <v>0.47580750595254601</v>
      </c>
      <c r="D72" s="38" t="s">
        <v>124</v>
      </c>
      <c r="E72" s="38" t="s">
        <v>124</v>
      </c>
      <c r="F72" s="38" t="s">
        <v>124</v>
      </c>
    </row>
    <row r="73" spans="1:6" x14ac:dyDescent="0.4">
      <c r="A73" s="40" t="s">
        <v>182</v>
      </c>
      <c r="B73" s="39">
        <v>1.8475469021448501</v>
      </c>
      <c r="C73" s="38" t="s">
        <v>124</v>
      </c>
      <c r="D73" s="38" t="s">
        <v>124</v>
      </c>
      <c r="E73" s="38" t="s">
        <v>124</v>
      </c>
      <c r="F73" s="38" t="s">
        <v>124</v>
      </c>
    </row>
    <row r="74" spans="1:6" x14ac:dyDescent="0.4">
      <c r="A74" s="40" t="s">
        <v>47</v>
      </c>
      <c r="B74" s="40"/>
      <c r="C74" s="40"/>
      <c r="D74" s="40"/>
      <c r="E74" s="40"/>
      <c r="F74" s="40"/>
    </row>
    <row r="75" spans="1:6" x14ac:dyDescent="0.4">
      <c r="A75" s="40" t="s">
        <v>126</v>
      </c>
      <c r="B75" s="40"/>
      <c r="C75" s="40"/>
      <c r="D75" s="40"/>
      <c r="E75" s="40"/>
      <c r="F75" s="40"/>
    </row>
    <row r="76" spans="1:6" x14ac:dyDescent="0.4">
      <c r="A76" s="40" t="s">
        <v>188</v>
      </c>
      <c r="B76" s="41">
        <v>2906275</v>
      </c>
      <c r="C76" s="41">
        <v>2707695</v>
      </c>
      <c r="D76" s="38" t="s">
        <v>124</v>
      </c>
      <c r="E76" s="41">
        <v>3602233</v>
      </c>
      <c r="F76" s="41">
        <v>3796662</v>
      </c>
    </row>
    <row r="77" spans="1:6" x14ac:dyDescent="0.4">
      <c r="A77" s="40" t="s">
        <v>187</v>
      </c>
      <c r="B77" s="41">
        <v>3426466</v>
      </c>
      <c r="C77" s="41">
        <v>3623475</v>
      </c>
      <c r="D77" s="38" t="s">
        <v>124</v>
      </c>
      <c r="E77" s="41">
        <v>4376204</v>
      </c>
      <c r="F77" s="41">
        <v>5246370</v>
      </c>
    </row>
    <row r="78" spans="1:6" x14ac:dyDescent="0.4">
      <c r="A78" s="40" t="s">
        <v>135</v>
      </c>
      <c r="B78" s="38" t="s">
        <v>124</v>
      </c>
      <c r="C78" s="41">
        <v>209478</v>
      </c>
      <c r="D78" s="38" t="s">
        <v>124</v>
      </c>
      <c r="E78" s="41">
        <v>110349</v>
      </c>
      <c r="F78" s="41">
        <v>88864</v>
      </c>
    </row>
    <row r="79" spans="1:6" x14ac:dyDescent="0.4">
      <c r="A79" s="40" t="s">
        <v>186</v>
      </c>
      <c r="B79" s="41">
        <v>84242</v>
      </c>
      <c r="C79" s="41">
        <v>0</v>
      </c>
      <c r="D79" s="38" t="s">
        <v>124</v>
      </c>
      <c r="E79" s="41">
        <v>0</v>
      </c>
      <c r="F79" s="41">
        <v>0</v>
      </c>
    </row>
    <row r="80" spans="1:6" x14ac:dyDescent="0.4">
      <c r="A80" s="40" t="s">
        <v>185</v>
      </c>
      <c r="B80" s="41">
        <v>60852</v>
      </c>
      <c r="C80" s="41">
        <v>342085</v>
      </c>
      <c r="D80" s="38" t="s">
        <v>124</v>
      </c>
      <c r="E80" s="38" t="s">
        <v>124</v>
      </c>
      <c r="F80" s="38" t="s">
        <v>124</v>
      </c>
    </row>
    <row r="81" spans="1:6" x14ac:dyDescent="0.4">
      <c r="A81" s="40" t="s">
        <v>184</v>
      </c>
      <c r="B81" s="41">
        <v>65455</v>
      </c>
      <c r="C81" s="41">
        <v>80594</v>
      </c>
      <c r="D81" s="38" t="s">
        <v>124</v>
      </c>
      <c r="E81" s="38" t="s">
        <v>124</v>
      </c>
      <c r="F81" s="38" t="s">
        <v>124</v>
      </c>
    </row>
    <row r="82" spans="1:6" x14ac:dyDescent="0.4">
      <c r="A82" s="40" t="s">
        <v>183</v>
      </c>
      <c r="B82" s="41">
        <v>0</v>
      </c>
      <c r="C82" s="41">
        <v>0</v>
      </c>
      <c r="D82" s="38" t="s">
        <v>124</v>
      </c>
      <c r="E82" s="38" t="s">
        <v>124</v>
      </c>
      <c r="F82" s="38" t="s">
        <v>124</v>
      </c>
    </row>
    <row r="83" spans="1:6" x14ac:dyDescent="0.4">
      <c r="A83" s="40" t="s">
        <v>182</v>
      </c>
      <c r="B83" s="41">
        <v>115612</v>
      </c>
      <c r="C83" s="38" t="s">
        <v>124</v>
      </c>
      <c r="D83" s="38" t="s">
        <v>124</v>
      </c>
      <c r="E83" s="38" t="s">
        <v>124</v>
      </c>
      <c r="F83" s="38" t="s">
        <v>124</v>
      </c>
    </row>
    <row r="84" spans="1:6" x14ac:dyDescent="0.4">
      <c r="A84" s="40" t="s">
        <v>47</v>
      </c>
      <c r="B84" s="40"/>
      <c r="C84" s="40"/>
      <c r="D84" s="40"/>
      <c r="E84" s="40"/>
      <c r="F84" s="40"/>
    </row>
    <row r="85" spans="1:6" x14ac:dyDescent="0.4">
      <c r="A85" s="40" t="s">
        <v>125</v>
      </c>
      <c r="B85" s="40"/>
      <c r="C85" s="40"/>
      <c r="D85" s="40"/>
      <c r="E85" s="40"/>
      <c r="F85" s="40"/>
    </row>
    <row r="86" spans="1:6" x14ac:dyDescent="0.4">
      <c r="A86" s="40" t="s">
        <v>188</v>
      </c>
      <c r="B86" s="39">
        <v>43.6449582829121</v>
      </c>
      <c r="C86" s="39">
        <v>38.885076056316201</v>
      </c>
      <c r="D86" s="38" t="s">
        <v>124</v>
      </c>
      <c r="E86" s="39">
        <v>44.533666733178499</v>
      </c>
      <c r="F86" s="39">
        <v>41.575834854010601</v>
      </c>
    </row>
    <row r="87" spans="1:6" x14ac:dyDescent="0.4">
      <c r="A87" s="40" t="s">
        <v>187</v>
      </c>
      <c r="B87" s="39">
        <v>51.456921876910002</v>
      </c>
      <c r="C87" s="39">
        <v>52.036548046644903</v>
      </c>
      <c r="D87" s="38" t="s">
        <v>124</v>
      </c>
      <c r="E87" s="39">
        <v>54.102111243887499</v>
      </c>
      <c r="F87" s="39">
        <v>57.4510485007714</v>
      </c>
    </row>
    <row r="88" spans="1:6" x14ac:dyDescent="0.4">
      <c r="A88" s="40" t="s">
        <v>135</v>
      </c>
      <c r="B88" s="38" t="s">
        <v>124</v>
      </c>
      <c r="C88" s="39">
        <v>3.0083033584377099</v>
      </c>
      <c r="D88" s="38" t="s">
        <v>124</v>
      </c>
      <c r="E88" s="39">
        <v>1.3642220229339701</v>
      </c>
      <c r="F88" s="39">
        <v>0.97311664521803598</v>
      </c>
    </row>
    <row r="89" spans="1:6" x14ac:dyDescent="0.4">
      <c r="A89" s="40" t="s">
        <v>186</v>
      </c>
      <c r="B89" s="39">
        <v>1.2651034660068601</v>
      </c>
      <c r="C89" s="39">
        <v>0</v>
      </c>
      <c r="D89" s="38" t="s">
        <v>124</v>
      </c>
      <c r="E89" s="39">
        <v>0</v>
      </c>
      <c r="F89" s="39">
        <v>0</v>
      </c>
    </row>
    <row r="90" spans="1:6" x14ac:dyDescent="0.4">
      <c r="A90" s="40" t="s">
        <v>185</v>
      </c>
      <c r="B90" s="39">
        <v>0.91384435451970902</v>
      </c>
      <c r="C90" s="39">
        <v>4.9126660287532102</v>
      </c>
      <c r="D90" s="38" t="s">
        <v>124</v>
      </c>
      <c r="E90" s="38" t="s">
        <v>124</v>
      </c>
      <c r="F90" s="38" t="s">
        <v>124</v>
      </c>
    </row>
    <row r="91" spans="1:6" x14ac:dyDescent="0.4">
      <c r="A91" s="40" t="s">
        <v>184</v>
      </c>
      <c r="B91" s="39">
        <v>0.98296986500176797</v>
      </c>
      <c r="C91" s="39">
        <v>1.15740650984795</v>
      </c>
      <c r="D91" s="38" t="s">
        <v>124</v>
      </c>
      <c r="E91" s="38" t="s">
        <v>124</v>
      </c>
      <c r="F91" s="38" t="s">
        <v>124</v>
      </c>
    </row>
    <row r="92" spans="1:6" x14ac:dyDescent="0.4">
      <c r="A92" s="40" t="s">
        <v>183</v>
      </c>
      <c r="B92" s="39">
        <v>0</v>
      </c>
      <c r="C92" s="39">
        <v>0</v>
      </c>
      <c r="D92" s="38" t="s">
        <v>124</v>
      </c>
      <c r="E92" s="38" t="s">
        <v>124</v>
      </c>
      <c r="F92" s="38" t="s">
        <v>124</v>
      </c>
    </row>
    <row r="93" spans="1:6" x14ac:dyDescent="0.4">
      <c r="A93" s="40" t="s">
        <v>182</v>
      </c>
      <c r="B93" s="39">
        <v>1.7362021546495201</v>
      </c>
      <c r="C93" s="38" t="s">
        <v>124</v>
      </c>
      <c r="D93" s="38" t="s">
        <v>124</v>
      </c>
      <c r="E93" s="38" t="s">
        <v>124</v>
      </c>
      <c r="F93" s="38" t="s">
        <v>124</v>
      </c>
    </row>
    <row r="94" spans="1:6" x14ac:dyDescent="0.4">
      <c r="A94" s="8"/>
      <c r="B94" s="6"/>
      <c r="C94" s="6"/>
      <c r="D94" s="6"/>
      <c r="E94" s="6"/>
      <c r="F94" s="6"/>
    </row>
    <row r="95" spans="1:6" x14ac:dyDescent="0.4">
      <c r="A95" s="37" t="s">
        <v>145</v>
      </c>
    </row>
    <row r="96" spans="1:6" ht="12.6" thickBot="1" x14ac:dyDescent="0.45">
      <c r="A96" s="8"/>
      <c r="B96" s="6"/>
      <c r="C96" s="6"/>
      <c r="D96" s="6"/>
      <c r="E96" s="6"/>
      <c r="F96" s="6"/>
    </row>
    <row r="97" spans="1:6" x14ac:dyDescent="0.4">
      <c r="A97" s="45" t="s">
        <v>144</v>
      </c>
      <c r="B97" s="44" t="s">
        <v>143</v>
      </c>
      <c r="C97" s="44" t="s">
        <v>142</v>
      </c>
      <c r="D97" s="44" t="s">
        <v>141</v>
      </c>
      <c r="E97" s="44" t="s">
        <v>140</v>
      </c>
      <c r="F97" s="44" t="s">
        <v>139</v>
      </c>
    </row>
    <row r="98" spans="1:6" x14ac:dyDescent="0.4">
      <c r="A98" s="40" t="s">
        <v>138</v>
      </c>
      <c r="B98" s="43">
        <v>43100</v>
      </c>
      <c r="C98" s="43">
        <v>43465</v>
      </c>
      <c r="D98" s="43">
        <v>43830</v>
      </c>
      <c r="E98" s="43">
        <v>44196</v>
      </c>
      <c r="F98" s="43">
        <v>44561</v>
      </c>
    </row>
    <row r="99" spans="1:6" x14ac:dyDescent="0.4">
      <c r="A99" s="40" t="s">
        <v>47</v>
      </c>
      <c r="B99" s="40"/>
      <c r="C99" s="40"/>
      <c r="D99" s="40"/>
      <c r="E99" s="40"/>
      <c r="F99" s="40"/>
    </row>
    <row r="100" spans="1:6" x14ac:dyDescent="0.4">
      <c r="A100" s="42" t="s">
        <v>188</v>
      </c>
      <c r="B100" s="40"/>
      <c r="C100" s="40"/>
      <c r="D100" s="40"/>
      <c r="E100" s="40"/>
      <c r="F100" s="40"/>
    </row>
    <row r="101" spans="1:6" x14ac:dyDescent="0.4">
      <c r="A101" s="40" t="s">
        <v>133</v>
      </c>
      <c r="B101" s="41">
        <v>704650</v>
      </c>
      <c r="C101" s="41">
        <v>711451</v>
      </c>
      <c r="D101" s="41">
        <v>739355</v>
      </c>
      <c r="E101" s="41">
        <v>738857</v>
      </c>
      <c r="F101" s="41">
        <v>842258</v>
      </c>
    </row>
    <row r="102" spans="1:6" x14ac:dyDescent="0.4">
      <c r="A102" s="40" t="s">
        <v>132</v>
      </c>
      <c r="B102" s="41">
        <v>138060</v>
      </c>
      <c r="C102" s="41">
        <v>152524</v>
      </c>
      <c r="D102" s="41">
        <v>316687</v>
      </c>
      <c r="E102" s="41">
        <v>288683</v>
      </c>
      <c r="F102" s="41">
        <v>285770</v>
      </c>
    </row>
    <row r="103" spans="1:6" x14ac:dyDescent="0.4">
      <c r="A103" s="40" t="s">
        <v>131</v>
      </c>
      <c r="B103" s="39">
        <v>41.936812385658001</v>
      </c>
      <c r="C103" s="39">
        <v>40.555433947378603</v>
      </c>
      <c r="D103" s="39">
        <v>42.616577324341499</v>
      </c>
      <c r="E103" s="39">
        <v>43.540523801357899</v>
      </c>
      <c r="F103" s="39">
        <v>43.212617913274897</v>
      </c>
    </row>
    <row r="104" spans="1:6" x14ac:dyDescent="0.4">
      <c r="A104" s="40" t="s">
        <v>130</v>
      </c>
      <c r="B104" s="39">
        <v>38.253198156886299</v>
      </c>
      <c r="C104" s="39">
        <v>30.213182363824401</v>
      </c>
      <c r="D104" s="39">
        <v>37.268036080987997</v>
      </c>
      <c r="E104" s="39">
        <v>38.216316826230603</v>
      </c>
      <c r="F104" s="39">
        <v>42.050353889845297</v>
      </c>
    </row>
    <row r="105" spans="1:6" x14ac:dyDescent="0.4">
      <c r="A105" s="40" t="s">
        <v>129</v>
      </c>
      <c r="B105" s="41">
        <v>110082</v>
      </c>
      <c r="C105" s="41">
        <v>78940</v>
      </c>
      <c r="D105" s="38" t="s">
        <v>124</v>
      </c>
      <c r="E105" s="38" t="s">
        <v>124</v>
      </c>
      <c r="F105" s="38" t="s">
        <v>124</v>
      </c>
    </row>
    <row r="106" spans="1:6" x14ac:dyDescent="0.4">
      <c r="A106" s="40" t="s">
        <v>128</v>
      </c>
      <c r="B106" s="39">
        <v>57.551391706225601</v>
      </c>
      <c r="C106" s="39">
        <v>28.951595748582498</v>
      </c>
      <c r="D106" s="38" t="s">
        <v>124</v>
      </c>
      <c r="E106" s="38" t="s">
        <v>124</v>
      </c>
      <c r="F106" s="38" t="s">
        <v>124</v>
      </c>
    </row>
    <row r="107" spans="1:6" x14ac:dyDescent="0.4">
      <c r="A107" s="40" t="s">
        <v>126</v>
      </c>
      <c r="B107" s="41">
        <v>2906275</v>
      </c>
      <c r="C107" s="41">
        <v>2707695</v>
      </c>
      <c r="D107" s="38" t="s">
        <v>124</v>
      </c>
      <c r="E107" s="41">
        <v>3602233</v>
      </c>
      <c r="F107" s="41">
        <v>3796662</v>
      </c>
    </row>
    <row r="108" spans="1:6" x14ac:dyDescent="0.4">
      <c r="A108" s="40" t="s">
        <v>125</v>
      </c>
      <c r="B108" s="39">
        <v>43.6449582829121</v>
      </c>
      <c r="C108" s="39">
        <v>38.885076056316201</v>
      </c>
      <c r="D108" s="38" t="s">
        <v>124</v>
      </c>
      <c r="E108" s="39">
        <v>44.533666733178499</v>
      </c>
      <c r="F108" s="39">
        <v>41.575834854010601</v>
      </c>
    </row>
    <row r="109" spans="1:6" x14ac:dyDescent="0.4">
      <c r="A109" s="40" t="s">
        <v>47</v>
      </c>
      <c r="B109" s="40"/>
      <c r="C109" s="40"/>
      <c r="D109" s="40"/>
      <c r="E109" s="40"/>
      <c r="F109" s="40"/>
    </row>
    <row r="110" spans="1:6" x14ac:dyDescent="0.4">
      <c r="A110" s="42" t="s">
        <v>187</v>
      </c>
      <c r="B110" s="40"/>
      <c r="C110" s="40"/>
      <c r="D110" s="40"/>
      <c r="E110" s="40"/>
      <c r="F110" s="40"/>
    </row>
    <row r="111" spans="1:6" x14ac:dyDescent="0.4">
      <c r="A111" s="40" t="s">
        <v>133</v>
      </c>
      <c r="B111" s="41">
        <v>947630</v>
      </c>
      <c r="C111" s="41">
        <v>1025307</v>
      </c>
      <c r="D111" s="41">
        <v>1010030</v>
      </c>
      <c r="E111" s="41">
        <v>974670</v>
      </c>
      <c r="F111" s="41">
        <v>1124865</v>
      </c>
    </row>
    <row r="112" spans="1:6" x14ac:dyDescent="0.4">
      <c r="A112" s="40" t="s">
        <v>132</v>
      </c>
      <c r="B112" s="41">
        <v>184389</v>
      </c>
      <c r="C112" s="41">
        <v>288438</v>
      </c>
      <c r="D112" s="41">
        <v>512366</v>
      </c>
      <c r="E112" s="41">
        <v>449209</v>
      </c>
      <c r="F112" s="41">
        <v>383320</v>
      </c>
    </row>
    <row r="113" spans="1:6" x14ac:dyDescent="0.4">
      <c r="A113" s="40" t="s">
        <v>131</v>
      </c>
      <c r="B113" s="39">
        <v>56.3976179961982</v>
      </c>
      <c r="C113" s="39">
        <v>58.446428937881798</v>
      </c>
      <c r="D113" s="39">
        <v>58.218341114761699</v>
      </c>
      <c r="E113" s="39">
        <v>57.436882012986899</v>
      </c>
      <c r="F113" s="39">
        <v>57.711961713650702</v>
      </c>
    </row>
    <row r="114" spans="1:6" x14ac:dyDescent="0.4">
      <c r="A114" s="40" t="s">
        <v>130</v>
      </c>
      <c r="B114" s="39">
        <v>51.089880884761101</v>
      </c>
      <c r="C114" s="39">
        <v>57.136122149017702</v>
      </c>
      <c r="D114" s="39">
        <v>60.295732299309797</v>
      </c>
      <c r="E114" s="39">
        <v>59.467005210539703</v>
      </c>
      <c r="F114" s="39">
        <v>56.404596889300898</v>
      </c>
    </row>
    <row r="115" spans="1:6" x14ac:dyDescent="0.4">
      <c r="A115" s="40" t="s">
        <v>129</v>
      </c>
      <c r="B115" s="41">
        <v>65902</v>
      </c>
      <c r="C115" s="41">
        <v>160283</v>
      </c>
      <c r="D115" s="38" t="s">
        <v>124</v>
      </c>
      <c r="E115" s="38" t="s">
        <v>124</v>
      </c>
      <c r="F115" s="38" t="s">
        <v>124</v>
      </c>
    </row>
    <row r="116" spans="1:6" x14ac:dyDescent="0.4">
      <c r="A116" s="40" t="s">
        <v>128</v>
      </c>
      <c r="B116" s="39">
        <v>34.453878165582701</v>
      </c>
      <c r="C116" s="39">
        <v>58.784502424246902</v>
      </c>
      <c r="D116" s="38" t="s">
        <v>124</v>
      </c>
      <c r="E116" s="38" t="s">
        <v>124</v>
      </c>
      <c r="F116" s="38" t="s">
        <v>124</v>
      </c>
    </row>
    <row r="117" spans="1:6" x14ac:dyDescent="0.4">
      <c r="A117" s="40" t="s">
        <v>126</v>
      </c>
      <c r="B117" s="41">
        <v>3426466</v>
      </c>
      <c r="C117" s="41">
        <v>3623475</v>
      </c>
      <c r="D117" s="38" t="s">
        <v>124</v>
      </c>
      <c r="E117" s="41">
        <v>4376204</v>
      </c>
      <c r="F117" s="41">
        <v>5246370</v>
      </c>
    </row>
    <row r="118" spans="1:6" x14ac:dyDescent="0.4">
      <c r="A118" s="40" t="s">
        <v>125</v>
      </c>
      <c r="B118" s="39">
        <v>51.456921876910002</v>
      </c>
      <c r="C118" s="39">
        <v>52.036548046644903</v>
      </c>
      <c r="D118" s="38" t="s">
        <v>124</v>
      </c>
      <c r="E118" s="39">
        <v>54.102111243887499</v>
      </c>
      <c r="F118" s="39">
        <v>57.4510485007714</v>
      </c>
    </row>
    <row r="119" spans="1:6" x14ac:dyDescent="0.4">
      <c r="A119" s="40" t="s">
        <v>47</v>
      </c>
      <c r="B119" s="40"/>
      <c r="C119" s="40"/>
      <c r="D119" s="40"/>
      <c r="E119" s="40"/>
      <c r="F119" s="40"/>
    </row>
    <row r="120" spans="1:6" x14ac:dyDescent="0.4">
      <c r="A120" s="42" t="s">
        <v>135</v>
      </c>
      <c r="B120" s="40"/>
      <c r="C120" s="40"/>
      <c r="D120" s="40"/>
      <c r="E120" s="40"/>
      <c r="F120" s="40"/>
    </row>
    <row r="121" spans="1:6" x14ac:dyDescent="0.4">
      <c r="A121" s="40" t="s">
        <v>133</v>
      </c>
      <c r="B121" s="38" t="s">
        <v>124</v>
      </c>
      <c r="C121" s="41">
        <v>379923</v>
      </c>
      <c r="D121" s="41">
        <v>344204</v>
      </c>
      <c r="E121" s="41">
        <v>353143</v>
      </c>
      <c r="F121" s="41">
        <v>356347</v>
      </c>
    </row>
    <row r="122" spans="1:6" x14ac:dyDescent="0.4">
      <c r="A122" s="40" t="s">
        <v>132</v>
      </c>
      <c r="B122" s="38" t="s">
        <v>124</v>
      </c>
      <c r="C122" s="41">
        <v>11723</v>
      </c>
      <c r="D122" s="41">
        <v>20702</v>
      </c>
      <c r="E122" s="41">
        <v>17500</v>
      </c>
      <c r="F122" s="41">
        <v>10500</v>
      </c>
    </row>
    <row r="123" spans="1:6" x14ac:dyDescent="0.4">
      <c r="A123" s="40" t="s">
        <v>131</v>
      </c>
      <c r="B123" s="38" t="s">
        <v>124</v>
      </c>
      <c r="C123" s="39">
        <v>21.657067221199998</v>
      </c>
      <c r="D123" s="39">
        <v>19.839990777566399</v>
      </c>
      <c r="E123" s="39">
        <v>20.810564421509099</v>
      </c>
      <c r="F123" s="39">
        <v>18.282624511185201</v>
      </c>
    </row>
    <row r="124" spans="1:6" x14ac:dyDescent="0.4">
      <c r="A124" s="40" t="s">
        <v>130</v>
      </c>
      <c r="B124" s="38" t="s">
        <v>124</v>
      </c>
      <c r="C124" s="39">
        <v>2.3221862582355102</v>
      </c>
      <c r="D124" s="39">
        <v>2.4362316197021499</v>
      </c>
      <c r="E124" s="39">
        <v>2.3166779632296901</v>
      </c>
      <c r="F124" s="39">
        <v>1.5450492208537501</v>
      </c>
    </row>
    <row r="125" spans="1:6" x14ac:dyDescent="0.4">
      <c r="A125" s="40" t="s">
        <v>129</v>
      </c>
      <c r="B125" s="38" t="s">
        <v>124</v>
      </c>
      <c r="C125" s="41">
        <v>449212</v>
      </c>
      <c r="D125" s="38" t="s">
        <v>124</v>
      </c>
      <c r="E125" s="38" t="s">
        <v>124</v>
      </c>
      <c r="F125" s="38" t="s">
        <v>124</v>
      </c>
    </row>
    <row r="126" spans="1:6" x14ac:dyDescent="0.4">
      <c r="A126" s="40" t="s">
        <v>128</v>
      </c>
      <c r="B126" s="38" t="s">
        <v>124</v>
      </c>
      <c r="C126" s="38" t="s">
        <v>127</v>
      </c>
      <c r="D126" s="38" t="s">
        <v>124</v>
      </c>
      <c r="E126" s="38" t="s">
        <v>124</v>
      </c>
      <c r="F126" s="38" t="s">
        <v>124</v>
      </c>
    </row>
    <row r="127" spans="1:6" x14ac:dyDescent="0.4">
      <c r="A127" s="40" t="s">
        <v>126</v>
      </c>
      <c r="B127" s="38" t="s">
        <v>124</v>
      </c>
      <c r="C127" s="41">
        <v>209478</v>
      </c>
      <c r="D127" s="38" t="s">
        <v>124</v>
      </c>
      <c r="E127" s="41">
        <v>110349</v>
      </c>
      <c r="F127" s="41">
        <v>88864</v>
      </c>
    </row>
    <row r="128" spans="1:6" x14ac:dyDescent="0.4">
      <c r="A128" s="40" t="s">
        <v>125</v>
      </c>
      <c r="B128" s="38" t="s">
        <v>124</v>
      </c>
      <c r="C128" s="39">
        <v>3.0083033584377099</v>
      </c>
      <c r="D128" s="38" t="s">
        <v>124</v>
      </c>
      <c r="E128" s="39">
        <v>1.3642220229339701</v>
      </c>
      <c r="F128" s="39">
        <v>0.97311664521803598</v>
      </c>
    </row>
    <row r="129" spans="1:6" x14ac:dyDescent="0.4">
      <c r="A129" s="40" t="s">
        <v>47</v>
      </c>
      <c r="B129" s="40"/>
      <c r="C129" s="40"/>
      <c r="D129" s="40"/>
      <c r="E129" s="40"/>
      <c r="F129" s="40"/>
    </row>
    <row r="130" spans="1:6" x14ac:dyDescent="0.4">
      <c r="A130" s="42" t="s">
        <v>186</v>
      </c>
      <c r="B130" s="40"/>
      <c r="C130" s="40"/>
      <c r="D130" s="40"/>
      <c r="E130" s="40"/>
      <c r="F130" s="40"/>
    </row>
    <row r="131" spans="1:6" x14ac:dyDescent="0.4">
      <c r="A131" s="40" t="s">
        <v>133</v>
      </c>
      <c r="B131" s="41">
        <v>-477940</v>
      </c>
      <c r="C131" s="41">
        <v>-522897</v>
      </c>
      <c r="D131" s="41">
        <v>-358689</v>
      </c>
      <c r="E131" s="41">
        <v>-369729</v>
      </c>
      <c r="F131" s="41">
        <v>-374368</v>
      </c>
    </row>
    <row r="132" spans="1:6" x14ac:dyDescent="0.4">
      <c r="A132" s="40" t="s">
        <v>132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</row>
    <row r="133" spans="1:6" x14ac:dyDescent="0.4">
      <c r="A133" s="40" t="s">
        <v>131</v>
      </c>
      <c r="B133" s="38" t="s">
        <v>127</v>
      </c>
      <c r="C133" s="38" t="s">
        <v>127</v>
      </c>
      <c r="D133" s="38" t="s">
        <v>127</v>
      </c>
      <c r="E133" s="38" t="s">
        <v>127</v>
      </c>
      <c r="F133" s="38" t="s">
        <v>127</v>
      </c>
    </row>
    <row r="134" spans="1:6" x14ac:dyDescent="0.4">
      <c r="A134" s="40" t="s">
        <v>130</v>
      </c>
      <c r="B134" s="39">
        <v>0</v>
      </c>
      <c r="C134" s="39">
        <v>0</v>
      </c>
      <c r="D134" s="39">
        <v>0</v>
      </c>
      <c r="E134" s="39">
        <v>0</v>
      </c>
      <c r="F134" s="39">
        <v>0</v>
      </c>
    </row>
    <row r="135" spans="1:6" x14ac:dyDescent="0.4">
      <c r="A135" s="40" t="s">
        <v>129</v>
      </c>
      <c r="B135" s="41">
        <v>-330951</v>
      </c>
      <c r="C135" s="41">
        <v>-456782</v>
      </c>
      <c r="D135" s="38" t="s">
        <v>124</v>
      </c>
      <c r="E135" s="38" t="s">
        <v>124</v>
      </c>
      <c r="F135" s="38" t="s">
        <v>124</v>
      </c>
    </row>
    <row r="136" spans="1:6" x14ac:dyDescent="0.4">
      <c r="A136" s="40" t="s">
        <v>128</v>
      </c>
      <c r="B136" s="38" t="s">
        <v>127</v>
      </c>
      <c r="C136" s="38" t="s">
        <v>127</v>
      </c>
      <c r="D136" s="38" t="s">
        <v>124</v>
      </c>
      <c r="E136" s="38" t="s">
        <v>124</v>
      </c>
      <c r="F136" s="38" t="s">
        <v>124</v>
      </c>
    </row>
    <row r="137" spans="1:6" x14ac:dyDescent="0.4">
      <c r="A137" s="40" t="s">
        <v>126</v>
      </c>
      <c r="B137" s="41">
        <v>84242</v>
      </c>
      <c r="C137" s="41">
        <v>0</v>
      </c>
      <c r="D137" s="38" t="s">
        <v>124</v>
      </c>
      <c r="E137" s="41">
        <v>0</v>
      </c>
      <c r="F137" s="41">
        <v>0</v>
      </c>
    </row>
    <row r="138" spans="1:6" x14ac:dyDescent="0.4">
      <c r="A138" s="40" t="s">
        <v>125</v>
      </c>
      <c r="B138" s="39">
        <v>1.2651034660068601</v>
      </c>
      <c r="C138" s="39">
        <v>0</v>
      </c>
      <c r="D138" s="38" t="s">
        <v>124</v>
      </c>
      <c r="E138" s="39">
        <v>0</v>
      </c>
      <c r="F138" s="39">
        <v>0</v>
      </c>
    </row>
    <row r="139" spans="1:6" x14ac:dyDescent="0.4">
      <c r="A139" s="40" t="s">
        <v>47</v>
      </c>
      <c r="B139" s="40"/>
      <c r="C139" s="40"/>
      <c r="D139" s="40"/>
      <c r="E139" s="40"/>
      <c r="F139" s="40"/>
    </row>
    <row r="140" spans="1:6" x14ac:dyDescent="0.4">
      <c r="A140" s="42" t="s">
        <v>185</v>
      </c>
      <c r="B140" s="40"/>
      <c r="C140" s="40"/>
      <c r="D140" s="40"/>
      <c r="E140" s="40"/>
      <c r="F140" s="40"/>
    </row>
    <row r="141" spans="1:6" x14ac:dyDescent="0.4">
      <c r="A141" s="40" t="s">
        <v>133</v>
      </c>
      <c r="B141" s="41">
        <v>94620</v>
      </c>
      <c r="C141" s="41">
        <v>92451</v>
      </c>
      <c r="D141" s="38" t="s">
        <v>124</v>
      </c>
      <c r="E141" s="38" t="s">
        <v>124</v>
      </c>
      <c r="F141" s="38" t="s">
        <v>124</v>
      </c>
    </row>
    <row r="142" spans="1:6" x14ac:dyDescent="0.4">
      <c r="A142" s="40" t="s">
        <v>132</v>
      </c>
      <c r="B142" s="41">
        <v>1864</v>
      </c>
      <c r="C142" s="41">
        <v>30945</v>
      </c>
      <c r="D142" s="38" t="s">
        <v>124</v>
      </c>
      <c r="E142" s="38" t="s">
        <v>124</v>
      </c>
      <c r="F142" s="38" t="s">
        <v>124</v>
      </c>
    </row>
    <row r="143" spans="1:6" x14ac:dyDescent="0.4">
      <c r="A143" s="40" t="s">
        <v>131</v>
      </c>
      <c r="B143" s="39">
        <v>5.6312512423628203</v>
      </c>
      <c r="C143" s="39">
        <v>5.2700613589257701</v>
      </c>
      <c r="D143" s="38" t="s">
        <v>124</v>
      </c>
      <c r="E143" s="38" t="s">
        <v>124</v>
      </c>
      <c r="F143" s="38" t="s">
        <v>124</v>
      </c>
    </row>
    <row r="144" spans="1:6" x14ac:dyDescent="0.4">
      <c r="A144" s="40" t="s">
        <v>130</v>
      </c>
      <c r="B144" s="39">
        <v>0.51647081967576502</v>
      </c>
      <c r="C144" s="39">
        <v>6.1298348341804898</v>
      </c>
      <c r="D144" s="38" t="s">
        <v>124</v>
      </c>
      <c r="E144" s="38" t="s">
        <v>124</v>
      </c>
      <c r="F144" s="38" t="s">
        <v>124</v>
      </c>
    </row>
    <row r="145" spans="1:6" x14ac:dyDescent="0.4">
      <c r="A145" s="40" t="s">
        <v>129</v>
      </c>
      <c r="B145" s="41">
        <v>60614</v>
      </c>
      <c r="C145" s="41">
        <v>34997</v>
      </c>
      <c r="D145" s="38" t="s">
        <v>124</v>
      </c>
      <c r="E145" s="38" t="s">
        <v>124</v>
      </c>
      <c r="F145" s="38" t="s">
        <v>124</v>
      </c>
    </row>
    <row r="146" spans="1:6" x14ac:dyDescent="0.4">
      <c r="A146" s="40" t="s">
        <v>128</v>
      </c>
      <c r="B146" s="39">
        <v>31.689286685208799</v>
      </c>
      <c r="C146" s="39">
        <v>12.835305249723101</v>
      </c>
      <c r="D146" s="38" t="s">
        <v>124</v>
      </c>
      <c r="E146" s="38" t="s">
        <v>124</v>
      </c>
      <c r="F146" s="38" t="s">
        <v>124</v>
      </c>
    </row>
    <row r="147" spans="1:6" x14ac:dyDescent="0.4">
      <c r="A147" s="40" t="s">
        <v>126</v>
      </c>
      <c r="B147" s="41">
        <v>60852</v>
      </c>
      <c r="C147" s="41">
        <v>342085</v>
      </c>
      <c r="D147" s="38" t="s">
        <v>124</v>
      </c>
      <c r="E147" s="38" t="s">
        <v>124</v>
      </c>
      <c r="F147" s="38" t="s">
        <v>124</v>
      </c>
    </row>
    <row r="148" spans="1:6" x14ac:dyDescent="0.4">
      <c r="A148" s="40" t="s">
        <v>125</v>
      </c>
      <c r="B148" s="39">
        <v>0.91384435451970902</v>
      </c>
      <c r="C148" s="39">
        <v>4.9126660287532102</v>
      </c>
      <c r="D148" s="38" t="s">
        <v>124</v>
      </c>
      <c r="E148" s="38" t="s">
        <v>124</v>
      </c>
      <c r="F148" s="38" t="s">
        <v>124</v>
      </c>
    </row>
    <row r="149" spans="1:6" x14ac:dyDescent="0.4">
      <c r="A149" s="40" t="s">
        <v>47</v>
      </c>
      <c r="B149" s="40"/>
      <c r="C149" s="40"/>
      <c r="D149" s="40"/>
      <c r="E149" s="40"/>
      <c r="F149" s="40"/>
    </row>
    <row r="150" spans="1:6" x14ac:dyDescent="0.4">
      <c r="A150" s="42" t="s">
        <v>184</v>
      </c>
      <c r="B150" s="40"/>
      <c r="C150" s="40"/>
      <c r="D150" s="40"/>
      <c r="E150" s="40"/>
      <c r="F150" s="40"/>
    </row>
    <row r="151" spans="1:6" x14ac:dyDescent="0.4">
      <c r="A151" s="40" t="s">
        <v>133</v>
      </c>
      <c r="B151" s="41">
        <v>66621</v>
      </c>
      <c r="C151" s="41">
        <v>68033</v>
      </c>
      <c r="D151" s="38" t="s">
        <v>124</v>
      </c>
      <c r="E151" s="38" t="s">
        <v>124</v>
      </c>
      <c r="F151" s="38" t="s">
        <v>124</v>
      </c>
    </row>
    <row r="152" spans="1:6" x14ac:dyDescent="0.4">
      <c r="A152" s="40" t="s">
        <v>132</v>
      </c>
      <c r="B152" s="41">
        <v>6708</v>
      </c>
      <c r="C152" s="41">
        <v>18794</v>
      </c>
      <c r="D152" s="38" t="s">
        <v>124</v>
      </c>
      <c r="E152" s="38" t="s">
        <v>124</v>
      </c>
      <c r="F152" s="38" t="s">
        <v>124</v>
      </c>
    </row>
    <row r="153" spans="1:6" x14ac:dyDescent="0.4">
      <c r="A153" s="40" t="s">
        <v>131</v>
      </c>
      <c r="B153" s="39">
        <v>3.9649079371956599</v>
      </c>
      <c r="C153" s="39">
        <v>3.8781417662523601</v>
      </c>
      <c r="D153" s="38" t="s">
        <v>124</v>
      </c>
      <c r="E153" s="38" t="s">
        <v>124</v>
      </c>
      <c r="F153" s="38" t="s">
        <v>124</v>
      </c>
    </row>
    <row r="154" spans="1:6" x14ac:dyDescent="0.4">
      <c r="A154" s="40" t="s">
        <v>130</v>
      </c>
      <c r="B154" s="39">
        <v>1.8586299669447599</v>
      </c>
      <c r="C154" s="39">
        <v>3.7228668887894099</v>
      </c>
      <c r="D154" s="38" t="s">
        <v>124</v>
      </c>
      <c r="E154" s="38" t="s">
        <v>124</v>
      </c>
      <c r="F154" s="38" t="s">
        <v>124</v>
      </c>
    </row>
    <row r="155" spans="1:6" x14ac:dyDescent="0.4">
      <c r="A155" s="40" t="s">
        <v>129</v>
      </c>
      <c r="B155" s="41">
        <v>14386</v>
      </c>
      <c r="C155" s="41">
        <v>12899</v>
      </c>
      <c r="D155" s="38" t="s">
        <v>124</v>
      </c>
      <c r="E155" s="38" t="s">
        <v>124</v>
      </c>
      <c r="F155" s="38" t="s">
        <v>124</v>
      </c>
    </row>
    <row r="156" spans="1:6" x14ac:dyDescent="0.4">
      <c r="A156" s="40" t="s">
        <v>128</v>
      </c>
      <c r="B156" s="39">
        <v>7.52106903113825</v>
      </c>
      <c r="C156" s="39">
        <v>4.7307655632248</v>
      </c>
      <c r="D156" s="38" t="s">
        <v>124</v>
      </c>
      <c r="E156" s="38" t="s">
        <v>124</v>
      </c>
      <c r="F156" s="38" t="s">
        <v>124</v>
      </c>
    </row>
    <row r="157" spans="1:6" x14ac:dyDescent="0.4">
      <c r="A157" s="40" t="s">
        <v>126</v>
      </c>
      <c r="B157" s="41">
        <v>65455</v>
      </c>
      <c r="C157" s="41">
        <v>80594</v>
      </c>
      <c r="D157" s="38" t="s">
        <v>124</v>
      </c>
      <c r="E157" s="38" t="s">
        <v>124</v>
      </c>
      <c r="F157" s="38" t="s">
        <v>124</v>
      </c>
    </row>
    <row r="158" spans="1:6" x14ac:dyDescent="0.4">
      <c r="A158" s="40" t="s">
        <v>125</v>
      </c>
      <c r="B158" s="39">
        <v>0.98296986500176797</v>
      </c>
      <c r="C158" s="39">
        <v>1.15740650984795</v>
      </c>
      <c r="D158" s="38" t="s">
        <v>124</v>
      </c>
      <c r="E158" s="38" t="s">
        <v>124</v>
      </c>
      <c r="F158" s="38" t="s">
        <v>124</v>
      </c>
    </row>
    <row r="159" spans="1:6" x14ac:dyDescent="0.4">
      <c r="A159" s="40" t="s">
        <v>47</v>
      </c>
      <c r="B159" s="40"/>
      <c r="C159" s="40"/>
      <c r="D159" s="40"/>
      <c r="E159" s="40"/>
      <c r="F159" s="40"/>
    </row>
    <row r="160" spans="1:6" x14ac:dyDescent="0.4">
      <c r="A160" s="42" t="s">
        <v>183</v>
      </c>
      <c r="B160" s="40"/>
      <c r="C160" s="40"/>
      <c r="D160" s="40"/>
      <c r="E160" s="40"/>
      <c r="F160" s="40"/>
    </row>
    <row r="161" spans="1:6" x14ac:dyDescent="0.4">
      <c r="A161" s="40" t="s">
        <v>133</v>
      </c>
      <c r="B161" s="41">
        <v>0</v>
      </c>
      <c r="C161" s="41">
        <v>0</v>
      </c>
      <c r="D161" s="38" t="s">
        <v>124</v>
      </c>
      <c r="E161" s="38" t="s">
        <v>124</v>
      </c>
      <c r="F161" s="38" t="s">
        <v>124</v>
      </c>
    </row>
    <row r="162" spans="1:6" x14ac:dyDescent="0.4">
      <c r="A162" s="40" t="s">
        <v>132</v>
      </c>
      <c r="B162" s="41">
        <v>23222</v>
      </c>
      <c r="C162" s="41">
        <v>2402</v>
      </c>
      <c r="D162" s="38" t="s">
        <v>124</v>
      </c>
      <c r="E162" s="38" t="s">
        <v>124</v>
      </c>
      <c r="F162" s="38" t="s">
        <v>124</v>
      </c>
    </row>
    <row r="163" spans="1:6" x14ac:dyDescent="0.4">
      <c r="A163" s="40" t="s">
        <v>131</v>
      </c>
      <c r="B163" s="39">
        <v>0</v>
      </c>
      <c r="C163" s="39">
        <v>0</v>
      </c>
      <c r="D163" s="38" t="s">
        <v>124</v>
      </c>
      <c r="E163" s="38" t="s">
        <v>124</v>
      </c>
      <c r="F163" s="38" t="s">
        <v>124</v>
      </c>
    </row>
    <row r="164" spans="1:6" x14ac:dyDescent="0.4">
      <c r="A164" s="40" t="s">
        <v>130</v>
      </c>
      <c r="B164" s="39">
        <v>6.4342732695872398</v>
      </c>
      <c r="C164" s="39">
        <v>0.47580750595254601</v>
      </c>
      <c r="D164" s="38" t="s">
        <v>124</v>
      </c>
      <c r="E164" s="38" t="s">
        <v>124</v>
      </c>
      <c r="F164" s="38" t="s">
        <v>124</v>
      </c>
    </row>
    <row r="165" spans="1:6" x14ac:dyDescent="0.4">
      <c r="A165" s="40" t="s">
        <v>129</v>
      </c>
      <c r="B165" s="41">
        <v>-17099</v>
      </c>
      <c r="C165" s="41">
        <v>-6887</v>
      </c>
      <c r="D165" s="38" t="s">
        <v>124</v>
      </c>
      <c r="E165" s="38" t="s">
        <v>124</v>
      </c>
      <c r="F165" s="38" t="s">
        <v>124</v>
      </c>
    </row>
    <row r="166" spans="1:6" x14ac:dyDescent="0.4">
      <c r="A166" s="40" t="s">
        <v>128</v>
      </c>
      <c r="B166" s="38" t="s">
        <v>127</v>
      </c>
      <c r="C166" s="38" t="s">
        <v>127</v>
      </c>
      <c r="D166" s="38" t="s">
        <v>124</v>
      </c>
      <c r="E166" s="38" t="s">
        <v>124</v>
      </c>
      <c r="F166" s="38" t="s">
        <v>124</v>
      </c>
    </row>
    <row r="167" spans="1:6" x14ac:dyDescent="0.4">
      <c r="A167" s="40" t="s">
        <v>126</v>
      </c>
      <c r="B167" s="41">
        <v>0</v>
      </c>
      <c r="C167" s="41">
        <v>0</v>
      </c>
      <c r="D167" s="38" t="s">
        <v>124</v>
      </c>
      <c r="E167" s="38" t="s">
        <v>124</v>
      </c>
      <c r="F167" s="38" t="s">
        <v>124</v>
      </c>
    </row>
    <row r="168" spans="1:6" x14ac:dyDescent="0.4">
      <c r="A168" s="40" t="s">
        <v>125</v>
      </c>
      <c r="B168" s="39">
        <v>0</v>
      </c>
      <c r="C168" s="39">
        <v>0</v>
      </c>
      <c r="D168" s="38" t="s">
        <v>124</v>
      </c>
      <c r="E168" s="38" t="s">
        <v>124</v>
      </c>
      <c r="F168" s="38" t="s">
        <v>124</v>
      </c>
    </row>
    <row r="169" spans="1:6" x14ac:dyDescent="0.4">
      <c r="A169" s="40" t="s">
        <v>47</v>
      </c>
      <c r="B169" s="40"/>
      <c r="C169" s="40"/>
      <c r="D169" s="40"/>
      <c r="E169" s="40"/>
      <c r="F169" s="40"/>
    </row>
    <row r="170" spans="1:6" x14ac:dyDescent="0.4">
      <c r="A170" s="42" t="s">
        <v>182</v>
      </c>
      <c r="B170" s="40"/>
      <c r="C170" s="40"/>
      <c r="D170" s="40"/>
      <c r="E170" s="40"/>
      <c r="F170" s="40"/>
    </row>
    <row r="171" spans="1:6" x14ac:dyDescent="0.4">
      <c r="A171" s="40" t="s">
        <v>133</v>
      </c>
      <c r="B171" s="41">
        <v>344685</v>
      </c>
      <c r="C171" s="38" t="s">
        <v>124</v>
      </c>
      <c r="D171" s="38" t="s">
        <v>124</v>
      </c>
      <c r="E171" s="38" t="s">
        <v>124</v>
      </c>
      <c r="F171" s="38" t="s">
        <v>124</v>
      </c>
    </row>
    <row r="172" spans="1:6" x14ac:dyDescent="0.4">
      <c r="A172" s="40" t="s">
        <v>132</v>
      </c>
      <c r="B172" s="41">
        <v>6668</v>
      </c>
      <c r="C172" s="38" t="s">
        <v>124</v>
      </c>
      <c r="D172" s="38" t="s">
        <v>124</v>
      </c>
      <c r="E172" s="38" t="s">
        <v>124</v>
      </c>
      <c r="F172" s="38" t="s">
        <v>124</v>
      </c>
    </row>
    <row r="173" spans="1:6" x14ac:dyDescent="0.4">
      <c r="A173" s="40" t="s">
        <v>131</v>
      </c>
      <c r="B173" s="39">
        <v>20.513716280636501</v>
      </c>
      <c r="C173" s="38" t="s">
        <v>124</v>
      </c>
      <c r="D173" s="38" t="s">
        <v>124</v>
      </c>
      <c r="E173" s="38" t="s">
        <v>124</v>
      </c>
      <c r="F173" s="38" t="s">
        <v>124</v>
      </c>
    </row>
    <row r="174" spans="1:6" x14ac:dyDescent="0.4">
      <c r="A174" s="40" t="s">
        <v>130</v>
      </c>
      <c r="B174" s="39">
        <v>1.8475469021448501</v>
      </c>
      <c r="C174" s="38" t="s">
        <v>124</v>
      </c>
      <c r="D174" s="38" t="s">
        <v>124</v>
      </c>
      <c r="E174" s="38" t="s">
        <v>124</v>
      </c>
      <c r="F174" s="38" t="s">
        <v>124</v>
      </c>
    </row>
    <row r="175" spans="1:6" x14ac:dyDescent="0.4">
      <c r="A175" s="40" t="s">
        <v>129</v>
      </c>
      <c r="B175" s="41">
        <v>288342</v>
      </c>
      <c r="C175" s="38" t="s">
        <v>124</v>
      </c>
      <c r="D175" s="38" t="s">
        <v>124</v>
      </c>
      <c r="E175" s="38" t="s">
        <v>124</v>
      </c>
      <c r="F175" s="38" t="s">
        <v>124</v>
      </c>
    </row>
    <row r="176" spans="1:6" x14ac:dyDescent="0.4">
      <c r="A176" s="40" t="s">
        <v>128</v>
      </c>
      <c r="B176" s="38" t="s">
        <v>127</v>
      </c>
      <c r="C176" s="38" t="s">
        <v>124</v>
      </c>
      <c r="D176" s="38" t="s">
        <v>124</v>
      </c>
      <c r="E176" s="38" t="s">
        <v>124</v>
      </c>
      <c r="F176" s="38" t="s">
        <v>124</v>
      </c>
    </row>
    <row r="177" spans="1:6" x14ac:dyDescent="0.4">
      <c r="A177" s="40" t="s">
        <v>126</v>
      </c>
      <c r="B177" s="41">
        <v>115612</v>
      </c>
      <c r="C177" s="38" t="s">
        <v>124</v>
      </c>
      <c r="D177" s="38" t="s">
        <v>124</v>
      </c>
      <c r="E177" s="38" t="s">
        <v>124</v>
      </c>
      <c r="F177" s="38" t="s">
        <v>124</v>
      </c>
    </row>
    <row r="178" spans="1:6" x14ac:dyDescent="0.4">
      <c r="A178" s="40" t="s">
        <v>125</v>
      </c>
      <c r="B178" s="39">
        <v>1.7362021546495201</v>
      </c>
      <c r="C178" s="38" t="s">
        <v>124</v>
      </c>
      <c r="D178" s="38" t="s">
        <v>124</v>
      </c>
      <c r="E178" s="38" t="s">
        <v>124</v>
      </c>
      <c r="F178" s="38" t="s">
        <v>124</v>
      </c>
    </row>
    <row r="179" spans="1:6" x14ac:dyDescent="0.4">
      <c r="A179" s="37"/>
    </row>
    <row r="180" spans="1:6" ht="178.5" customHeight="1" x14ac:dyDescent="0.4">
      <c r="A180" s="8" t="s">
        <v>123</v>
      </c>
      <c r="B180" s="6"/>
      <c r="C180" s="6"/>
      <c r="D180" s="6"/>
      <c r="E180" s="6"/>
      <c r="F180" s="6"/>
    </row>
  </sheetData>
  <mergeCells count="7">
    <mergeCell ref="A180:F180"/>
    <mergeCell ref="A2:L2"/>
    <mergeCell ref="A1:D1"/>
    <mergeCell ref="A9:F9"/>
    <mergeCell ref="A11:F11"/>
    <mergeCell ref="A94:F94"/>
    <mergeCell ref="A96:F96"/>
  </mergeCells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8" ma:contentTypeDescription="" ma:contentTypeScope="" ma:versionID="fc80ea6e72d900639d1ddbebee804e9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2022-08-04T07:00:00+00:00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70805C3-6444-4908-9927-DD8C9DE42EFF}"/>
</file>

<file path=customXml/itemProps2.xml><?xml version="1.0" encoding="utf-8"?>
<ds:datastoreItem xmlns:ds="http://schemas.openxmlformats.org/officeDocument/2006/customXml" ds:itemID="{05BAFA46-DF87-4211-AC94-716BE74E497F}"/>
</file>

<file path=customXml/itemProps3.xml><?xml version="1.0" encoding="utf-8"?>
<ds:datastoreItem xmlns:ds="http://schemas.openxmlformats.org/officeDocument/2006/customXml" ds:itemID="{B0942336-7612-4D29-8D41-67F415617290}"/>
</file>

<file path=customXml/itemProps4.xml><?xml version="1.0" encoding="utf-8"?>
<ds:datastoreItem xmlns:ds="http://schemas.openxmlformats.org/officeDocument/2006/customXml" ds:itemID="{716D4CD0-652E-49B6-85BC-BD773D10A8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4</vt:i4>
      </vt:variant>
    </vt:vector>
  </HeadingPairs>
  <TitlesOfParts>
    <vt:vector size="41" baseType="lpstr">
      <vt:lpstr>Percentages - 2021</vt:lpstr>
      <vt:lpstr>Sheet6</vt:lpstr>
      <vt:lpstr>ALE</vt:lpstr>
      <vt:lpstr>LNT</vt:lpstr>
      <vt:lpstr>AEE</vt:lpstr>
      <vt:lpstr>AEP</vt:lpstr>
      <vt:lpstr>AGR</vt:lpstr>
      <vt:lpstr>AVA</vt:lpstr>
      <vt:lpstr>BKH</vt:lpstr>
      <vt:lpstr>CMS</vt:lpstr>
      <vt:lpstr>CNP</vt:lpstr>
      <vt:lpstr>ED1</vt:lpstr>
      <vt:lpstr>ED</vt:lpstr>
      <vt:lpstr>D</vt:lpstr>
      <vt:lpstr>DUK</vt:lpstr>
      <vt:lpstr>DTE</vt:lpstr>
      <vt:lpstr>EIX</vt:lpstr>
      <vt:lpstr>ETR</vt:lpstr>
      <vt:lpstr>EVRG</vt:lpstr>
      <vt:lpstr>ES</vt:lpstr>
      <vt:lpstr>EXC</vt:lpstr>
      <vt:lpstr>FE</vt:lpstr>
      <vt:lpstr>HE</vt:lpstr>
      <vt:lpstr>IDA</vt:lpstr>
      <vt:lpstr>MGEE</vt:lpstr>
      <vt:lpstr>NEE</vt:lpstr>
      <vt:lpstr>NWE</vt:lpstr>
      <vt:lpstr>OGE</vt:lpstr>
      <vt:lpstr>OTTR</vt:lpstr>
      <vt:lpstr>PNW</vt:lpstr>
      <vt:lpstr>PPL</vt:lpstr>
      <vt:lpstr>Segment Analysis (2)</vt:lpstr>
      <vt:lpstr>PEG</vt:lpstr>
      <vt:lpstr>SRE</vt:lpstr>
      <vt:lpstr>SO</vt:lpstr>
      <vt:lpstr>WEC</vt:lpstr>
      <vt:lpstr>XEL</vt:lpstr>
      <vt:lpstr>ED!Print_Titles</vt:lpstr>
      <vt:lpstr>EIX!Print_Titles</vt:lpstr>
      <vt:lpstr>PEG!Print_Titles</vt:lpstr>
      <vt:lpstr>PNW!Print_Titles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 Randall Woolridge</dc:creator>
  <cp:lastModifiedBy>J. Randall Woolridge</cp:lastModifiedBy>
  <dcterms:created xsi:type="dcterms:W3CDTF">2020-02-29T18:33:10Z</dcterms:created>
  <dcterms:modified xsi:type="dcterms:W3CDTF">2022-03-12T18:51:22Z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{A0974412-004A-4993-8094-EA11524DB87A}</vt:lpwstr>
  </property>
  <property fmtid="{D5CDD505-2E9C-101B-9397-08002B2CF9AE}" pid="3" name="ContentTypeId">
    <vt:lpwstr>0x0101006E56B4D1795A2E4DB2F0B01679ED314A00A0C5B27E5DFE5A42B5D94F605CB10C32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