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75" windowHeight="12360"/>
  </bookViews>
  <sheets>
    <sheet name="Comp-Com" sheetId="25" r:id="rId1"/>
  </sheets>
  <externalReferences>
    <externalReference r:id="rId2"/>
    <externalReference r:id="rId3"/>
    <externalReference r:id="rId4"/>
    <externalReference r:id="rId5"/>
  </externalReferences>
  <definedNames>
    <definedName name="Accretion_Theo">'[1]Input Data'!$U$1:$U$65536</definedName>
    <definedName name="ARC_Theo">'[1]Input Data'!$S$1:$S$65536</definedName>
    <definedName name="ARO">'[2]Input Data'!$Q:$Q</definedName>
  </definedNames>
  <calcPr calcId="125725"/>
</workbook>
</file>

<file path=xl/calcChain.xml><?xml version="1.0" encoding="utf-8"?>
<calcChain xmlns="http://schemas.openxmlformats.org/spreadsheetml/2006/main">
  <c r="G35" i="25"/>
  <c r="G31"/>
  <c r="G28"/>
  <c r="G27"/>
  <c r="G26"/>
  <c r="G25"/>
  <c r="G23"/>
  <c r="G21"/>
  <c r="G16"/>
  <c r="K45" l="1"/>
  <c r="E45"/>
  <c r="K44"/>
  <c r="E44"/>
  <c r="K43"/>
  <c r="E43"/>
  <c r="K42"/>
  <c r="E42"/>
  <c r="K41"/>
  <c r="E41"/>
  <c r="K40"/>
  <c r="E40"/>
  <c r="K35"/>
  <c r="J35"/>
  <c r="E35"/>
  <c r="K32"/>
  <c r="J32"/>
  <c r="E32"/>
  <c r="K31"/>
  <c r="J31"/>
  <c r="E31"/>
  <c r="K28"/>
  <c r="J28"/>
  <c r="E28"/>
  <c r="K27"/>
  <c r="J27"/>
  <c r="E27"/>
  <c r="K26"/>
  <c r="J26"/>
  <c r="E26"/>
  <c r="K25"/>
  <c r="J25"/>
  <c r="E25"/>
  <c r="K23"/>
  <c r="J23"/>
  <c r="E23"/>
  <c r="K21"/>
  <c r="J21"/>
  <c r="E21"/>
  <c r="K18"/>
  <c r="J18"/>
  <c r="E18"/>
  <c r="K17"/>
  <c r="J17"/>
  <c r="E17"/>
  <c r="K16"/>
  <c r="J16"/>
  <c r="E16"/>
  <c r="K13"/>
  <c r="J13"/>
  <c r="E13"/>
  <c r="G32" l="1"/>
  <c r="K33"/>
  <c r="E33"/>
  <c r="G17"/>
  <c r="K19" l="1"/>
  <c r="H26"/>
  <c r="L26" s="1"/>
  <c r="H32"/>
  <c r="L32" s="1"/>
  <c r="H35"/>
  <c r="L35" s="1"/>
  <c r="J33"/>
  <c r="E19"/>
  <c r="H25"/>
  <c r="H23"/>
  <c r="L23" s="1"/>
  <c r="H27"/>
  <c r="L27" s="1"/>
  <c r="H28"/>
  <c r="L28" s="1"/>
  <c r="H16"/>
  <c r="L16" s="1"/>
  <c r="G18"/>
  <c r="H18" s="1"/>
  <c r="H31"/>
  <c r="L31" s="1"/>
  <c r="H21"/>
  <c r="H17"/>
  <c r="L17" s="1"/>
  <c r="H13"/>
  <c r="K46"/>
  <c r="E46"/>
  <c r="H40"/>
  <c r="L40" s="1"/>
  <c r="H41"/>
  <c r="L41" s="1"/>
  <c r="H42"/>
  <c r="L42" s="1"/>
  <c r="H43"/>
  <c r="H44"/>
  <c r="H45"/>
  <c r="J19" l="1"/>
  <c r="L33"/>
  <c r="H33"/>
  <c r="G33" s="1"/>
  <c r="L21"/>
  <c r="H19"/>
  <c r="G19" s="1"/>
  <c r="L25"/>
  <c r="L18"/>
  <c r="L19" s="1"/>
  <c r="L13"/>
  <c r="K37"/>
  <c r="L45"/>
  <c r="E37"/>
  <c r="L44"/>
  <c r="J46"/>
  <c r="L43"/>
  <c r="H46"/>
  <c r="E48" l="1"/>
  <c r="J48" s="1"/>
  <c r="G46"/>
  <c r="K48"/>
  <c r="J37"/>
  <c r="L37"/>
  <c r="L46"/>
  <c r="H37"/>
  <c r="L48" l="1"/>
  <c r="G37"/>
  <c r="H48"/>
  <c r="G48" s="1"/>
</calcChain>
</file>

<file path=xl/sharedStrings.xml><?xml version="1.0" encoding="utf-8"?>
<sst xmlns="http://schemas.openxmlformats.org/spreadsheetml/2006/main" count="56" uniqueCount="45">
  <si>
    <t>Current</t>
  </si>
  <si>
    <t>Account</t>
  </si>
  <si>
    <t>Description</t>
  </si>
  <si>
    <t>Difference</t>
  </si>
  <si>
    <t>Investment</t>
  </si>
  <si>
    <t>from</t>
  </si>
  <si>
    <t>Accrual</t>
  </si>
  <si>
    <t>Rate</t>
  </si>
  <si>
    <t>Current Approved</t>
  </si>
  <si>
    <t>Summary of Depreciation Rates and Annual Accrual Amounts</t>
  </si>
  <si>
    <t>Amount</t>
  </si>
  <si>
    <t>Puget Sound Energy - Washington</t>
  </si>
  <si>
    <t>As of September 30, 2016</t>
  </si>
  <si>
    <t>UNRECOVERED RESERVE TO BE AMORTIZED</t>
  </si>
  <si>
    <t xml:space="preserve">TOTAL GENERAL PLANT </t>
  </si>
  <si>
    <t>TOTAL UNRECOVERED RESERVE TO BE AMORTIZED</t>
  </si>
  <si>
    <t>COMMON PLANT</t>
  </si>
  <si>
    <t>GENERAL PLANT</t>
  </si>
  <si>
    <t>9/30/16</t>
  </si>
  <si>
    <t>A</t>
  </si>
  <si>
    <t>B</t>
  </si>
  <si>
    <t>C</t>
  </si>
  <si>
    <t>D</t>
  </si>
  <si>
    <t>E</t>
  </si>
  <si>
    <t>F</t>
  </si>
  <si>
    <t>G</t>
  </si>
  <si>
    <t>TOTAL DEPRECIABLE COMMON PLANT</t>
  </si>
  <si>
    <t>Land &amp; Land Rights - Easements</t>
  </si>
  <si>
    <t>Struct. &amp; Improv.</t>
  </si>
  <si>
    <t>Total Struct. &amp; Improv.</t>
  </si>
  <si>
    <t>East Side Telecommunication Office</t>
  </si>
  <si>
    <t>Factoria</t>
  </si>
  <si>
    <t>Other Structures</t>
  </si>
  <si>
    <t>Office Furniture &amp; Eq.</t>
  </si>
  <si>
    <t>Office Furniture &amp; Eq. - Computers</t>
  </si>
  <si>
    <t>Transportation Eq.</t>
  </si>
  <si>
    <t>Stores Eq.</t>
  </si>
  <si>
    <t>Tools, Shop, &amp; Garage Eq.</t>
  </si>
  <si>
    <t>Power Operated Eq.</t>
  </si>
  <si>
    <t>Communication Eq.</t>
  </si>
  <si>
    <t>Fully Accrued</t>
  </si>
  <si>
    <t>Amortized</t>
  </si>
  <si>
    <t>Total Communication Eq.</t>
  </si>
  <si>
    <t>Misc. Eq.</t>
  </si>
  <si>
    <t>PSE Proposed</t>
  </si>
</sst>
</file>

<file path=xl/styles.xml><?xml version="1.0" encoding="utf-8"?>
<styleSheet xmlns="http://schemas.openxmlformats.org/spreadsheetml/2006/main">
  <numFmts count="48"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m\-d\-yy"/>
    <numFmt numFmtId="166" formatCode="_-* #,##0.0_-;\-* #,##0.0_-;_-* &quot;-&quot;??_-;_-@_-"/>
    <numFmt numFmtId="167" formatCode="#,##0.00&quot; $&quot;;\-#,##0.00&quot; $&quot;"/>
    <numFmt numFmtId="168" formatCode="0.00_)"/>
    <numFmt numFmtId="169" formatCode="_(* #,##0_);_(* \(#,##0\);_(* &quot;-&quot;??_);_(@_)"/>
    <numFmt numFmtId="170" formatCode="_([$€-2]* #,##0.00_);_([$€-2]* \(#,##0.00\);_([$€-2]* &quot;-&quot;??_)"/>
    <numFmt numFmtId="171" formatCode="0.0_)\%;\(0.0\)\%;0.0_)\%;@_)_%"/>
    <numFmt numFmtId="172" formatCode="#,##0.0_)_%;\(#,##0.0\)_%;0.0_)_%;@_)_%"/>
    <numFmt numFmtId="173" formatCode="#,##0.0_);\(#,##0.0\);#,##0.0_);@_)"/>
    <numFmt numFmtId="174" formatCode="#,##0.0_);\(#,##0.0\)"/>
    <numFmt numFmtId="175" formatCode="&quot;$&quot;_(#,##0.00_);&quot;$&quot;\(#,##0.00\);&quot;$&quot;_(0.00_);@_)"/>
    <numFmt numFmtId="176" formatCode="&quot;$&quot;_(#,##0.00_);&quot;$&quot;\(#,##0.00\)"/>
    <numFmt numFmtId="177" formatCode="#,##0.00_);\(#,##0.00\);0.00_);@_)"/>
    <numFmt numFmtId="178" formatCode="&quot;£&quot;_(#,##0.00_);&quot;£&quot;\(#,##0.00\)"/>
    <numFmt numFmtId="179" formatCode="\€_(#,##0.00_);\€\(#,##0.00\);\€_(0.00_);@_)"/>
    <numFmt numFmtId="180" formatCode="0.000000"/>
    <numFmt numFmtId="181" formatCode="#,##0_)\x;\(#,##0\)\x;0_)\x;@_)_x"/>
    <numFmt numFmtId="182" formatCode="0.E+00"/>
    <numFmt numFmtId="183" formatCode="#,##0.0_)\x;\(#,##0.0\)\x"/>
    <numFmt numFmtId="184" formatCode="#,##0_)_x;\(#,##0\)_x;0_)_x;@_)_x"/>
    <numFmt numFmtId="185" formatCode="0.0.E+00"/>
    <numFmt numFmtId="186" formatCode="#,##0.0_)_x;\(#,##0.0\)_x"/>
    <numFmt numFmtId="187" formatCode="0.0_)\%;\(0.0\)\%"/>
    <numFmt numFmtId="188" formatCode="&quot;$&quot;#,##0.0_);\(&quot;$&quot;#,##0.0\)"/>
    <numFmt numFmtId="189" formatCode="#,##0.0_)_%;\(#,##0.0\)_%"/>
    <numFmt numFmtId="190" formatCode="yyyy"/>
    <numFmt numFmtId="191" formatCode="#,##0.0\ \ \ _);\(#,##0.0\)"/>
    <numFmt numFmtId="192" formatCode="#,##0;\-#,##0;&quot;-&quot;"/>
    <numFmt numFmtId="193" formatCode=";;;\(@\)"/>
    <numFmt numFmtId="194" formatCode="0.000_)"/>
    <numFmt numFmtId="195" formatCode="_ * #,##0.00_ ;_ * \-#,##0.00_ ;_ * &quot;-&quot;??_ ;_ @_ "/>
    <numFmt numFmtId="196" formatCode="&quot;$&quot;#,##0\ ;\(&quot;$&quot;#,##0\)"/>
    <numFmt numFmtId="197" formatCode="0."/>
    <numFmt numFmtId="198" formatCode="#,##0.0\x_);\(#,##0.0\x\);#,##0.0\x_);@_)"/>
    <numFmt numFmtId="199" formatCode="0.0_)"/>
    <numFmt numFmtId="200" formatCode="_(* #,##0_);_(* \(#,##0\);_(* &quot;&quot;_);_(@_)"/>
    <numFmt numFmtId="201" formatCode="0%_);\(0%\)"/>
    <numFmt numFmtId="202" formatCode="_(* #,##0.00%_);[Red]_(* \-#,##0.00%_);[Green]_(* 0.00%_);_(@_)_%"/>
    <numFmt numFmtId="203" formatCode="#,##0.0\%_);\(#,##0.0\%\);#,##0.0\%_);@_)"/>
    <numFmt numFmtId="204" formatCode="_(* #,##0,_);_(* \(#,##0,\);_(* &quot;-   &quot;_);_(@_)"/>
    <numFmt numFmtId="205" formatCode="_(* #,##0.0,_);_(* \(#,##0.0,\);_(* &quot;-   &quot;_);_(@_)"/>
    <numFmt numFmtId="206" formatCode="General_)"/>
  </numFmts>
  <fonts count="1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name val="??"/>
      <family val="3"/>
      <charset val="129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12"/>
      <name val="MS Sans Serif"/>
      <family val="2"/>
    </font>
    <font>
      <b/>
      <sz val="10"/>
      <color indexed="12"/>
      <name val="MS Sans Serif"/>
      <family val="2"/>
    </font>
    <font>
      <sz val="8"/>
      <color indexed="12"/>
      <name val="Arial"/>
      <family val="2"/>
    </font>
    <font>
      <sz val="12"/>
      <color indexed="8"/>
      <name val="SWISS"/>
    </font>
    <font>
      <sz val="11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?? ??"/>
      <family val="1"/>
      <charset val="128"/>
    </font>
    <font>
      <sz val="9"/>
      <color indexed="10"/>
      <name val="Geneva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name val="Tms Rmn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9"/>
      <name val="Calibri"/>
      <family val="2"/>
    </font>
    <font>
      <sz val="8"/>
      <name val="Times New Roman"/>
      <family val="1"/>
    </font>
    <font>
      <sz val="11"/>
      <color indexed="20"/>
      <name val="Calibri"/>
      <family val="2"/>
    </font>
    <font>
      <sz val="12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b/>
      <sz val="11"/>
      <color indexed="9"/>
      <name val="Calibri"/>
      <family val="2"/>
    </font>
    <font>
      <u val="singleAccounting"/>
      <sz val="10"/>
      <name val="Times"/>
      <family val="1"/>
    </font>
    <font>
      <sz val="11"/>
      <name val="Tms Rmn"/>
      <family val="1"/>
    </font>
    <font>
      <sz val="10"/>
      <name val="Times New Roman"/>
      <family val="1"/>
    </font>
    <font>
      <b/>
      <sz val="8"/>
      <name val="Arial"/>
      <family val="2"/>
    </font>
    <font>
      <sz val="10"/>
      <name val="MS Serif"/>
      <family val="1"/>
    </font>
    <font>
      <sz val="10"/>
      <name val="Courier"/>
      <family val="3"/>
    </font>
    <font>
      <sz val="8"/>
      <name val="Helvetica-Narrow"/>
    </font>
    <font>
      <sz val="12"/>
      <name val="Times New Roman"/>
      <family val="1"/>
    </font>
    <font>
      <sz val="10"/>
      <color indexed="16"/>
      <name val="MS Serif"/>
      <family val="1"/>
    </font>
    <font>
      <sz val="12"/>
      <name val="SWIS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i/>
      <sz val="11"/>
      <color indexed="55"/>
      <name val="Arial"/>
      <family val="2"/>
    </font>
    <font>
      <b/>
      <sz val="15"/>
      <color indexed="62"/>
      <name val="Calibri"/>
      <family val="2"/>
    </font>
    <font>
      <b/>
      <sz val="18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u/>
      <sz val="14"/>
      <name val="Arial Narrow"/>
      <family val="2"/>
    </font>
    <font>
      <sz val="11"/>
      <color indexed="62"/>
      <name val="Calibri"/>
      <family val="2"/>
    </font>
    <font>
      <sz val="10"/>
      <color indexed="17"/>
      <name val="MS Sans Serif"/>
      <family val="2"/>
    </font>
    <font>
      <sz val="12"/>
      <color indexed="37"/>
      <name val="swiss"/>
    </font>
    <font>
      <b/>
      <sz val="10"/>
      <color indexed="37"/>
      <name val="Arial MT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8"/>
      <name val="Palatino"/>
      <family val="1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0"/>
      <name val="Helv"/>
    </font>
    <font>
      <sz val="12"/>
      <color indexed="12"/>
      <name val="Helv"/>
    </font>
    <font>
      <sz val="10"/>
      <color indexed="21"/>
      <name val="Helv"/>
    </font>
    <font>
      <sz val="10"/>
      <color indexed="18"/>
      <name val="MS Sans Serif"/>
      <family val="2"/>
    </font>
    <font>
      <sz val="8"/>
      <color indexed="16"/>
      <name val="MS Sans Serif"/>
      <family val="2"/>
    </font>
    <font>
      <sz val="10"/>
      <color indexed="16"/>
      <name val="MS Sans Serif"/>
      <family val="2"/>
    </font>
    <font>
      <sz val="10"/>
      <name val="Tahoma"/>
      <family val="2"/>
      <charset val="204"/>
    </font>
    <font>
      <sz val="12"/>
      <name val="Helv"/>
    </font>
    <font>
      <sz val="10"/>
      <name val="Century Gothic"/>
      <family val="2"/>
    </font>
    <font>
      <sz val="12"/>
      <name val="Arial MT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4"/>
      <name val="B Times Bold"/>
    </font>
    <font>
      <sz val="10"/>
      <name val="C Helvetica Condensed"/>
    </font>
    <font>
      <sz val="10"/>
      <color indexed="55"/>
      <name val="Arial"/>
      <family val="2"/>
    </font>
    <font>
      <b/>
      <sz val="10"/>
      <name val="MS Sans Serif"/>
      <family val="2"/>
    </font>
    <font>
      <sz val="11"/>
      <color indexed="8"/>
      <name val="Arial"/>
      <family val="2"/>
    </font>
    <font>
      <sz val="8"/>
      <name val="Helv"/>
    </font>
    <font>
      <u/>
      <sz val="12"/>
      <name val="B Times Bold"/>
    </font>
    <font>
      <u/>
      <sz val="10"/>
      <name val="B Times Bold"/>
    </font>
    <font>
      <sz val="8"/>
      <name val="Arial Narrow"/>
      <family val="2"/>
    </font>
    <font>
      <b/>
      <u/>
      <sz val="12"/>
      <name val="Arial Narrow"/>
      <family val="2"/>
    </font>
    <font>
      <b/>
      <u/>
      <sz val="10"/>
      <name val="Arial Narrow"/>
      <family val="2"/>
    </font>
    <font>
      <b/>
      <sz val="8"/>
      <color indexed="8"/>
      <name val="Helv"/>
    </font>
    <font>
      <b/>
      <sz val="9"/>
      <name val="Arial"/>
      <family val="2"/>
    </font>
    <font>
      <sz val="10"/>
      <color indexed="14"/>
      <name val="MS Sans Serif"/>
      <family val="2"/>
    </font>
    <font>
      <sz val="7"/>
      <name val="Times New Roman"/>
      <family val="1"/>
    </font>
    <font>
      <sz val="5.5"/>
      <name val="Small Fonts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7"/>
      <color indexed="12"/>
      <name val="Arial"/>
      <family val="2"/>
    </font>
    <font>
      <i/>
      <sz val="12"/>
      <color indexed="8"/>
      <name val="Arial MT"/>
    </font>
    <font>
      <sz val="10"/>
      <name val="ＭＳ 明朝"/>
      <family val="1"/>
      <charset val="128"/>
    </font>
    <font>
      <sz val="12"/>
      <name val="Arial"/>
      <family val="2"/>
    </font>
    <font>
      <i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7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8"/>
      </patternFill>
    </fill>
    <fill>
      <patternFill patternType="gray0625">
        <fgColor indexed="26"/>
        <bgColor indexed="43"/>
      </patternFill>
    </fill>
    <fill>
      <patternFill patternType="solid">
        <fgColor indexed="22"/>
        <bgColor indexed="8"/>
      </patternFill>
    </fill>
    <fill>
      <patternFill patternType="medium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</borders>
  <cellStyleXfs count="1962">
    <xf numFmtId="0" fontId="0" fillId="0" borderId="0"/>
    <xf numFmtId="0" fontId="17" fillId="0" borderId="0"/>
    <xf numFmtId="0" fontId="12" fillId="0" borderId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11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6" applyNumberFormat="0" applyAlignment="0" applyProtection="0"/>
    <xf numFmtId="0" fontId="26" fillId="6" borderId="7" applyNumberFormat="0" applyAlignment="0" applyProtection="0"/>
    <xf numFmtId="0" fontId="27" fillId="6" borderId="6" applyNumberFormat="0" applyAlignment="0" applyProtection="0"/>
    <xf numFmtId="0" fontId="28" fillId="0" borderId="8" applyNumberFormat="0" applyFill="0" applyAlignment="0" applyProtection="0"/>
    <xf numFmtId="0" fontId="29" fillId="7" borderId="9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3" fillId="32" borderId="0" applyNumberFormat="0" applyBorder="0" applyAlignment="0" applyProtection="0"/>
    <xf numFmtId="0" fontId="10" fillId="0" borderId="0"/>
    <xf numFmtId="0" fontId="10" fillId="10" borderId="0" applyNumberFormat="0" applyBorder="0" applyAlignment="0" applyProtection="0"/>
    <xf numFmtId="43" fontId="10" fillId="0" borderId="0" applyFont="0" applyFill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43" fontId="10" fillId="0" borderId="0" applyFont="0" applyFill="0" applyBorder="0" applyAlignment="0" applyProtection="0"/>
    <xf numFmtId="0" fontId="10" fillId="31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6" fillId="33" borderId="12">
      <alignment horizontal="center" vertical="center"/>
    </xf>
    <xf numFmtId="43" fontId="10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34" fillId="0" borderId="0" applyFont="0" applyFill="0" applyBorder="0" applyAlignment="0" applyProtection="0"/>
    <xf numFmtId="6" fontId="37" fillId="0" borderId="0">
      <protection locked="0"/>
    </xf>
    <xf numFmtId="0" fontId="10" fillId="0" borderId="0"/>
    <xf numFmtId="166" fontId="16" fillId="0" borderId="0">
      <protection locked="0"/>
    </xf>
    <xf numFmtId="38" fontId="13" fillId="34" borderId="0" applyNumberFormat="0" applyBorder="0" applyAlignment="0" applyProtection="0"/>
    <xf numFmtId="0" fontId="38" fillId="0" borderId="0" applyNumberFormat="0" applyFill="0" applyBorder="0" applyAlignment="0" applyProtection="0"/>
    <xf numFmtId="0" fontId="10" fillId="0" borderId="0"/>
    <xf numFmtId="167" fontId="16" fillId="0" borderId="0">
      <protection locked="0"/>
    </xf>
    <xf numFmtId="167" fontId="16" fillId="0" borderId="0">
      <protection locked="0"/>
    </xf>
    <xf numFmtId="0" fontId="39" fillId="0" borderId="13" applyNumberFormat="0" applyFill="0" applyAlignment="0" applyProtection="0"/>
    <xf numFmtId="10" fontId="13" fillId="35" borderId="14" applyNumberFormat="0" applyBorder="0" applyAlignment="0" applyProtection="0"/>
    <xf numFmtId="37" fontId="40" fillId="0" borderId="0"/>
    <xf numFmtId="168" fontId="41" fillId="0" borderId="0"/>
    <xf numFmtId="0" fontId="10" fillId="0" borderId="0"/>
    <xf numFmtId="0" fontId="10" fillId="0" borderId="0"/>
    <xf numFmtId="0" fontId="16" fillId="0" borderId="0"/>
    <xf numFmtId="0" fontId="34" fillId="0" borderId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0" fontId="10" fillId="8" borderId="10" applyNumberFormat="0" applyFont="0" applyAlignment="0" applyProtection="0"/>
    <xf numFmtId="10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2" fillId="0" borderId="15"/>
    <xf numFmtId="0" fontId="43" fillId="0" borderId="16"/>
    <xf numFmtId="0" fontId="16" fillId="0" borderId="0"/>
    <xf numFmtId="37" fontId="13" fillId="36" borderId="0" applyNumberFormat="0" applyBorder="0" applyAlignment="0" applyProtection="0"/>
    <xf numFmtId="37" fontId="13" fillId="0" borderId="0"/>
    <xf numFmtId="3" fontId="44" fillId="0" borderId="13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8" borderId="10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9" fontId="9" fillId="0" borderId="0" applyFont="0" applyFill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8" borderId="10" applyNumberFormat="0" applyFont="0" applyAlignment="0" applyProtection="0"/>
    <xf numFmtId="0" fontId="9" fillId="8" borderId="10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8" fillId="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8" borderId="10" applyNumberFormat="0" applyFont="0" applyAlignment="0" applyProtection="0"/>
    <xf numFmtId="0" fontId="7" fillId="8" borderId="10" applyNumberFormat="0" applyFont="0" applyAlignment="0" applyProtection="0"/>
    <xf numFmtId="0" fontId="7" fillId="8" borderId="10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5" fillId="37" borderId="0"/>
    <xf numFmtId="9" fontId="35" fillId="0" borderId="0" applyFont="0" applyFill="0" applyBorder="0" applyAlignment="0" applyProtection="0"/>
    <xf numFmtId="0" fontId="45" fillId="37" borderId="0"/>
    <xf numFmtId="9" fontId="35" fillId="0" borderId="0" applyFont="0" applyFill="0" applyBorder="0" applyAlignment="0" applyProtection="0"/>
    <xf numFmtId="0" fontId="45" fillId="37" borderId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5" fillId="37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5" fillId="0" borderId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8" borderId="10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48" fillId="0" borderId="0"/>
    <xf numFmtId="43" fontId="16" fillId="0" borderId="0" applyFont="0" applyFill="0" applyBorder="0" applyAlignment="0" applyProtection="0"/>
    <xf numFmtId="0" fontId="51" fillId="0" borderId="0"/>
    <xf numFmtId="0" fontId="49" fillId="0" borderId="0">
      <alignment vertical="top"/>
    </xf>
    <xf numFmtId="170" fontId="50" fillId="0" borderId="0"/>
    <xf numFmtId="170" fontId="16" fillId="0" borderId="0"/>
    <xf numFmtId="0" fontId="16" fillId="0" borderId="0"/>
    <xf numFmtId="170" fontId="16" fillId="0" borderId="0"/>
    <xf numFmtId="0" fontId="49" fillId="0" borderId="0">
      <alignment vertical="top"/>
    </xf>
    <xf numFmtId="0" fontId="49" fillId="0" borderId="0">
      <alignment vertical="top"/>
    </xf>
    <xf numFmtId="43" fontId="16" fillId="0" borderId="0" applyFont="0" applyFill="0" applyBorder="0" applyAlignment="0" applyProtection="0"/>
    <xf numFmtId="0" fontId="49" fillId="0" borderId="0">
      <alignment vertical="top"/>
    </xf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49" fillId="0" borderId="0">
      <alignment vertical="top"/>
    </xf>
    <xf numFmtId="0" fontId="49" fillId="0" borderId="0">
      <alignment vertical="top"/>
    </xf>
    <xf numFmtId="0" fontId="51" fillId="0" borderId="0"/>
    <xf numFmtId="0" fontId="51" fillId="0" borderId="0"/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39" fontId="16" fillId="0" borderId="0" applyFont="0" applyFill="0" applyBorder="0" applyAlignment="0" applyProtection="0"/>
    <xf numFmtId="39" fontId="16" fillId="0" borderId="0" applyFont="0" applyFill="0" applyBorder="0" applyAlignment="0" applyProtection="0"/>
    <xf numFmtId="39" fontId="16" fillId="0" borderId="0" applyFont="0" applyFill="0" applyBorder="0" applyAlignment="0" applyProtection="0"/>
    <xf numFmtId="39" fontId="16" fillId="0" borderId="0" applyFont="0" applyFill="0" applyBorder="0" applyAlignment="0" applyProtection="0"/>
    <xf numFmtId="39" fontId="16" fillId="0" borderId="0" applyFont="0" applyFill="0" applyBorder="0" applyAlignment="0" applyProtection="0"/>
    <xf numFmtId="39" fontId="16" fillId="0" borderId="0" applyFont="0" applyFill="0" applyBorder="0" applyAlignment="0" applyProtection="0"/>
    <xf numFmtId="39" fontId="16" fillId="0" borderId="0" applyFont="0" applyFill="0" applyBorder="0" applyAlignment="0" applyProtection="0"/>
    <xf numFmtId="39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51" fillId="0" borderId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180" fontId="16" fillId="0" borderId="0">
      <alignment horizontal="left" wrapText="1"/>
    </xf>
    <xf numFmtId="180" fontId="16" fillId="0" borderId="0">
      <alignment horizontal="left" wrapText="1"/>
    </xf>
    <xf numFmtId="180" fontId="16" fillId="0" borderId="0">
      <alignment horizontal="left" wrapText="1"/>
    </xf>
    <xf numFmtId="180" fontId="16" fillId="0" borderId="0">
      <alignment horizontal="left" wrapText="1"/>
    </xf>
    <xf numFmtId="180" fontId="16" fillId="0" borderId="0">
      <alignment horizontal="left" wrapText="1"/>
    </xf>
    <xf numFmtId="180" fontId="16" fillId="0" borderId="0">
      <alignment horizontal="left" wrapText="1"/>
    </xf>
    <xf numFmtId="180" fontId="16" fillId="0" borderId="0">
      <alignment horizontal="left" wrapText="1"/>
    </xf>
    <xf numFmtId="180" fontId="16" fillId="0" borderId="0">
      <alignment horizontal="left" wrapText="1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38" borderId="0" applyNumberFormat="0" applyFont="0" applyAlignment="0" applyProtection="0"/>
    <xf numFmtId="0" fontId="16" fillId="38" borderId="0" applyNumberFormat="0" applyFont="0" applyAlignment="0" applyProtection="0"/>
    <xf numFmtId="0" fontId="16" fillId="38" borderId="0" applyNumberFormat="0" applyFont="0" applyAlignment="0" applyProtection="0"/>
    <xf numFmtId="0" fontId="16" fillId="38" borderId="0" applyNumberFormat="0" applyFont="0" applyAlignment="0" applyProtection="0"/>
    <xf numFmtId="0" fontId="16" fillId="38" borderId="0" applyNumberFormat="0" applyFont="0" applyAlignment="0" applyProtection="0"/>
    <xf numFmtId="0" fontId="16" fillId="38" borderId="0" applyNumberFormat="0" applyFont="0" applyAlignment="0" applyProtection="0"/>
    <xf numFmtId="0" fontId="16" fillId="38" borderId="0" applyNumberFormat="0" applyFont="0" applyAlignment="0" applyProtection="0"/>
    <xf numFmtId="0" fontId="16" fillId="38" borderId="0" applyNumberFormat="0" applyFont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16" fillId="0" borderId="0" applyFont="0" applyFill="0" applyBorder="0" applyProtection="0">
      <alignment horizontal="right"/>
    </xf>
    <xf numFmtId="184" fontId="16" fillId="0" borderId="0" applyFont="0" applyFill="0" applyBorder="0" applyProtection="0">
      <alignment horizontal="right"/>
    </xf>
    <xf numFmtId="184" fontId="16" fillId="0" borderId="0" applyFont="0" applyFill="0" applyBorder="0" applyProtection="0">
      <alignment horizontal="right"/>
    </xf>
    <xf numFmtId="184" fontId="16" fillId="0" borderId="0" applyFont="0" applyFill="0" applyBorder="0" applyProtection="0">
      <alignment horizontal="right"/>
    </xf>
    <xf numFmtId="184" fontId="16" fillId="0" borderId="0" applyFont="0" applyFill="0" applyBorder="0" applyProtection="0">
      <alignment horizontal="right"/>
    </xf>
    <xf numFmtId="184" fontId="16" fillId="0" borderId="0" applyFont="0" applyFill="0" applyBorder="0" applyProtection="0">
      <alignment horizontal="right"/>
    </xf>
    <xf numFmtId="184" fontId="16" fillId="0" borderId="0" applyFont="0" applyFill="0" applyBorder="0" applyProtection="0">
      <alignment horizontal="right"/>
    </xf>
    <xf numFmtId="184" fontId="16" fillId="0" borderId="0" applyFont="0" applyFill="0" applyBorder="0" applyProtection="0">
      <alignment horizontal="right"/>
    </xf>
    <xf numFmtId="185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70" fontId="16" fillId="0" borderId="0"/>
    <xf numFmtId="0" fontId="49" fillId="0" borderId="0">
      <alignment vertical="top"/>
    </xf>
    <xf numFmtId="187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188" fontId="16" fillId="0" borderId="0" applyFont="0" applyFill="0" applyBorder="0" applyAlignment="0" applyProtection="0"/>
    <xf numFmtId="188" fontId="16" fillId="0" borderId="0" applyFont="0" applyFill="0" applyBorder="0" applyAlignment="0" applyProtection="0"/>
    <xf numFmtId="188" fontId="16" fillId="0" borderId="0" applyFont="0" applyFill="0" applyBorder="0" applyAlignment="0" applyProtection="0"/>
    <xf numFmtId="188" fontId="16" fillId="0" borderId="0" applyFont="0" applyFill="0" applyBorder="0" applyAlignment="0" applyProtection="0"/>
    <xf numFmtId="188" fontId="16" fillId="0" borderId="0" applyFont="0" applyFill="0" applyBorder="0" applyAlignment="0" applyProtection="0"/>
    <xf numFmtId="188" fontId="16" fillId="0" borderId="0" applyFont="0" applyFill="0" applyBorder="0" applyAlignment="0" applyProtection="0"/>
    <xf numFmtId="188" fontId="16" fillId="0" borderId="0" applyFont="0" applyFill="0" applyBorder="0" applyAlignment="0" applyProtection="0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0" fontId="49" fillId="0" borderId="0">
      <alignment vertical="top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49" fillId="0" borderId="0">
      <alignment vertical="top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53" fillId="0" borderId="0" applyNumberFormat="0" applyFill="0" applyBorder="0" applyProtection="0">
      <alignment vertical="top"/>
    </xf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22" applyNumberFormat="0" applyFill="0" applyProtection="0">
      <alignment horizontal="center"/>
    </xf>
    <xf numFmtId="0" fontId="55" fillId="0" borderId="22" applyNumberFormat="0" applyFill="0" applyProtection="0">
      <alignment horizontal="center"/>
    </xf>
    <xf numFmtId="0" fontId="55" fillId="0" borderId="22" applyNumberFormat="0" applyFill="0" applyProtection="0">
      <alignment horizontal="center"/>
    </xf>
    <xf numFmtId="0" fontId="16" fillId="0" borderId="23" applyNumberFormat="0" applyFont="0" applyFill="0" applyAlignment="0" applyProtection="0"/>
    <xf numFmtId="0" fontId="16" fillId="0" borderId="23" applyNumberFormat="0" applyFont="0" applyFill="0" applyAlignment="0" applyProtection="0"/>
    <xf numFmtId="0" fontId="16" fillId="0" borderId="23" applyNumberFormat="0" applyFont="0" applyFill="0" applyAlignment="0" applyProtection="0"/>
    <xf numFmtId="0" fontId="16" fillId="0" borderId="23" applyNumberFormat="0" applyFont="0" applyFill="0" applyAlignment="0" applyProtection="0"/>
    <xf numFmtId="0" fontId="16" fillId="0" borderId="23" applyNumberFormat="0" applyFont="0" applyFill="0" applyAlignment="0" applyProtection="0"/>
    <xf numFmtId="0" fontId="16" fillId="0" borderId="23" applyNumberFormat="0" applyFont="0" applyFill="0" applyAlignment="0" applyProtection="0"/>
    <xf numFmtId="0" fontId="16" fillId="0" borderId="23" applyNumberFormat="0" applyFont="0" applyFill="0" applyAlignment="0" applyProtection="0"/>
    <xf numFmtId="0" fontId="16" fillId="0" borderId="23" applyNumberFormat="0" applyFont="0" applyFill="0" applyAlignment="0" applyProtection="0"/>
    <xf numFmtId="0" fontId="55" fillId="0" borderId="0" applyNumberFormat="0" applyFill="0" applyBorder="0" applyProtection="0">
      <alignment horizontal="left"/>
    </xf>
    <xf numFmtId="0" fontId="55" fillId="0" borderId="0" applyNumberFormat="0" applyFill="0" applyBorder="0" applyProtection="0">
      <alignment horizontal="left"/>
    </xf>
    <xf numFmtId="0" fontId="55" fillId="0" borderId="0" applyNumberFormat="0" applyFill="0" applyBorder="0" applyProtection="0">
      <alignment horizontal="left"/>
    </xf>
    <xf numFmtId="0" fontId="55" fillId="0" borderId="0" applyNumberFormat="0" applyFill="0" applyBorder="0" applyProtection="0">
      <alignment horizontal="left"/>
    </xf>
    <xf numFmtId="0" fontId="56" fillId="0" borderId="0" applyNumberFormat="0" applyFill="0" applyBorder="0" applyProtection="0">
      <alignment horizontal="centerContinuous"/>
    </xf>
    <xf numFmtId="0" fontId="56" fillId="0" borderId="0" applyNumberFormat="0" applyFill="0" applyBorder="0" applyProtection="0">
      <alignment horizontal="centerContinuous"/>
    </xf>
    <xf numFmtId="0" fontId="56" fillId="0" borderId="0" applyNumberFormat="0" applyFill="0" applyBorder="0" applyProtection="0">
      <alignment horizontal="centerContinuous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49" fillId="0" borderId="0">
      <alignment vertical="top"/>
    </xf>
    <xf numFmtId="37" fontId="57" fillId="0" borderId="0"/>
    <xf numFmtId="37" fontId="57" fillId="0" borderId="0"/>
    <xf numFmtId="37" fontId="57" fillId="0" borderId="0"/>
    <xf numFmtId="37" fontId="57" fillId="0" borderId="0"/>
    <xf numFmtId="37" fontId="57" fillId="0" borderId="0"/>
    <xf numFmtId="37" fontId="57" fillId="0" borderId="0"/>
    <xf numFmtId="37" fontId="57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41" borderId="0" applyNumberFormat="0" applyBorder="0" applyAlignment="0" applyProtection="0"/>
    <xf numFmtId="0" fontId="58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8" fillId="47" borderId="0" applyNumberFormat="0" applyBorder="0" applyAlignment="0" applyProtection="0"/>
    <xf numFmtId="0" fontId="58" fillId="43" borderId="0" applyNumberFormat="0" applyBorder="0" applyAlignment="0" applyProtection="0"/>
    <xf numFmtId="0" fontId="58" fillId="45" borderId="0" applyNumberFormat="0" applyBorder="0" applyAlignment="0" applyProtection="0"/>
    <xf numFmtId="0" fontId="58" fillId="47" borderId="0" applyNumberFormat="0" applyBorder="0" applyAlignment="0" applyProtection="0"/>
    <xf numFmtId="0" fontId="58" fillId="39" borderId="0" applyNumberFormat="0" applyBorder="0" applyAlignment="0" applyProtection="0"/>
    <xf numFmtId="0" fontId="58" fillId="41" borderId="0" applyNumberFormat="0" applyBorder="0" applyAlignment="0" applyProtection="0"/>
    <xf numFmtId="0" fontId="58" fillId="38" borderId="0" applyNumberFormat="0" applyBorder="0" applyAlignment="0" applyProtection="0"/>
    <xf numFmtId="0" fontId="58" fillId="48" borderId="0" applyNumberFormat="0" applyBorder="0" applyAlignment="0" applyProtection="0"/>
    <xf numFmtId="0" fontId="58" fillId="42" borderId="0" applyNumberFormat="0" applyBorder="0" applyAlignment="0" applyProtection="0"/>
    <xf numFmtId="0" fontId="58" fillId="46" borderId="0" applyNumberFormat="0" applyBorder="0" applyAlignment="0" applyProtection="0"/>
    <xf numFmtId="0" fontId="58" fillId="47" borderId="0" applyNumberFormat="0" applyBorder="0" applyAlignment="0" applyProtection="0"/>
    <xf numFmtId="0" fontId="58" fillId="39" borderId="0" applyNumberFormat="0" applyBorder="0" applyAlignment="0" applyProtection="0"/>
    <xf numFmtId="0" fontId="58" fillId="43" borderId="0" applyNumberFormat="0" applyBorder="0" applyAlignment="0" applyProtection="0"/>
    <xf numFmtId="0" fontId="58" fillId="49" borderId="0" applyNumberFormat="0" applyBorder="0" applyAlignment="0" applyProtection="0"/>
    <xf numFmtId="0" fontId="59" fillId="47" borderId="0" applyNumberFormat="0" applyBorder="0" applyAlignment="0" applyProtection="0"/>
    <xf numFmtId="0" fontId="60" fillId="50" borderId="0" applyNumberFormat="0" applyBorder="0" applyAlignment="0" applyProtection="0"/>
    <xf numFmtId="0" fontId="59" fillId="51" borderId="0" applyNumberFormat="0" applyBorder="0" applyAlignment="0" applyProtection="0"/>
    <xf numFmtId="0" fontId="60" fillId="41" borderId="0" applyNumberFormat="0" applyBorder="0" applyAlignment="0" applyProtection="0"/>
    <xf numFmtId="0" fontId="59" fillId="49" borderId="0" applyNumberFormat="0" applyBorder="0" applyAlignment="0" applyProtection="0"/>
    <xf numFmtId="0" fontId="60" fillId="48" borderId="0" applyNumberFormat="0" applyBorder="0" applyAlignment="0" applyProtection="0"/>
    <xf numFmtId="0" fontId="59" fillId="42" borderId="0" applyNumberFormat="0" applyBorder="0" applyAlignment="0" applyProtection="0"/>
    <xf numFmtId="0" fontId="60" fillId="52" borderId="0" applyNumberFormat="0" applyBorder="0" applyAlignment="0" applyProtection="0"/>
    <xf numFmtId="0" fontId="59" fillId="47" borderId="0" applyNumberFormat="0" applyBorder="0" applyAlignment="0" applyProtection="0"/>
    <xf numFmtId="0" fontId="60" fillId="53" borderId="0" applyNumberFormat="0" applyBorder="0" applyAlignment="0" applyProtection="0"/>
    <xf numFmtId="0" fontId="59" fillId="41" borderId="0" applyNumberFormat="0" applyBorder="0" applyAlignment="0" applyProtection="0"/>
    <xf numFmtId="0" fontId="60" fillId="54" borderId="0" applyNumberFormat="0" applyBorder="0" applyAlignment="0" applyProtection="0"/>
    <xf numFmtId="0" fontId="59" fillId="55" borderId="0" applyNumberFormat="0" applyBorder="0" applyAlignment="0" applyProtection="0"/>
    <xf numFmtId="0" fontId="60" fillId="56" borderId="0" applyNumberFormat="0" applyBorder="0" applyAlignment="0" applyProtection="0"/>
    <xf numFmtId="0" fontId="59" fillId="51" borderId="0" applyNumberFormat="0" applyBorder="0" applyAlignment="0" applyProtection="0"/>
    <xf numFmtId="0" fontId="60" fillId="57" borderId="0" applyNumberFormat="0" applyBorder="0" applyAlignment="0" applyProtection="0"/>
    <xf numFmtId="0" fontId="59" fillId="49" borderId="0" applyNumberFormat="0" applyBorder="0" applyAlignment="0" applyProtection="0"/>
    <xf numFmtId="0" fontId="60" fillId="58" borderId="0" applyNumberFormat="0" applyBorder="0" applyAlignment="0" applyProtection="0"/>
    <xf numFmtId="0" fontId="59" fillId="59" borderId="0" applyNumberFormat="0" applyBorder="0" applyAlignment="0" applyProtection="0"/>
    <xf numFmtId="0" fontId="60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3" borderId="0" applyNumberFormat="0" applyBorder="0" applyAlignment="0" applyProtection="0"/>
    <xf numFmtId="0" fontId="59" fillId="57" borderId="0" applyNumberFormat="0" applyBorder="0" applyAlignment="0" applyProtection="0"/>
    <xf numFmtId="0" fontId="60" fillId="51" borderId="0" applyNumberFormat="0" applyBorder="0" applyAlignment="0" applyProtection="0"/>
    <xf numFmtId="165" fontId="36" fillId="33" borderId="12">
      <alignment horizontal="center" vertical="center"/>
    </xf>
    <xf numFmtId="165" fontId="36" fillId="33" borderId="12">
      <alignment horizontal="center" vertical="center"/>
    </xf>
    <xf numFmtId="191" fontId="61" fillId="0" borderId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170" fontId="63" fillId="42" borderId="0" applyNumberFormat="0" applyBorder="0" applyAlignment="0" applyProtection="0"/>
    <xf numFmtId="0" fontId="62" fillId="42" borderId="0" applyNumberFormat="0" applyBorder="0" applyAlignment="0" applyProtection="0"/>
    <xf numFmtId="0" fontId="61" fillId="0" borderId="18" applyNumberFormat="0" applyFont="0" applyFill="0" applyAlignment="0" applyProtection="0"/>
    <xf numFmtId="0" fontId="61" fillId="0" borderId="18" applyNumberFormat="0" applyFont="0" applyFill="0" applyAlignment="0" applyProtection="0"/>
    <xf numFmtId="0" fontId="61" fillId="0" borderId="24" applyNumberFormat="0" applyFont="0" applyFill="0" applyAlignment="0" applyProtection="0"/>
    <xf numFmtId="0" fontId="61" fillId="0" borderId="24" applyNumberFormat="0" applyFont="0" applyFill="0" applyAlignment="0" applyProtection="0"/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0" fontId="64" fillId="37" borderId="25" applyNumberFormat="0" applyAlignment="0" applyProtection="0"/>
    <xf numFmtId="0" fontId="65" fillId="60" borderId="25" applyNumberFormat="0" applyAlignment="0" applyProtection="0"/>
    <xf numFmtId="0" fontId="57" fillId="0" borderId="0"/>
    <xf numFmtId="0" fontId="66" fillId="61" borderId="26" applyNumberFormat="0" applyAlignment="0" applyProtection="0"/>
    <xf numFmtId="0" fontId="66" fillId="61" borderId="26" applyNumberFormat="0" applyAlignment="0" applyProtection="0"/>
    <xf numFmtId="170" fontId="67" fillId="61" borderId="26" applyNumberFormat="0" applyAlignment="0" applyProtection="0"/>
    <xf numFmtId="0" fontId="67" fillId="61" borderId="26" applyNumberFormat="0" applyAlignment="0" applyProtection="0"/>
    <xf numFmtId="0" fontId="67" fillId="61" borderId="26" applyNumberFormat="0" applyAlignment="0" applyProtection="0"/>
    <xf numFmtId="170" fontId="67" fillId="61" borderId="26" applyNumberFormat="0" applyAlignment="0" applyProtection="0"/>
    <xf numFmtId="170" fontId="67" fillId="61" borderId="26" applyNumberFormat="0" applyAlignment="0" applyProtection="0"/>
    <xf numFmtId="193" fontId="68" fillId="0" borderId="0">
      <alignment horizontal="center" wrapText="1"/>
    </xf>
    <xf numFmtId="194" fontId="69" fillId="0" borderId="0"/>
    <xf numFmtId="194" fontId="69" fillId="0" borderId="0"/>
    <xf numFmtId="194" fontId="69" fillId="0" borderId="0"/>
    <xf numFmtId="194" fontId="69" fillId="0" borderId="0"/>
    <xf numFmtId="194" fontId="69" fillId="0" borderId="0"/>
    <xf numFmtId="194" fontId="69" fillId="0" borderId="0"/>
    <xf numFmtId="194" fontId="69" fillId="0" borderId="0"/>
    <xf numFmtId="194" fontId="69" fillId="0" borderId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37" fontId="57" fillId="0" borderId="0"/>
    <xf numFmtId="40" fontId="16" fillId="0" borderId="0" applyBorder="0" applyProtection="0"/>
    <xf numFmtId="40" fontId="16" fillId="0" borderId="0" applyBorder="0" applyProtection="0"/>
    <xf numFmtId="37" fontId="57" fillId="0" borderId="0"/>
    <xf numFmtId="37" fontId="49" fillId="0" borderId="0"/>
    <xf numFmtId="37" fontId="49" fillId="0" borderId="0"/>
    <xf numFmtId="43" fontId="5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5" fontId="70" fillId="0" borderId="0" applyFont="0" applyFill="0" applyBorder="0" applyAlignment="0" applyProtection="0"/>
    <xf numFmtId="37" fontId="16" fillId="0" borderId="0" applyFont="0" applyFill="0" applyBorder="0" applyAlignment="0" applyProtection="0"/>
    <xf numFmtId="3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3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6" fillId="43" borderId="35" applyNumberFormat="0" applyFont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35" fillId="0" borderId="0" applyFont="0" applyFill="0" applyBorder="0" applyAlignment="0" applyProtection="0"/>
    <xf numFmtId="4" fontId="71" fillId="0" borderId="0"/>
    <xf numFmtId="0" fontId="72" fillId="0" borderId="0" applyNumberFormat="0" applyAlignment="0">
      <alignment horizontal="left"/>
    </xf>
    <xf numFmtId="0" fontId="73" fillId="0" borderId="0"/>
    <xf numFmtId="0" fontId="73" fillId="0" borderId="0"/>
    <xf numFmtId="0" fontId="73" fillId="0" borderId="0"/>
    <xf numFmtId="0" fontId="73" fillId="0" borderId="0"/>
    <xf numFmtId="7" fontId="57" fillId="0" borderId="0" applyFont="0" applyFill="0" applyBorder="0" applyAlignment="0" applyProtection="0"/>
    <xf numFmtId="37" fontId="57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96" fontId="16" fillId="0" borderId="0" applyFont="0" applyFill="0" applyBorder="0" applyAlignment="0" applyProtection="0"/>
    <xf numFmtId="196" fontId="16" fillId="0" borderId="0" applyFont="0" applyFill="0" applyBorder="0" applyAlignment="0" applyProtection="0"/>
    <xf numFmtId="196" fontId="16" fillId="0" borderId="0" applyFont="0" applyFill="0" applyBorder="0" applyAlignment="0" applyProtection="0"/>
    <xf numFmtId="196" fontId="16" fillId="0" borderId="0" applyFont="0" applyFill="0" applyBorder="0" applyAlignment="0" applyProtection="0"/>
    <xf numFmtId="196" fontId="16" fillId="0" borderId="0" applyFont="0" applyFill="0" applyBorder="0" applyAlignment="0" applyProtection="0"/>
    <xf numFmtId="196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96" fontId="16" fillId="0" borderId="0" applyFont="0" applyFill="0" applyBorder="0" applyAlignment="0" applyProtection="0"/>
    <xf numFmtId="196" fontId="16" fillId="0" borderId="0" applyFont="0" applyFill="0" applyBorder="0" applyAlignment="0" applyProtection="0"/>
    <xf numFmtId="196" fontId="16" fillId="0" borderId="0" applyFont="0" applyFill="0" applyBorder="0" applyAlignment="0" applyProtection="0"/>
    <xf numFmtId="196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40" fontId="74" fillId="0" borderId="0"/>
    <xf numFmtId="197" fontId="75" fillId="0" borderId="0"/>
    <xf numFmtId="0" fontId="76" fillId="0" borderId="0" applyNumberFormat="0" applyAlignment="0">
      <alignment horizontal="left"/>
    </xf>
    <xf numFmtId="37" fontId="57" fillId="0" borderId="0"/>
    <xf numFmtId="17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166" fontId="16" fillId="0" borderId="0">
      <protection locked="0"/>
    </xf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79" fillId="47" borderId="0" applyNumberFormat="0" applyBorder="0" applyAlignment="0" applyProtection="0"/>
    <xf numFmtId="0" fontId="79" fillId="47" borderId="0" applyNumberFormat="0" applyBorder="0" applyAlignment="0" applyProtection="0"/>
    <xf numFmtId="170" fontId="79" fillId="44" borderId="0" applyNumberFormat="0" applyBorder="0" applyAlignment="0" applyProtection="0"/>
    <xf numFmtId="0" fontId="79" fillId="44" borderId="0" applyNumberFormat="0" applyBorder="0" applyAlignment="0" applyProtection="0"/>
    <xf numFmtId="9" fontId="80" fillId="62" borderId="0" applyNumberFormat="0" applyFill="0" applyBorder="0" applyAlignment="0" applyProtection="0"/>
    <xf numFmtId="38" fontId="13" fillId="34" borderId="0" applyNumberFormat="0" applyBorder="0" applyAlignment="0" applyProtection="0"/>
    <xf numFmtId="0" fontId="47" fillId="0" borderId="20" applyNumberFormat="0" applyAlignment="0" applyProtection="0">
      <alignment horizontal="left" vertical="center"/>
    </xf>
    <xf numFmtId="0" fontId="47" fillId="0" borderId="20" applyNumberFormat="0" applyAlignment="0" applyProtection="0">
      <alignment horizontal="left" vertical="center"/>
    </xf>
    <xf numFmtId="0" fontId="47" fillId="0" borderId="2">
      <alignment horizontal="left" vertical="center"/>
    </xf>
    <xf numFmtId="0" fontId="47" fillId="0" borderId="2">
      <alignment horizontal="left" vertical="center"/>
    </xf>
    <xf numFmtId="14" fontId="36" fillId="63" borderId="18">
      <alignment horizontal="center" vertical="center" wrapText="1"/>
    </xf>
    <xf numFmtId="0" fontId="81" fillId="0" borderId="27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28" applyNumberFormat="0" applyFill="0" applyAlignment="0" applyProtection="0"/>
    <xf numFmtId="0" fontId="47" fillId="0" borderId="0" applyNumberFormat="0" applyFill="0" applyBorder="0" applyAlignment="0" applyProtection="0"/>
    <xf numFmtId="0" fontId="84" fillId="0" borderId="29" applyNumberFormat="0" applyFill="0" applyAlignment="0" applyProtection="0"/>
    <xf numFmtId="0" fontId="85" fillId="0" borderId="30" applyNumberFormat="0" applyFill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167" fontId="16" fillId="0" borderId="0">
      <protection locked="0"/>
    </xf>
    <xf numFmtId="167" fontId="16" fillId="0" borderId="0">
      <protection locked="0"/>
    </xf>
    <xf numFmtId="167" fontId="16" fillId="0" borderId="0">
      <protection locked="0"/>
    </xf>
    <xf numFmtId="167" fontId="16" fillId="0" borderId="0">
      <protection locked="0"/>
    </xf>
    <xf numFmtId="167" fontId="16" fillId="0" borderId="0">
      <protection locked="0"/>
    </xf>
    <xf numFmtId="167" fontId="16" fillId="0" borderId="0">
      <protection locked="0"/>
    </xf>
    <xf numFmtId="167" fontId="16" fillId="0" borderId="0">
      <protection locked="0"/>
    </xf>
    <xf numFmtId="167" fontId="16" fillId="0" borderId="0">
      <protection locked="0"/>
    </xf>
    <xf numFmtId="167" fontId="16" fillId="0" borderId="0">
      <protection locked="0"/>
    </xf>
    <xf numFmtId="167" fontId="16" fillId="0" borderId="0">
      <protection locked="0"/>
    </xf>
    <xf numFmtId="167" fontId="16" fillId="0" borderId="0">
      <protection locked="0"/>
    </xf>
    <xf numFmtId="167" fontId="16" fillId="0" borderId="0">
      <protection locked="0"/>
    </xf>
    <xf numFmtId="167" fontId="16" fillId="0" borderId="0">
      <protection locked="0"/>
    </xf>
    <xf numFmtId="167" fontId="16" fillId="0" borderId="0">
      <protection locked="0"/>
    </xf>
    <xf numFmtId="0" fontId="86" fillId="0" borderId="0"/>
    <xf numFmtId="37" fontId="57" fillId="0" borderId="0"/>
    <xf numFmtId="10" fontId="13" fillId="35" borderId="14" applyNumberFormat="0" applyBorder="0" applyAlignment="0" applyProtection="0"/>
    <xf numFmtId="0" fontId="87" fillId="38" borderId="25" applyNumberFormat="0" applyAlignment="0" applyProtection="0"/>
    <xf numFmtId="0" fontId="87" fillId="38" borderId="25" applyNumberFormat="0" applyAlignment="0" applyProtection="0"/>
    <xf numFmtId="170" fontId="87" fillId="45" borderId="25" applyNumberFormat="0" applyAlignment="0" applyProtection="0"/>
    <xf numFmtId="0" fontId="87" fillId="45" borderId="25" applyNumberFormat="0" applyAlignment="0" applyProtection="0"/>
    <xf numFmtId="0" fontId="87" fillId="45" borderId="25" applyNumberFormat="0" applyAlignment="0" applyProtection="0"/>
    <xf numFmtId="170" fontId="87" fillId="45" borderId="25" applyNumberFormat="0" applyAlignment="0" applyProtection="0"/>
    <xf numFmtId="170" fontId="87" fillId="45" borderId="25" applyNumberFormat="0" applyAlignment="0" applyProtection="0"/>
    <xf numFmtId="0" fontId="87" fillId="45" borderId="25" applyNumberFormat="0" applyAlignment="0" applyProtection="0"/>
    <xf numFmtId="0" fontId="87" fillId="45" borderId="25" applyNumberFormat="0" applyAlignment="0" applyProtection="0"/>
    <xf numFmtId="170" fontId="88" fillId="0" borderId="0"/>
    <xf numFmtId="170" fontId="88" fillId="0" borderId="0"/>
    <xf numFmtId="170" fontId="88" fillId="0" borderId="0"/>
    <xf numFmtId="0" fontId="89" fillId="64" borderId="31" applyNumberFormat="0" applyBorder="0" applyAlignment="0" applyProtection="0"/>
    <xf numFmtId="0" fontId="90" fillId="65" borderId="0" applyNumberFormat="0"/>
    <xf numFmtId="0" fontId="91" fillId="0" borderId="32" applyNumberFormat="0" applyFill="0" applyAlignment="0" applyProtection="0"/>
    <xf numFmtId="0" fontId="92" fillId="0" borderId="33" applyNumberFormat="0" applyFill="0" applyAlignment="0" applyProtection="0"/>
    <xf numFmtId="14" fontId="57" fillId="0" borderId="0">
      <alignment horizontal="center"/>
    </xf>
    <xf numFmtId="37" fontId="57" fillId="0" borderId="14">
      <alignment horizontal="right"/>
    </xf>
    <xf numFmtId="37" fontId="57" fillId="0" borderId="0">
      <alignment horizontal="center"/>
    </xf>
    <xf numFmtId="37" fontId="57" fillId="0" borderId="0">
      <alignment horizontal="center"/>
    </xf>
    <xf numFmtId="17" fontId="57" fillId="0" borderId="0">
      <alignment horizontal="center"/>
    </xf>
    <xf numFmtId="198" fontId="93" fillId="0" borderId="0" applyFont="0" applyFill="0" applyBorder="0" applyProtection="0">
      <alignment horizontal="right"/>
    </xf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170" fontId="95" fillId="38" borderId="0" applyNumberFormat="0" applyBorder="0" applyAlignment="0" applyProtection="0"/>
    <xf numFmtId="0" fontId="95" fillId="38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96" fillId="0" borderId="0"/>
    <xf numFmtId="37" fontId="97" fillId="0" borderId="0"/>
    <xf numFmtId="168" fontId="96" fillId="0" borderId="34"/>
    <xf numFmtId="199" fontId="98" fillId="0" borderId="14" applyNumberFormat="0" applyBorder="0">
      <protection locked="0"/>
    </xf>
    <xf numFmtId="199" fontId="98" fillId="0" borderId="14" applyNumberFormat="0" applyBorder="0">
      <protection locked="0"/>
    </xf>
    <xf numFmtId="199" fontId="98" fillId="0" borderId="14" applyNumberFormat="0" applyBorder="0">
      <protection locked="0"/>
    </xf>
    <xf numFmtId="170" fontId="99" fillId="0" borderId="0" applyNumberFormat="0" applyAlignment="0">
      <alignment horizontal="center"/>
    </xf>
    <xf numFmtId="170" fontId="99" fillId="0" borderId="0" applyNumberFormat="0" applyAlignment="0">
      <alignment horizontal="center"/>
    </xf>
    <xf numFmtId="199" fontId="100" fillId="0" borderId="0" applyNumberFormat="0" applyAlignment="0"/>
    <xf numFmtId="199" fontId="101" fillId="0" borderId="0" applyNumberFormat="0"/>
    <xf numFmtId="0" fontId="16" fillId="0" borderId="0"/>
    <xf numFmtId="0" fontId="16" fillId="0" borderId="0"/>
    <xf numFmtId="0" fontId="34" fillId="0" borderId="0" applyNumberFormat="0" applyFill="0" applyBorder="0" applyAlignment="0" applyProtection="0"/>
    <xf numFmtId="0" fontId="16" fillId="0" borderId="0"/>
    <xf numFmtId="17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58" fillId="0" borderId="0"/>
    <xf numFmtId="170" fontId="58" fillId="0" borderId="0"/>
    <xf numFmtId="0" fontId="34" fillId="0" borderId="0"/>
    <xf numFmtId="170" fontId="5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16" fillId="0" borderId="0"/>
    <xf numFmtId="0" fontId="16" fillId="0" borderId="0"/>
    <xf numFmtId="0" fontId="16" fillId="0" borderId="0"/>
    <xf numFmtId="17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44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44" fontId="16" fillId="0" borderId="0"/>
    <xf numFmtId="0" fontId="16" fillId="0" borderId="0"/>
    <xf numFmtId="44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>
      <alignment vertical="top"/>
    </xf>
    <xf numFmtId="0" fontId="1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/>
    <xf numFmtId="0" fontId="16" fillId="0" borderId="0">
      <alignment vertical="top"/>
    </xf>
    <xf numFmtId="170" fontId="16" fillId="0" borderId="0"/>
    <xf numFmtId="0" fontId="16" fillId="0" borderId="0">
      <alignment vertical="top"/>
    </xf>
    <xf numFmtId="0" fontId="16" fillId="0" borderId="0"/>
    <xf numFmtId="0" fontId="34" fillId="0" borderId="0"/>
    <xf numFmtId="0" fontId="16" fillId="0" borderId="0"/>
    <xf numFmtId="170" fontId="16" fillId="0" borderId="0"/>
    <xf numFmtId="170" fontId="16" fillId="0" borderId="0"/>
    <xf numFmtId="0" fontId="102" fillId="0" borderId="0"/>
    <xf numFmtId="44" fontId="16" fillId="0" borderId="0"/>
    <xf numFmtId="0" fontId="102" fillId="0" borderId="0"/>
    <xf numFmtId="44" fontId="16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170" fontId="58" fillId="0" borderId="0"/>
    <xf numFmtId="170" fontId="58" fillId="0" borderId="0"/>
    <xf numFmtId="0" fontId="16" fillId="0" borderId="0"/>
    <xf numFmtId="170" fontId="58" fillId="0" borderId="0"/>
    <xf numFmtId="39" fontId="103" fillId="0" borderId="0"/>
    <xf numFmtId="170" fontId="58" fillId="0" borderId="0"/>
    <xf numFmtId="170" fontId="58" fillId="0" borderId="0"/>
    <xf numFmtId="0" fontId="16" fillId="0" borderId="0"/>
    <xf numFmtId="170" fontId="58" fillId="0" borderId="0"/>
    <xf numFmtId="0" fontId="58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37" fontId="16" fillId="0" borderId="0"/>
    <xf numFmtId="37" fontId="16" fillId="0" borderId="0"/>
    <xf numFmtId="37" fontId="16" fillId="0" borderId="0"/>
    <xf numFmtId="170" fontId="16" fillId="0" borderId="0"/>
    <xf numFmtId="37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16" fillId="0" borderId="0"/>
    <xf numFmtId="37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0" fontId="16" fillId="0" borderId="0"/>
    <xf numFmtId="0" fontId="16" fillId="0" borderId="0"/>
    <xf numFmtId="0" fontId="104" fillId="0" borderId="0"/>
    <xf numFmtId="0" fontId="34" fillId="0" borderId="0"/>
    <xf numFmtId="17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8" fillId="0" borderId="0"/>
    <xf numFmtId="170" fontId="58" fillId="0" borderId="0"/>
    <xf numFmtId="170" fontId="58" fillId="0" borderId="0"/>
    <xf numFmtId="0" fontId="58" fillId="0" borderId="0"/>
    <xf numFmtId="170" fontId="58" fillId="0" borderId="0"/>
    <xf numFmtId="0" fontId="105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170" fontId="16" fillId="0" borderId="0"/>
    <xf numFmtId="0" fontId="106" fillId="0" borderId="0"/>
    <xf numFmtId="0" fontId="16" fillId="0" borderId="0"/>
    <xf numFmtId="170" fontId="16" fillId="0" borderId="0"/>
    <xf numFmtId="170" fontId="16" fillId="0" borderId="0"/>
    <xf numFmtId="0" fontId="34" fillId="0" borderId="0" applyNumberFormat="0" applyFill="0" applyBorder="0" applyAlignment="0" applyProtection="0"/>
    <xf numFmtId="0" fontId="3" fillId="0" borderId="0"/>
    <xf numFmtId="0" fontId="48" fillId="0" borderId="0"/>
    <xf numFmtId="0" fontId="3" fillId="0" borderId="0"/>
    <xf numFmtId="0" fontId="48" fillId="0" borderId="0"/>
    <xf numFmtId="0" fontId="3" fillId="0" borderId="0"/>
    <xf numFmtId="0" fontId="48" fillId="0" borderId="0"/>
    <xf numFmtId="0" fontId="3" fillId="0" borderId="0"/>
    <xf numFmtId="0" fontId="48" fillId="0" borderId="0"/>
    <xf numFmtId="0" fontId="3" fillId="0" borderId="0"/>
    <xf numFmtId="0" fontId="48" fillId="0" borderId="0"/>
    <xf numFmtId="0" fontId="3" fillId="0" borderId="0"/>
    <xf numFmtId="0" fontId="48" fillId="0" borderId="0"/>
    <xf numFmtId="0" fontId="3" fillId="0" borderId="0"/>
    <xf numFmtId="0" fontId="48" fillId="0" borderId="0"/>
    <xf numFmtId="0" fontId="3" fillId="0" borderId="0"/>
    <xf numFmtId="0" fontId="34" fillId="0" borderId="0" applyNumberFormat="0" applyFill="0" applyBorder="0" applyAlignment="0" applyProtection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170" fontId="16" fillId="0" borderId="0"/>
    <xf numFmtId="0" fontId="48" fillId="0" borderId="0"/>
    <xf numFmtId="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4" fillId="0" borderId="0"/>
    <xf numFmtId="0" fontId="34" fillId="0" borderId="0"/>
    <xf numFmtId="0" fontId="16" fillId="0" borderId="0"/>
    <xf numFmtId="170" fontId="16" fillId="0" borderId="0"/>
    <xf numFmtId="0" fontId="3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99" fontId="96" fillId="0" borderId="14"/>
    <xf numFmtId="199" fontId="96" fillId="0" borderId="14"/>
    <xf numFmtId="199" fontId="96" fillId="0" borderId="14"/>
    <xf numFmtId="199" fontId="88" fillId="0" borderId="0" applyNumberFormat="0" applyProtection="0"/>
    <xf numFmtId="0" fontId="58" fillId="8" borderId="10" applyNumberFormat="0" applyFont="0" applyAlignment="0" applyProtection="0"/>
    <xf numFmtId="0" fontId="16" fillId="43" borderId="35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58" fillId="43" borderId="35" applyNumberFormat="0" applyFont="0" applyAlignment="0" applyProtection="0"/>
    <xf numFmtId="0" fontId="3" fillId="8" borderId="10" applyNumberFormat="0" applyFont="0" applyAlignment="0" applyProtection="0"/>
    <xf numFmtId="0" fontId="58" fillId="43" borderId="35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58" fillId="43" borderId="35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58" fillId="43" borderId="35" applyNumberFormat="0" applyFont="0" applyAlignment="0" applyProtection="0"/>
    <xf numFmtId="0" fontId="58" fillId="8" borderId="10" applyNumberFormat="0" applyFont="0" applyAlignment="0" applyProtection="0"/>
    <xf numFmtId="0" fontId="16" fillId="43" borderId="35" applyNumberFormat="0" applyFont="0" applyAlignment="0" applyProtection="0"/>
    <xf numFmtId="0" fontId="16" fillId="43" borderId="35" applyNumberFormat="0" applyFont="0" applyAlignment="0" applyProtection="0"/>
    <xf numFmtId="0" fontId="16" fillId="43" borderId="35" applyNumberFormat="0" applyFont="0" applyAlignment="0" applyProtection="0"/>
    <xf numFmtId="0" fontId="16" fillId="43" borderId="35" applyNumberFormat="0" applyFont="0" applyAlignment="0" applyProtection="0"/>
    <xf numFmtId="0" fontId="16" fillId="43" borderId="35" applyNumberFormat="0" applyFont="0" applyAlignment="0" applyProtection="0"/>
    <xf numFmtId="200" fontId="16" fillId="0" borderId="0"/>
    <xf numFmtId="200" fontId="16" fillId="0" borderId="0"/>
    <xf numFmtId="200" fontId="16" fillId="0" borderId="0"/>
    <xf numFmtId="200" fontId="16" fillId="0" borderId="0"/>
    <xf numFmtId="200" fontId="16" fillId="0" borderId="0"/>
    <xf numFmtId="200" fontId="16" fillId="0" borderId="0"/>
    <xf numFmtId="200" fontId="16" fillId="0" borderId="0"/>
    <xf numFmtId="200" fontId="16" fillId="0" borderId="0"/>
    <xf numFmtId="37" fontId="103" fillId="66" borderId="14" applyNumberFormat="0" applyFont="0" applyFill="0" applyAlignment="0" applyProtection="0"/>
    <xf numFmtId="0" fontId="107" fillId="37" borderId="36" applyNumberFormat="0" applyAlignment="0" applyProtection="0"/>
    <xf numFmtId="0" fontId="107" fillId="60" borderId="36" applyNumberFormat="0" applyAlignment="0" applyProtection="0"/>
    <xf numFmtId="0" fontId="108" fillId="0" borderId="0" applyFill="0" applyBorder="0" applyProtection="0">
      <alignment horizontal="left"/>
    </xf>
    <xf numFmtId="0" fontId="109" fillId="0" borderId="0" applyFill="0" applyBorder="0" applyProtection="0">
      <alignment horizontal="left"/>
    </xf>
    <xf numFmtId="0" fontId="110" fillId="0" borderId="0">
      <alignment horizontal="centerContinuous"/>
    </xf>
    <xf numFmtId="201" fontId="16" fillId="0" borderId="0" applyFont="0" applyFill="0" applyBorder="0" applyAlignment="0" applyProtection="0"/>
    <xf numFmtId="201" fontId="16" fillId="0" borderId="0" applyFont="0" applyFill="0" applyBorder="0" applyAlignment="0" applyProtection="0"/>
    <xf numFmtId="201" fontId="16" fillId="0" borderId="0" applyFont="0" applyFill="0" applyBorder="0" applyAlignment="0" applyProtection="0"/>
    <xf numFmtId="201" fontId="16" fillId="0" borderId="0" applyFont="0" applyFill="0" applyBorder="0" applyAlignment="0" applyProtection="0"/>
    <xf numFmtId="201" fontId="16" fillId="0" borderId="0" applyFont="0" applyFill="0" applyBorder="0" applyAlignment="0" applyProtection="0"/>
    <xf numFmtId="201" fontId="16" fillId="0" borderId="0" applyFont="0" applyFill="0" applyBorder="0" applyAlignment="0" applyProtection="0"/>
    <xf numFmtId="201" fontId="16" fillId="0" borderId="0" applyFont="0" applyFill="0" applyBorder="0" applyAlignment="0" applyProtection="0"/>
    <xf numFmtId="201" fontId="16" fillId="0" borderId="0" applyFont="0" applyFill="0" applyBorder="0" applyAlignment="0" applyProtection="0"/>
    <xf numFmtId="10" fontId="13" fillId="0" borderId="0"/>
    <xf numFmtId="37" fontId="57" fillId="0" borderId="0"/>
    <xf numFmtId="37" fontId="57" fillId="0" borderId="0" applyFont="0" applyFill="0" applyBorder="0" applyAlignment="0" applyProtection="0"/>
    <xf numFmtId="202" fontId="111" fillId="0" borderId="0" applyFont="0" applyFill="0" applyBorder="0" applyAlignment="0" applyProtection="0"/>
    <xf numFmtId="202" fontId="111" fillId="0" borderId="0" applyFont="0" applyFill="0" applyBorder="0" applyAlignment="0" applyProtection="0"/>
    <xf numFmtId="10" fontId="16" fillId="0" borderId="0" applyFont="0" applyFill="0" applyBorder="0" applyAlignment="0" applyProtection="0"/>
    <xf numFmtId="164" fontId="112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203" fontId="61" fillId="0" borderId="0" applyFont="0" applyFill="0" applyBorder="0" applyProtection="0">
      <alignment horizontal="right"/>
    </xf>
    <xf numFmtId="37" fontId="57" fillId="0" borderId="0"/>
    <xf numFmtId="37" fontId="57" fillId="0" borderId="0"/>
    <xf numFmtId="0" fontId="106" fillId="0" borderId="0" applyNumberFormat="0" applyFont="0" applyFill="0" applyBorder="0" applyAlignment="0" applyProtection="0">
      <alignment horizontal="left"/>
    </xf>
    <xf numFmtId="0" fontId="106" fillId="0" borderId="0" applyNumberFormat="0" applyFont="0" applyFill="0" applyBorder="0" applyAlignment="0" applyProtection="0">
      <alignment horizontal="left"/>
    </xf>
    <xf numFmtId="0" fontId="106" fillId="0" borderId="0" applyNumberFormat="0" applyFont="0" applyFill="0" applyBorder="0" applyAlignment="0" applyProtection="0">
      <alignment horizontal="left"/>
    </xf>
    <xf numFmtId="0" fontId="106" fillId="0" borderId="0" applyNumberFormat="0" applyFont="0" applyFill="0" applyBorder="0" applyAlignment="0" applyProtection="0">
      <alignment horizontal="left"/>
    </xf>
    <xf numFmtId="15" fontId="106" fillId="0" borderId="0" applyFont="0" applyFill="0" applyBorder="0" applyAlignment="0" applyProtection="0"/>
    <xf numFmtId="15" fontId="106" fillId="0" borderId="0" applyFont="0" applyFill="0" applyBorder="0" applyAlignment="0" applyProtection="0"/>
    <xf numFmtId="15" fontId="106" fillId="0" borderId="0" applyFont="0" applyFill="0" applyBorder="0" applyAlignment="0" applyProtection="0"/>
    <xf numFmtId="15" fontId="106" fillId="0" borderId="0" applyFont="0" applyFill="0" applyBorder="0" applyAlignment="0" applyProtection="0"/>
    <xf numFmtId="4" fontId="106" fillId="0" borderId="0" applyFont="0" applyFill="0" applyBorder="0" applyAlignment="0" applyProtection="0"/>
    <xf numFmtId="4" fontId="106" fillId="0" borderId="0" applyFont="0" applyFill="0" applyBorder="0" applyAlignment="0" applyProtection="0"/>
    <xf numFmtId="4" fontId="106" fillId="0" borderId="0" applyFont="0" applyFill="0" applyBorder="0" applyAlignment="0" applyProtection="0"/>
    <xf numFmtId="4" fontId="106" fillId="0" borderId="0" applyFont="0" applyFill="0" applyBorder="0" applyAlignment="0" applyProtection="0"/>
    <xf numFmtId="0" fontId="113" fillId="0" borderId="18">
      <alignment horizontal="center"/>
    </xf>
    <xf numFmtId="0" fontId="113" fillId="0" borderId="18">
      <alignment horizontal="center"/>
    </xf>
    <xf numFmtId="0" fontId="113" fillId="0" borderId="18">
      <alignment horizontal="center"/>
    </xf>
    <xf numFmtId="0" fontId="113" fillId="0" borderId="18">
      <alignment horizontal="center"/>
    </xf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0" fontId="106" fillId="67" borderId="0" applyNumberFormat="0" applyFont="0" applyBorder="0" applyAlignment="0" applyProtection="0"/>
    <xf numFmtId="0" fontId="106" fillId="67" borderId="0" applyNumberFormat="0" applyFont="0" applyBorder="0" applyAlignment="0" applyProtection="0"/>
    <xf numFmtId="0" fontId="106" fillId="67" borderId="0" applyNumberFormat="0" applyFont="0" applyBorder="0" applyAlignment="0" applyProtection="0"/>
    <xf numFmtId="0" fontId="106" fillId="67" borderId="0" applyNumberFormat="0" applyFont="0" applyBorder="0" applyAlignment="0" applyProtection="0"/>
    <xf numFmtId="0" fontId="42" fillId="0" borderId="15"/>
    <xf numFmtId="0" fontId="42" fillId="0" borderId="15"/>
    <xf numFmtId="0" fontId="42" fillId="0" borderId="15"/>
    <xf numFmtId="9" fontId="114" fillId="0" borderId="0" applyNumberFormat="0" applyFill="0" applyBorder="0" applyAlignment="0" applyProtection="0"/>
    <xf numFmtId="169" fontId="71" fillId="0" borderId="0"/>
    <xf numFmtId="14" fontId="115" fillId="0" borderId="0" applyNumberFormat="0" applyFill="0" applyBorder="0" applyAlignment="0" applyProtection="0">
      <alignment horizontal="left"/>
    </xf>
    <xf numFmtId="0" fontId="116" fillId="0" borderId="0"/>
    <xf numFmtId="0" fontId="117" fillId="0" borderId="0"/>
    <xf numFmtId="0" fontId="70" fillId="68" borderId="0" applyNumberFormat="0" applyFont="0" applyBorder="0" applyAlignment="0" applyProtection="0"/>
    <xf numFmtId="0" fontId="118" fillId="69" borderId="0" applyNumberFormat="0" applyFont="0" applyBorder="0" applyAlignment="0" applyProtection="0">
      <alignment horizontal="center"/>
    </xf>
    <xf numFmtId="0" fontId="119" fillId="0" borderId="0"/>
    <xf numFmtId="0" fontId="49" fillId="0" borderId="0">
      <alignment vertical="top"/>
    </xf>
    <xf numFmtId="180" fontId="16" fillId="0" borderId="0">
      <alignment horizontal="left" wrapText="1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51" fillId="0" borderId="0"/>
    <xf numFmtId="0" fontId="120" fillId="0" borderId="0"/>
    <xf numFmtId="0" fontId="43" fillId="0" borderId="16"/>
    <xf numFmtId="0" fontId="43" fillId="0" borderId="16"/>
    <xf numFmtId="0" fontId="43" fillId="0" borderId="16"/>
    <xf numFmtId="40" fontId="121" fillId="0" borderId="0" applyBorder="0">
      <alignment horizontal="right"/>
    </xf>
    <xf numFmtId="0" fontId="122" fillId="0" borderId="0" applyFill="0" applyBorder="0" applyProtection="0">
      <alignment horizontal="center" vertical="center"/>
    </xf>
    <xf numFmtId="170" fontId="123" fillId="0" borderId="0"/>
    <xf numFmtId="170" fontId="123" fillId="0" borderId="0"/>
    <xf numFmtId="170" fontId="123" fillId="0" borderId="0"/>
    <xf numFmtId="0" fontId="122" fillId="0" borderId="0" applyFill="0" applyBorder="0" applyProtection="0"/>
    <xf numFmtId="0" fontId="36" fillId="0" borderId="0" applyFill="0" applyBorder="0" applyProtection="0">
      <alignment horizontal="left"/>
    </xf>
    <xf numFmtId="0" fontId="124" fillId="0" borderId="0" applyFill="0" applyBorder="0" applyProtection="0">
      <alignment horizontal="left" vertical="top"/>
    </xf>
    <xf numFmtId="0" fontId="125" fillId="0" borderId="0">
      <alignment horizontal="centerContinuous" vertical="center" wrapText="1"/>
    </xf>
    <xf numFmtId="38" fontId="61" fillId="0" borderId="37" applyBorder="0" applyAlignment="0" applyProtection="0">
      <alignment horizontal="center"/>
    </xf>
    <xf numFmtId="38" fontId="61" fillId="0" borderId="37" applyBorder="0" applyAlignment="0" applyProtection="0">
      <alignment horizontal="center"/>
    </xf>
    <xf numFmtId="38" fontId="61" fillId="0" borderId="37" applyBorder="0" applyAlignment="0" applyProtection="0">
      <alignment horizontal="center"/>
    </xf>
    <xf numFmtId="38" fontId="61" fillId="0" borderId="37" applyBorder="0" applyAlignment="0" applyProtection="0">
      <alignment horizontal="center"/>
    </xf>
    <xf numFmtId="38" fontId="61" fillId="0" borderId="37" applyBorder="0" applyAlignment="0" applyProtection="0">
      <alignment horizont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204" fontId="16" fillId="0" borderId="0">
      <alignment wrapText="1"/>
    </xf>
    <xf numFmtId="204" fontId="16" fillId="0" borderId="0">
      <alignment wrapText="1"/>
    </xf>
    <xf numFmtId="204" fontId="16" fillId="0" borderId="0">
      <alignment wrapText="1"/>
    </xf>
    <xf numFmtId="204" fontId="16" fillId="0" borderId="0">
      <alignment wrapText="1"/>
    </xf>
    <xf numFmtId="204" fontId="16" fillId="0" borderId="0">
      <alignment wrapText="1"/>
    </xf>
    <xf numFmtId="204" fontId="16" fillId="0" borderId="0">
      <alignment wrapText="1"/>
    </xf>
    <xf numFmtId="204" fontId="16" fillId="0" borderId="0">
      <alignment wrapText="1"/>
    </xf>
    <xf numFmtId="204" fontId="16" fillId="0" borderId="0">
      <alignment wrapText="1"/>
    </xf>
    <xf numFmtId="205" fontId="16" fillId="0" borderId="0">
      <alignment wrapText="1"/>
    </xf>
    <xf numFmtId="205" fontId="16" fillId="0" borderId="0">
      <alignment wrapText="1"/>
    </xf>
    <xf numFmtId="205" fontId="16" fillId="0" borderId="0">
      <alignment wrapText="1"/>
    </xf>
    <xf numFmtId="205" fontId="16" fillId="0" borderId="0">
      <alignment wrapText="1"/>
    </xf>
    <xf numFmtId="205" fontId="16" fillId="0" borderId="0">
      <alignment wrapText="1"/>
    </xf>
    <xf numFmtId="205" fontId="16" fillId="0" borderId="0">
      <alignment wrapText="1"/>
    </xf>
    <xf numFmtId="205" fontId="16" fillId="0" borderId="0">
      <alignment wrapText="1"/>
    </xf>
    <xf numFmtId="205" fontId="16" fillId="0" borderId="0">
      <alignment wrapText="1"/>
    </xf>
    <xf numFmtId="0" fontId="126" fillId="0" borderId="0" applyFill="0" applyBorder="0" applyProtection="0">
      <alignment horizontal="left" vertical="top"/>
    </xf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38" applyNumberFormat="0" applyFill="0" applyAlignment="0" applyProtection="0"/>
    <xf numFmtId="0" fontId="16" fillId="0" borderId="39" applyNumberFormat="0" applyFont="0" applyFill="0" applyAlignment="0" applyProtection="0"/>
    <xf numFmtId="0" fontId="16" fillId="0" borderId="39" applyNumberFormat="0" applyFont="0" applyFill="0" applyAlignment="0" applyProtection="0"/>
    <xf numFmtId="0" fontId="16" fillId="0" borderId="39" applyNumberFormat="0" applyFont="0" applyFill="0" applyAlignment="0" applyProtection="0"/>
    <xf numFmtId="0" fontId="16" fillId="0" borderId="39" applyNumberFormat="0" applyFont="0" applyFill="0" applyAlignment="0" applyProtection="0"/>
    <xf numFmtId="0" fontId="16" fillId="0" borderId="39" applyNumberFormat="0" applyFont="0" applyFill="0" applyAlignment="0" applyProtection="0"/>
    <xf numFmtId="0" fontId="16" fillId="0" borderId="39" applyNumberFormat="0" applyFont="0" applyFill="0" applyAlignment="0" applyProtection="0"/>
    <xf numFmtId="0" fontId="16" fillId="0" borderId="39" applyNumberFormat="0" applyFont="0" applyFill="0" applyAlignment="0" applyProtection="0"/>
    <xf numFmtId="206" fontId="130" fillId="0" borderId="0">
      <alignment horizontal="left"/>
      <protection locked="0"/>
    </xf>
    <xf numFmtId="0" fontId="131" fillId="0" borderId="0" applyNumberFormat="0" applyFont="0" applyFill="0"/>
    <xf numFmtId="37" fontId="13" fillId="36" borderId="0" applyNumberFormat="0" applyBorder="0" applyAlignment="0" applyProtection="0"/>
    <xf numFmtId="37" fontId="13" fillId="0" borderId="0"/>
    <xf numFmtId="37" fontId="13" fillId="0" borderId="0"/>
    <xf numFmtId="14" fontId="118" fillId="0" borderId="0" applyNumberFormat="0" applyFont="0" applyBorder="0" applyAlignment="0" applyProtection="0">
      <alignment horizontal="center"/>
    </xf>
    <xf numFmtId="0" fontId="91" fillId="0" borderId="0" applyNumberFormat="0" applyFill="0" applyBorder="0" applyAlignment="0" applyProtection="0"/>
    <xf numFmtId="37" fontId="57" fillId="0" borderId="0">
      <alignment horizontal="center"/>
    </xf>
    <xf numFmtId="170" fontId="132" fillId="0" borderId="0"/>
    <xf numFmtId="0" fontId="48" fillId="0" borderId="0"/>
    <xf numFmtId="0" fontId="48" fillId="0" borderId="0"/>
    <xf numFmtId="0" fontId="48" fillId="0" borderId="0"/>
    <xf numFmtId="0" fontId="16" fillId="0" borderId="0"/>
    <xf numFmtId="0" fontId="34" fillId="0" borderId="0" applyNumberFormat="0" applyFill="0" applyBorder="0" applyAlignment="0" applyProtection="0"/>
    <xf numFmtId="0" fontId="48" fillId="0" borderId="0"/>
    <xf numFmtId="43" fontId="48" fillId="0" borderId="0" applyFont="0" applyFill="0" applyBorder="0" applyAlignment="0" applyProtection="0"/>
    <xf numFmtId="0" fontId="48" fillId="0" borderId="0"/>
    <xf numFmtId="43" fontId="48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4" fillId="0" borderId="0"/>
    <xf numFmtId="0" fontId="34" fillId="0" borderId="0"/>
    <xf numFmtId="0" fontId="3" fillId="0" borderId="0"/>
    <xf numFmtId="0" fontId="16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43" borderId="35" applyNumberFormat="0" applyFont="0" applyAlignment="0" applyProtection="0"/>
    <xf numFmtId="0" fontId="3" fillId="0" borderId="0"/>
    <xf numFmtId="0" fontId="3" fillId="0" borderId="0"/>
    <xf numFmtId="0" fontId="58" fillId="8" borderId="10" applyNumberFormat="0" applyFont="0" applyAlignment="0" applyProtection="0"/>
    <xf numFmtId="0" fontId="58" fillId="8" borderId="10" applyNumberFormat="0" applyFont="0" applyAlignment="0" applyProtection="0"/>
    <xf numFmtId="0" fontId="58" fillId="8" borderId="10" applyNumberFormat="0" applyFont="0" applyAlignment="0" applyProtection="0"/>
    <xf numFmtId="0" fontId="58" fillId="8" borderId="10" applyNumberFormat="0" applyFont="0" applyAlignment="0" applyProtection="0"/>
    <xf numFmtId="0" fontId="16" fillId="43" borderId="35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16" fillId="43" borderId="3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33" fillId="0" borderId="0"/>
    <xf numFmtId="0" fontId="133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34" fillId="0" borderId="0"/>
    <xf numFmtId="0" fontId="34" fillId="0" borderId="0"/>
    <xf numFmtId="43" fontId="3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10" fontId="15" fillId="0" borderId="0" xfId="0" applyNumberFormat="1" applyFont="1" applyFill="1" applyBorder="1"/>
    <xf numFmtId="10" fontId="15" fillId="0" borderId="0" xfId="0" applyNumberFormat="1" applyFont="1" applyFill="1" applyAlignment="1">
      <alignment horizontal="centerContinuous"/>
    </xf>
    <xf numFmtId="10" fontId="15" fillId="0" borderId="0" xfId="0" applyNumberFormat="1" applyFont="1" applyFill="1"/>
    <xf numFmtId="10" fontId="15" fillId="0" borderId="1" xfId="0" applyNumberFormat="1" applyFont="1" applyFill="1" applyBorder="1" applyAlignment="1">
      <alignment horizontal="center"/>
    </xf>
    <xf numFmtId="37" fontId="15" fillId="0" borderId="1" xfId="0" applyNumberFormat="1" applyFont="1" applyFill="1" applyBorder="1" applyAlignment="1">
      <alignment horizontal="center"/>
    </xf>
    <xf numFmtId="37" fontId="15" fillId="0" borderId="0" xfId="0" applyNumberFormat="1" applyFont="1" applyFill="1" applyBorder="1"/>
    <xf numFmtId="37" fontId="15" fillId="0" borderId="0" xfId="0" applyNumberFormat="1" applyFont="1" applyFill="1" applyAlignment="1">
      <alignment horizontal="centerContinuous"/>
    </xf>
    <xf numFmtId="37" fontId="15" fillId="0" borderId="0" xfId="0" applyNumberFormat="1" applyFont="1" applyFill="1"/>
    <xf numFmtId="37" fontId="15" fillId="0" borderId="0" xfId="0" applyNumberFormat="1" applyFont="1" applyFill="1" applyAlignment="1">
      <alignment horizontal="center"/>
    </xf>
    <xf numFmtId="10" fontId="15" fillId="0" borderId="1" xfId="0" applyNumberFormat="1" applyFont="1" applyFill="1" applyBorder="1" applyAlignment="1">
      <alignment horizontal="centerContinuous"/>
    </xf>
    <xf numFmtId="10" fontId="15" fillId="0" borderId="0" xfId="0" applyNumberFormat="1" applyFont="1" applyFill="1" applyAlignment="1">
      <alignment horizontal="center"/>
    </xf>
    <xf numFmtId="37" fontId="33" fillId="0" borderId="0" xfId="0" applyNumberFormat="1" applyFont="1" applyFill="1" applyBorder="1"/>
    <xf numFmtId="37" fontId="33" fillId="0" borderId="0" xfId="0" applyNumberFormat="1" applyFont="1" applyFill="1" applyAlignment="1">
      <alignment horizontal="centerContinuous"/>
    </xf>
    <xf numFmtId="10" fontId="14" fillId="0" borderId="0" xfId="0" applyNumberFormat="1" applyFont="1" applyFill="1" applyAlignment="1">
      <alignment horizontal="centerContinuous"/>
    </xf>
    <xf numFmtId="37" fontId="33" fillId="0" borderId="0" xfId="0" applyNumberFormat="1" applyFont="1" applyFill="1" applyAlignment="1">
      <alignment horizontal="center"/>
    </xf>
    <xf numFmtId="37" fontId="15" fillId="0" borderId="1" xfId="0" applyNumberFormat="1" applyFont="1" applyFill="1" applyBorder="1" applyAlignment="1">
      <alignment horizontal="centerContinuous"/>
    </xf>
    <xf numFmtId="10" fontId="33" fillId="0" borderId="0" xfId="0" applyNumberFormat="1" applyFont="1" applyFill="1" applyAlignment="1">
      <alignment horizontal="center"/>
    </xf>
    <xf numFmtId="37" fontId="15" fillId="0" borderId="0" xfId="0" quotePrefix="1" applyNumberFormat="1" applyFont="1" applyFill="1" applyAlignment="1">
      <alignment horizontal="center"/>
    </xf>
    <xf numFmtId="37" fontId="33" fillId="0" borderId="0" xfId="0" quotePrefix="1" applyNumberFormat="1" applyFont="1" applyFill="1" applyAlignment="1">
      <alignment horizontal="center"/>
    </xf>
    <xf numFmtId="37" fontId="33" fillId="0" borderId="1" xfId="0" applyNumberFormat="1" applyFont="1" applyFill="1" applyBorder="1" applyAlignment="1">
      <alignment horizontal="center"/>
    </xf>
    <xf numFmtId="37" fontId="33" fillId="0" borderId="0" xfId="0" applyNumberFormat="1" applyFont="1" applyFill="1"/>
    <xf numFmtId="0" fontId="15" fillId="0" borderId="0" xfId="0" applyNumberFormat="1" applyFont="1" applyFill="1" applyAlignment="1">
      <alignment horizontal="centerContinuous"/>
    </xf>
    <xf numFmtId="0" fontId="15" fillId="0" borderId="0" xfId="0" applyNumberFormat="1" applyFont="1" applyFill="1" applyAlignment="1">
      <alignment horizontal="center"/>
    </xf>
    <xf numFmtId="0" fontId="15" fillId="0" borderId="1" xfId="0" applyNumberFormat="1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horizontal="center"/>
    </xf>
    <xf numFmtId="2" fontId="15" fillId="0" borderId="0" xfId="0" applyNumberFormat="1" applyFont="1" applyFill="1"/>
    <xf numFmtId="2" fontId="15" fillId="0" borderId="0" xfId="0" applyNumberFormat="1" applyFont="1" applyFill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2" fontId="15" fillId="0" borderId="0" xfId="0" applyNumberFormat="1" applyFont="1" applyFill="1" applyBorder="1"/>
    <xf numFmtId="2" fontId="15" fillId="0" borderId="0" xfId="0" applyNumberFormat="1" applyFont="1" applyFill="1" applyBorder="1" applyAlignment="1">
      <alignment horizontal="center"/>
    </xf>
    <xf numFmtId="37" fontId="2" fillId="0" borderId="0" xfId="127" applyNumberFormat="1" applyFont="1" applyFill="1" applyBorder="1"/>
    <xf numFmtId="37" fontId="2" fillId="0" borderId="0" xfId="130" applyNumberFormat="1" applyFont="1" applyFill="1" applyBorder="1"/>
    <xf numFmtId="37" fontId="2" fillId="0" borderId="17" xfId="127" applyNumberFormat="1" applyFont="1" applyFill="1" applyBorder="1"/>
    <xf numFmtId="37" fontId="2" fillId="0" borderId="0" xfId="130" applyNumberFormat="1" applyFont="1" applyFill="1"/>
    <xf numFmtId="10" fontId="2" fillId="0" borderId="0" xfId="129" applyNumberFormat="1" applyFont="1" applyFill="1" applyBorder="1"/>
    <xf numFmtId="10" fontId="2" fillId="0" borderId="17" xfId="129" applyNumberFormat="1" applyFont="1" applyFill="1" applyBorder="1"/>
    <xf numFmtId="10" fontId="32" fillId="0" borderId="2" xfId="129" applyNumberFormat="1" applyFont="1" applyFill="1" applyBorder="1"/>
    <xf numFmtId="2" fontId="14" fillId="0" borderId="0" xfId="0" applyNumberFormat="1" applyFont="1" applyFill="1" applyBorder="1" applyAlignment="1">
      <alignment horizontal="centerContinuous"/>
    </xf>
    <xf numFmtId="2" fontId="14" fillId="0" borderId="0" xfId="0" applyNumberFormat="1" applyFont="1" applyFill="1" applyAlignment="1">
      <alignment horizontal="centerContinuous"/>
    </xf>
    <xf numFmtId="0" fontId="14" fillId="0" borderId="0" xfId="0" applyNumberFormat="1" applyFont="1" applyFill="1" applyBorder="1" applyAlignment="1">
      <alignment horizontal="centerContinuous"/>
    </xf>
    <xf numFmtId="0" fontId="15" fillId="0" borderId="0" xfId="0" applyNumberFormat="1" applyFont="1" applyFill="1" applyBorder="1" applyAlignment="1">
      <alignment horizontal="centerContinuous"/>
    </xf>
    <xf numFmtId="0" fontId="14" fillId="0" borderId="0" xfId="0" applyNumberFormat="1" applyFont="1" applyFill="1" applyAlignment="1">
      <alignment horizontal="centerContinuous"/>
    </xf>
    <xf numFmtId="0" fontId="15" fillId="0" borderId="0" xfId="0" applyNumberFormat="1" applyFont="1" applyFill="1" applyBorder="1"/>
    <xf numFmtId="0" fontId="15" fillId="0" borderId="0" xfId="0" applyNumberFormat="1" applyFont="1" applyFill="1"/>
    <xf numFmtId="37" fontId="14" fillId="0" borderId="2" xfId="0" applyNumberFormat="1" applyFont="1" applyFill="1" applyBorder="1"/>
    <xf numFmtId="2" fontId="14" fillId="0" borderId="0" xfId="0" applyNumberFormat="1" applyFont="1" applyFill="1"/>
    <xf numFmtId="0" fontId="14" fillId="0" borderId="0" xfId="1943" applyFont="1" applyFill="1"/>
    <xf numFmtId="37" fontId="14" fillId="0" borderId="19" xfId="0" applyNumberFormat="1" applyFont="1" applyFill="1" applyBorder="1"/>
    <xf numFmtId="10" fontId="32" fillId="0" borderId="19" xfId="129" applyNumberFormat="1" applyFont="1" applyFill="1" applyBorder="1"/>
    <xf numFmtId="2" fontId="135" fillId="0" borderId="0" xfId="0" applyNumberFormat="1" applyFont="1" applyFill="1" applyAlignment="1">
      <alignment horizontal="centerContinuous"/>
    </xf>
    <xf numFmtId="2" fontId="15" fillId="0" borderId="0" xfId="1953" applyNumberFormat="1" applyFont="1" applyFill="1"/>
    <xf numFmtId="0" fontId="15" fillId="0" borderId="0" xfId="1953" applyFont="1" applyAlignment="1"/>
    <xf numFmtId="0" fontId="15" fillId="0" borderId="0" xfId="1953" applyNumberFormat="1" applyFont="1" applyFill="1" applyAlignment="1"/>
    <xf numFmtId="0" fontId="15" fillId="0" borderId="0" xfId="1953" applyFont="1" applyFill="1"/>
    <xf numFmtId="0" fontId="14" fillId="0" borderId="0" xfId="1953" applyNumberFormat="1" applyFont="1" applyFill="1" applyAlignment="1">
      <alignment horizontal="left"/>
    </xf>
    <xf numFmtId="0" fontId="14" fillId="0" borderId="0" xfId="1953" applyNumberFormat="1" applyFont="1" applyFill="1" applyAlignment="1">
      <alignment horizontal="right"/>
    </xf>
    <xf numFmtId="0" fontId="15" fillId="0" borderId="0" xfId="1953" applyNumberFormat="1" applyFont="1" applyFill="1" applyBorder="1" applyAlignment="1">
      <alignment horizontal="center"/>
    </xf>
    <xf numFmtId="0" fontId="135" fillId="0" borderId="0" xfId="1953" applyNumberFormat="1" applyFont="1" applyFill="1" applyAlignment="1">
      <alignment horizontal="centerContinuous"/>
    </xf>
    <xf numFmtId="0" fontId="15" fillId="0" borderId="0" xfId="1953" applyFont="1" applyAlignment="1">
      <alignment horizontal="centerContinuous"/>
    </xf>
    <xf numFmtId="0" fontId="15" fillId="0" borderId="0" xfId="1953" applyNumberFormat="1" applyFont="1" applyFill="1" applyAlignment="1">
      <alignment horizontal="centerContinuous"/>
    </xf>
    <xf numFmtId="2" fontId="15" fillId="0" borderId="0" xfId="1955" applyNumberFormat="1" applyFont="1" applyFill="1" applyAlignment="1"/>
    <xf numFmtId="0" fontId="15" fillId="0" borderId="0" xfId="1955" applyFont="1" applyFill="1" applyAlignment="1"/>
    <xf numFmtId="0" fontId="15" fillId="0" borderId="0" xfId="1955" applyNumberFormat="1" applyFont="1" applyFill="1" applyAlignment="1">
      <alignment horizontal="left"/>
    </xf>
    <xf numFmtId="0" fontId="15" fillId="0" borderId="0" xfId="1955" applyNumberFormat="1" applyFont="1" applyFill="1" applyBorder="1" applyAlignment="1">
      <alignment horizontal="left"/>
    </xf>
    <xf numFmtId="2" fontId="15" fillId="0" borderId="0" xfId="1955" applyNumberFormat="1" applyFont="1" applyFill="1"/>
    <xf numFmtId="0" fontId="15" fillId="0" borderId="0" xfId="1955" applyFont="1" applyAlignment="1"/>
    <xf numFmtId="0" fontId="134" fillId="0" borderId="0" xfId="1955" applyNumberFormat="1" applyFont="1" applyFill="1" applyAlignment="1">
      <alignment horizontal="left"/>
    </xf>
    <xf numFmtId="0" fontId="15" fillId="0" borderId="0" xfId="1955" applyNumberFormat="1" applyFont="1" applyFill="1" applyAlignment="1"/>
    <xf numFmtId="2" fontId="15" fillId="0" borderId="0" xfId="1957" applyNumberFormat="1" applyFont="1" applyFill="1" applyAlignment="1"/>
    <xf numFmtId="0" fontId="15" fillId="0" borderId="0" xfId="1957" applyFont="1" applyFill="1" applyAlignment="1"/>
    <xf numFmtId="0" fontId="15" fillId="0" borderId="0" xfId="1957" applyNumberFormat="1" applyFont="1" applyFill="1" applyAlignment="1"/>
    <xf numFmtId="0" fontId="134" fillId="0" borderId="0" xfId="1955" applyFont="1" applyAlignment="1"/>
    <xf numFmtId="0" fontId="134" fillId="0" borderId="0" xfId="1955" applyNumberFormat="1" applyFont="1" applyFill="1" applyAlignment="1"/>
    <xf numFmtId="43" fontId="2" fillId="0" borderId="0" xfId="129" applyNumberFormat="1" applyFont="1" applyFill="1" applyBorder="1"/>
  </cellXfs>
  <cellStyles count="1962">
    <cellStyle name="_x0013_" xfId="461"/>
    <cellStyle name=" 1" xfId="459"/>
    <cellStyle name=" 1 2" xfId="467"/>
    <cellStyle name=" 1 2 2" xfId="465"/>
    <cellStyle name=" 1 3" xfId="464"/>
    <cellStyle name="_x0013_ 2" xfId="463"/>
    <cellStyle name="??_HB_diagram-HHH" xfId="460"/>
    <cellStyle name="_ Other Current Expense" xfId="458"/>
    <cellStyle name="_%(SignOnly)" xfId="468"/>
    <cellStyle name="_%(SignOnly) 2" xfId="469"/>
    <cellStyle name="_%(SignOnly) 2 2" xfId="470"/>
    <cellStyle name="_%(SignOnly) 2 2 2" xfId="471"/>
    <cellStyle name="_%(SignOnly) 2 3" xfId="472"/>
    <cellStyle name="_%(SignOnly) 3" xfId="473"/>
    <cellStyle name="_%(SignOnly) 3 2" xfId="474"/>
    <cellStyle name="_%(SignOnly) 4" xfId="475"/>
    <cellStyle name="_%(SignSpaceOnly)" xfId="476"/>
    <cellStyle name="_%(SignSpaceOnly) 2" xfId="477"/>
    <cellStyle name="_%(SignSpaceOnly) 2 2" xfId="478"/>
    <cellStyle name="_%(SignSpaceOnly) 2 2 2" xfId="479"/>
    <cellStyle name="_%(SignSpaceOnly) 2 3" xfId="480"/>
    <cellStyle name="_%(SignSpaceOnly) 3" xfId="481"/>
    <cellStyle name="_%(SignSpaceOnly) 3 2" xfId="482"/>
    <cellStyle name="_%(SignSpaceOnly) 4" xfId="483"/>
    <cellStyle name="_05-2009 - Capital Expense Reconciliation" xfId="484"/>
    <cellStyle name="_1st Quarter 2009 10-Q - Regulatory Liability Reconciliation_from Neil" xfId="485"/>
    <cellStyle name="_Book200 Acq Adj by Plant Acct (w Alloc %)" xfId="486"/>
    <cellStyle name="_BS RMEC Total Depr Apr 2012 YTD" xfId="487"/>
    <cellStyle name="_Calpine DRAFT" xfId="488"/>
    <cellStyle name="_Calpine DRAFT 2" xfId="489"/>
    <cellStyle name="_Calpine DRAFT 2 2" xfId="490"/>
    <cellStyle name="_Calpine DRAFT 3" xfId="491"/>
    <cellStyle name="_Cash Flow May 09" xfId="492"/>
    <cellStyle name="_Cash Flow Reconciliations_Final Draft" xfId="493"/>
    <cellStyle name="_Cash Flow Reconciliations_Final Draft (4)" xfId="494"/>
    <cellStyle name="_Cash Flow Reconciliations_Final Draft (4) 2" xfId="495"/>
    <cellStyle name="_Cash Flow Reconciliations_Final Draft (4) 2 2" xfId="496"/>
    <cellStyle name="_Cash Flow Reconciliations_Final Draft (4) 2 2 2" xfId="497"/>
    <cellStyle name="_Cash Flow Reconciliations_Final Draft (4) 2 3" xfId="498"/>
    <cellStyle name="_Cash Flow Reconciliations_Final Draft (4) 3" xfId="499"/>
    <cellStyle name="_Cash Flow Reconciliations_Final Draft (4) 3 2" xfId="500"/>
    <cellStyle name="_Cash Flow Reconciliations_Final Draft (4) 4" xfId="501"/>
    <cellStyle name="_Cash Flow Reconciliations_Final Draft (5)" xfId="502"/>
    <cellStyle name="_Cash Flow Reconciliations_Final Draft (5) 2" xfId="503"/>
    <cellStyle name="_Cash Flow Reconciliations_Final Draft (5) 2 2" xfId="504"/>
    <cellStyle name="_Cash Flow Reconciliations_Final Draft (5) 2 2 2" xfId="505"/>
    <cellStyle name="_Cash Flow Reconciliations_Final Draft (5) 2 3" xfId="506"/>
    <cellStyle name="_Cash Flow Reconciliations_Final Draft (5) 3" xfId="507"/>
    <cellStyle name="_Cash Flow Reconciliations_Final Draft (5) 3 2" xfId="508"/>
    <cellStyle name="_Cash Flow Reconciliations_Final Draft (5) 4" xfId="509"/>
    <cellStyle name="_Cash Flow Reconciliations_Final Draft 2" xfId="510"/>
    <cellStyle name="_Cash Flow Reconciliations_Final Draft 2 2" xfId="511"/>
    <cellStyle name="_Cash Flow Reconciliations_Final Draft 2 2 2" xfId="512"/>
    <cellStyle name="_Cash Flow Reconciliations_Final Draft 2 3" xfId="513"/>
    <cellStyle name="_Cash Flow Reconciliations_Final Draft 3" xfId="514"/>
    <cellStyle name="_Cash Flow Reconciliations_Final Draft 3 2" xfId="515"/>
    <cellStyle name="_Cash Flow Reconciliations_Final Draft 3 2 2" xfId="516"/>
    <cellStyle name="_Cash Flow Reconciliations_Final Draft 3 3" xfId="517"/>
    <cellStyle name="_Cash Flow Reconciliations_Final Draft 4" xfId="518"/>
    <cellStyle name="_Cash Flow Reconciliations_Final Draft 4 2" xfId="519"/>
    <cellStyle name="_Cash Flow Reconciliations_Final Draft 5" xfId="520"/>
    <cellStyle name="_Cash Flow Reconciliations_Final Draft 6" xfId="521"/>
    <cellStyle name="_Cash Flow Reconciliations_Final Draft 7" xfId="522"/>
    <cellStyle name="_Comma" xfId="523"/>
    <cellStyle name="_Comma 2" xfId="524"/>
    <cellStyle name="_Comma 2 2" xfId="525"/>
    <cellStyle name="_Comma 2 2 2" xfId="526"/>
    <cellStyle name="_Comma 2 3" xfId="527"/>
    <cellStyle name="_Comma 3" xfId="528"/>
    <cellStyle name="_Comma 3 2" xfId="529"/>
    <cellStyle name="_Comma 4" xfId="530"/>
    <cellStyle name="_Comma_Model 03_21_02 Base Case No Weights" xfId="531"/>
    <cellStyle name="_Comma_Model 03_21_02 Base Case No Weights 2" xfId="532"/>
    <cellStyle name="_Comma_Model 03_21_02 Base Case No Weights 2 2" xfId="533"/>
    <cellStyle name="_Comma_Model 03_21_02 Base Case No Weights 2 2 2" xfId="534"/>
    <cellStyle name="_Comma_Model 03_21_02 Base Case No Weights 2 3" xfId="535"/>
    <cellStyle name="_Comma_Model 03_21_02 Base Case No Weights 3" xfId="536"/>
    <cellStyle name="_Comma_Model 03_21_02 Base Case No Weights 3 2" xfId="537"/>
    <cellStyle name="_Comma_Model 03_21_02 Base Case No Weights 4" xfId="538"/>
    <cellStyle name="_Currency" xfId="539"/>
    <cellStyle name="_Currency 2" xfId="540"/>
    <cellStyle name="_Currency 2 2" xfId="541"/>
    <cellStyle name="_Currency 2 2 2" xfId="542"/>
    <cellStyle name="_Currency 2 3" xfId="543"/>
    <cellStyle name="_Currency 3" xfId="544"/>
    <cellStyle name="_Currency 3 2" xfId="545"/>
    <cellStyle name="_Currency 4" xfId="546"/>
    <cellStyle name="_Currency_Model 03_21_02 Base Case No Weights" xfId="547"/>
    <cellStyle name="_Currency_Model 03_21_02 Base Case No Weights 2" xfId="548"/>
    <cellStyle name="_Currency_Model 03_21_02 Base Case No Weights 2 2" xfId="549"/>
    <cellStyle name="_Currency_Model 03_21_02 Base Case No Weights 2 2 2" xfId="550"/>
    <cellStyle name="_Currency_Model 03_21_02 Base Case No Weights 2 3" xfId="551"/>
    <cellStyle name="_Currency_Model 03_21_02 Base Case No Weights 3" xfId="552"/>
    <cellStyle name="_Currency_Model 03_21_02 Base Case No Weights 3 2" xfId="553"/>
    <cellStyle name="_Currency_Model 03_21_02 Base Case No Weights 4" xfId="554"/>
    <cellStyle name="_CurrencySpace" xfId="555"/>
    <cellStyle name="_CurrencySpace 2" xfId="556"/>
    <cellStyle name="_CurrencySpace 2 2" xfId="557"/>
    <cellStyle name="_CurrencySpace 2 2 2" xfId="558"/>
    <cellStyle name="_CurrencySpace 2 3" xfId="559"/>
    <cellStyle name="_CurrencySpace 3" xfId="560"/>
    <cellStyle name="_CurrencySpace 3 2" xfId="561"/>
    <cellStyle name="_CurrencySpace 4" xfId="562"/>
    <cellStyle name="_CurrencySpace_15 yr pricing model -at risk" xfId="563"/>
    <cellStyle name="_CurrencySpace_15 yr pricing model -at risk 2" xfId="564"/>
    <cellStyle name="_CurrencySpace_15 yr pricing model -at risk 2 2" xfId="565"/>
    <cellStyle name="_CurrencySpace_15 yr pricing model -at risk 2 2 2" xfId="566"/>
    <cellStyle name="_CurrencySpace_15 yr pricing model -at risk 2 3" xfId="567"/>
    <cellStyle name="_CurrencySpace_15 yr pricing model -at risk 3" xfId="568"/>
    <cellStyle name="_CurrencySpace_15 yr pricing model -at risk 3 2" xfId="569"/>
    <cellStyle name="_CurrencySpace_15 yr pricing model -at risk 4" xfId="570"/>
    <cellStyle name="_CurrencySpace_Model 03_21_02 Base Case No Weights" xfId="571"/>
    <cellStyle name="_CurrencySpace_Model 03_21_02 Base Case No Weights 2" xfId="572"/>
    <cellStyle name="_CurrencySpace_Model 03_21_02 Base Case No Weights 2 2" xfId="573"/>
    <cellStyle name="_CurrencySpace_Model 03_21_02 Base Case No Weights 2 2 2" xfId="574"/>
    <cellStyle name="_CurrencySpace_Model 03_21_02 Base Case No Weights 2 3" xfId="575"/>
    <cellStyle name="_CurrencySpace_Model 03_21_02 Base Case No Weights 3" xfId="576"/>
    <cellStyle name="_CurrencySpace_Model 03_21_02 Base Case No Weights 3 2" xfId="577"/>
    <cellStyle name="_CurrencySpace_Model 03_21_02 Base Case No Weights 4" xfId="578"/>
    <cellStyle name="_Dollar" xfId="579"/>
    <cellStyle name="_Draft Proposed" xfId="580"/>
    <cellStyle name="_Euro" xfId="581"/>
    <cellStyle name="_Euro 2" xfId="582"/>
    <cellStyle name="_Euro 2 2" xfId="583"/>
    <cellStyle name="_Euro 2 2 2" xfId="584"/>
    <cellStyle name="_Euro 2 3" xfId="585"/>
    <cellStyle name="_Euro 3" xfId="586"/>
    <cellStyle name="_Euro 3 2" xfId="587"/>
    <cellStyle name="_Euro 4" xfId="588"/>
    <cellStyle name="_FERC Filing Purchase Price Tie-out (acquisition adjustment) 6-21-11" xfId="589"/>
    <cellStyle name="_FERC Filing Purchase Price Tie-out (acquisition adjustment) 6-21-11 2" xfId="590"/>
    <cellStyle name="_FERC Filing Purchase Price Tie-out (acquisition adjustment) 6-21-11 2 2" xfId="591"/>
    <cellStyle name="_FERC Filing Purchase Price Tie-out (acquisition adjustment) 6-21-11 3" xfId="592"/>
    <cellStyle name="_GS Model2_11" xfId="593"/>
    <cellStyle name="_GS Model2_11 2" xfId="594"/>
    <cellStyle name="_GS Model2_11 2 2" xfId="595"/>
    <cellStyle name="_GS Model2_11 2 2 2" xfId="596"/>
    <cellStyle name="_GS Model2_11 2 3" xfId="597"/>
    <cellStyle name="_GS Model2_11 3" xfId="598"/>
    <cellStyle name="_GS Model2_11 3 2" xfId="599"/>
    <cellStyle name="_GS Model2_11 4" xfId="600"/>
    <cellStyle name="_Heading" xfId="601"/>
    <cellStyle name="_Heading_Model 03_21_02 Base Case No Weights" xfId="602"/>
    <cellStyle name="_Heading_Model 03_21_02 Base Case No Weights 2" xfId="603"/>
    <cellStyle name="_Highlight" xfId="604"/>
    <cellStyle name="_Highlight 2" xfId="605"/>
    <cellStyle name="_Highlight 2 2" xfId="606"/>
    <cellStyle name="_Highlight 2 2 2" xfId="607"/>
    <cellStyle name="_Highlight 2 3" xfId="608"/>
    <cellStyle name="_Highlight 3" xfId="609"/>
    <cellStyle name="_Highlight 3 2" xfId="610"/>
    <cellStyle name="_Highlight 4" xfId="611"/>
    <cellStyle name="_Multiple" xfId="612"/>
    <cellStyle name="_Multiple 2" xfId="613"/>
    <cellStyle name="_Multiple 2 2" xfId="614"/>
    <cellStyle name="_Multiple 2 2 2" xfId="615"/>
    <cellStyle name="_Multiple 2 3" xfId="616"/>
    <cellStyle name="_Multiple 3" xfId="617"/>
    <cellStyle name="_Multiple 3 2" xfId="618"/>
    <cellStyle name="_Multiple 4" xfId="619"/>
    <cellStyle name="_Multiple_GS Model2_11" xfId="620"/>
    <cellStyle name="_Multiple_GS Model2_11 2" xfId="621"/>
    <cellStyle name="_Multiple_GS Model2_11 2 2" xfId="622"/>
    <cellStyle name="_Multiple_GS Model2_11 2 2 2" xfId="623"/>
    <cellStyle name="_Multiple_GS Model2_11 2 3" xfId="624"/>
    <cellStyle name="_Multiple_GS Model2_11 3" xfId="625"/>
    <cellStyle name="_Multiple_GS Model2_11 3 2" xfId="626"/>
    <cellStyle name="_Multiple_GS Model2_11 4" xfId="627"/>
    <cellStyle name="_Multiple_Model 03_21_02 Base Case No Weights" xfId="628"/>
    <cellStyle name="_Multiple_Model 03_21_02 Base Case No Weights 2" xfId="629"/>
    <cellStyle name="_Multiple_Model 03_21_02 Base Case No Weights 2 2" xfId="630"/>
    <cellStyle name="_Multiple_Model 03_21_02 Base Case No Weights 2 2 2" xfId="631"/>
    <cellStyle name="_Multiple_Model 03_21_02 Base Case No Weights 2 3" xfId="632"/>
    <cellStyle name="_Multiple_Model 03_21_02 Base Case No Weights 3" xfId="633"/>
    <cellStyle name="_Multiple_Model 03_21_02 Base Case No Weights 3 2" xfId="634"/>
    <cellStyle name="_Multiple_Model 03_21_02 Base Case No Weights 4" xfId="635"/>
    <cellStyle name="_MultipleSpace" xfId="636"/>
    <cellStyle name="_MultipleSpace 2" xfId="637"/>
    <cellStyle name="_MultipleSpace 2 2" xfId="638"/>
    <cellStyle name="_MultipleSpace 2 2 2" xfId="639"/>
    <cellStyle name="_MultipleSpace 2 3" xfId="640"/>
    <cellStyle name="_MultipleSpace 3" xfId="641"/>
    <cellStyle name="_MultipleSpace 3 2" xfId="642"/>
    <cellStyle name="_MultipleSpace 4" xfId="643"/>
    <cellStyle name="_MultipleSpace_GS Model2_11" xfId="644"/>
    <cellStyle name="_MultipleSpace_GS Model2_11 2" xfId="645"/>
    <cellStyle name="_MultipleSpace_GS Model2_11 2 2" xfId="646"/>
    <cellStyle name="_MultipleSpace_GS Model2_11 2 2 2" xfId="647"/>
    <cellStyle name="_MultipleSpace_GS Model2_11 2 3" xfId="648"/>
    <cellStyle name="_MultipleSpace_GS Model2_11 3" xfId="649"/>
    <cellStyle name="_MultipleSpace_GS Model2_11 3 2" xfId="650"/>
    <cellStyle name="_MultipleSpace_GS Model2_11 4" xfId="651"/>
    <cellStyle name="_MultipleSpace_Model 03_21_02 Base Case No Weights" xfId="652"/>
    <cellStyle name="_MultipleSpace_Model 03_21_02 Base Case No Weights 2" xfId="653"/>
    <cellStyle name="_MultipleSpace_Model 03_21_02 Base Case No Weights 2 2" xfId="654"/>
    <cellStyle name="_MultipleSpace_Model 03_21_02 Base Case No Weights 2 2 2" xfId="655"/>
    <cellStyle name="_MultipleSpace_Model 03_21_02 Base Case No Weights 2 3" xfId="656"/>
    <cellStyle name="_MultipleSpace_Model 03_21_02 Base Case No Weights 3" xfId="657"/>
    <cellStyle name="_MultipleSpace_Model 03_21_02 Base Case No Weights 3 2" xfId="658"/>
    <cellStyle name="_MultipleSpace_Model 03_21_02 Base Case No Weights 4" xfId="659"/>
    <cellStyle name="_x0013__Ocotillo" xfId="660"/>
    <cellStyle name="_Pension Funding-Contributions April 2009" xfId="661"/>
    <cellStyle name="_Percent" xfId="662"/>
    <cellStyle name="_Percent 2" xfId="663"/>
    <cellStyle name="_Percent 2 2" xfId="664"/>
    <cellStyle name="_Percent 2 2 2" xfId="665"/>
    <cellStyle name="_Percent 2 3" xfId="666"/>
    <cellStyle name="_Percent 3" xfId="667"/>
    <cellStyle name="_Percent 3 2" xfId="668"/>
    <cellStyle name="_Percent 4" xfId="669"/>
    <cellStyle name="_Percent_GS Model2_11" xfId="670"/>
    <cellStyle name="_Percent_GS Model2_11 2" xfId="671"/>
    <cellStyle name="_Percent_GS Model2_11 2 2" xfId="672"/>
    <cellStyle name="_Percent_GS Model2_11 2 2 2" xfId="673"/>
    <cellStyle name="_Percent_GS Model2_11 2 3" xfId="674"/>
    <cellStyle name="_Percent_GS Model2_11 3" xfId="675"/>
    <cellStyle name="_Percent_GS Model2_11 3 2" xfId="676"/>
    <cellStyle name="_Percent_GS Model2_11 4" xfId="677"/>
    <cellStyle name="_PercentSpace" xfId="678"/>
    <cellStyle name="_PercentSpace 2" xfId="679"/>
    <cellStyle name="_PercentSpace 2 2" xfId="680"/>
    <cellStyle name="_PercentSpace 2 2 2" xfId="681"/>
    <cellStyle name="_PercentSpace 2 3" xfId="682"/>
    <cellStyle name="_PercentSpace 3" xfId="683"/>
    <cellStyle name="_PercentSpace 3 2" xfId="684"/>
    <cellStyle name="_PercentSpace 4" xfId="685"/>
    <cellStyle name="_PercentSpace_GS Model2_11" xfId="686"/>
    <cellStyle name="_PercentSpace_GS Model2_11 2" xfId="687"/>
    <cellStyle name="_PercentSpace_GS Model2_11 2 2" xfId="688"/>
    <cellStyle name="_PercentSpace_GS Model2_11 2 2 2" xfId="689"/>
    <cellStyle name="_PercentSpace_GS Model2_11 2 3" xfId="690"/>
    <cellStyle name="_PercentSpace_GS Model2_11 3" xfId="691"/>
    <cellStyle name="_PercentSpace_GS Model2_11 3 2" xfId="692"/>
    <cellStyle name="_PercentSpace_GS Model2_11 4" xfId="693"/>
    <cellStyle name="_Prepayments and Other Reconciliation - March 2009_from Maggie" xfId="694"/>
    <cellStyle name="_prestemp" xfId="695"/>
    <cellStyle name="_prestemp 2" xfId="696"/>
    <cellStyle name="_prestemp 2 2" xfId="697"/>
    <cellStyle name="_prestemp 2 2 2" xfId="698"/>
    <cellStyle name="_prestemp 2 3" xfId="699"/>
    <cellStyle name="_prestemp 3" xfId="700"/>
    <cellStyle name="_prestemp 3 2" xfId="701"/>
    <cellStyle name="_prestemp 4" xfId="702"/>
    <cellStyle name="_Q - Other Current Liabs" xfId="703"/>
    <cellStyle name="_Q - Other Current Liabs 2" xfId="704"/>
    <cellStyle name="_Q - Other Current Liabs 2 2" xfId="705"/>
    <cellStyle name="_Q - Other Current Liabs 2 2 2" xfId="706"/>
    <cellStyle name="_Q - Other Current Liabs 2 3" xfId="707"/>
    <cellStyle name="_Q - Other Current Liabs 3" xfId="708"/>
    <cellStyle name="_Q - Other Current Liabs 3 2" xfId="709"/>
    <cellStyle name="_Q - Other Current Liabs 4" xfId="710"/>
    <cellStyle name="_Revised Cash Flow - Sent  to D&amp;T 2.5.09" xfId="711"/>
    <cellStyle name="_SPS Utility Cash Flow and Bal Sht 04-30-09" xfId="712"/>
    <cellStyle name="_SPS Utility Cash Flow and Bal Sht 04-30-09 2" xfId="713"/>
    <cellStyle name="_SPS Utility Cash Flow and Bal Sht 04-30-09 2 2" xfId="714"/>
    <cellStyle name="_SPS Utility Cash Flow and Bal Sht 04-30-09 2 2 2" xfId="715"/>
    <cellStyle name="_SPS Utility Cash Flow and Bal Sht 04-30-09 2 3" xfId="716"/>
    <cellStyle name="_SPS Utility Cash Flow and Bal Sht 04-30-09 3" xfId="717"/>
    <cellStyle name="_SPS Utility Cash Flow and Bal Sht 04-30-09 3 2" xfId="718"/>
    <cellStyle name="_SPS Utility Cash Flow and Bal Sht 04-30-09 4" xfId="719"/>
    <cellStyle name="_SubHeading" xfId="720"/>
    <cellStyle name="_SubHeading_Model 03_21_02 Base Case No Weights" xfId="721"/>
    <cellStyle name="_SubHeading_Model 03_21_02 Base Case No Weights 2" xfId="722"/>
    <cellStyle name="_Summary Check" xfId="723"/>
    <cellStyle name="_Summary Check 2" xfId="724"/>
    <cellStyle name="_Summary Check 2 2" xfId="725"/>
    <cellStyle name="_Summary Check 2 2 2" xfId="726"/>
    <cellStyle name="_Summary Check 2 3" xfId="727"/>
    <cellStyle name="_Summary Check 3" xfId="728"/>
    <cellStyle name="_Summary Check 3 2" xfId="729"/>
    <cellStyle name="_Summary Check 4" xfId="730"/>
    <cellStyle name="_Table" xfId="731"/>
    <cellStyle name="_Table 2" xfId="732"/>
    <cellStyle name="_Table_Model 03_21_02 Base Case No Weights" xfId="733"/>
    <cellStyle name="_TableHead" xfId="734"/>
    <cellStyle name="_TableHead 2" xfId="735"/>
    <cellStyle name="_TableHead_Model 03_21_02 Base Case No Weights" xfId="736"/>
    <cellStyle name="_TableRowBorder" xfId="737"/>
    <cellStyle name="_TableRowBorder 2" xfId="738"/>
    <cellStyle name="_TableRowBorder 2 2" xfId="739"/>
    <cellStyle name="_TableRowBorder 2 2 2" xfId="740"/>
    <cellStyle name="_TableRowBorder 2 3" xfId="741"/>
    <cellStyle name="_TableRowBorder 3" xfId="742"/>
    <cellStyle name="_TableRowBorder 3 2" xfId="743"/>
    <cellStyle name="_TableRowBorder 4" xfId="744"/>
    <cellStyle name="_TableRowHead" xfId="745"/>
    <cellStyle name="_TableRowHead 2" xfId="746"/>
    <cellStyle name="_TableRowHead_Model 03_21_02 Base Case No Weights" xfId="747"/>
    <cellStyle name="_TableRowHead_Pricing Calculator7" xfId="748"/>
    <cellStyle name="_TableSuperHead" xfId="749"/>
    <cellStyle name="_TableSuperHead_Model 03_21_02 Base Case No Weights" xfId="750"/>
    <cellStyle name="_TableSuperHead_Model 03_21_02 Base Case No Weights 2" xfId="751"/>
    <cellStyle name="_U - Other LT Liabilities" xfId="752"/>
    <cellStyle name="_U - Other LT Liabilities 2" xfId="753"/>
    <cellStyle name="_U - Other LT Liabilities 2 2" xfId="754"/>
    <cellStyle name="_U - Other LT Liabilities 2 2 2" xfId="755"/>
    <cellStyle name="_U - Other LT Liabilities 2 3" xfId="756"/>
    <cellStyle name="_U - Other LT Liabilities 3" xfId="757"/>
    <cellStyle name="_U - Other LT Liabilities 3 2" xfId="758"/>
    <cellStyle name="_U - Other LT Liabilities 4" xfId="759"/>
    <cellStyle name="_Xcel Cash Flow 6-30-09" xfId="760"/>
    <cellStyle name="~Capacity (0)" xfId="761"/>
    <cellStyle name="~Capacity (1)" xfId="762"/>
    <cellStyle name="~Escalation" xfId="763"/>
    <cellStyle name="~Gas (0)" xfId="764"/>
    <cellStyle name="~Gas Price" xfId="765"/>
    <cellStyle name="~Power (0)" xfId="766"/>
    <cellStyle name="~Power Price" xfId="767"/>
    <cellStyle name="_x0010_“+ˆÉ•?pý¤" xfId="768"/>
    <cellStyle name="_x0010_“+ˆÉ•?pý¤ 2" xfId="769"/>
    <cellStyle name="20% - Accent1" xfId="31" builtinId="30" customBuiltin="1"/>
    <cellStyle name="20% - Accent1 2" xfId="55"/>
    <cellStyle name="20% - Accent1 2 2" xfId="181"/>
    <cellStyle name="20% - Accent1 2 3" xfId="291"/>
    <cellStyle name="20% - Accent1 2 4" xfId="352"/>
    <cellStyle name="20% - Accent1 2 5" xfId="388"/>
    <cellStyle name="20% - Accent1 2 6" xfId="770"/>
    <cellStyle name="20% - Accent1 3" xfId="168"/>
    <cellStyle name="20% - Accent1 3 2" xfId="771"/>
    <cellStyle name="20% - Accent1 4" xfId="290"/>
    <cellStyle name="20% - Accent1 5" xfId="351"/>
    <cellStyle name="20% - Accent1 6" xfId="443"/>
    <cellStyle name="20% - Accent2" xfId="35" builtinId="34" customBuiltin="1"/>
    <cellStyle name="20% - Accent2 2" xfId="57"/>
    <cellStyle name="20% - Accent2 2 2" xfId="182"/>
    <cellStyle name="20% - Accent2 2 3" xfId="293"/>
    <cellStyle name="20% - Accent2 2 4" xfId="354"/>
    <cellStyle name="20% - Accent2 2 5" xfId="389"/>
    <cellStyle name="20% - Accent2 2 6" xfId="772"/>
    <cellStyle name="20% - Accent2 3" xfId="170"/>
    <cellStyle name="20% - Accent2 3 2" xfId="773"/>
    <cellStyle name="20% - Accent2 4" xfId="292"/>
    <cellStyle name="20% - Accent2 5" xfId="353"/>
    <cellStyle name="20% - Accent2 6" xfId="445"/>
    <cellStyle name="20% - Accent3" xfId="39" builtinId="38" customBuiltin="1"/>
    <cellStyle name="20% - Accent3 2" xfId="58"/>
    <cellStyle name="20% - Accent3 2 2" xfId="183"/>
    <cellStyle name="20% - Accent3 2 3" xfId="295"/>
    <cellStyle name="20% - Accent3 2 4" xfId="356"/>
    <cellStyle name="20% - Accent3 2 5" xfId="390"/>
    <cellStyle name="20% - Accent3 2 6" xfId="774"/>
    <cellStyle name="20% - Accent3 3" xfId="172"/>
    <cellStyle name="20% - Accent3 3 2" xfId="775"/>
    <cellStyle name="20% - Accent3 4" xfId="294"/>
    <cellStyle name="20% - Accent3 5" xfId="355"/>
    <cellStyle name="20% - Accent3 6" xfId="447"/>
    <cellStyle name="20% - Accent4" xfId="43" builtinId="42" customBuiltin="1"/>
    <cellStyle name="20% - Accent4 2" xfId="59"/>
    <cellStyle name="20% - Accent4 2 2" xfId="184"/>
    <cellStyle name="20% - Accent4 2 3" xfId="297"/>
    <cellStyle name="20% - Accent4 2 4" xfId="358"/>
    <cellStyle name="20% - Accent4 2 5" xfId="391"/>
    <cellStyle name="20% - Accent4 2 6" xfId="776"/>
    <cellStyle name="20% - Accent4 3" xfId="174"/>
    <cellStyle name="20% - Accent4 3 2" xfId="777"/>
    <cellStyle name="20% - Accent4 4" xfId="296"/>
    <cellStyle name="20% - Accent4 5" xfId="357"/>
    <cellStyle name="20% - Accent4 6" xfId="449"/>
    <cellStyle name="20% - Accent5" xfId="47" builtinId="46" customBuiltin="1"/>
    <cellStyle name="20% - Accent5 2" xfId="60"/>
    <cellStyle name="20% - Accent5 2 2" xfId="185"/>
    <cellStyle name="20% - Accent5 2 3" xfId="299"/>
    <cellStyle name="20% - Accent5 2 4" xfId="360"/>
    <cellStyle name="20% - Accent5 2 5" xfId="392"/>
    <cellStyle name="20% - Accent5 2 6" xfId="778"/>
    <cellStyle name="20% - Accent5 3" xfId="176"/>
    <cellStyle name="20% - Accent5 4" xfId="298"/>
    <cellStyle name="20% - Accent5 5" xfId="359"/>
    <cellStyle name="20% - Accent5 6" xfId="451"/>
    <cellStyle name="20% - Accent6" xfId="51" builtinId="50" customBuiltin="1"/>
    <cellStyle name="20% - Accent6 2" xfId="61"/>
    <cellStyle name="20% - Accent6 2 2" xfId="186"/>
    <cellStyle name="20% - Accent6 2 3" xfId="301"/>
    <cellStyle name="20% - Accent6 2 4" xfId="362"/>
    <cellStyle name="20% - Accent6 2 5" xfId="393"/>
    <cellStyle name="20% - Accent6 2 6" xfId="779"/>
    <cellStyle name="20% - Accent6 3" xfId="178"/>
    <cellStyle name="20% - Accent6 3 2" xfId="780"/>
    <cellStyle name="20% - Accent6 4" xfId="300"/>
    <cellStyle name="20% - Accent6 5" xfId="361"/>
    <cellStyle name="20% - Accent6 6" xfId="453"/>
    <cellStyle name="40% - Accent1" xfId="32" builtinId="31" customBuiltin="1"/>
    <cellStyle name="40% - Accent1 2" xfId="62"/>
    <cellStyle name="40% - Accent1 2 2" xfId="187"/>
    <cellStyle name="40% - Accent1 2 3" xfId="303"/>
    <cellStyle name="40% - Accent1 2 4" xfId="364"/>
    <cellStyle name="40% - Accent1 2 5" xfId="394"/>
    <cellStyle name="40% - Accent1 2 6" xfId="781"/>
    <cellStyle name="40% - Accent1 3" xfId="169"/>
    <cellStyle name="40% - Accent1 3 2" xfId="782"/>
    <cellStyle name="40% - Accent1 4" xfId="302"/>
    <cellStyle name="40% - Accent1 5" xfId="363"/>
    <cellStyle name="40% - Accent1 6" xfId="444"/>
    <cellStyle name="40% - Accent2" xfId="36" builtinId="35" customBuiltin="1"/>
    <cellStyle name="40% - Accent2 2" xfId="63"/>
    <cellStyle name="40% - Accent2 2 2" xfId="188"/>
    <cellStyle name="40% - Accent2 2 3" xfId="305"/>
    <cellStyle name="40% - Accent2 2 4" xfId="366"/>
    <cellStyle name="40% - Accent2 2 5" xfId="395"/>
    <cellStyle name="40% - Accent2 2 6" xfId="783"/>
    <cellStyle name="40% - Accent2 3" xfId="171"/>
    <cellStyle name="40% - Accent2 4" xfId="304"/>
    <cellStyle name="40% - Accent2 5" xfId="365"/>
    <cellStyle name="40% - Accent2 6" xfId="446"/>
    <cellStyle name="40% - Accent3" xfId="40" builtinId="39" customBuiltin="1"/>
    <cellStyle name="40% - Accent3 2" xfId="64"/>
    <cellStyle name="40% - Accent3 2 2" xfId="189"/>
    <cellStyle name="40% - Accent3 2 3" xfId="307"/>
    <cellStyle name="40% - Accent3 2 4" xfId="368"/>
    <cellStyle name="40% - Accent3 2 5" xfId="396"/>
    <cellStyle name="40% - Accent3 2 6" xfId="784"/>
    <cellStyle name="40% - Accent3 3" xfId="173"/>
    <cellStyle name="40% - Accent3 3 2" xfId="785"/>
    <cellStyle name="40% - Accent3 4" xfId="306"/>
    <cellStyle name="40% - Accent3 5" xfId="367"/>
    <cellStyle name="40% - Accent3 6" xfId="448"/>
    <cellStyle name="40% - Accent4" xfId="44" builtinId="43" customBuiltin="1"/>
    <cellStyle name="40% - Accent4 2" xfId="65"/>
    <cellStyle name="40% - Accent4 2 2" xfId="190"/>
    <cellStyle name="40% - Accent4 2 3" xfId="309"/>
    <cellStyle name="40% - Accent4 2 4" xfId="370"/>
    <cellStyle name="40% - Accent4 2 5" xfId="397"/>
    <cellStyle name="40% - Accent4 2 6" xfId="786"/>
    <cellStyle name="40% - Accent4 3" xfId="175"/>
    <cellStyle name="40% - Accent4 3 2" xfId="787"/>
    <cellStyle name="40% - Accent4 4" xfId="308"/>
    <cellStyle name="40% - Accent4 5" xfId="369"/>
    <cellStyle name="40% - Accent4 6" xfId="450"/>
    <cellStyle name="40% - Accent5" xfId="48" builtinId="47" customBuiltin="1"/>
    <cellStyle name="40% - Accent5 2" xfId="66"/>
    <cellStyle name="40% - Accent5 2 2" xfId="191"/>
    <cellStyle name="40% - Accent5 2 3" xfId="311"/>
    <cellStyle name="40% - Accent5 2 4" xfId="372"/>
    <cellStyle name="40% - Accent5 2 5" xfId="398"/>
    <cellStyle name="40% - Accent5 2 6" xfId="788"/>
    <cellStyle name="40% - Accent5 3" xfId="177"/>
    <cellStyle name="40% - Accent5 3 2" xfId="789"/>
    <cellStyle name="40% - Accent5 4" xfId="310"/>
    <cellStyle name="40% - Accent5 5" xfId="371"/>
    <cellStyle name="40% - Accent5 6" xfId="452"/>
    <cellStyle name="40% - Accent6" xfId="52" builtinId="51" customBuiltin="1"/>
    <cellStyle name="40% - Accent6 2" xfId="68"/>
    <cellStyle name="40% - Accent6 2 2" xfId="192"/>
    <cellStyle name="40% - Accent6 2 3" xfId="313"/>
    <cellStyle name="40% - Accent6 2 4" xfId="374"/>
    <cellStyle name="40% - Accent6 2 5" xfId="399"/>
    <cellStyle name="40% - Accent6 2 6" xfId="790"/>
    <cellStyle name="40% - Accent6 3" xfId="179"/>
    <cellStyle name="40% - Accent6 3 2" xfId="791"/>
    <cellStyle name="40% - Accent6 4" xfId="312"/>
    <cellStyle name="40% - Accent6 5" xfId="373"/>
    <cellStyle name="40% - Accent6 6" xfId="454"/>
    <cellStyle name="60% - Accent1" xfId="33" builtinId="32" customBuiltin="1"/>
    <cellStyle name="60% - Accent1 2" xfId="792"/>
    <cellStyle name="60% - Accent1 3" xfId="793"/>
    <cellStyle name="60% - Accent2" xfId="37" builtinId="36" customBuiltin="1"/>
    <cellStyle name="60% - Accent2 2" xfId="794"/>
    <cellStyle name="60% - Accent2 3" xfId="795"/>
    <cellStyle name="60% - Accent3" xfId="41" builtinId="40" customBuiltin="1"/>
    <cellStyle name="60% - Accent3 2" xfId="796"/>
    <cellStyle name="60% - Accent3 3" xfId="797"/>
    <cellStyle name="60% - Accent4" xfId="45" builtinId="44" customBuiltin="1"/>
    <cellStyle name="60% - Accent4 2" xfId="798"/>
    <cellStyle name="60% - Accent4 3" xfId="799"/>
    <cellStyle name="60% - Accent5" xfId="49" builtinId="48" customBuiltin="1"/>
    <cellStyle name="60% - Accent5 2" xfId="800"/>
    <cellStyle name="60% - Accent5 3" xfId="801"/>
    <cellStyle name="60% - Accent6" xfId="53" builtinId="52" customBuiltin="1"/>
    <cellStyle name="60% - Accent6 2" xfId="802"/>
    <cellStyle name="60% - Accent6 3" xfId="803"/>
    <cellStyle name="Accent1" xfId="30" builtinId="29" customBuiltin="1"/>
    <cellStyle name="Accent1 2" xfId="804"/>
    <cellStyle name="Accent1 3" xfId="805"/>
    <cellStyle name="Accent2" xfId="34" builtinId="33" customBuiltin="1"/>
    <cellStyle name="Accent2 2" xfId="806"/>
    <cellStyle name="Accent2 3" xfId="807"/>
    <cellStyle name="Accent3" xfId="38" builtinId="37" customBuiltin="1"/>
    <cellStyle name="Accent3 2" xfId="808"/>
    <cellStyle name="Accent3 3" xfId="809"/>
    <cellStyle name="Accent4" xfId="42" builtinId="41" customBuiltin="1"/>
    <cellStyle name="Accent4 2" xfId="810"/>
    <cellStyle name="Accent4 3" xfId="811"/>
    <cellStyle name="Accent5" xfId="46" builtinId="45" customBuiltin="1"/>
    <cellStyle name="Accent5 2" xfId="812"/>
    <cellStyle name="Accent5 3" xfId="813"/>
    <cellStyle name="Accent6" xfId="50" builtinId="49" customBuiltin="1"/>
    <cellStyle name="Accent6 2" xfId="814"/>
    <cellStyle name="Accent6 3" xfId="815"/>
    <cellStyle name="Actual Date" xfId="72"/>
    <cellStyle name="Actual Date 2" xfId="816"/>
    <cellStyle name="Actual Date 3" xfId="817"/>
    <cellStyle name="adjusted" xfId="818"/>
    <cellStyle name="Bad" xfId="20" builtinId="27" customBuiltin="1"/>
    <cellStyle name="Bad 2" xfId="819"/>
    <cellStyle name="Bad 2 2" xfId="820"/>
    <cellStyle name="Bad 2 3" xfId="821"/>
    <cellStyle name="Bad 3" xfId="822"/>
    <cellStyle name="Border Heavy" xfId="823"/>
    <cellStyle name="Border Heavy 2" xfId="824"/>
    <cellStyle name="Border Thin" xfId="825"/>
    <cellStyle name="Border Thin 2" xfId="826"/>
    <cellStyle name="Calc Currency (0)" xfId="827"/>
    <cellStyle name="Calc Currency (0) 2" xfId="828"/>
    <cellStyle name="Calc Currency (0) 3" xfId="829"/>
    <cellStyle name="Calculation" xfId="24" builtinId="22" customBuiltin="1"/>
    <cellStyle name="Calculation 2" xfId="830"/>
    <cellStyle name="Calculation 3" xfId="831"/>
    <cellStyle name="Cancel" xfId="832"/>
    <cellStyle name="Check Cell" xfId="26" builtinId="23" customBuiltin="1"/>
    <cellStyle name="Check Cell 2" xfId="833"/>
    <cellStyle name="Check Cell 2 2" xfId="834"/>
    <cellStyle name="Check Cell 2 3" xfId="835"/>
    <cellStyle name="Check Cell 3" xfId="836"/>
    <cellStyle name="Check Cell 3 2" xfId="837"/>
    <cellStyle name="Check Cell 3 3" xfId="838"/>
    <cellStyle name="Check Cell 3 4" xfId="839"/>
    <cellStyle name="Column.Head" xfId="840"/>
    <cellStyle name="Comma  - Style1" xfId="841"/>
    <cellStyle name="Comma  - Style2" xfId="842"/>
    <cellStyle name="Comma  - Style3" xfId="843"/>
    <cellStyle name="Comma  - Style4" xfId="844"/>
    <cellStyle name="Comma  - Style5" xfId="845"/>
    <cellStyle name="Comma  - Style6" xfId="846"/>
    <cellStyle name="Comma  - Style7" xfId="847"/>
    <cellStyle name="Comma  - Style8" xfId="848"/>
    <cellStyle name="Comma [0] 2" xfId="74"/>
    <cellStyle name="Comma [0] 2 2" xfId="849"/>
    <cellStyle name="Comma [0] 2 2 2" xfId="850"/>
    <cellStyle name="Comma [0] 2 3" xfId="851"/>
    <cellStyle name="Comma [0] 3" xfId="75"/>
    <cellStyle name="Comma [0] 3 2" xfId="852"/>
    <cellStyle name="Comma [0] 4" xfId="853"/>
    <cellStyle name="Comma [0] 5" xfId="854"/>
    <cellStyle name="Comma [0] 6" xfId="855"/>
    <cellStyle name="Comma [1]" xfId="856"/>
    <cellStyle name="Comma [2]" xfId="857"/>
    <cellStyle name="Comma [2] 2" xfId="858"/>
    <cellStyle name="Comma [3]" xfId="859"/>
    <cellStyle name="Comma 0 [0]" xfId="860"/>
    <cellStyle name="Comma 0 [0] 2" xfId="861"/>
    <cellStyle name="Comma 10" xfId="76"/>
    <cellStyle name="Comma 10 2" xfId="862"/>
    <cellStyle name="Comma 100" xfId="1923"/>
    <cellStyle name="Comma 101" xfId="1926"/>
    <cellStyle name="Comma 102" xfId="1930"/>
    <cellStyle name="Comma 103" xfId="1931"/>
    <cellStyle name="Comma 104" xfId="1933"/>
    <cellStyle name="Comma 105" xfId="1935"/>
    <cellStyle name="Comma 106" xfId="1937"/>
    <cellStyle name="Comma 107" xfId="1939"/>
    <cellStyle name="Comma 108" xfId="1942"/>
    <cellStyle name="Comma 109" xfId="1944"/>
    <cellStyle name="Comma 11" xfId="77"/>
    <cellStyle name="Comma 11 2" xfId="863"/>
    <cellStyle name="Comma 110" xfId="1946"/>
    <cellStyle name="Comma 111" xfId="1948"/>
    <cellStyle name="Comma 112" xfId="1950"/>
    <cellStyle name="Comma 113" xfId="1952"/>
    <cellStyle name="Comma 114" xfId="1954"/>
    <cellStyle name="Comma 115" xfId="1956"/>
    <cellStyle name="Comma 116" xfId="1958"/>
    <cellStyle name="Comma 117" xfId="1960"/>
    <cellStyle name="Comma 12" xfId="78"/>
    <cellStyle name="Comma 12 2" xfId="864"/>
    <cellStyle name="Comma 12 3" xfId="865"/>
    <cellStyle name="Comma 13" xfId="79"/>
    <cellStyle name="Comma 13 2" xfId="866"/>
    <cellStyle name="Comma 13 3" xfId="867"/>
    <cellStyle name="Comma 14" xfId="80"/>
    <cellStyle name="Comma 15" xfId="81"/>
    <cellStyle name="Comma 15 2" xfId="869"/>
    <cellStyle name="Comma 15 3" xfId="868"/>
    <cellStyle name="Comma 16" xfId="82"/>
    <cellStyle name="Comma 16 2" xfId="871"/>
    <cellStyle name="Comma 16 3" xfId="870"/>
    <cellStyle name="Comma 17" xfId="73"/>
    <cellStyle name="Comma 17 2" xfId="872"/>
    <cellStyle name="Comma 18" xfId="125"/>
    <cellStyle name="Comma 18 2" xfId="873"/>
    <cellStyle name="Comma 19" xfId="56"/>
    <cellStyle name="Comma 19 2" xfId="874"/>
    <cellStyle name="Comma 2" xfId="5"/>
    <cellStyle name="Comma 2 2" xfId="84"/>
    <cellStyle name="Comma 2 2 2" xfId="876"/>
    <cellStyle name="Comma 2 2 2 2" xfId="877"/>
    <cellStyle name="Comma 2 2 2 3" xfId="878"/>
    <cellStyle name="Comma 2 2 3" xfId="879"/>
    <cellStyle name="Comma 2 2 4" xfId="875"/>
    <cellStyle name="Comma 2 3" xfId="83"/>
    <cellStyle name="Comma 2 3 2" xfId="880"/>
    <cellStyle name="Comma 2 4" xfId="195"/>
    <cellStyle name="Comma 2 4 2" xfId="881"/>
    <cellStyle name="Comma 2 5" xfId="321"/>
    <cellStyle name="Comma 2 5 2" xfId="882"/>
    <cellStyle name="Comma 2 6" xfId="376"/>
    <cellStyle name="Comma 2 7" xfId="401"/>
    <cellStyle name="Comma 2 8" xfId="423"/>
    <cellStyle name="Comma 2 9" xfId="1927"/>
    <cellStyle name="Comma 2_BB Abatement (2)" xfId="883"/>
    <cellStyle name="Comma 20" xfId="124"/>
    <cellStyle name="Comma 20 2" xfId="884"/>
    <cellStyle name="Comma 21" xfId="71"/>
    <cellStyle name="Comma 21 2" xfId="885"/>
    <cellStyle name="Comma 22" xfId="123"/>
    <cellStyle name="Comma 22 2" xfId="886"/>
    <cellStyle name="Comma 23" xfId="67"/>
    <cellStyle name="Comma 23 2" xfId="887"/>
    <cellStyle name="Comma 24" xfId="132"/>
    <cellStyle name="Comma 24 2" xfId="888"/>
    <cellStyle name="Comma 25" xfId="128"/>
    <cellStyle name="Comma 25 2" xfId="889"/>
    <cellStyle name="Comma 26" xfId="134"/>
    <cellStyle name="Comma 26 2" xfId="890"/>
    <cellStyle name="Comma 27" xfId="133"/>
    <cellStyle name="Comma 27 2" xfId="891"/>
    <cellStyle name="Comma 28" xfId="145"/>
    <cellStyle name="Comma 28 2" xfId="892"/>
    <cellStyle name="Comma 29" xfId="146"/>
    <cellStyle name="Comma 29 2" xfId="893"/>
    <cellStyle name="Comma 3" xfId="6"/>
    <cellStyle name="Comma 3 2" xfId="86"/>
    <cellStyle name="Comma 3 2 2" xfId="894"/>
    <cellStyle name="Comma 3 2 3" xfId="895"/>
    <cellStyle name="Comma 3 3" xfId="85"/>
    <cellStyle name="Comma 3 3 2" xfId="896"/>
    <cellStyle name="Comma 3 4" xfId="196"/>
    <cellStyle name="Comma 3 4 2" xfId="897"/>
    <cellStyle name="Comma 3 5" xfId="322"/>
    <cellStyle name="Comma 3 5 2" xfId="898"/>
    <cellStyle name="Comma 3 6" xfId="377"/>
    <cellStyle name="Comma 3 7" xfId="402"/>
    <cellStyle name="Comma 30" xfId="142"/>
    <cellStyle name="Comma 30 2" xfId="899"/>
    <cellStyle name="Comma 31" xfId="147"/>
    <cellStyle name="Comma 31 2" xfId="900"/>
    <cellStyle name="Comma 32" xfId="144"/>
    <cellStyle name="Comma 32 2" xfId="901"/>
    <cellStyle name="Comma 33" xfId="148"/>
    <cellStyle name="Comma 33 2" xfId="902"/>
    <cellStyle name="Comma 34" xfId="141"/>
    <cellStyle name="Comma 34 2" xfId="903"/>
    <cellStyle name="Comma 35" xfId="137"/>
    <cellStyle name="Comma 35 2" xfId="904"/>
    <cellStyle name="Comma 36" xfId="143"/>
    <cellStyle name="Comma 36 2" xfId="905"/>
    <cellStyle name="Comma 37" xfId="70"/>
    <cellStyle name="Comma 37 2" xfId="906"/>
    <cellStyle name="Comma 38" xfId="140"/>
    <cellStyle name="Comma 38 2" xfId="907"/>
    <cellStyle name="Comma 39" xfId="139"/>
    <cellStyle name="Comma 39 2" xfId="908"/>
    <cellStyle name="Comma 4" xfId="4"/>
    <cellStyle name="Comma 4 2" xfId="910"/>
    <cellStyle name="Comma 4 2 2" xfId="911"/>
    <cellStyle name="Comma 4 3" xfId="912"/>
    <cellStyle name="Comma 4 4" xfId="913"/>
    <cellStyle name="Comma 40" xfId="164"/>
    <cellStyle name="Comma 40 2" xfId="914"/>
    <cellStyle name="Comma 41" xfId="208"/>
    <cellStyle name="Comma 41 2" xfId="915"/>
    <cellStyle name="Comma 42" xfId="216"/>
    <cellStyle name="Comma 42 2" xfId="916"/>
    <cellStyle name="Comma 43" xfId="218"/>
    <cellStyle name="Comma 43 2" xfId="917"/>
    <cellStyle name="Comma 44" xfId="221"/>
    <cellStyle name="Comma 44 2" xfId="918"/>
    <cellStyle name="Comma 45" xfId="223"/>
    <cellStyle name="Comma 45 2" xfId="919"/>
    <cellStyle name="Comma 46" xfId="225"/>
    <cellStyle name="Comma 46 2" xfId="920"/>
    <cellStyle name="Comma 47" xfId="214"/>
    <cellStyle name="Comma 47 2" xfId="921"/>
    <cellStyle name="Comma 48" xfId="245"/>
    <cellStyle name="Comma 48 2" xfId="922"/>
    <cellStyle name="Comma 49" xfId="247"/>
    <cellStyle name="Comma 49 2" xfId="923"/>
    <cellStyle name="Comma 5" xfId="87"/>
    <cellStyle name="Comma 5 2" xfId="924"/>
    <cellStyle name="Comma 5 2 2" xfId="925"/>
    <cellStyle name="Comma 5 2 3" xfId="926"/>
    <cellStyle name="Comma 5 3" xfId="927"/>
    <cellStyle name="Comma 5 4" xfId="928"/>
    <cellStyle name="Comma 50" xfId="249"/>
    <cellStyle name="Comma 50 2" xfId="929"/>
    <cellStyle name="Comma 51" xfId="251"/>
    <cellStyle name="Comma 51 2" xfId="930"/>
    <cellStyle name="Comma 52" xfId="253"/>
    <cellStyle name="Comma 52 2" xfId="931"/>
    <cellStyle name="Comma 53" xfId="255"/>
    <cellStyle name="Comma 53 2" xfId="932"/>
    <cellStyle name="Comma 54" xfId="257"/>
    <cellStyle name="Comma 54 2" xfId="933"/>
    <cellStyle name="Comma 55" xfId="211"/>
    <cellStyle name="Comma 55 2" xfId="934"/>
    <cellStyle name="Comma 56" xfId="265"/>
    <cellStyle name="Comma 56 2" xfId="935"/>
    <cellStyle name="Comma 57" xfId="267"/>
    <cellStyle name="Comma 57 2" xfId="936"/>
    <cellStyle name="Comma 58" xfId="269"/>
    <cellStyle name="Comma 58 2" xfId="937"/>
    <cellStyle name="Comma 59" xfId="271"/>
    <cellStyle name="Comma 59 2" xfId="938"/>
    <cellStyle name="Comma 6" xfId="88"/>
    <cellStyle name="Comma 6 2" xfId="939"/>
    <cellStyle name="Comma 60" xfId="259"/>
    <cellStyle name="Comma 60 2" xfId="940"/>
    <cellStyle name="Comma 61" xfId="274"/>
    <cellStyle name="Comma 61 2" xfId="941"/>
    <cellStyle name="Comma 62" xfId="277"/>
    <cellStyle name="Comma 62 2" xfId="457"/>
    <cellStyle name="Comma 63" xfId="279"/>
    <cellStyle name="Comma 63 2" xfId="466"/>
    <cellStyle name="Comma 64" xfId="243"/>
    <cellStyle name="Comma 64 2" xfId="1875"/>
    <cellStyle name="Comma 65" xfId="258"/>
    <cellStyle name="Comma 65 2" xfId="1877"/>
    <cellStyle name="Comma 66" xfId="235"/>
    <cellStyle name="Comma 66 2" xfId="1879"/>
    <cellStyle name="Comma 67" xfId="242"/>
    <cellStyle name="Comma 68" xfId="241"/>
    <cellStyle name="Comma 69" xfId="285"/>
    <cellStyle name="Comma 7" xfId="89"/>
    <cellStyle name="Comma 70" xfId="287"/>
    <cellStyle name="Comma 71" xfId="317"/>
    <cellStyle name="Comma 72" xfId="318"/>
    <cellStyle name="Comma 73" xfId="332"/>
    <cellStyle name="Comma 74" xfId="319"/>
    <cellStyle name="Comma 75" xfId="333"/>
    <cellStyle name="Comma 76" xfId="314"/>
    <cellStyle name="Comma 77" xfId="334"/>
    <cellStyle name="Comma 78" xfId="315"/>
    <cellStyle name="Comma 79" xfId="335"/>
    <cellStyle name="Comma 8" xfId="90"/>
    <cellStyle name="Comma 80" xfId="316"/>
    <cellStyle name="Comma 81" xfId="336"/>
    <cellStyle name="Comma 82" xfId="338"/>
    <cellStyle name="Comma 83" xfId="342"/>
    <cellStyle name="Comma 84" xfId="337"/>
    <cellStyle name="Comma 85" xfId="375"/>
    <cellStyle name="Comma 86" xfId="378"/>
    <cellStyle name="Comma 87" xfId="400"/>
    <cellStyle name="Comma 88" xfId="404"/>
    <cellStyle name="Comma 89" xfId="403"/>
    <cellStyle name="Comma 9" xfId="91"/>
    <cellStyle name="Comma 90" xfId="421"/>
    <cellStyle name="Comma 91" xfId="426"/>
    <cellStyle name="Comma 92" xfId="1886"/>
    <cellStyle name="Comma 93" xfId="1902"/>
    <cellStyle name="Comma 94" xfId="1905"/>
    <cellStyle name="Comma 95" xfId="1908"/>
    <cellStyle name="Comma 96" xfId="1911"/>
    <cellStyle name="Comma 97" xfId="1914"/>
    <cellStyle name="Comma 98" xfId="1917"/>
    <cellStyle name="Comma 99" xfId="1920"/>
    <cellStyle name="Comma0" xfId="942"/>
    <cellStyle name="Comma0 2" xfId="943"/>
    <cellStyle name="Comma0 2 2" xfId="944"/>
    <cellStyle name="Comma0 2 2 2" xfId="945"/>
    <cellStyle name="Comma0 2 3" xfId="946"/>
    <cellStyle name="Comma0 3" xfId="947"/>
    <cellStyle name="Comma0 3 2" xfId="948"/>
    <cellStyle name="Comma0 4" xfId="949"/>
    <cellStyle name="Comma0 5" xfId="950"/>
    <cellStyle name="Comma0 6" xfId="951"/>
    <cellStyle name="ConvVer" xfId="952"/>
    <cellStyle name="Copied" xfId="953"/>
    <cellStyle name="COSS" xfId="954"/>
    <cellStyle name="COSS 2" xfId="955"/>
    <cellStyle name="COSS 2 2" xfId="956"/>
    <cellStyle name="COSS 3" xfId="957"/>
    <cellStyle name="Currency [2]" xfId="958"/>
    <cellStyle name="Currency [3]" xfId="959"/>
    <cellStyle name="Currency 10" xfId="1880"/>
    <cellStyle name="Currency 11" xfId="1901"/>
    <cellStyle name="Currency 12" xfId="1904"/>
    <cellStyle name="Currency 13" xfId="1907"/>
    <cellStyle name="Currency 14" xfId="1910"/>
    <cellStyle name="Currency 15" xfId="1913"/>
    <cellStyle name="Currency 16" xfId="1916"/>
    <cellStyle name="Currency 17" xfId="1919"/>
    <cellStyle name="Currency 18" xfId="1922"/>
    <cellStyle name="Currency 2" xfId="8"/>
    <cellStyle name="Currency 2 2" xfId="92"/>
    <cellStyle name="Currency 2 2 2" xfId="960"/>
    <cellStyle name="Currency 2 3" xfId="961"/>
    <cellStyle name="Currency 2 4" xfId="962"/>
    <cellStyle name="Currency 3" xfId="7"/>
    <cellStyle name="Currency 3 2" xfId="963"/>
    <cellStyle name="Currency 3 3" xfId="964"/>
    <cellStyle name="Currency 4" xfId="430"/>
    <cellStyle name="Currency 4 2" xfId="965"/>
    <cellStyle name="Currency 5" xfId="438"/>
    <cellStyle name="Currency 5 2" xfId="966"/>
    <cellStyle name="Currency 6" xfId="967"/>
    <cellStyle name="Currency 7" xfId="968"/>
    <cellStyle name="Currency 8" xfId="969"/>
    <cellStyle name="Currency 9" xfId="970"/>
    <cellStyle name="Currency0" xfId="971"/>
    <cellStyle name="Currency0 2" xfId="972"/>
    <cellStyle name="Currency0 2 2" xfId="973"/>
    <cellStyle name="Currency0 2 2 2" xfId="974"/>
    <cellStyle name="Currency0 2 3" xfId="975"/>
    <cellStyle name="Currency0 2 4" xfId="976"/>
    <cellStyle name="Currency0 2 5" xfId="977"/>
    <cellStyle name="Currency0 3" xfId="978"/>
    <cellStyle name="Currency0 3 2" xfId="979"/>
    <cellStyle name="Currency0 4" xfId="980"/>
    <cellStyle name="Currency0 5" xfId="981"/>
    <cellStyle name="Currency0 6" xfId="982"/>
    <cellStyle name="Date" xfId="93"/>
    <cellStyle name="Date 2" xfId="983"/>
    <cellStyle name="Date 2 2" xfId="984"/>
    <cellStyle name="Date 2 2 2" xfId="985"/>
    <cellStyle name="Date 2 3" xfId="986"/>
    <cellStyle name="Date 3" xfId="987"/>
    <cellStyle name="Date 3 2" xfId="988"/>
    <cellStyle name="Date 4" xfId="989"/>
    <cellStyle name="decimal" xfId="990"/>
    <cellStyle name="Dot" xfId="991"/>
    <cellStyle name="Entered" xfId="992"/>
    <cellStyle name="Escalation" xfId="993"/>
    <cellStyle name="Euro" xfId="994"/>
    <cellStyle name="Explanatory Text" xfId="28" builtinId="53" customBuiltin="1"/>
    <cellStyle name="Explanatory Text 2" xfId="995"/>
    <cellStyle name="Fixed" xfId="95"/>
    <cellStyle name="Fixed 2" xfId="996"/>
    <cellStyle name="Fixed 2 2" xfId="997"/>
    <cellStyle name="Fixed 2 2 2" xfId="998"/>
    <cellStyle name="Fixed 2 3" xfId="999"/>
    <cellStyle name="Fixed 2 4" xfId="1000"/>
    <cellStyle name="Fixed 2 5" xfId="1001"/>
    <cellStyle name="Fixed 3" xfId="1002"/>
    <cellStyle name="Fixed 3 2" xfId="1003"/>
    <cellStyle name="Fixed 4" xfId="1004"/>
    <cellStyle name="Good" xfId="19" builtinId="26" customBuiltin="1"/>
    <cellStyle name="Good 2" xfId="1005"/>
    <cellStyle name="Good 2 2" xfId="1006"/>
    <cellStyle name="Good 2 3" xfId="1007"/>
    <cellStyle name="Good 3" xfId="1008"/>
    <cellStyle name="GrayCell" xfId="1009"/>
    <cellStyle name="Grey" xfId="96"/>
    <cellStyle name="Grey 2" xfId="1010"/>
    <cellStyle name="HEADER" xfId="97"/>
    <cellStyle name="Header1" xfId="1011"/>
    <cellStyle name="Header1 2" xfId="1012"/>
    <cellStyle name="Header2" xfId="1013"/>
    <cellStyle name="Header2 2" xfId="1014"/>
    <cellStyle name="Heading" xfId="1015"/>
    <cellStyle name="Heading 1" xfId="15" builtinId="16" customBuiltin="1"/>
    <cellStyle name="Heading 1 2" xfId="1016"/>
    <cellStyle name="Heading 1 3" xfId="1017"/>
    <cellStyle name="Heading 2" xfId="16" builtinId="17" customBuiltin="1"/>
    <cellStyle name="Heading 2 2" xfId="1018"/>
    <cellStyle name="Heading 2 3" xfId="1019"/>
    <cellStyle name="Heading 3" xfId="17" builtinId="18" customBuiltin="1"/>
    <cellStyle name="Heading 3 2" xfId="1020"/>
    <cellStyle name="Heading 3 3" xfId="1021"/>
    <cellStyle name="Heading 4" xfId="18" builtinId="19" customBuiltin="1"/>
    <cellStyle name="Heading 4 2" xfId="1022"/>
    <cellStyle name="Heading 4 3" xfId="1023"/>
    <cellStyle name="Heading1" xfId="99"/>
    <cellStyle name="Heading1 2" xfId="1024"/>
    <cellStyle name="Heading1 2 2" xfId="1025"/>
    <cellStyle name="Heading1 2 2 2" xfId="1026"/>
    <cellStyle name="Heading1 2 3" xfId="1027"/>
    <cellStyle name="Heading1 3" xfId="1028"/>
    <cellStyle name="Heading1 3 2" xfId="1029"/>
    <cellStyle name="Heading1 4" xfId="1030"/>
    <cellStyle name="Heading2" xfId="100"/>
    <cellStyle name="Heading2 2" xfId="1031"/>
    <cellStyle name="Heading2 2 2" xfId="1032"/>
    <cellStyle name="Heading2 2 2 2" xfId="1033"/>
    <cellStyle name="Heading2 2 3" xfId="1034"/>
    <cellStyle name="Heading2 3" xfId="1035"/>
    <cellStyle name="Heading2 3 2" xfId="1036"/>
    <cellStyle name="Heading2 4" xfId="1037"/>
    <cellStyle name="HEADINGS" xfId="1038"/>
    <cellStyle name="Hidden" xfId="1039"/>
    <cellStyle name="HIGHLIGHT" xfId="101"/>
    <cellStyle name="Input" xfId="22" builtinId="20" customBuiltin="1"/>
    <cellStyle name="Input [yellow]" xfId="102"/>
    <cellStyle name="Input [yellow] 2" xfId="1040"/>
    <cellStyle name="Input 2" xfId="1041"/>
    <cellStyle name="Input 2 2" xfId="1042"/>
    <cellStyle name="Input 2 3" xfId="1043"/>
    <cellStyle name="Input 3" xfId="1044"/>
    <cellStyle name="Input 3 2" xfId="1045"/>
    <cellStyle name="Input 3 3" xfId="1046"/>
    <cellStyle name="Input 3 4" xfId="1047"/>
    <cellStyle name="Input 4" xfId="1048"/>
    <cellStyle name="Input 5" xfId="1049"/>
    <cellStyle name="input data" xfId="1050"/>
    <cellStyle name="input data 2" xfId="1051"/>
    <cellStyle name="input data_Ocotillo" xfId="1052"/>
    <cellStyle name="INPUTS" xfId="1053"/>
    <cellStyle name="Inputs2" xfId="1054"/>
    <cellStyle name="Linked Cell" xfId="25" builtinId="24" customBuiltin="1"/>
    <cellStyle name="Linked Cell 2" xfId="1055"/>
    <cellStyle name="Linked Cell 3" xfId="1056"/>
    <cellStyle name="m/d/yy" xfId="1057"/>
    <cellStyle name="Month" xfId="1058"/>
    <cellStyle name="Month-long" xfId="1059"/>
    <cellStyle name="Month-short" xfId="1060"/>
    <cellStyle name="Mon-yr" xfId="1061"/>
    <cellStyle name="Multiple" xfId="1062"/>
    <cellStyle name="Neutral" xfId="21" builtinId="28" customBuiltin="1"/>
    <cellStyle name="Neutral 2" xfId="1063"/>
    <cellStyle name="Neutral 2 2" xfId="1064"/>
    <cellStyle name="Neutral 2 3" xfId="1065"/>
    <cellStyle name="Neutral 3" xfId="1066"/>
    <cellStyle name="no dec" xfId="103"/>
    <cellStyle name="no dec 2" xfId="1067"/>
    <cellStyle name="no dec 2 2" xfId="1068"/>
    <cellStyle name="no dec 3" xfId="1069"/>
    <cellStyle name="Normal" xfId="0" builtinId="0"/>
    <cellStyle name="Normal - Style1" xfId="104"/>
    <cellStyle name="Normal - Style1 2" xfId="1070"/>
    <cellStyle name="Normal - Style2" xfId="1071"/>
    <cellStyle name="Normal + box" xfId="1072"/>
    <cellStyle name="Normal + cyan" xfId="1073"/>
    <cellStyle name="Normal + cyan 2" xfId="1074"/>
    <cellStyle name="Normal + cyan 3" xfId="1075"/>
    <cellStyle name="normal + link" xfId="1076"/>
    <cellStyle name="normal + link 2" xfId="1077"/>
    <cellStyle name="normal + link2" xfId="1078"/>
    <cellStyle name="Normal + red" xfId="1079"/>
    <cellStyle name="Normal 10" xfId="126"/>
    <cellStyle name="Normal 10 2" xfId="1081"/>
    <cellStyle name="Normal 10 3" xfId="1082"/>
    <cellStyle name="Normal 10 3 2" xfId="1083"/>
    <cellStyle name="Normal 10 4" xfId="1084"/>
    <cellStyle name="Normal 10 5" xfId="1080"/>
    <cellStyle name="Normal 100" xfId="1085"/>
    <cellStyle name="Normal 101" xfId="1086"/>
    <cellStyle name="Normal 102" xfId="1087"/>
    <cellStyle name="Normal 103" xfId="1088"/>
    <cellStyle name="Normal 104" xfId="1089"/>
    <cellStyle name="Normal 105" xfId="1090"/>
    <cellStyle name="Normal 106" xfId="1091"/>
    <cellStyle name="Normal 107" xfId="1092"/>
    <cellStyle name="Normal 108" xfId="1093"/>
    <cellStyle name="Normal 109" xfId="1094"/>
    <cellStyle name="Normal 11" xfId="130"/>
    <cellStyle name="Normal 11 2" xfId="1096"/>
    <cellStyle name="Normal 11 2 2" xfId="1097"/>
    <cellStyle name="Normal 11 2 3" xfId="1098"/>
    <cellStyle name="Normal 11 3" xfId="1099"/>
    <cellStyle name="Normal 11 4" xfId="1100"/>
    <cellStyle name="Normal 11 5" xfId="1101"/>
    <cellStyle name="Normal 11 6" xfId="1095"/>
    <cellStyle name="Normal 110" xfId="1102"/>
    <cellStyle name="Normal 111" xfId="1103"/>
    <cellStyle name="Normal 112" xfId="1104"/>
    <cellStyle name="Normal 113" xfId="1105"/>
    <cellStyle name="Normal 114" xfId="1106"/>
    <cellStyle name="Normal 115" xfId="1107"/>
    <cellStyle name="Normal 116" xfId="1108"/>
    <cellStyle name="Normal 117" xfId="1109"/>
    <cellStyle name="Normal 118" xfId="1110"/>
    <cellStyle name="Normal 119" xfId="1111"/>
    <cellStyle name="Normal 12" xfId="131"/>
    <cellStyle name="Normal 12 2" xfId="1113"/>
    <cellStyle name="Normal 12 3" xfId="1114"/>
    <cellStyle name="Normal 12 3 2" xfId="1115"/>
    <cellStyle name="Normal 12 4" xfId="1112"/>
    <cellStyle name="Normal 120" xfId="1116"/>
    <cellStyle name="Normal 121" xfId="1117"/>
    <cellStyle name="Normal 122" xfId="1118"/>
    <cellStyle name="Normal 123" xfId="1119"/>
    <cellStyle name="Normal 124" xfId="1120"/>
    <cellStyle name="Normal 125" xfId="1121"/>
    <cellStyle name="Normal 126" xfId="1122"/>
    <cellStyle name="Normal 127" xfId="1123"/>
    <cellStyle name="Normal 128" xfId="1124"/>
    <cellStyle name="Normal 129" xfId="1125"/>
    <cellStyle name="Normal 13" xfId="135"/>
    <cellStyle name="Normal 13 2" xfId="1127"/>
    <cellStyle name="Normal 13 3" xfId="1128"/>
    <cellStyle name="Normal 13 4" xfId="1129"/>
    <cellStyle name="Normal 13 5" xfId="1130"/>
    <cellStyle name="Normal 13 6" xfId="1131"/>
    <cellStyle name="Normal 13 7" xfId="1126"/>
    <cellStyle name="Normal 130" xfId="1132"/>
    <cellStyle name="Normal 131" xfId="1133"/>
    <cellStyle name="Normal 132" xfId="1134"/>
    <cellStyle name="Normal 133" xfId="1135"/>
    <cellStyle name="Normal 134" xfId="1136"/>
    <cellStyle name="Normal 135" xfId="1137"/>
    <cellStyle name="Normal 136" xfId="1138"/>
    <cellStyle name="Normal 137" xfId="1139"/>
    <cellStyle name="Normal 138" xfId="1140"/>
    <cellStyle name="Normal 139" xfId="1141"/>
    <cellStyle name="Normal 14" xfId="69"/>
    <cellStyle name="Normal 14 2" xfId="1143"/>
    <cellStyle name="Normal 14 3" xfId="1144"/>
    <cellStyle name="Normal 14 4" xfId="1142"/>
    <cellStyle name="Normal 140" xfId="1145"/>
    <cellStyle name="Normal 141" xfId="1146"/>
    <cellStyle name="Normal 142" xfId="1147"/>
    <cellStyle name="Normal 143" xfId="1148"/>
    <cellStyle name="Normal 144" xfId="1149"/>
    <cellStyle name="Normal 145" xfId="1150"/>
    <cellStyle name="Normal 146" xfId="1151"/>
    <cellStyle name="Normal 147" xfId="1152"/>
    <cellStyle name="Normal 148" xfId="1153"/>
    <cellStyle name="Normal 149" xfId="1154"/>
    <cellStyle name="Normal 15" xfId="136"/>
    <cellStyle name="Normal 15 2" xfId="1156"/>
    <cellStyle name="Normal 15 3" xfId="1157"/>
    <cellStyle name="Normal 15 4" xfId="1158"/>
    <cellStyle name="Normal 15 5" xfId="1155"/>
    <cellStyle name="Normal 150" xfId="1159"/>
    <cellStyle name="Normal 151" xfId="1160"/>
    <cellStyle name="Normal 152" xfId="1161"/>
    <cellStyle name="Normal 153" xfId="1162"/>
    <cellStyle name="Normal 154" xfId="1163"/>
    <cellStyle name="Normal 155" xfId="1164"/>
    <cellStyle name="Normal 156" xfId="1165"/>
    <cellStyle name="Normal 157" xfId="1166"/>
    <cellStyle name="Normal 158" xfId="1167"/>
    <cellStyle name="Normal 159" xfId="1168"/>
    <cellStyle name="Normal 16" xfId="138"/>
    <cellStyle name="Normal 16 2" xfId="1169"/>
    <cellStyle name="Normal 160" xfId="1170"/>
    <cellStyle name="Normal 161" xfId="1171"/>
    <cellStyle name="Normal 162" xfId="1172"/>
    <cellStyle name="Normal 163" xfId="1173"/>
    <cellStyle name="Normal 164" xfId="1174"/>
    <cellStyle name="Normal 165" xfId="1175"/>
    <cellStyle name="Normal 166" xfId="1176"/>
    <cellStyle name="Normal 167" xfId="1177"/>
    <cellStyle name="Normal 168" xfId="1178"/>
    <cellStyle name="Normal 169" xfId="1179"/>
    <cellStyle name="Normal 17" xfId="94"/>
    <cellStyle name="Normal 17 2" xfId="1181"/>
    <cellStyle name="Normal 17 3" xfId="1180"/>
    <cellStyle name="Normal 170" xfId="1182"/>
    <cellStyle name="Normal 171" xfId="1183"/>
    <cellStyle name="Normal 172" xfId="1184"/>
    <cellStyle name="Normal 173" xfId="1185"/>
    <cellStyle name="Normal 174" xfId="1186"/>
    <cellStyle name="Normal 175" xfId="1187"/>
    <cellStyle name="Normal 176" xfId="1188"/>
    <cellStyle name="Normal 177" xfId="1189"/>
    <cellStyle name="Normal 178" xfId="1190"/>
    <cellStyle name="Normal 179" xfId="1191"/>
    <cellStyle name="Normal 18" xfId="151"/>
    <cellStyle name="Normal 18 2" xfId="1193"/>
    <cellStyle name="Normal 18 3" xfId="1194"/>
    <cellStyle name="Normal 18 4" xfId="1192"/>
    <cellStyle name="Normal 180" xfId="1195"/>
    <cellStyle name="Normal 181" xfId="1196"/>
    <cellStyle name="Normal 182" xfId="1197"/>
    <cellStyle name="Normal 183" xfId="1198"/>
    <cellStyle name="Normal 184" xfId="1199"/>
    <cellStyle name="Normal 185" xfId="1200"/>
    <cellStyle name="Normal 186" xfId="1201"/>
    <cellStyle name="Normal 187" xfId="1202"/>
    <cellStyle name="Normal 188" xfId="1203"/>
    <cellStyle name="Normal 189" xfId="1204"/>
    <cellStyle name="Normal 19" xfId="154"/>
    <cellStyle name="Normal 19 2" xfId="1206"/>
    <cellStyle name="Normal 19 3" xfId="1207"/>
    <cellStyle name="Normal 19 4" xfId="1205"/>
    <cellStyle name="Normal 190" xfId="1208"/>
    <cellStyle name="Normal 191" xfId="1209"/>
    <cellStyle name="Normal 192" xfId="1210"/>
    <cellStyle name="Normal 193" xfId="1211"/>
    <cellStyle name="Normal 194" xfId="1212"/>
    <cellStyle name="Normal 195" xfId="1213"/>
    <cellStyle name="Normal 196" xfId="1214"/>
    <cellStyle name="Normal 197" xfId="1215"/>
    <cellStyle name="Normal 198" xfId="1216"/>
    <cellStyle name="Normal 199" xfId="1217"/>
    <cellStyle name="Normal 2" xfId="1"/>
    <cellStyle name="Normal 2 10" xfId="1218"/>
    <cellStyle name="Normal 2 11" xfId="1219"/>
    <cellStyle name="Normal 2 12" xfId="1220"/>
    <cellStyle name="Normal 2 13" xfId="456"/>
    <cellStyle name="Normal 2 2" xfId="9"/>
    <cellStyle name="Normal 2 2 2" xfId="1222"/>
    <cellStyle name="Normal 2 2 2 2" xfId="1223"/>
    <cellStyle name="Normal 2 2 2 2 2" xfId="1224"/>
    <cellStyle name="Normal 2 2 2 3" xfId="1225"/>
    <cellStyle name="Normal 2 2 3" xfId="1226"/>
    <cellStyle name="Normal 2 2 4" xfId="1227"/>
    <cellStyle name="Normal 2 2 5" xfId="1221"/>
    <cellStyle name="Normal 2 2_PSC_p. 230ab 182.2 Reg Asset 2012" xfId="1228"/>
    <cellStyle name="Normal 2 3" xfId="105"/>
    <cellStyle name="Normal 2 3 2" xfId="1230"/>
    <cellStyle name="Normal 2 3 2 2" xfId="1231"/>
    <cellStyle name="Normal 2 3 3" xfId="1232"/>
    <cellStyle name="Normal 2 3 4" xfId="1233"/>
    <cellStyle name="Normal 2 3 5" xfId="1884"/>
    <cellStyle name="Normal 2 3 6" xfId="1229"/>
    <cellStyle name="Normal 2 4" xfId="200"/>
    <cellStyle name="Normal 2 4 2" xfId="1235"/>
    <cellStyle name="Normal 2 4 3" xfId="1236"/>
    <cellStyle name="Normal 2 4 4" xfId="1237"/>
    <cellStyle name="Normal 2 4 5" xfId="1885"/>
    <cellStyle name="Normal 2 4 6" xfId="1234"/>
    <cellStyle name="Normal 2 5" xfId="324"/>
    <cellStyle name="Normal 2 5 2" xfId="1239"/>
    <cellStyle name="Normal 2 5 3" xfId="1240"/>
    <cellStyle name="Normal 2 5 4" xfId="1241"/>
    <cellStyle name="Normal 2 5 5" xfId="1238"/>
    <cellStyle name="Normal 2 6" xfId="379"/>
    <cellStyle name="Normal 2 6 2" xfId="1242"/>
    <cellStyle name="Normal 2 7" xfId="405"/>
    <cellStyle name="Normal 2 7 2" xfId="1243"/>
    <cellStyle name="Normal 2 8" xfId="1244"/>
    <cellStyle name="Normal 2 9" xfId="1245"/>
    <cellStyle name="Normal 2_Arapahoe-Cherokee-Ft Lupton-FSV-Xcel_140128" xfId="1246"/>
    <cellStyle name="Normal 20" xfId="155"/>
    <cellStyle name="Normal 20 2" xfId="1248"/>
    <cellStyle name="Normal 20 3" xfId="1249"/>
    <cellStyle name="Normal 20 4" xfId="1247"/>
    <cellStyle name="Normal 200" xfId="1250"/>
    <cellStyle name="Normal 201" xfId="1251"/>
    <cellStyle name="Normal 202" xfId="1252"/>
    <cellStyle name="Normal 203" xfId="1253"/>
    <cellStyle name="Normal 204" xfId="1254"/>
    <cellStyle name="Normal 205" xfId="1255"/>
    <cellStyle name="Normal 206" xfId="1256"/>
    <cellStyle name="Normal 207" xfId="1257"/>
    <cellStyle name="Normal 208" xfId="1258"/>
    <cellStyle name="Normal 209" xfId="1259"/>
    <cellStyle name="Normal 21" xfId="153"/>
    <cellStyle name="Normal 21 2" xfId="1261"/>
    <cellStyle name="Normal 21 3" xfId="1260"/>
    <cellStyle name="Normal 210" xfId="428"/>
    <cellStyle name="Normal 210 2" xfId="1262"/>
    <cellStyle name="Normal 211" xfId="1263"/>
    <cellStyle name="Normal 212" xfId="1264"/>
    <cellStyle name="Normal 213" xfId="1265"/>
    <cellStyle name="Normal 214" xfId="1266"/>
    <cellStyle name="Normal 215" xfId="1267"/>
    <cellStyle name="Normal 216" xfId="1268"/>
    <cellStyle name="Normal 217" xfId="1269"/>
    <cellStyle name="Normal 218" xfId="1270"/>
    <cellStyle name="Normal 219" xfId="1271"/>
    <cellStyle name="Normal 22" xfId="156"/>
    <cellStyle name="Normal 22 2" xfId="1273"/>
    <cellStyle name="Normal 22 3" xfId="1272"/>
    <cellStyle name="Normal 220" xfId="1274"/>
    <cellStyle name="Normal 221" xfId="1275"/>
    <cellStyle name="Normal 222" xfId="1276"/>
    <cellStyle name="Normal 223" xfId="1277"/>
    <cellStyle name="Normal 224" xfId="1278"/>
    <cellStyle name="Normal 225" xfId="1279"/>
    <cellStyle name="Normal 226" xfId="1280"/>
    <cellStyle name="Normal 227" xfId="1281"/>
    <cellStyle name="Normal 228" xfId="1282"/>
    <cellStyle name="Normal 229" xfId="1283"/>
    <cellStyle name="Normal 23" xfId="152"/>
    <cellStyle name="Normal 23 2" xfId="1285"/>
    <cellStyle name="Normal 23 3" xfId="1284"/>
    <cellStyle name="Normal 230" xfId="1286"/>
    <cellStyle name="Normal 231" xfId="1287"/>
    <cellStyle name="Normal 232" xfId="1288"/>
    <cellStyle name="Normal 233" xfId="1289"/>
    <cellStyle name="Normal 234" xfId="1290"/>
    <cellStyle name="Normal 235" xfId="1291"/>
    <cellStyle name="Normal 236" xfId="1292"/>
    <cellStyle name="Normal 237" xfId="1293"/>
    <cellStyle name="Normal 238" xfId="1294"/>
    <cellStyle name="Normal 239" xfId="1295"/>
    <cellStyle name="Normal 24" xfId="157"/>
    <cellStyle name="Normal 24 2" xfId="1297"/>
    <cellStyle name="Normal 24 3" xfId="1296"/>
    <cellStyle name="Normal 240" xfId="1298"/>
    <cellStyle name="Normal 241" xfId="1299"/>
    <cellStyle name="Normal 242" xfId="1300"/>
    <cellStyle name="Normal 243" xfId="1301"/>
    <cellStyle name="Normal 244" xfId="1302"/>
    <cellStyle name="Normal 245" xfId="1303"/>
    <cellStyle name="Normal 246" xfId="1304"/>
    <cellStyle name="Normal 247" xfId="1305"/>
    <cellStyle name="Normal 248" xfId="1306"/>
    <cellStyle name="Normal 249" xfId="1307"/>
    <cellStyle name="Normal 25" xfId="158"/>
    <cellStyle name="Normal 25 2" xfId="1309"/>
    <cellStyle name="Normal 25 3" xfId="1308"/>
    <cellStyle name="Normal 250" xfId="1310"/>
    <cellStyle name="Normal 251" xfId="1311"/>
    <cellStyle name="Normal 252" xfId="1312"/>
    <cellStyle name="Normal 253" xfId="1313"/>
    <cellStyle name="Normal 254" xfId="1314"/>
    <cellStyle name="Normal 255" xfId="1315"/>
    <cellStyle name="Normal 256" xfId="1316"/>
    <cellStyle name="Normal 257" xfId="1317"/>
    <cellStyle name="Normal 258" xfId="462"/>
    <cellStyle name="Normal 258 2" xfId="1872"/>
    <cellStyle name="Normal 259" xfId="1318"/>
    <cellStyle name="Normal 26" xfId="150"/>
    <cellStyle name="Normal 26 2" xfId="1320"/>
    <cellStyle name="Normal 26 3" xfId="1319"/>
    <cellStyle name="Normal 260" xfId="1321"/>
    <cellStyle name="Normal 261" xfId="1869"/>
    <cellStyle name="Normal 262" xfId="1870"/>
    <cellStyle name="Normal 263" xfId="1871"/>
    <cellStyle name="Normal 264" xfId="1874"/>
    <cellStyle name="Normal 265" xfId="1876"/>
    <cellStyle name="Normal 266" xfId="1878"/>
    <cellStyle name="Normal 267" xfId="440"/>
    <cellStyle name="Normal 268" xfId="442"/>
    <cellStyle name="Normal 269" xfId="1900"/>
    <cellStyle name="Normal 27" xfId="160"/>
    <cellStyle name="Normal 27 2" xfId="1323"/>
    <cellStyle name="Normal 27 3" xfId="1322"/>
    <cellStyle name="Normal 270" xfId="455"/>
    <cellStyle name="Normal 271" xfId="1898"/>
    <cellStyle name="Normal 272" xfId="1889"/>
    <cellStyle name="Normal 273" xfId="1897"/>
    <cellStyle name="Normal 274" xfId="1890"/>
    <cellStyle name="Normal 275" xfId="1896"/>
    <cellStyle name="Normal 276" xfId="1925"/>
    <cellStyle name="Normal 277" xfId="1928"/>
    <cellStyle name="Normal 278" xfId="1929"/>
    <cellStyle name="Normal 279" xfId="1932"/>
    <cellStyle name="Normal 28" xfId="161"/>
    <cellStyle name="Normal 28 2" xfId="1325"/>
    <cellStyle name="Normal 28 3" xfId="1324"/>
    <cellStyle name="Normal 280" xfId="1934"/>
    <cellStyle name="Normal 281" xfId="1936"/>
    <cellStyle name="Normal 282" xfId="1938"/>
    <cellStyle name="Normal 283" xfId="1940"/>
    <cellStyle name="Normal 284" xfId="1941"/>
    <cellStyle name="Normal 285" xfId="1943"/>
    <cellStyle name="Normal 286" xfId="1945"/>
    <cellStyle name="Normal 287" xfId="1947"/>
    <cellStyle name="Normal 288" xfId="1949"/>
    <cellStyle name="Normal 289" xfId="1951"/>
    <cellStyle name="Normal 29" xfId="162"/>
    <cellStyle name="Normal 29 2" xfId="1327"/>
    <cellStyle name="Normal 29 3" xfId="1326"/>
    <cellStyle name="Normal 290" xfId="1953"/>
    <cellStyle name="Normal 291" xfId="1955"/>
    <cellStyle name="Normal 292" xfId="1957"/>
    <cellStyle name="Normal 293" xfId="1959"/>
    <cellStyle name="Normal 3" xfId="2"/>
    <cellStyle name="Normal 3 2" xfId="10"/>
    <cellStyle name="Normal 3 2 2" xfId="107"/>
    <cellStyle name="Normal 3 2 2 2" xfId="1328"/>
    <cellStyle name="Normal 3 2 3" xfId="1329"/>
    <cellStyle name="Normal 3 2 4" xfId="1330"/>
    <cellStyle name="Normal 3 2 5" xfId="1331"/>
    <cellStyle name="Normal 3 3" xfId="106"/>
    <cellStyle name="Normal 3 3 2" xfId="1333"/>
    <cellStyle name="Normal 3 3 3" xfId="1332"/>
    <cellStyle name="Normal 3 4" xfId="202"/>
    <cellStyle name="Normal 3 4 2" xfId="1334"/>
    <cellStyle name="Normal 3 5" xfId="325"/>
    <cellStyle name="Normal 3 5 2" xfId="1335"/>
    <cellStyle name="Normal 3 6" xfId="380"/>
    <cellStyle name="Normal 3 6 2" xfId="1336"/>
    <cellStyle name="Normal 3 7" xfId="406"/>
    <cellStyle name="Normal 3_Hydro Proposed Expense" xfId="1337"/>
    <cellStyle name="Normal 30" xfId="149"/>
    <cellStyle name="Normal 30 2" xfId="1339"/>
    <cellStyle name="Normal 30 3" xfId="1338"/>
    <cellStyle name="Normal 31" xfId="159"/>
    <cellStyle name="Normal 31 2" xfId="1341"/>
    <cellStyle name="Normal 31 3" xfId="1340"/>
    <cellStyle name="Normal 32" xfId="163"/>
    <cellStyle name="Normal 32 2" xfId="1343"/>
    <cellStyle name="Normal 32 3" xfId="1342"/>
    <cellStyle name="Normal 33" xfId="166"/>
    <cellStyle name="Normal 33 2" xfId="1345"/>
    <cellStyle name="Normal 33 3" xfId="1344"/>
    <cellStyle name="Normal 34" xfId="201"/>
    <cellStyle name="Normal 34 2" xfId="1347"/>
    <cellStyle name="Normal 34 3" xfId="1346"/>
    <cellStyle name="Normal 35" xfId="213"/>
    <cellStyle name="Normal 35 2" xfId="1349"/>
    <cellStyle name="Normal 35 3" xfId="1348"/>
    <cellStyle name="Normal 36" xfId="194"/>
    <cellStyle name="Normal 36 2" xfId="1351"/>
    <cellStyle name="Normal 36 3" xfId="1350"/>
    <cellStyle name="Normal 37" xfId="210"/>
    <cellStyle name="Normal 37 2" xfId="1352"/>
    <cellStyle name="Normal 38" xfId="198"/>
    <cellStyle name="Normal 38 2" xfId="1353"/>
    <cellStyle name="Normal 39" xfId="209"/>
    <cellStyle name="Normal 39 2" xfId="1354"/>
    <cellStyle name="Normal 4" xfId="3"/>
    <cellStyle name="Normal 4 2" xfId="1356"/>
    <cellStyle name="Normal 4 2 2" xfId="1357"/>
    <cellStyle name="Normal 4 2 3" xfId="1358"/>
    <cellStyle name="Normal 4 2 4" xfId="1359"/>
    <cellStyle name="Normal 4 3" xfId="1360"/>
    <cellStyle name="Normal 4 4" xfId="1361"/>
    <cellStyle name="Normal 4 4 2" xfId="1362"/>
    <cellStyle name="Normal 4 5" xfId="1363"/>
    <cellStyle name="Normal 4 6" xfId="1364"/>
    <cellStyle name="Normal 4 7" xfId="1365"/>
    <cellStyle name="Normal 4 8" xfId="1366"/>
    <cellStyle name="Normal 4 9" xfId="1355"/>
    <cellStyle name="Normal 4_ARO calc 2009 PI 1 2 Est Cash Flow" xfId="1367"/>
    <cellStyle name="Normal 40" xfId="193"/>
    <cellStyle name="Normal 40 2" xfId="1368"/>
    <cellStyle name="Normal 41" xfId="239"/>
    <cellStyle name="Normal 41 2" xfId="1369"/>
    <cellStyle name="Normal 42" xfId="228"/>
    <cellStyle name="Normal 42 2" xfId="1370"/>
    <cellStyle name="Normal 43" xfId="233"/>
    <cellStyle name="Normal 43 2" xfId="1371"/>
    <cellStyle name="Normal 44" xfId="212"/>
    <cellStyle name="Normal 44 2" xfId="1372"/>
    <cellStyle name="Normal 45" xfId="236"/>
    <cellStyle name="Normal 45 2" xfId="1373"/>
    <cellStyle name="Normal 46" xfId="197"/>
    <cellStyle name="Normal 46 2" xfId="1374"/>
    <cellStyle name="Normal 47" xfId="229"/>
    <cellStyle name="Normal 47 2" xfId="1375"/>
    <cellStyle name="Normal 48" xfId="226"/>
    <cellStyle name="Normal 48 2" xfId="1376"/>
    <cellStyle name="Normal 49" xfId="261"/>
    <cellStyle name="Normal 49 2" xfId="1377"/>
    <cellStyle name="Normal 5" xfId="108"/>
    <cellStyle name="Normal 5 2" xfId="1378"/>
    <cellStyle name="Normal 5 2 2" xfId="1379"/>
    <cellStyle name="Normal 5 2 3" xfId="1380"/>
    <cellStyle name="Normal 5 2 4" xfId="1381"/>
    <cellStyle name="Normal 5 3" xfId="1382"/>
    <cellStyle name="Normal 5 4" xfId="1383"/>
    <cellStyle name="Normal 5 4 2" xfId="1384"/>
    <cellStyle name="Normal 5 5" xfId="1385"/>
    <cellStyle name="Normal 5_ARO calc 2009 PI 1 2 Est Cash Flow" xfId="1386"/>
    <cellStyle name="Normal 50" xfId="237"/>
    <cellStyle name="Normal 50 2" xfId="1387"/>
    <cellStyle name="Normal 51" xfId="232"/>
    <cellStyle name="Normal 51 2" xfId="1388"/>
    <cellStyle name="Normal 52" xfId="231"/>
    <cellStyle name="Normal 52 2" xfId="1389"/>
    <cellStyle name="Normal 53" xfId="275"/>
    <cellStyle name="Normal 53 2" xfId="1390"/>
    <cellStyle name="Normal 54" xfId="272"/>
    <cellStyle name="Normal 54 2" xfId="1391"/>
    <cellStyle name="Normal 55" xfId="240"/>
    <cellStyle name="Normal 55 2" xfId="1392"/>
    <cellStyle name="Normal 56" xfId="260"/>
    <cellStyle name="Normal 56 2" xfId="1393"/>
    <cellStyle name="Normal 57" xfId="281"/>
    <cellStyle name="Normal 57 2" xfId="1394"/>
    <cellStyle name="Normal 58" xfId="283"/>
    <cellStyle name="Normal 58 2" xfId="1395"/>
    <cellStyle name="Normal 59" xfId="284"/>
    <cellStyle name="Normal 59 2" xfId="1396"/>
    <cellStyle name="Normal 6" xfId="54"/>
    <cellStyle name="Normal 6 10" xfId="1398"/>
    <cellStyle name="Normal 6 11" xfId="1399"/>
    <cellStyle name="Normal 6 12" xfId="1400"/>
    <cellStyle name="Normal 6 13" xfId="1401"/>
    <cellStyle name="Normal 6 14" xfId="1883"/>
    <cellStyle name="Normal 6 15" xfId="1397"/>
    <cellStyle name="Normal 6 2" xfId="1402"/>
    <cellStyle name="Normal 6 2 2" xfId="1403"/>
    <cellStyle name="Normal 6 2 2 2" xfId="1404"/>
    <cellStyle name="Normal 6 2 2 3" xfId="1405"/>
    <cellStyle name="Normal 6 2 3" xfId="1406"/>
    <cellStyle name="Normal 6 2 4" xfId="1407"/>
    <cellStyle name="Normal 6 2 5" xfId="1408"/>
    <cellStyle name="Normal 6 2_Ocotillo" xfId="1409"/>
    <cellStyle name="Normal 6 3" xfId="1410"/>
    <cellStyle name="Normal 6 3 2" xfId="1411"/>
    <cellStyle name="Normal 6 3 2 2" xfId="1412"/>
    <cellStyle name="Normal 6 3 2 3" xfId="1413"/>
    <cellStyle name="Normal 6 3 3" xfId="1414"/>
    <cellStyle name="Normal 6 3 4" xfId="1415"/>
    <cellStyle name="Normal 6 3_Ocotillo" xfId="1416"/>
    <cellStyle name="Normal 6 4" xfId="1417"/>
    <cellStyle name="Normal 6 4 2" xfId="1418"/>
    <cellStyle name="Normal 6 4 2 2" xfId="1419"/>
    <cellStyle name="Normal 6 4 2 3" xfId="1420"/>
    <cellStyle name="Normal 6 4 3" xfId="1421"/>
    <cellStyle name="Normal 6 4 4" xfId="1422"/>
    <cellStyle name="Normal 6 4_Ocotillo" xfId="1423"/>
    <cellStyle name="Normal 6 5" xfId="1424"/>
    <cellStyle name="Normal 6 5 2" xfId="1425"/>
    <cellStyle name="Normal 6 5 2 2" xfId="1426"/>
    <cellStyle name="Normal 6 5 2 3" xfId="1427"/>
    <cellStyle name="Normal 6 5 3" xfId="1428"/>
    <cellStyle name="Normal 6 5 3 2" xfId="1429"/>
    <cellStyle name="Normal 6 5 3 3" xfId="1430"/>
    <cellStyle name="Normal 6 5 4" xfId="1431"/>
    <cellStyle name="Normal 6 5 5" xfId="1432"/>
    <cellStyle name="Normal 6 5_Ocotillo" xfId="1433"/>
    <cellStyle name="Normal 6 6" xfId="1434"/>
    <cellStyle name="Normal 6 6 2" xfId="1435"/>
    <cellStyle name="Normal 6 6 3" xfId="1436"/>
    <cellStyle name="Normal 6 7" xfId="1437"/>
    <cellStyle name="Normal 6 7 2" xfId="1438"/>
    <cellStyle name="Normal 6 7 3" xfId="1439"/>
    <cellStyle name="Normal 6 8" xfId="1440"/>
    <cellStyle name="Normal 6 8 2" xfId="1441"/>
    <cellStyle name="Normal 6 8 3" xfId="1442"/>
    <cellStyle name="Normal 6 9" xfId="1443"/>
    <cellStyle name="Normal 6 9 2" xfId="1444"/>
    <cellStyle name="Normal 6 9 3" xfId="1445"/>
    <cellStyle name="Normal 6_Ocotillo" xfId="1446"/>
    <cellStyle name="Normal 60" xfId="262"/>
    <cellStyle name="Normal 60 2" xfId="1447"/>
    <cellStyle name="Normal 61" xfId="286"/>
    <cellStyle name="Normal 61 2" xfId="1448"/>
    <cellStyle name="Normal 62" xfId="288"/>
    <cellStyle name="Normal 62 2" xfId="1449"/>
    <cellStyle name="Normal 63" xfId="289"/>
    <cellStyle name="Normal 63 2" xfId="1450"/>
    <cellStyle name="Normal 64" xfId="331"/>
    <cellStyle name="Normal 64 2" xfId="1452"/>
    <cellStyle name="Normal 64 3" xfId="1451"/>
    <cellStyle name="Normal 65" xfId="339"/>
    <cellStyle name="Normal 65 2" xfId="1454"/>
    <cellStyle name="Normal 65 3" xfId="1453"/>
    <cellStyle name="Normal 66" xfId="340"/>
    <cellStyle name="Normal 66 2" xfId="1456"/>
    <cellStyle name="Normal 66 3" xfId="1455"/>
    <cellStyle name="Normal 67" xfId="341"/>
    <cellStyle name="Normal 67 2" xfId="1458"/>
    <cellStyle name="Normal 67 3" xfId="1457"/>
    <cellStyle name="Normal 68" xfId="323"/>
    <cellStyle name="Normal 68 2" xfId="1460"/>
    <cellStyle name="Normal 68 3" xfId="1459"/>
    <cellStyle name="Normal 69" xfId="343"/>
    <cellStyle name="Normal 69 2" xfId="1462"/>
    <cellStyle name="Normal 69 3" xfId="1461"/>
    <cellStyle name="Normal 7" xfId="98"/>
    <cellStyle name="Normal 7 2" xfId="1464"/>
    <cellStyle name="Normal 7 2 2" xfId="1465"/>
    <cellStyle name="Normal 7 2 3" xfId="1466"/>
    <cellStyle name="Normal 7 3" xfId="1467"/>
    <cellStyle name="Normal 7 3 2" xfId="1468"/>
    <cellStyle name="Normal 7 4" xfId="1469"/>
    <cellStyle name="Normal 7 5" xfId="1882"/>
    <cellStyle name="Normal 7 6" xfId="1463"/>
    <cellStyle name="Normal 7_Ocotillo" xfId="1470"/>
    <cellStyle name="Normal 70" xfId="344"/>
    <cellStyle name="Normal 70 2" xfId="1472"/>
    <cellStyle name="Normal 70 3" xfId="1471"/>
    <cellStyle name="Normal 71" xfId="345"/>
    <cellStyle name="Normal 71 2" xfId="1474"/>
    <cellStyle name="Normal 71 3" xfId="1473"/>
    <cellStyle name="Normal 72" xfId="346"/>
    <cellStyle name="Normal 72 2" xfId="1476"/>
    <cellStyle name="Normal 72 3" xfId="1475"/>
    <cellStyle name="Normal 73" xfId="347"/>
    <cellStyle name="Normal 73 2" xfId="1478"/>
    <cellStyle name="Normal 73 3" xfId="1477"/>
    <cellStyle name="Normal 74" xfId="320"/>
    <cellStyle name="Normal 74 2" xfId="1480"/>
    <cellStyle name="Normal 74 3" xfId="1479"/>
    <cellStyle name="Normal 75" xfId="348"/>
    <cellStyle name="Normal 75 2" xfId="1482"/>
    <cellStyle name="Normal 75 3" xfId="1481"/>
    <cellStyle name="Normal 76" xfId="349"/>
    <cellStyle name="Normal 76 2" xfId="1484"/>
    <cellStyle name="Normal 76 3" xfId="1483"/>
    <cellStyle name="Normal 77" xfId="350"/>
    <cellStyle name="Normal 77 2" xfId="1486"/>
    <cellStyle name="Normal 77 3" xfId="1485"/>
    <cellStyle name="Normal 78" xfId="386"/>
    <cellStyle name="Normal 78 2" xfId="1488"/>
    <cellStyle name="Normal 78 3" xfId="1873"/>
    <cellStyle name="Normal 78 4" xfId="1487"/>
    <cellStyle name="Normal 79" xfId="387"/>
    <cellStyle name="Normal 79 2" xfId="1489"/>
    <cellStyle name="Normal 8" xfId="127"/>
    <cellStyle name="Normal 8 2" xfId="1491"/>
    <cellStyle name="Normal 8 2 2" xfId="1492"/>
    <cellStyle name="Normal 8 2 3" xfId="1493"/>
    <cellStyle name="Normal 8 3" xfId="1494"/>
    <cellStyle name="Normal 8 3 2" xfId="1495"/>
    <cellStyle name="Normal 8 3 3" xfId="1496"/>
    <cellStyle name="Normal 8 3 4" xfId="1497"/>
    <cellStyle name="Normal 8 4" xfId="1498"/>
    <cellStyle name="Normal 8 5" xfId="1490"/>
    <cellStyle name="Normal 8_Ocotillo" xfId="1499"/>
    <cellStyle name="Normal 80" xfId="412"/>
    <cellStyle name="Normal 80 2" xfId="1500"/>
    <cellStyle name="Normal 81" xfId="413"/>
    <cellStyle name="Normal 81 2" xfId="1501"/>
    <cellStyle name="Normal 82" xfId="416"/>
    <cellStyle name="Normal 82 2" xfId="1502"/>
    <cellStyle name="Normal 83" xfId="418"/>
    <cellStyle name="Normal 83 2" xfId="1503"/>
    <cellStyle name="Normal 84" xfId="420"/>
    <cellStyle name="Normal 84 2" xfId="1504"/>
    <cellStyle name="Normal 85" xfId="425"/>
    <cellStyle name="Normal 85 2" xfId="1505"/>
    <cellStyle name="Normal 86" xfId="429"/>
    <cellStyle name="Normal 86 2" xfId="1506"/>
    <cellStyle name="Normal 87" xfId="431"/>
    <cellStyle name="Normal 88" xfId="432"/>
    <cellStyle name="Normal 89" xfId="433"/>
    <cellStyle name="Normal 89 2" xfId="1507"/>
    <cellStyle name="Normal 9" xfId="129"/>
    <cellStyle name="Normal 9 2" xfId="1509"/>
    <cellStyle name="Normal 9 2 2" xfId="1510"/>
    <cellStyle name="Normal 9 3" xfId="1511"/>
    <cellStyle name="Normal 9 3 2" xfId="1512"/>
    <cellStyle name="Normal 9 4" xfId="1513"/>
    <cellStyle name="Normal 9 5" xfId="1508"/>
    <cellStyle name="Normal 9_Tab 9 Reserve by Unit" xfId="1514"/>
    <cellStyle name="Normal 90" xfId="434"/>
    <cellStyle name="Normal 90 2" xfId="1515"/>
    <cellStyle name="Normal 91" xfId="435"/>
    <cellStyle name="Normal 91 2" xfId="1516"/>
    <cellStyle name="Normal 92" xfId="436"/>
    <cellStyle name="Normal 92 2" xfId="1517"/>
    <cellStyle name="Normal 93" xfId="437"/>
    <cellStyle name="Normal 93 2" xfId="1518"/>
    <cellStyle name="Normal 94" xfId="439"/>
    <cellStyle name="Normal 94 2" xfId="1519"/>
    <cellStyle name="Normal 95" xfId="1520"/>
    <cellStyle name="Normal 96" xfId="1521"/>
    <cellStyle name="Normal 97" xfId="1522"/>
    <cellStyle name="Normal 98" xfId="1523"/>
    <cellStyle name="Normal 99" xfId="1524"/>
    <cellStyle name="Normal+border" xfId="1525"/>
    <cellStyle name="Normal+border 2" xfId="1526"/>
    <cellStyle name="Normal+border 3" xfId="1527"/>
    <cellStyle name="Normal+shade" xfId="1528"/>
    <cellStyle name="Note 2" xfId="110"/>
    <cellStyle name="Note 2 10" xfId="1892"/>
    <cellStyle name="Note 2 2" xfId="203"/>
    <cellStyle name="Note 2 2 10" xfId="1888"/>
    <cellStyle name="Note 2 2 2" xfId="1531"/>
    <cellStyle name="Note 2 2 2 2" xfId="1532"/>
    <cellStyle name="Note 2 2 2 2 2" xfId="1533"/>
    <cellStyle name="Note 2 2 2 2_Tab 9 Reserve by Unit" xfId="1534"/>
    <cellStyle name="Note 2 2 2 3" xfId="1535"/>
    <cellStyle name="Note 2 2 2_Tab 9 Reserve by Unit" xfId="1536"/>
    <cellStyle name="Note 2 2 3" xfId="1537"/>
    <cellStyle name="Note 2 2 3 2" xfId="1538"/>
    <cellStyle name="Note 2 2 3_Tab 9 Reserve by Unit" xfId="1539"/>
    <cellStyle name="Note 2 2 4" xfId="1540"/>
    <cellStyle name="Note 2 2 5" xfId="1541"/>
    <cellStyle name="Note 2 2 6" xfId="1530"/>
    <cellStyle name="Note 2 2 7" xfId="1895"/>
    <cellStyle name="Note 2 2 8" xfId="909"/>
    <cellStyle name="Note 2 2 9" xfId="1899"/>
    <cellStyle name="Note 2 2_Tab 9 Reserve by Unit" xfId="1542"/>
    <cellStyle name="Note 2 3" xfId="327"/>
    <cellStyle name="Note 2 3 2" xfId="1543"/>
    <cellStyle name="Note 2 4" xfId="382"/>
    <cellStyle name="Note 2 5" xfId="407"/>
    <cellStyle name="Note 2 6" xfId="1529"/>
    <cellStyle name="Note 2 7" xfId="1894"/>
    <cellStyle name="Note 2 8" xfId="1891"/>
    <cellStyle name="Note 2 9" xfId="1893"/>
    <cellStyle name="Note 3" xfId="111"/>
    <cellStyle name="Note 3 2" xfId="204"/>
    <cellStyle name="Note 3 2 2" xfId="1546"/>
    <cellStyle name="Note 3 2 3" xfId="1545"/>
    <cellStyle name="Note 3 3" xfId="328"/>
    <cellStyle name="Note 3 3 2" xfId="1547"/>
    <cellStyle name="Note 3 4" xfId="383"/>
    <cellStyle name="Note 3 5" xfId="408"/>
    <cellStyle name="Note 3 6" xfId="1544"/>
    <cellStyle name="Note 4" xfId="109"/>
    <cellStyle name="Note 4 2" xfId="1548"/>
    <cellStyle name="Note 5" xfId="167"/>
    <cellStyle name="Note 6" xfId="326"/>
    <cellStyle name="Note 7" xfId="381"/>
    <cellStyle name="Note 8" xfId="441"/>
    <cellStyle name="nozero" xfId="1549"/>
    <cellStyle name="nozero 2" xfId="1550"/>
    <cellStyle name="nozero 2 2" xfId="1551"/>
    <cellStyle name="nozero 2 2 2" xfId="1552"/>
    <cellStyle name="nozero 2 3" xfId="1553"/>
    <cellStyle name="nozero 3" xfId="1554"/>
    <cellStyle name="nozero 3 2" xfId="1555"/>
    <cellStyle name="nozero 4" xfId="1556"/>
    <cellStyle name="Outlined" xfId="1557"/>
    <cellStyle name="Output" xfId="23" builtinId="21" customBuiltin="1"/>
    <cellStyle name="Output 2" xfId="1558"/>
    <cellStyle name="Output 3" xfId="1559"/>
    <cellStyle name="Page Heading Large" xfId="1560"/>
    <cellStyle name="Page Heading Small" xfId="1561"/>
    <cellStyle name="Page Title" xfId="1562"/>
    <cellStyle name="Percent (0)" xfId="1563"/>
    <cellStyle name="Percent (0) 2" xfId="1564"/>
    <cellStyle name="Percent (0) 2 2" xfId="1565"/>
    <cellStyle name="Percent (0) 3" xfId="1566"/>
    <cellStyle name="Percent (0) 3 2" xfId="1567"/>
    <cellStyle name="Percent (0) 3 2 2" xfId="1568"/>
    <cellStyle name="Percent (0) 3 3" xfId="1569"/>
    <cellStyle name="Percent (0) 4" xfId="1570"/>
    <cellStyle name="Percent [.00%]" xfId="1571"/>
    <cellStyle name="Percent [0]" xfId="1572"/>
    <cellStyle name="Percent [1]" xfId="1573"/>
    <cellStyle name="Percent [2]" xfId="112"/>
    <cellStyle name="Percent [2] 2" xfId="1574"/>
    <cellStyle name="Percent [2] 2 2" xfId="1575"/>
    <cellStyle name="Percent [2] 2 3" xfId="1576"/>
    <cellStyle name="Percent 1" xfId="1577"/>
    <cellStyle name="Percent 10" xfId="222"/>
    <cellStyle name="Percent 10 2" xfId="1578"/>
    <cellStyle name="Percent 100" xfId="1579"/>
    <cellStyle name="Percent 101" xfId="1580"/>
    <cellStyle name="Percent 102" xfId="1581"/>
    <cellStyle name="Percent 103" xfId="1582"/>
    <cellStyle name="Percent 104" xfId="1583"/>
    <cellStyle name="Percent 105" xfId="1584"/>
    <cellStyle name="Percent 106" xfId="1585"/>
    <cellStyle name="Percent 107" xfId="1586"/>
    <cellStyle name="Percent 108" xfId="1587"/>
    <cellStyle name="Percent 109" xfId="1588"/>
    <cellStyle name="Percent 11" xfId="224"/>
    <cellStyle name="Percent 11 2" xfId="1589"/>
    <cellStyle name="Percent 110" xfId="1590"/>
    <cellStyle name="Percent 111" xfId="1591"/>
    <cellStyle name="Percent 112" xfId="1592"/>
    <cellStyle name="Percent 113" xfId="1593"/>
    <cellStyle name="Percent 114" xfId="1594"/>
    <cellStyle name="Percent 115" xfId="1595"/>
    <cellStyle name="Percent 116" xfId="1596"/>
    <cellStyle name="Percent 117" xfId="1597"/>
    <cellStyle name="Percent 118" xfId="1598"/>
    <cellStyle name="Percent 119" xfId="1599"/>
    <cellStyle name="Percent 12" xfId="199"/>
    <cellStyle name="Percent 12 2" xfId="1600"/>
    <cellStyle name="Percent 120" xfId="1601"/>
    <cellStyle name="Percent 121" xfId="1602"/>
    <cellStyle name="Percent 122" xfId="1603"/>
    <cellStyle name="Percent 123" xfId="1604"/>
    <cellStyle name="Percent 124" xfId="1605"/>
    <cellStyle name="Percent 125" xfId="1606"/>
    <cellStyle name="Percent 126" xfId="1607"/>
    <cellStyle name="Percent 127" xfId="1608"/>
    <cellStyle name="Percent 128" xfId="1609"/>
    <cellStyle name="Percent 129" xfId="1610"/>
    <cellStyle name="Percent 13" xfId="244"/>
    <cellStyle name="Percent 13 2" xfId="1611"/>
    <cellStyle name="Percent 130" xfId="1612"/>
    <cellStyle name="Percent 131" xfId="1613"/>
    <cellStyle name="Percent 132" xfId="1614"/>
    <cellStyle name="Percent 133" xfId="1615"/>
    <cellStyle name="Percent 134" xfId="1616"/>
    <cellStyle name="Percent 135" xfId="1617"/>
    <cellStyle name="Percent 136" xfId="1618"/>
    <cellStyle name="Percent 137" xfId="1619"/>
    <cellStyle name="Percent 138" xfId="1620"/>
    <cellStyle name="Percent 139" xfId="1621"/>
    <cellStyle name="Percent 14" xfId="246"/>
    <cellStyle name="Percent 14 2" xfId="1622"/>
    <cellStyle name="Percent 140" xfId="1623"/>
    <cellStyle name="Percent 141" xfId="1624"/>
    <cellStyle name="Percent 142" xfId="1625"/>
    <cellStyle name="Percent 143" xfId="1626"/>
    <cellStyle name="Percent 144" xfId="1627"/>
    <cellStyle name="Percent 145" xfId="1628"/>
    <cellStyle name="Percent 146" xfId="1629"/>
    <cellStyle name="Percent 147" xfId="1630"/>
    <cellStyle name="Percent 148" xfId="1631"/>
    <cellStyle name="Percent 149" xfId="1632"/>
    <cellStyle name="Percent 15" xfId="248"/>
    <cellStyle name="Percent 15 2" xfId="1633"/>
    <cellStyle name="Percent 150" xfId="1634"/>
    <cellStyle name="Percent 151" xfId="1635"/>
    <cellStyle name="Percent 152" xfId="1636"/>
    <cellStyle name="Percent 153" xfId="1637"/>
    <cellStyle name="Percent 154" xfId="1638"/>
    <cellStyle name="Percent 155" xfId="1881"/>
    <cellStyle name="Percent 156" xfId="1887"/>
    <cellStyle name="Percent 157" xfId="1903"/>
    <cellStyle name="Percent 158" xfId="1906"/>
    <cellStyle name="Percent 159" xfId="1909"/>
    <cellStyle name="Percent 16" xfId="250"/>
    <cellStyle name="Percent 16 2" xfId="1639"/>
    <cellStyle name="Percent 160" xfId="1912"/>
    <cellStyle name="Percent 161" xfId="1915"/>
    <cellStyle name="Percent 162" xfId="1918"/>
    <cellStyle name="Percent 163" xfId="1921"/>
    <cellStyle name="Percent 164" xfId="1924"/>
    <cellStyle name="Percent 165" xfId="1961"/>
    <cellStyle name="Percent 17" xfId="252"/>
    <cellStyle name="Percent 17 2" xfId="1640"/>
    <cellStyle name="Percent 18" xfId="254"/>
    <cellStyle name="Percent 18 2" xfId="1641"/>
    <cellStyle name="Percent 19" xfId="256"/>
    <cellStyle name="Percent 19 2" xfId="1642"/>
    <cellStyle name="Percent 2" xfId="12"/>
    <cellStyle name="Percent 2 2" xfId="114"/>
    <cellStyle name="Percent 2 2 2" xfId="1644"/>
    <cellStyle name="Percent 2 3" xfId="113"/>
    <cellStyle name="Percent 2 3 2" xfId="1646"/>
    <cellStyle name="Percent 2 3 3" xfId="1647"/>
    <cellStyle name="Percent 2 3 4" xfId="1645"/>
    <cellStyle name="Percent 2 4" xfId="205"/>
    <cellStyle name="Percent 2 4 2" xfId="1648"/>
    <cellStyle name="Percent 2 5" xfId="329"/>
    <cellStyle name="Percent 2 5 2" xfId="1649"/>
    <cellStyle name="Percent 2 6" xfId="384"/>
    <cellStyle name="Percent 2 6 2" xfId="1650"/>
    <cellStyle name="Percent 2 7" xfId="410"/>
    <cellStyle name="Percent 2 7 2" xfId="1651"/>
    <cellStyle name="Percent 2 8" xfId="424"/>
    <cellStyle name="Percent 2 9" xfId="1643"/>
    <cellStyle name="Percent 20" xfId="227"/>
    <cellStyle name="Percent 20 2" xfId="1652"/>
    <cellStyle name="Percent 21" xfId="264"/>
    <cellStyle name="Percent 21 2" xfId="1653"/>
    <cellStyle name="Percent 22" xfId="266"/>
    <cellStyle name="Percent 22 2" xfId="1654"/>
    <cellStyle name="Percent 23" xfId="268"/>
    <cellStyle name="Percent 23 2" xfId="1655"/>
    <cellStyle name="Percent 24" xfId="270"/>
    <cellStyle name="Percent 24 2" xfId="1656"/>
    <cellStyle name="Percent 25" xfId="263"/>
    <cellStyle name="Percent 25 2" xfId="1657"/>
    <cellStyle name="Percent 26" xfId="219"/>
    <cellStyle name="Percent 26 2" xfId="1658"/>
    <cellStyle name="Percent 27" xfId="276"/>
    <cellStyle name="Percent 27 2" xfId="1659"/>
    <cellStyle name="Percent 28" xfId="278"/>
    <cellStyle name="Percent 28 2" xfId="1660"/>
    <cellStyle name="Percent 29" xfId="180"/>
    <cellStyle name="Percent 29 2" xfId="1661"/>
    <cellStyle name="Percent 3" xfId="13"/>
    <cellStyle name="Percent 3 2" xfId="116"/>
    <cellStyle name="Percent 3 2 2" xfId="1664"/>
    <cellStyle name="Percent 3 2 2 2" xfId="1665"/>
    <cellStyle name="Percent 3 2 2 3" xfId="1666"/>
    <cellStyle name="Percent 3 2 3" xfId="1667"/>
    <cellStyle name="Percent 3 2 4" xfId="1668"/>
    <cellStyle name="Percent 3 2 5" xfId="1669"/>
    <cellStyle name="Percent 3 2 6" xfId="1670"/>
    <cellStyle name="Percent 3 2 7" xfId="1663"/>
    <cellStyle name="Percent 3 3" xfId="115"/>
    <cellStyle name="Percent 3 3 2" xfId="1672"/>
    <cellStyle name="Percent 3 3 3" xfId="1673"/>
    <cellStyle name="Percent 3 3 4" xfId="1671"/>
    <cellStyle name="Percent 3 4" xfId="206"/>
    <cellStyle name="Percent 3 4 2" xfId="1675"/>
    <cellStyle name="Percent 3 4 3" xfId="1676"/>
    <cellStyle name="Percent 3 4 4" xfId="1674"/>
    <cellStyle name="Percent 3 5" xfId="330"/>
    <cellStyle name="Percent 3 5 2" xfId="1677"/>
    <cellStyle name="Percent 3 6" xfId="385"/>
    <cellStyle name="Percent 3 6 2" xfId="1678"/>
    <cellStyle name="Percent 3 7" xfId="411"/>
    <cellStyle name="Percent 3 7 2" xfId="1679"/>
    <cellStyle name="Percent 3 8" xfId="1680"/>
    <cellStyle name="Percent 3 9" xfId="1662"/>
    <cellStyle name="Percent 30" xfId="234"/>
    <cellStyle name="Percent 30 2" xfId="1681"/>
    <cellStyle name="Percent 31" xfId="280"/>
    <cellStyle name="Percent 31 2" xfId="1682"/>
    <cellStyle name="Percent 32" xfId="282"/>
    <cellStyle name="Percent 32 2" xfId="1683"/>
    <cellStyle name="Percent 33" xfId="238"/>
    <cellStyle name="Percent 33 2" xfId="1684"/>
    <cellStyle name="Percent 34" xfId="230"/>
    <cellStyle name="Percent 34 2" xfId="1685"/>
    <cellStyle name="Percent 35" xfId="273"/>
    <cellStyle name="Percent 35 2" xfId="1686"/>
    <cellStyle name="Percent 36" xfId="409"/>
    <cellStyle name="Percent 36 2" xfId="1687"/>
    <cellStyle name="Percent 37" xfId="414"/>
    <cellStyle name="Percent 37 2" xfId="1688"/>
    <cellStyle name="Percent 38" xfId="415"/>
    <cellStyle name="Percent 38 2" xfId="1689"/>
    <cellStyle name="Percent 39" xfId="417"/>
    <cellStyle name="Percent 39 2" xfId="1690"/>
    <cellStyle name="Percent 4" xfId="11"/>
    <cellStyle name="Percent 4 2" xfId="1691"/>
    <cellStyle name="Percent 40" xfId="419"/>
    <cellStyle name="Percent 40 2" xfId="1692"/>
    <cellStyle name="Percent 41" xfId="422"/>
    <cellStyle name="Percent 41 2" xfId="1693"/>
    <cellStyle name="Percent 42" xfId="427"/>
    <cellStyle name="Percent 42 2" xfId="1694"/>
    <cellStyle name="Percent 43" xfId="1695"/>
    <cellStyle name="Percent 44" xfId="1696"/>
    <cellStyle name="Percent 45" xfId="1697"/>
    <cellStyle name="Percent 46" xfId="1698"/>
    <cellStyle name="Percent 47" xfId="1699"/>
    <cellStyle name="Percent 48" xfId="1700"/>
    <cellStyle name="Percent 49" xfId="1701"/>
    <cellStyle name="Percent 5" xfId="165"/>
    <cellStyle name="Percent 5 2" xfId="1702"/>
    <cellStyle name="Percent 50" xfId="1703"/>
    <cellStyle name="Percent 51" xfId="1704"/>
    <cellStyle name="Percent 52" xfId="1705"/>
    <cellStyle name="Percent 53" xfId="1706"/>
    <cellStyle name="Percent 54" xfId="1707"/>
    <cellStyle name="Percent 55" xfId="1708"/>
    <cellStyle name="Percent 56" xfId="1709"/>
    <cellStyle name="Percent 57" xfId="1710"/>
    <cellStyle name="Percent 58" xfId="1711"/>
    <cellStyle name="Percent 59" xfId="1712"/>
    <cellStyle name="Percent 6" xfId="207"/>
    <cellStyle name="Percent 6 2" xfId="1714"/>
    <cellStyle name="Percent 6 2 2" xfId="1715"/>
    <cellStyle name="Percent 6 3" xfId="1716"/>
    <cellStyle name="Percent 6 4" xfId="1713"/>
    <cellStyle name="Percent 60" xfId="1717"/>
    <cellStyle name="Percent 61" xfId="1718"/>
    <cellStyle name="Percent 62" xfId="1719"/>
    <cellStyle name="Percent 63" xfId="1720"/>
    <cellStyle name="Percent 64" xfId="1721"/>
    <cellStyle name="Percent 65" xfId="1722"/>
    <cellStyle name="Percent 66" xfId="1723"/>
    <cellStyle name="Percent 67" xfId="1724"/>
    <cellStyle name="Percent 68" xfId="1725"/>
    <cellStyle name="Percent 69" xfId="1726"/>
    <cellStyle name="Percent 7" xfId="215"/>
    <cellStyle name="Percent 7 2" xfId="1728"/>
    <cellStyle name="Percent 7 2 2" xfId="1729"/>
    <cellStyle name="Percent 7 3" xfId="1730"/>
    <cellStyle name="Percent 7 4" xfId="1727"/>
    <cellStyle name="Percent 70" xfId="1731"/>
    <cellStyle name="Percent 71" xfId="1732"/>
    <cellStyle name="Percent 72" xfId="1733"/>
    <cellStyle name="Percent 73" xfId="1734"/>
    <cellStyle name="Percent 74" xfId="1735"/>
    <cellStyle name="Percent 75" xfId="1736"/>
    <cellStyle name="Percent 76" xfId="1737"/>
    <cellStyle name="Percent 77" xfId="1738"/>
    <cellStyle name="Percent 78" xfId="1739"/>
    <cellStyle name="Percent 79" xfId="1740"/>
    <cellStyle name="Percent 8" xfId="217"/>
    <cellStyle name="Percent 8 2" xfId="1742"/>
    <cellStyle name="Percent 8 3" xfId="1741"/>
    <cellStyle name="Percent 80" xfId="1743"/>
    <cellStyle name="Percent 81" xfId="1744"/>
    <cellStyle name="Percent 82" xfId="1745"/>
    <cellStyle name="Percent 83" xfId="1746"/>
    <cellStyle name="Percent 84" xfId="1747"/>
    <cellStyle name="Percent 85" xfId="1748"/>
    <cellStyle name="Percent 86" xfId="1749"/>
    <cellStyle name="Percent 87" xfId="1750"/>
    <cellStyle name="Percent 88" xfId="1751"/>
    <cellStyle name="Percent 89" xfId="1752"/>
    <cellStyle name="Percent 9" xfId="220"/>
    <cellStyle name="Percent 9 2" xfId="1753"/>
    <cellStyle name="Percent 90" xfId="1754"/>
    <cellStyle name="Percent 91" xfId="1755"/>
    <cellStyle name="Percent 92" xfId="1756"/>
    <cellStyle name="Percent 93" xfId="1757"/>
    <cellStyle name="Percent 94" xfId="1758"/>
    <cellStyle name="Percent 95" xfId="1759"/>
    <cellStyle name="Percent 96" xfId="1760"/>
    <cellStyle name="Percent 97" xfId="1761"/>
    <cellStyle name="Percent 98" xfId="1762"/>
    <cellStyle name="Percent 99" xfId="1763"/>
    <cellStyle name="Percent Hard" xfId="1764"/>
    <cellStyle name="Power Price" xfId="1765"/>
    <cellStyle name="Present Value" xfId="1766"/>
    <cellStyle name="PSChar" xfId="1767"/>
    <cellStyle name="PSChar 2" xfId="1768"/>
    <cellStyle name="PSChar 2 2" xfId="1769"/>
    <cellStyle name="PSChar 3" xfId="1770"/>
    <cellStyle name="PSDate" xfId="1771"/>
    <cellStyle name="PSDate 2" xfId="1772"/>
    <cellStyle name="PSDate 2 2" xfId="1773"/>
    <cellStyle name="PSDate 3" xfId="1774"/>
    <cellStyle name="PSDec" xfId="1775"/>
    <cellStyle name="PSDec 2" xfId="1776"/>
    <cellStyle name="PSDec 2 2" xfId="1777"/>
    <cellStyle name="PSDec 3" xfId="1778"/>
    <cellStyle name="PSHeading" xfId="1779"/>
    <cellStyle name="PSHeading 2" xfId="1780"/>
    <cellStyle name="PSHeading 2 2" xfId="1781"/>
    <cellStyle name="PSHeading 3" xfId="1782"/>
    <cellStyle name="PSInt" xfId="1783"/>
    <cellStyle name="PSInt 2" xfId="1784"/>
    <cellStyle name="PSInt 2 2" xfId="1785"/>
    <cellStyle name="PSInt 3" xfId="1786"/>
    <cellStyle name="PSSpacer" xfId="1787"/>
    <cellStyle name="PSSpacer 2" xfId="1788"/>
    <cellStyle name="PSSpacer 2 2" xfId="1789"/>
    <cellStyle name="PSSpacer 3" xfId="1790"/>
    <cellStyle name="RangeBelow" xfId="117"/>
    <cellStyle name="RangeBelow 2" xfId="1791"/>
    <cellStyle name="RangeBelow 2 2" xfId="1792"/>
    <cellStyle name="RangeBelow 3" xfId="1793"/>
    <cellStyle name="Regular" xfId="1794"/>
    <cellStyle name="Reports" xfId="1795"/>
    <cellStyle name="RevList" xfId="1796"/>
    <cellStyle name="Section Heading-Large" xfId="1797"/>
    <cellStyle name="Section Heading-Small" xfId="1798"/>
    <cellStyle name="Shaded" xfId="1799"/>
    <cellStyle name="Shading" xfId="1800"/>
    <cellStyle name="SMALL HEADINGS" xfId="1801"/>
    <cellStyle name="Style 1" xfId="1802"/>
    <cellStyle name="Style 1 2" xfId="1803"/>
    <cellStyle name="Style 1 3" xfId="1804"/>
    <cellStyle name="Style 1 3 2" xfId="1805"/>
    <cellStyle name="Style 1 4" xfId="1806"/>
    <cellStyle name="Style 1_ Other Current Expense" xfId="1807"/>
    <cellStyle name="SUB HEADING" xfId="1808"/>
    <cellStyle name="SubRoutine" xfId="118"/>
    <cellStyle name="SubRoutine 2" xfId="1809"/>
    <cellStyle name="SubRoutine 2 2" xfId="1810"/>
    <cellStyle name="SubRoutine 3" xfId="1811"/>
    <cellStyle name="Subtotal" xfId="1812"/>
    <cellStyle name="Table Col Head" xfId="1813"/>
    <cellStyle name="table lookup" xfId="1814"/>
    <cellStyle name="table lookup 2" xfId="1815"/>
    <cellStyle name="table lookup_Ocotillo" xfId="1816"/>
    <cellStyle name="Table Sub Head" xfId="1817"/>
    <cellStyle name="Table Title" xfId="1818"/>
    <cellStyle name="Table Units" xfId="1819"/>
    <cellStyle name="Tabs" xfId="1820"/>
    <cellStyle name="Test" xfId="1821"/>
    <cellStyle name="Test 2" xfId="1822"/>
    <cellStyle name="Test 2 2" xfId="1823"/>
    <cellStyle name="Test 2 3" xfId="1824"/>
    <cellStyle name="Test 3" xfId="1825"/>
    <cellStyle name="þ(Î'_x000c_ïþ÷_x000c_âþÖ_x0006__x0002_Þ”_x0013__x0007__x0001__x0001_" xfId="119"/>
    <cellStyle name="þ(Î'_x000c_ïþ÷_x000c_âþÖ_x0006__x0002_Þ”_x0013__x0007__x0001__x0001_ 2" xfId="1826"/>
    <cellStyle name="þ(Î'_x000c_ïþ÷_x000c_âþÖ_x0006__x0002_Þ”_x0013__x0007__x0001__x0001_ 2 2" xfId="1827"/>
    <cellStyle name="þ(Î'_x000c_ïþ÷_x000c_âþÖ_x0006__x0002_Þ”_x0013__x0007__x0001__x0001_ 2 2 2" xfId="1828"/>
    <cellStyle name="þ(Î'_x000c_ïþ÷_x000c_âþÖ_x0006__x0002_Þ”_x0013__x0007__x0001__x0001_ 2 3" xfId="1829"/>
    <cellStyle name="þ(Î'_x000c_ïþ÷_x000c_âþÖ_x0006__x0002_Þ”_x0013__x0007__x0001__x0001_ 3" xfId="1830"/>
    <cellStyle name="þ(Î'_x000c_ïþ÷_x000c_âþÖ_x0006__x0002_Þ”_x0013__x0007__x0001__x0001_ 3 2" xfId="1831"/>
    <cellStyle name="þ(Î'_x000c_ïþ÷_x000c_âþÖ_x0006__x0002_Þ”_x0013__x0007__x0001__x0001_ 4" xfId="1832"/>
    <cellStyle name="Thousands" xfId="1833"/>
    <cellStyle name="Thousands 2" xfId="1834"/>
    <cellStyle name="Thousands 2 2" xfId="1835"/>
    <cellStyle name="Thousands 2 2 2" xfId="1836"/>
    <cellStyle name="Thousands 2 3" xfId="1837"/>
    <cellStyle name="Thousands 3" xfId="1838"/>
    <cellStyle name="Thousands 3 2" xfId="1839"/>
    <cellStyle name="Thousands 4" xfId="1840"/>
    <cellStyle name="Thousands1" xfId="1841"/>
    <cellStyle name="Thousands1 2" xfId="1842"/>
    <cellStyle name="Thousands1 2 2" xfId="1843"/>
    <cellStyle name="Thousands1 2 2 2" xfId="1844"/>
    <cellStyle name="Thousands1 2 3" xfId="1845"/>
    <cellStyle name="Thousands1 3" xfId="1846"/>
    <cellStyle name="Thousands1 3 2" xfId="1847"/>
    <cellStyle name="Thousands1 4" xfId="1848"/>
    <cellStyle name="Tickmark" xfId="1849"/>
    <cellStyle name="Title" xfId="14" builtinId="15" customBuiltin="1"/>
    <cellStyle name="Title 2" xfId="1850"/>
    <cellStyle name="Title 3" xfId="1851"/>
    <cellStyle name="Total" xfId="29" builtinId="25" customBuiltin="1"/>
    <cellStyle name="Total 2" xfId="1852"/>
    <cellStyle name="Total 3" xfId="1853"/>
    <cellStyle name="Total 3 2" xfId="1854"/>
    <cellStyle name="Total 3 2 2" xfId="1855"/>
    <cellStyle name="Total 3 3" xfId="1856"/>
    <cellStyle name="Total 4" xfId="1857"/>
    <cellStyle name="Total 4 2" xfId="1858"/>
    <cellStyle name="Total 5" xfId="1859"/>
    <cellStyle name="ubordinated Debt" xfId="1860"/>
    <cellStyle name="UNITS" xfId="1861"/>
    <cellStyle name="Unprot" xfId="120"/>
    <cellStyle name="Unprot 2" xfId="1862"/>
    <cellStyle name="Unprot$" xfId="121"/>
    <cellStyle name="Unprot$ 2" xfId="1863"/>
    <cellStyle name="Unprot$ 3" xfId="1864"/>
    <cellStyle name="Unprotect" xfId="122"/>
    <cellStyle name="UNSHADED" xfId="1865"/>
    <cellStyle name="Warning Text" xfId="27" builtinId="11" customBuiltin="1"/>
    <cellStyle name="Warning Text 2" xfId="1866"/>
    <cellStyle name="Year" xfId="1867"/>
    <cellStyle name="標準_HB_diagram-HHH" xfId="186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-R0VVB0U\Public\Downloads\DPL\OPC%202-2\MD%209285%20OPC%20DR%202-2%20Attachment%20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-R0VVB0U\Public\Downloads\DPL\Staff%2025-11%20(revised%20OPC%202-2)\MD%209285%20Staff%20DR%2025-11%20Attachment%20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A-Puget%20Sound%202017/Discovery-RESPONSES%20Company%20to%20Staff/170033-UE%20170034-UG%20PSE%20Resp%20WUTC%20DR%20012_Attach%20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A-Puget%20Sound%202017/Discovery-RESPONSES%20Company%20to%20PC(us)/170033-UE%20170034-UG%20PSE%20Resp%20PC%20DR%20204_Attach%20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 Data"/>
      <sheetName val="Parameters - SFAS 143"/>
      <sheetName val="Two-Part Rates"/>
      <sheetName val="Two-Part Accruals"/>
      <sheetName val="Net Salvage Accrual Rate"/>
      <sheetName val="FAS 143 Reserves"/>
      <sheetName val="FAS 143 Rates"/>
      <sheetName val="FAS 143 Accruals"/>
      <sheetName val="SFAS 143 Straight-Line Rates"/>
      <sheetName val="SFAS 143 Straight-Line Accruals"/>
      <sheetName val="VGWL Accruals"/>
      <sheetName val="Module1"/>
      <sheetName val="Module2"/>
    </sheetNames>
    <sheetDataSet>
      <sheetData sheetId="0">
        <row r="7">
          <cell r="S7" t="str">
            <v>Theoretical Reserve</v>
          </cell>
        </row>
        <row r="8">
          <cell r="S8" t="str">
            <v>ARC</v>
          </cell>
          <cell r="U8" t="str">
            <v>Accretion</v>
          </cell>
        </row>
        <row r="12">
          <cell r="S12">
            <v>0</v>
          </cell>
          <cell r="U12">
            <v>0</v>
          </cell>
        </row>
        <row r="13">
          <cell r="S13">
            <v>1972.2907</v>
          </cell>
          <cell r="U13">
            <v>29855.687300000005</v>
          </cell>
        </row>
        <row r="14">
          <cell r="S14">
            <v>94610.246199999994</v>
          </cell>
          <cell r="U14">
            <v>1604464.2641</v>
          </cell>
        </row>
        <row r="15">
          <cell r="S15">
            <v>289898.47779999999</v>
          </cell>
          <cell r="U15">
            <v>5134522.7853999995</v>
          </cell>
        </row>
        <row r="16">
          <cell r="S16">
            <v>192255.7929</v>
          </cell>
          <cell r="U16">
            <v>4081979.2539999997</v>
          </cell>
        </row>
        <row r="17">
          <cell r="S17">
            <v>0</v>
          </cell>
          <cell r="U17">
            <v>0</v>
          </cell>
        </row>
        <row r="18">
          <cell r="S18">
            <v>164239.02249999999</v>
          </cell>
          <cell r="U18">
            <v>1471333.2834000001</v>
          </cell>
        </row>
        <row r="19">
          <cell r="S19">
            <v>1127485.3430000001</v>
          </cell>
          <cell r="U19">
            <v>9606530.0324999988</v>
          </cell>
        </row>
        <row r="20">
          <cell r="S20">
            <v>18061.6715</v>
          </cell>
          <cell r="U20">
            <v>493218.2905</v>
          </cell>
        </row>
        <row r="21">
          <cell r="S21">
            <v>132475.36489999999</v>
          </cell>
          <cell r="U21">
            <v>1116364.111</v>
          </cell>
        </row>
        <row r="22">
          <cell r="S22">
            <v>44893.748699999996</v>
          </cell>
          <cell r="U22">
            <v>556459.73839999991</v>
          </cell>
        </row>
        <row r="23">
          <cell r="S23">
            <v>64653.574699999997</v>
          </cell>
          <cell r="U23">
            <v>403695.68079999997</v>
          </cell>
        </row>
        <row r="24">
          <cell r="S24">
            <v>27256.705600000001</v>
          </cell>
          <cell r="U24">
            <v>402942.86199999996</v>
          </cell>
        </row>
        <row r="25">
          <cell r="S25">
            <v>2157802.2385</v>
          </cell>
          <cell r="U25">
            <v>24901365.989399999</v>
          </cell>
        </row>
        <row r="29">
          <cell r="S29">
            <v>43095.215100000001</v>
          </cell>
          <cell r="U29">
            <v>385701.78090000001</v>
          </cell>
        </row>
        <row r="30">
          <cell r="S30">
            <v>8419.57</v>
          </cell>
          <cell r="U30">
            <v>30072.059300000008</v>
          </cell>
        </row>
        <row r="31">
          <cell r="S31">
            <v>51514.785100000001</v>
          </cell>
          <cell r="U31">
            <v>415773.84020000004</v>
          </cell>
        </row>
        <row r="34">
          <cell r="S34">
            <v>0</v>
          </cell>
          <cell r="U34">
            <v>0</v>
          </cell>
        </row>
        <row r="35">
          <cell r="S35">
            <v>0</v>
          </cell>
          <cell r="U35">
            <v>0</v>
          </cell>
        </row>
        <row r="36">
          <cell r="S36">
            <v>0</v>
          </cell>
          <cell r="U36">
            <v>0</v>
          </cell>
        </row>
        <row r="37">
          <cell r="S37">
            <v>0</v>
          </cell>
          <cell r="U37">
            <v>0</v>
          </cell>
        </row>
        <row r="38">
          <cell r="S38">
            <v>0</v>
          </cell>
          <cell r="U38">
            <v>0</v>
          </cell>
        </row>
        <row r="39">
          <cell r="S39">
            <v>0</v>
          </cell>
          <cell r="U39">
            <v>0</v>
          </cell>
        </row>
        <row r="40">
          <cell r="S40">
            <v>0</v>
          </cell>
          <cell r="U40">
            <v>0</v>
          </cell>
        </row>
        <row r="41">
          <cell r="S41">
            <v>0</v>
          </cell>
          <cell r="U41">
            <v>0</v>
          </cell>
        </row>
        <row r="43">
          <cell r="S43">
            <v>51514.785100000001</v>
          </cell>
          <cell r="U43">
            <v>415773.84020000004</v>
          </cell>
        </row>
        <row r="45">
          <cell r="S45">
            <v>2209317.0236</v>
          </cell>
          <cell r="U45">
            <v>25317139.829600003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put Data"/>
      <sheetName val="Parameters - SFAS 143"/>
      <sheetName val="Two-Part Rates"/>
      <sheetName val="Two-Part Accruals"/>
      <sheetName val="Net Salvage Accrual Rate"/>
      <sheetName val="FAS 143 Reserves"/>
      <sheetName val="FAS 143 Rates"/>
      <sheetName val="FAS 143 Accruals"/>
      <sheetName val="SFAS 143 Straight-Line Rates"/>
      <sheetName val="SFAS 143 Straight-Line Accruals"/>
      <sheetName val="VGWL Accruals"/>
      <sheetName val="Module1"/>
      <sheetName val="Module2"/>
    </sheetNames>
    <sheetDataSet>
      <sheetData sheetId="0">
        <row r="8">
          <cell r="Q8" t="str">
            <v>ARO</v>
          </cell>
        </row>
        <row r="12">
          <cell r="Q12">
            <v>0</v>
          </cell>
        </row>
        <row r="13">
          <cell r="Q13">
            <v>40392.162900000003</v>
          </cell>
        </row>
        <row r="14">
          <cell r="Q14">
            <v>1957495.8658</v>
          </cell>
        </row>
        <row r="15">
          <cell r="Q15">
            <v>6331865.3531999998</v>
          </cell>
        </row>
        <row r="16">
          <cell r="Q16">
            <v>6049658.2978999997</v>
          </cell>
        </row>
        <row r="17">
          <cell r="Q17">
            <v>0</v>
          </cell>
        </row>
        <row r="18">
          <cell r="Q18">
            <v>2047727.1841</v>
          </cell>
        </row>
        <row r="19">
          <cell r="Q19">
            <v>16988232.598499998</v>
          </cell>
        </row>
        <row r="20">
          <cell r="Q20">
            <v>550830.25219999999</v>
          </cell>
        </row>
        <row r="21">
          <cell r="Q21">
            <v>1460424.3951000001</v>
          </cell>
        </row>
        <row r="22">
          <cell r="Q22">
            <v>821242.33689999999</v>
          </cell>
        </row>
        <row r="23">
          <cell r="Q23">
            <v>739571.12829999998</v>
          </cell>
        </row>
        <row r="24">
          <cell r="Q24">
            <v>601895.77709999995</v>
          </cell>
        </row>
        <row r="25">
          <cell r="Q25">
            <v>37589335.351999998</v>
          </cell>
        </row>
        <row r="29">
          <cell r="Q29">
            <v>523129.72340000002</v>
          </cell>
        </row>
        <row r="30">
          <cell r="Q30">
            <v>79205.187900000004</v>
          </cell>
        </row>
        <row r="31">
          <cell r="Q31">
            <v>602334.91130000004</v>
          </cell>
        </row>
        <row r="34">
          <cell r="Q34">
            <v>0</v>
          </cell>
        </row>
        <row r="35">
          <cell r="Q35">
            <v>0</v>
          </cell>
        </row>
        <row r="36">
          <cell r="Q36">
            <v>0</v>
          </cell>
        </row>
        <row r="37">
          <cell r="Q37">
            <v>0</v>
          </cell>
        </row>
        <row r="38">
          <cell r="Q38">
            <v>0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0</v>
          </cell>
        </row>
        <row r="43">
          <cell r="Q43">
            <v>602334.91130000004</v>
          </cell>
        </row>
        <row r="45">
          <cell r="Q45">
            <v>38191670.263299994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mmon"/>
    </sheetNames>
    <sheetDataSet>
      <sheetData sheetId="0">
        <row r="17">
          <cell r="K17">
            <v>14082567.58</v>
          </cell>
          <cell r="Q17">
            <v>231681</v>
          </cell>
          <cell r="S17">
            <v>1.65</v>
          </cell>
        </row>
        <row r="20">
          <cell r="K20">
            <v>25949969.489999998</v>
          </cell>
          <cell r="Q20">
            <v>764997</v>
          </cell>
          <cell r="S20">
            <v>2.95</v>
          </cell>
        </row>
        <row r="21">
          <cell r="K21">
            <v>18065002.23</v>
          </cell>
          <cell r="Q21">
            <v>338741</v>
          </cell>
          <cell r="S21">
            <v>1.88</v>
          </cell>
        </row>
        <row r="22">
          <cell r="K22">
            <v>45026876.399999999</v>
          </cell>
          <cell r="Q22">
            <v>578539</v>
          </cell>
          <cell r="S22">
            <v>1.28</v>
          </cell>
        </row>
        <row r="26">
          <cell r="K26">
            <v>21112177.850000001</v>
          </cell>
          <cell r="Q26">
            <v>1056660</v>
          </cell>
          <cell r="S26">
            <v>5</v>
          </cell>
        </row>
        <row r="28">
          <cell r="K28">
            <v>63265264.670000002</v>
          </cell>
          <cell r="Q28">
            <v>12654748</v>
          </cell>
          <cell r="S28">
            <v>20</v>
          </cell>
        </row>
        <row r="30">
          <cell r="K30">
            <v>4200662.92</v>
          </cell>
          <cell r="Q30">
            <v>60171</v>
          </cell>
          <cell r="S30">
            <v>1.43</v>
          </cell>
        </row>
        <row r="31">
          <cell r="K31">
            <v>92575.77</v>
          </cell>
          <cell r="Q31">
            <v>4629</v>
          </cell>
          <cell r="S31">
            <v>5</v>
          </cell>
        </row>
        <row r="32">
          <cell r="K32">
            <v>1586280.5</v>
          </cell>
          <cell r="Q32">
            <v>79245</v>
          </cell>
          <cell r="S32">
            <v>5</v>
          </cell>
        </row>
        <row r="33">
          <cell r="K33">
            <v>405180.32</v>
          </cell>
          <cell r="Q33">
            <v>11506</v>
          </cell>
          <cell r="S33">
            <v>2.84</v>
          </cell>
        </row>
        <row r="36">
          <cell r="K36">
            <v>21530076.079999998</v>
          </cell>
          <cell r="Q36">
            <v>0</v>
          </cell>
          <cell r="S36">
            <v>0</v>
          </cell>
        </row>
        <row r="37">
          <cell r="K37">
            <v>63796965.93</v>
          </cell>
          <cell r="Q37">
            <v>4252264</v>
          </cell>
          <cell r="S37">
            <v>6.67</v>
          </cell>
        </row>
        <row r="41">
          <cell r="K41">
            <v>1051805.58</v>
          </cell>
          <cell r="Q41">
            <v>70176</v>
          </cell>
          <cell r="S41">
            <v>6.67</v>
          </cell>
        </row>
        <row r="48">
          <cell r="Q48">
            <v>316970.158</v>
          </cell>
        </row>
        <row r="49">
          <cell r="Q49">
            <v>-151112.3560000018</v>
          </cell>
        </row>
        <row r="50">
          <cell r="Q50">
            <v>882.65</v>
          </cell>
        </row>
        <row r="51">
          <cell r="Q51">
            <v>18966.705999999998</v>
          </cell>
        </row>
        <row r="52">
          <cell r="Q52">
            <v>1473760.043999996</v>
          </cell>
        </row>
        <row r="53">
          <cell r="Q53">
            <v>-1598.561999999964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SE Electric UE-072300"/>
      <sheetName val="PSE Gas UG-072301"/>
      <sheetName val="PSE Common UE-072300 et al"/>
    </sheetNames>
    <sheetDataSet>
      <sheetData sheetId="0">
        <row r="19">
          <cell r="Q19">
            <v>1.741099010053436</v>
          </cell>
        </row>
      </sheetData>
      <sheetData sheetId="1">
        <row r="15">
          <cell r="P15">
            <v>0.5</v>
          </cell>
        </row>
      </sheetData>
      <sheetData sheetId="2">
        <row r="16">
          <cell r="R16">
            <v>5.27</v>
          </cell>
        </row>
        <row r="17">
          <cell r="R17">
            <v>5</v>
          </cell>
        </row>
        <row r="20">
          <cell r="R20">
            <v>20</v>
          </cell>
        </row>
        <row r="22">
          <cell r="R22">
            <v>9</v>
          </cell>
        </row>
        <row r="23">
          <cell r="R23">
            <v>5</v>
          </cell>
        </row>
        <row r="24">
          <cell r="R24">
            <v>5</v>
          </cell>
        </row>
        <row r="26">
          <cell r="R26">
            <v>6</v>
          </cell>
        </row>
        <row r="27">
          <cell r="R27">
            <v>6.67</v>
          </cell>
        </row>
        <row r="30">
          <cell r="R30">
            <v>6.67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tabSelected="1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E11" sqref="E11"/>
    </sheetView>
  </sheetViews>
  <sheetFormatPr defaultRowHeight="15"/>
  <cols>
    <col min="1" max="1" width="9.85546875" style="26" bestFit="1" customWidth="1"/>
    <col min="2" max="2" width="1.7109375" style="44" customWidth="1"/>
    <col min="3" max="3" width="36.42578125" style="44" bestFit="1" customWidth="1"/>
    <col min="4" max="4" width="1.7109375" style="44" customWidth="1"/>
    <col min="5" max="5" width="13.85546875" style="8" bestFit="1" customWidth="1"/>
    <col min="6" max="6" width="1.7109375" style="21" customWidth="1"/>
    <col min="7" max="7" width="8" style="3" bestFit="1" customWidth="1"/>
    <col min="8" max="8" width="11.85546875" style="8" bestFit="1" customWidth="1"/>
    <col min="9" max="9" width="1.7109375" style="8" customWidth="1"/>
    <col min="10" max="10" width="7.85546875" style="3" bestFit="1" customWidth="1"/>
    <col min="11" max="12" width="11.85546875" style="8" bestFit="1" customWidth="1"/>
    <col min="13" max="16384" width="9.140625" style="3"/>
  </cols>
  <sheetData>
    <row r="1" spans="1:12">
      <c r="A1" s="38" t="s">
        <v>11</v>
      </c>
      <c r="B1" s="40"/>
      <c r="C1" s="41"/>
      <c r="D1" s="22"/>
      <c r="E1" s="7"/>
      <c r="F1" s="13"/>
      <c r="G1" s="2"/>
      <c r="H1" s="7"/>
      <c r="I1" s="7"/>
      <c r="J1" s="2"/>
      <c r="K1" s="7"/>
      <c r="L1" s="7"/>
    </row>
    <row r="2" spans="1:12">
      <c r="A2" s="39" t="s">
        <v>9</v>
      </c>
      <c r="B2" s="42"/>
      <c r="C2" s="22"/>
      <c r="D2" s="22"/>
      <c r="E2" s="7"/>
      <c r="F2" s="13"/>
      <c r="G2" s="2"/>
      <c r="H2" s="7"/>
      <c r="I2" s="7"/>
      <c r="J2" s="14"/>
      <c r="K2" s="7"/>
      <c r="L2" s="7"/>
    </row>
    <row r="3" spans="1:12">
      <c r="A3" s="39" t="s">
        <v>12</v>
      </c>
      <c r="B3" s="42"/>
      <c r="C3" s="22"/>
      <c r="D3" s="22"/>
      <c r="E3" s="7"/>
      <c r="F3" s="13"/>
      <c r="G3" s="2"/>
      <c r="H3" s="7"/>
      <c r="I3" s="7"/>
      <c r="J3" s="14"/>
      <c r="K3" s="7"/>
      <c r="L3" s="7"/>
    </row>
    <row r="4" spans="1:12">
      <c r="A4" s="29"/>
      <c r="B4" s="43"/>
      <c r="E4" s="7"/>
      <c r="F4" s="13"/>
      <c r="G4" s="2"/>
      <c r="H4" s="7"/>
      <c r="I4" s="7"/>
      <c r="J4" s="2"/>
      <c r="K4" s="7"/>
      <c r="L4" s="7"/>
    </row>
    <row r="5" spans="1:12">
      <c r="A5" s="30"/>
      <c r="B5" s="25"/>
      <c r="C5" s="25"/>
      <c r="E5" s="9"/>
      <c r="F5" s="15"/>
      <c r="G5" s="2"/>
      <c r="H5" s="7"/>
      <c r="I5" s="9"/>
      <c r="J5" s="10" t="s">
        <v>44</v>
      </c>
      <c r="K5" s="16"/>
      <c r="L5" s="16"/>
    </row>
    <row r="6" spans="1:12" s="11" customFormat="1">
      <c r="A6" s="30"/>
      <c r="B6" s="25"/>
      <c r="C6" s="25"/>
      <c r="D6" s="23"/>
      <c r="E6" s="9"/>
      <c r="F6" s="17"/>
      <c r="G6" s="10" t="s">
        <v>8</v>
      </c>
      <c r="H6" s="16"/>
      <c r="K6" s="9"/>
      <c r="L6" s="9" t="s">
        <v>3</v>
      </c>
    </row>
    <row r="7" spans="1:12" s="11" customFormat="1">
      <c r="A7" s="27"/>
      <c r="B7" s="23"/>
      <c r="C7" s="23"/>
      <c r="D7" s="23"/>
      <c r="E7" s="18" t="s">
        <v>18</v>
      </c>
      <c r="F7" s="19"/>
      <c r="G7" s="11" t="s">
        <v>6</v>
      </c>
      <c r="H7" s="9" t="s">
        <v>6</v>
      </c>
      <c r="I7" s="18"/>
      <c r="J7" s="11" t="s">
        <v>6</v>
      </c>
      <c r="K7" s="9" t="s">
        <v>6</v>
      </c>
      <c r="L7" s="9" t="s">
        <v>5</v>
      </c>
    </row>
    <row r="8" spans="1:12" s="11" customFormat="1">
      <c r="A8" s="28" t="s">
        <v>1</v>
      </c>
      <c r="B8" s="24"/>
      <c r="C8" s="24" t="s">
        <v>2</v>
      </c>
      <c r="D8" s="24"/>
      <c r="E8" s="5" t="s">
        <v>4</v>
      </c>
      <c r="F8" s="20"/>
      <c r="G8" s="4" t="s">
        <v>7</v>
      </c>
      <c r="H8" s="5" t="s">
        <v>10</v>
      </c>
      <c r="I8" s="5"/>
      <c r="J8" s="4" t="s">
        <v>7</v>
      </c>
      <c r="K8" s="5" t="s">
        <v>10</v>
      </c>
      <c r="L8" s="5" t="s">
        <v>0</v>
      </c>
    </row>
    <row r="9" spans="1:12" s="11" customFormat="1">
      <c r="A9" s="27"/>
      <c r="B9" s="23"/>
      <c r="C9" s="23" t="s">
        <v>19</v>
      </c>
      <c r="D9" s="23"/>
      <c r="E9" s="9" t="s">
        <v>20</v>
      </c>
      <c r="F9" s="15"/>
      <c r="G9" s="11" t="s">
        <v>21</v>
      </c>
      <c r="H9" s="9" t="s">
        <v>22</v>
      </c>
      <c r="I9" s="9"/>
      <c r="J9" s="11" t="s">
        <v>23</v>
      </c>
      <c r="K9" s="9" t="s">
        <v>24</v>
      </c>
      <c r="L9" s="9" t="s">
        <v>25</v>
      </c>
    </row>
    <row r="10" spans="1:12" s="11" customFormat="1">
      <c r="A10" s="50" t="s">
        <v>16</v>
      </c>
      <c r="B10" s="22"/>
      <c r="C10" s="41"/>
      <c r="D10" s="23"/>
      <c r="E10" s="9"/>
      <c r="F10" s="15"/>
      <c r="H10" s="9"/>
      <c r="I10" s="9"/>
      <c r="K10" s="8"/>
      <c r="L10" s="8"/>
    </row>
    <row r="11" spans="1:12">
      <c r="E11" s="6"/>
      <c r="F11" s="12"/>
      <c r="G11" s="1"/>
      <c r="H11" s="6"/>
      <c r="I11" s="6"/>
      <c r="J11" s="1"/>
      <c r="K11" s="6"/>
      <c r="L11" s="6"/>
    </row>
    <row r="12" spans="1:12">
      <c r="A12" s="46" t="s">
        <v>17</v>
      </c>
      <c r="E12" s="6"/>
      <c r="F12" s="12"/>
      <c r="G12" s="1"/>
      <c r="H12" s="6"/>
      <c r="I12" s="6"/>
      <c r="J12" s="1"/>
      <c r="K12" s="6"/>
      <c r="L12" s="6"/>
    </row>
    <row r="13" spans="1:12">
      <c r="A13" s="61">
        <v>389.1</v>
      </c>
      <c r="B13" s="62"/>
      <c r="C13" s="63" t="s">
        <v>27</v>
      </c>
      <c r="E13" s="31">
        <f>[3]Common!K17</f>
        <v>14082567.58</v>
      </c>
      <c r="G13" s="35">
        <v>0.02</v>
      </c>
      <c r="H13" s="31">
        <f t="shared" ref="H13:H18" si="0">$E13*G13</f>
        <v>281651.35159999999</v>
      </c>
      <c r="I13" s="6"/>
      <c r="J13" s="35">
        <f>[3]Common!S17/100</f>
        <v>1.6500000000000001E-2</v>
      </c>
      <c r="K13" s="31">
        <f>[3]Common!Q17</f>
        <v>231681</v>
      </c>
      <c r="L13" s="34">
        <f t="shared" ref="L13:L18" si="1">K13-$H13</f>
        <v>-49970.351599999995</v>
      </c>
    </row>
    <row r="14" spans="1:12">
      <c r="A14" s="62"/>
      <c r="B14" s="62"/>
      <c r="C14" s="64"/>
      <c r="E14" s="31"/>
      <c r="G14" s="35"/>
      <c r="H14" s="31"/>
      <c r="I14" s="6"/>
      <c r="J14" s="35"/>
      <c r="K14" s="31"/>
      <c r="L14" s="34"/>
    </row>
    <row r="15" spans="1:12">
      <c r="A15" s="65">
        <v>390</v>
      </c>
      <c r="B15" s="66" t="s">
        <v>28</v>
      </c>
      <c r="C15" s="63"/>
      <c r="E15" s="6"/>
      <c r="F15" s="12"/>
      <c r="G15" s="1"/>
      <c r="H15" s="6"/>
      <c r="I15" s="6"/>
      <c r="J15" s="1"/>
      <c r="K15" s="6"/>
      <c r="L15" s="6"/>
    </row>
    <row r="16" spans="1:12">
      <c r="A16" s="65"/>
      <c r="B16" s="66"/>
      <c r="C16" s="63" t="s">
        <v>30</v>
      </c>
      <c r="E16" s="31">
        <f>[3]Common!K20</f>
        <v>25949969.489999998</v>
      </c>
      <c r="G16" s="35">
        <f>'[4]PSE Common UE-072300 et al'!R16/100</f>
        <v>5.2699999999999997E-2</v>
      </c>
      <c r="H16" s="31">
        <f t="shared" si="0"/>
        <v>1367563.3921229998</v>
      </c>
      <c r="I16" s="6"/>
      <c r="J16" s="35">
        <f>[3]Common!S20/100</f>
        <v>2.9500000000000002E-2</v>
      </c>
      <c r="K16" s="31">
        <f>[3]Common!Q20</f>
        <v>764997</v>
      </c>
      <c r="L16" s="34">
        <f t="shared" si="1"/>
        <v>-602566.39212299976</v>
      </c>
    </row>
    <row r="17" spans="1:12">
      <c r="A17" s="65"/>
      <c r="B17" s="66"/>
      <c r="C17" s="63" t="s">
        <v>31</v>
      </c>
      <c r="E17" s="31">
        <f>[3]Common!K21</f>
        <v>18065002.23</v>
      </c>
      <c r="G17" s="35">
        <f>G$16</f>
        <v>5.2699999999999997E-2</v>
      </c>
      <c r="H17" s="31">
        <f t="shared" si="0"/>
        <v>952025.61752099998</v>
      </c>
      <c r="I17" s="6"/>
      <c r="J17" s="35">
        <f>[3]Common!S21/100</f>
        <v>1.8799999999999997E-2</v>
      </c>
      <c r="K17" s="31">
        <f>[3]Common!Q21</f>
        <v>338741</v>
      </c>
      <c r="L17" s="34">
        <f t="shared" si="1"/>
        <v>-613284.61752099998</v>
      </c>
    </row>
    <row r="18" spans="1:12">
      <c r="A18" s="65"/>
      <c r="B18" s="66"/>
      <c r="C18" s="63" t="s">
        <v>32</v>
      </c>
      <c r="E18" s="31">
        <f>[3]Common!K22</f>
        <v>45026876.399999999</v>
      </c>
      <c r="G18" s="35">
        <f>G$16</f>
        <v>5.2699999999999997E-2</v>
      </c>
      <c r="H18" s="31">
        <f t="shared" si="0"/>
        <v>2372916.3862799997</v>
      </c>
      <c r="I18" s="6"/>
      <c r="J18" s="35">
        <f>[3]Common!S22/100</f>
        <v>1.2800000000000001E-2</v>
      </c>
      <c r="K18" s="31">
        <f>[3]Common!Q22</f>
        <v>578539</v>
      </c>
      <c r="L18" s="34">
        <f t="shared" si="1"/>
        <v>-1794377.3862799997</v>
      </c>
    </row>
    <row r="19" spans="1:12">
      <c r="A19" s="65"/>
      <c r="B19" s="72" t="s">
        <v>29</v>
      </c>
      <c r="C19" s="67"/>
      <c r="E19" s="33">
        <f>SUBTOTAL(9,E16:E18)</f>
        <v>89041848.120000005</v>
      </c>
      <c r="F19" s="12"/>
      <c r="G19" s="36">
        <f>IFERROR(H19/$E19,0)</f>
        <v>5.2699999999999997E-2</v>
      </c>
      <c r="H19" s="33">
        <f>SUBTOTAL(9,H16:H18)</f>
        <v>4692505.3959240001</v>
      </c>
      <c r="I19" s="6"/>
      <c r="J19" s="36">
        <f>IFERROR(K19/$E19,0)</f>
        <v>1.8893105158069353E-2</v>
      </c>
      <c r="K19" s="33">
        <f>SUBTOTAL(9,K16:K18)</f>
        <v>1682277</v>
      </c>
      <c r="L19" s="33">
        <f>SUBTOTAL(9,L16:L18)</f>
        <v>-3010228.3959239996</v>
      </c>
    </row>
    <row r="20" spans="1:12">
      <c r="A20" s="65"/>
      <c r="B20" s="66"/>
      <c r="C20" s="63"/>
      <c r="E20" s="31"/>
      <c r="F20" s="12"/>
      <c r="G20" s="35"/>
      <c r="H20" s="31"/>
      <c r="I20" s="6"/>
      <c r="J20" s="35"/>
      <c r="K20" s="31"/>
      <c r="L20" s="32"/>
    </row>
    <row r="21" spans="1:12">
      <c r="A21" s="61">
        <v>391.1</v>
      </c>
      <c r="B21" s="68"/>
      <c r="C21" s="63" t="s">
        <v>33</v>
      </c>
      <c r="E21" s="31">
        <f>[3]Common!K26</f>
        <v>21112177.850000001</v>
      </c>
      <c r="G21" s="35">
        <f>'[4]PSE Common UE-072300 et al'!R17/100</f>
        <v>0.05</v>
      </c>
      <c r="H21" s="31">
        <f t="shared" ref="H21:H28" si="2">$E21*G21</f>
        <v>1055608.8925000001</v>
      </c>
      <c r="I21" s="6"/>
      <c r="J21" s="35">
        <f>[3]Common!S26/100</f>
        <v>0.05</v>
      </c>
      <c r="K21" s="31">
        <f>[3]Common!Q26</f>
        <v>1056660</v>
      </c>
      <c r="L21" s="34">
        <f t="shared" ref="L21:L28" si="3">K21-$H21</f>
        <v>1051.1074999999255</v>
      </c>
    </row>
    <row r="22" spans="1:12">
      <c r="A22" s="61"/>
      <c r="B22" s="68"/>
      <c r="C22" s="63"/>
      <c r="E22" s="6"/>
      <c r="F22" s="12"/>
      <c r="G22" s="1"/>
      <c r="H22" s="6"/>
      <c r="I22" s="6"/>
      <c r="J22" s="1"/>
      <c r="K22" s="6"/>
      <c r="L22" s="6"/>
    </row>
    <row r="23" spans="1:12">
      <c r="A23" s="61">
        <v>391.2</v>
      </c>
      <c r="B23" s="68"/>
      <c r="C23" s="63" t="s">
        <v>34</v>
      </c>
      <c r="E23" s="31">
        <f>[3]Common!K28</f>
        <v>63265264.670000002</v>
      </c>
      <c r="G23" s="35">
        <f>'[4]PSE Common UE-072300 et al'!R20/100</f>
        <v>0.2</v>
      </c>
      <c r="H23" s="31">
        <f t="shared" si="2"/>
        <v>12653052.934</v>
      </c>
      <c r="I23" s="6"/>
      <c r="J23" s="35">
        <f>[3]Common!S28/100</f>
        <v>0.2</v>
      </c>
      <c r="K23" s="31">
        <f>[3]Common!Q28</f>
        <v>12654748</v>
      </c>
      <c r="L23" s="34">
        <f t="shared" si="3"/>
        <v>1695.0659999996424</v>
      </c>
    </row>
    <row r="24" spans="1:12">
      <c r="A24" s="51"/>
      <c r="B24" s="52"/>
      <c r="C24" s="53"/>
      <c r="E24" s="31"/>
      <c r="F24" s="12"/>
      <c r="G24" s="35"/>
      <c r="H24" s="31"/>
      <c r="I24" s="6"/>
      <c r="J24" s="35"/>
      <c r="K24" s="31"/>
      <c r="L24" s="32"/>
    </row>
    <row r="25" spans="1:12">
      <c r="A25" s="61">
        <v>392</v>
      </c>
      <c r="B25" s="68"/>
      <c r="C25" s="63" t="s">
        <v>35</v>
      </c>
      <c r="E25" s="31">
        <f>[3]Common!K30</f>
        <v>4200662.92</v>
      </c>
      <c r="G25" s="35">
        <f>'[4]PSE Common UE-072300 et al'!R22/100</f>
        <v>0.09</v>
      </c>
      <c r="H25" s="31">
        <f t="shared" si="2"/>
        <v>378059.66279999999</v>
      </c>
      <c r="I25" s="6"/>
      <c r="J25" s="35">
        <f>[3]Common!S30/100</f>
        <v>1.43E-2</v>
      </c>
      <c r="K25" s="31">
        <f>[3]Common!Q30</f>
        <v>60171</v>
      </c>
      <c r="L25" s="34">
        <f t="shared" si="3"/>
        <v>-317888.66279999999</v>
      </c>
    </row>
    <row r="26" spans="1:12">
      <c r="A26" s="61">
        <v>393</v>
      </c>
      <c r="B26" s="68"/>
      <c r="C26" s="63" t="s">
        <v>36</v>
      </c>
      <c r="E26" s="31">
        <f>[3]Common!K31</f>
        <v>92575.77</v>
      </c>
      <c r="G26" s="35">
        <f>'[4]PSE Common UE-072300 et al'!R23/100</f>
        <v>0.05</v>
      </c>
      <c r="H26" s="31">
        <f t="shared" si="2"/>
        <v>4628.7885000000006</v>
      </c>
      <c r="I26" s="6"/>
      <c r="J26" s="35">
        <f>[3]Common!S31/100</f>
        <v>0.05</v>
      </c>
      <c r="K26" s="31">
        <f>[3]Common!Q31</f>
        <v>4629</v>
      </c>
      <c r="L26" s="34">
        <f t="shared" si="3"/>
        <v>0.21149999999943248</v>
      </c>
    </row>
    <row r="27" spans="1:12">
      <c r="A27" s="61">
        <v>394</v>
      </c>
      <c r="B27" s="68"/>
      <c r="C27" s="63" t="s">
        <v>37</v>
      </c>
      <c r="E27" s="31">
        <f>[3]Common!K32</f>
        <v>1586280.5</v>
      </c>
      <c r="G27" s="35">
        <f>'[4]PSE Common UE-072300 et al'!R24/100</f>
        <v>0.05</v>
      </c>
      <c r="H27" s="31">
        <f t="shared" si="2"/>
        <v>79314.025000000009</v>
      </c>
      <c r="I27" s="6"/>
      <c r="J27" s="35">
        <f>[3]Common!S32/100</f>
        <v>0.05</v>
      </c>
      <c r="K27" s="31">
        <f>[3]Common!Q32</f>
        <v>79245</v>
      </c>
      <c r="L27" s="34">
        <f t="shared" si="3"/>
        <v>-69.025000000008731</v>
      </c>
    </row>
    <row r="28" spans="1:12">
      <c r="A28" s="61">
        <v>396</v>
      </c>
      <c r="B28" s="62"/>
      <c r="C28" s="63" t="s">
        <v>38</v>
      </c>
      <c r="E28" s="31">
        <f>[3]Common!K33</f>
        <v>405180.32</v>
      </c>
      <c r="G28" s="35">
        <f>'[4]PSE Common UE-072300 et al'!R26/100</f>
        <v>0.06</v>
      </c>
      <c r="H28" s="31">
        <f t="shared" si="2"/>
        <v>24310.819199999998</v>
      </c>
      <c r="I28" s="6"/>
      <c r="J28" s="35">
        <f>[3]Common!S33/100</f>
        <v>2.8399999999999998E-2</v>
      </c>
      <c r="K28" s="31">
        <f>[3]Common!Q33</f>
        <v>11506</v>
      </c>
      <c r="L28" s="34">
        <f t="shared" si="3"/>
        <v>-12804.819199999998</v>
      </c>
    </row>
    <row r="29" spans="1:12">
      <c r="A29" s="61"/>
      <c r="B29" s="62"/>
      <c r="C29" s="63"/>
      <c r="E29" s="31"/>
      <c r="F29" s="12"/>
      <c r="G29" s="35"/>
      <c r="H29" s="31"/>
      <c r="I29" s="6"/>
      <c r="J29" s="35"/>
      <c r="K29" s="31"/>
      <c r="L29" s="32"/>
    </row>
    <row r="30" spans="1:12">
      <c r="A30" s="61">
        <v>397</v>
      </c>
      <c r="B30" s="68" t="s">
        <v>39</v>
      </c>
      <c r="C30" s="63"/>
      <c r="E30" s="31"/>
      <c r="F30" s="12"/>
      <c r="G30" s="35"/>
      <c r="H30" s="31"/>
      <c r="I30" s="6"/>
      <c r="J30" s="35"/>
      <c r="K30" s="31"/>
      <c r="L30" s="32"/>
    </row>
    <row r="31" spans="1:12">
      <c r="A31" s="61"/>
      <c r="B31" s="68"/>
      <c r="C31" s="63" t="s">
        <v>40</v>
      </c>
      <c r="E31" s="31">
        <f>[3]Common!K36</f>
        <v>21530076.079999998</v>
      </c>
      <c r="G31" s="35">
        <f>'[4]PSE Common UE-072300 et al'!R27/100</f>
        <v>6.6699999999999995E-2</v>
      </c>
      <c r="H31" s="31">
        <f t="shared" ref="H31:H32" si="4">$E31*G31</f>
        <v>1436056.0745359997</v>
      </c>
      <c r="I31" s="6"/>
      <c r="J31" s="74">
        <f>[3]Common!S36/100</f>
        <v>0</v>
      </c>
      <c r="K31" s="31">
        <f>[3]Common!Q36</f>
        <v>0</v>
      </c>
      <c r="L31" s="34">
        <f t="shared" ref="L31:L32" si="5">K31-$H31</f>
        <v>-1436056.0745359997</v>
      </c>
    </row>
    <row r="32" spans="1:12">
      <c r="A32" s="61"/>
      <c r="B32" s="68"/>
      <c r="C32" s="63" t="s">
        <v>41</v>
      </c>
      <c r="E32" s="31">
        <f>[3]Common!K37</f>
        <v>63796965.93</v>
      </c>
      <c r="G32" s="35">
        <f>G$31</f>
        <v>6.6699999999999995E-2</v>
      </c>
      <c r="H32" s="31">
        <f t="shared" si="4"/>
        <v>4255257.6275309995</v>
      </c>
      <c r="I32" s="6"/>
      <c r="J32" s="35">
        <f>[3]Common!S37/100</f>
        <v>6.6699999999999995E-2</v>
      </c>
      <c r="K32" s="31">
        <f>[3]Common!Q37</f>
        <v>4252264</v>
      </c>
      <c r="L32" s="34">
        <f t="shared" si="5"/>
        <v>-2993.6275309994817</v>
      </c>
    </row>
    <row r="33" spans="1:12">
      <c r="A33" s="61"/>
      <c r="B33" s="73" t="s">
        <v>42</v>
      </c>
      <c r="C33" s="67"/>
      <c r="E33" s="33">
        <f>SUBTOTAL(9,E31:E32)</f>
        <v>85327042.00999999</v>
      </c>
      <c r="F33" s="12"/>
      <c r="G33" s="36">
        <f>IFERROR(H33/$E33,0)</f>
        <v>6.6699999999999995E-2</v>
      </c>
      <c r="H33" s="33">
        <f>SUBTOTAL(9,H31:H32)</f>
        <v>5691313.7020669989</v>
      </c>
      <c r="I33" s="6"/>
      <c r="J33" s="36">
        <f>IFERROR(K33/$E33,0)</f>
        <v>4.9834892899506017E-2</v>
      </c>
      <c r="K33" s="33">
        <f>SUBTOTAL(9,K31:K32)</f>
        <v>4252264</v>
      </c>
      <c r="L33" s="33">
        <f>SUBTOTAL(9,L31:L32)</f>
        <v>-1439049.7020669992</v>
      </c>
    </row>
    <row r="34" spans="1:12">
      <c r="A34" s="61"/>
      <c r="B34" s="68"/>
      <c r="C34" s="63"/>
      <c r="E34" s="6"/>
      <c r="F34" s="12"/>
      <c r="G34" s="1"/>
      <c r="H34" s="6"/>
      <c r="I34" s="6"/>
      <c r="J34" s="1"/>
      <c r="K34" s="6"/>
      <c r="L34" s="6"/>
    </row>
    <row r="35" spans="1:12">
      <c r="A35" s="61">
        <v>398</v>
      </c>
      <c r="B35" s="62"/>
      <c r="C35" s="63" t="s">
        <v>43</v>
      </c>
      <c r="E35" s="31">
        <f>[3]Common!K41</f>
        <v>1051805.58</v>
      </c>
      <c r="G35" s="35">
        <f>'[4]PSE Common UE-072300 et al'!R30/100</f>
        <v>6.6699999999999995E-2</v>
      </c>
      <c r="H35" s="31">
        <f t="shared" ref="H35" si="6">$E35*G35</f>
        <v>70155.432186000005</v>
      </c>
      <c r="I35" s="6"/>
      <c r="J35" s="35">
        <f>[3]Common!S41/100</f>
        <v>6.6699999999999995E-2</v>
      </c>
      <c r="K35" s="31">
        <f>[3]Common!Q41</f>
        <v>70176</v>
      </c>
      <c r="L35" s="34">
        <f t="shared" ref="L35" si="7">K35-$H35</f>
        <v>20.567813999994542</v>
      </c>
    </row>
    <row r="36" spans="1:12">
      <c r="A36" s="54"/>
      <c r="B36" s="52"/>
      <c r="C36" s="52"/>
      <c r="E36" s="6"/>
      <c r="F36" s="12"/>
      <c r="G36" s="1"/>
      <c r="H36" s="6"/>
      <c r="I36" s="6"/>
      <c r="J36" s="1"/>
      <c r="K36" s="6"/>
      <c r="L36" s="6"/>
    </row>
    <row r="37" spans="1:12">
      <c r="A37" s="54"/>
      <c r="B37" s="52"/>
      <c r="C37" s="55" t="s">
        <v>14</v>
      </c>
      <c r="E37" s="45">
        <f>SUBTOTAL(9,E13:E35)</f>
        <v>280165405.31999993</v>
      </c>
      <c r="F37" s="12"/>
      <c r="G37" s="37">
        <f>IFERROR(H37/$E37,0)</f>
        <v>8.8985294152580011E-2</v>
      </c>
      <c r="H37" s="45">
        <f>SUBTOTAL(9,H13:H35)</f>
        <v>24930601.003776997</v>
      </c>
      <c r="I37" s="6"/>
      <c r="J37" s="37">
        <f>IFERROR(K37/$E37,0)</f>
        <v>7.1755315318243182E-2</v>
      </c>
      <c r="K37" s="45">
        <f>SUBTOTAL(9,K13:K35)</f>
        <v>20103357</v>
      </c>
      <c r="L37" s="45">
        <f>SUBTOTAL(9,L13:L35)</f>
        <v>-4827244.0037769983</v>
      </c>
    </row>
    <row r="38" spans="1:12">
      <c r="A38" s="54"/>
      <c r="B38" s="52"/>
      <c r="C38" s="52"/>
      <c r="E38" s="6"/>
      <c r="F38" s="12"/>
      <c r="G38" s="1"/>
      <c r="H38" s="6"/>
      <c r="I38" s="6"/>
      <c r="J38" s="1"/>
      <c r="K38" s="6"/>
      <c r="L38" s="6"/>
    </row>
    <row r="39" spans="1:12">
      <c r="A39" s="47" t="s">
        <v>13</v>
      </c>
      <c r="B39" s="52"/>
      <c r="C39" s="57"/>
      <c r="E39" s="6"/>
      <c r="F39" s="12"/>
      <c r="G39" s="1"/>
      <c r="H39" s="6"/>
      <c r="I39" s="6"/>
      <c r="J39" s="1"/>
      <c r="K39" s="6"/>
      <c r="L39" s="6"/>
    </row>
    <row r="40" spans="1:12">
      <c r="A40" s="69">
        <v>391.1</v>
      </c>
      <c r="B40" s="70"/>
      <c r="C40" s="63" t="s">
        <v>33</v>
      </c>
      <c r="E40" s="31">
        <f>[3]Common!K48</f>
        <v>0</v>
      </c>
      <c r="G40" s="35"/>
      <c r="H40" s="31">
        <f t="shared" ref="H40:H45" si="8">$E40*G40</f>
        <v>0</v>
      </c>
      <c r="I40" s="6"/>
      <c r="J40" s="35"/>
      <c r="K40" s="31">
        <f>[3]Common!Q48</f>
        <v>316970.158</v>
      </c>
      <c r="L40" s="34">
        <f t="shared" ref="L40:L45" si="9">K40-$H40</f>
        <v>316970.158</v>
      </c>
    </row>
    <row r="41" spans="1:12">
      <c r="A41" s="69">
        <v>391.2</v>
      </c>
      <c r="B41" s="70"/>
      <c r="C41" s="63" t="s">
        <v>34</v>
      </c>
      <c r="E41" s="31">
        <f>[3]Common!K49</f>
        <v>0</v>
      </c>
      <c r="G41" s="35"/>
      <c r="H41" s="31">
        <f t="shared" si="8"/>
        <v>0</v>
      </c>
      <c r="I41" s="6"/>
      <c r="J41" s="35"/>
      <c r="K41" s="31">
        <f>[3]Common!Q49</f>
        <v>-151112.3560000018</v>
      </c>
      <c r="L41" s="34">
        <f t="shared" si="9"/>
        <v>-151112.3560000018</v>
      </c>
    </row>
    <row r="42" spans="1:12">
      <c r="A42" s="69">
        <v>393</v>
      </c>
      <c r="B42" s="70"/>
      <c r="C42" s="63" t="s">
        <v>36</v>
      </c>
      <c r="E42" s="31">
        <f>[3]Common!K50</f>
        <v>0</v>
      </c>
      <c r="G42" s="35"/>
      <c r="H42" s="31">
        <f t="shared" si="8"/>
        <v>0</v>
      </c>
      <c r="I42" s="6"/>
      <c r="J42" s="35"/>
      <c r="K42" s="31">
        <f>[3]Common!Q50</f>
        <v>882.65</v>
      </c>
      <c r="L42" s="34">
        <f t="shared" si="9"/>
        <v>882.65</v>
      </c>
    </row>
    <row r="43" spans="1:12">
      <c r="A43" s="69">
        <v>394</v>
      </c>
      <c r="B43" s="71"/>
      <c r="C43" s="63" t="s">
        <v>37</v>
      </c>
      <c r="E43" s="31">
        <f>[3]Common!K51</f>
        <v>0</v>
      </c>
      <c r="G43" s="35"/>
      <c r="H43" s="31">
        <f t="shared" si="8"/>
        <v>0</v>
      </c>
      <c r="I43" s="6"/>
      <c r="J43" s="35"/>
      <c r="K43" s="31">
        <f>[3]Common!Q51</f>
        <v>18966.705999999998</v>
      </c>
      <c r="L43" s="34">
        <f t="shared" si="9"/>
        <v>18966.705999999998</v>
      </c>
    </row>
    <row r="44" spans="1:12">
      <c r="A44" s="69">
        <v>397</v>
      </c>
      <c r="B44" s="70"/>
      <c r="C44" s="68" t="s">
        <v>39</v>
      </c>
      <c r="E44" s="31">
        <f>[3]Common!K52</f>
        <v>0</v>
      </c>
      <c r="G44" s="35"/>
      <c r="H44" s="31">
        <f t="shared" si="8"/>
        <v>0</v>
      </c>
      <c r="I44" s="6"/>
      <c r="J44" s="35"/>
      <c r="K44" s="31">
        <f>[3]Common!Q52</f>
        <v>1473760.043999996</v>
      </c>
      <c r="L44" s="34">
        <f t="shared" si="9"/>
        <v>1473760.043999996</v>
      </c>
    </row>
    <row r="45" spans="1:12">
      <c r="A45" s="69">
        <v>398</v>
      </c>
      <c r="B45" s="70"/>
      <c r="C45" s="63" t="s">
        <v>43</v>
      </c>
      <c r="E45" s="31">
        <f>[3]Common!K53</f>
        <v>0</v>
      </c>
      <c r="G45" s="35"/>
      <c r="H45" s="31">
        <f t="shared" si="8"/>
        <v>0</v>
      </c>
      <c r="I45" s="6"/>
      <c r="J45" s="35"/>
      <c r="K45" s="31">
        <f>[3]Common!Q53</f>
        <v>-1598.561999999964</v>
      </c>
      <c r="L45" s="34">
        <f t="shared" si="9"/>
        <v>-1598.561999999964</v>
      </c>
    </row>
    <row r="46" spans="1:12">
      <c r="A46" s="55" t="s">
        <v>15</v>
      </c>
      <c r="B46" s="52"/>
      <c r="C46" s="55"/>
      <c r="E46" s="45">
        <f>SUBTOTAL(9,E40:E45)</f>
        <v>0</v>
      </c>
      <c r="F46" s="12"/>
      <c r="G46" s="37">
        <f>IFERROR(H46/$E46,0)</f>
        <v>0</v>
      </c>
      <c r="H46" s="45">
        <f>SUBTOTAL(9,H40:H45)</f>
        <v>0</v>
      </c>
      <c r="I46" s="6"/>
      <c r="J46" s="37">
        <f>IFERROR(K46/$E46,0)</f>
        <v>0</v>
      </c>
      <c r="K46" s="45">
        <f>SUBTOTAL(9,K40:K45)</f>
        <v>1657868.6399999943</v>
      </c>
      <c r="L46" s="45">
        <f>SUBTOTAL(9,L40:L45)</f>
        <v>1657868.6399999943</v>
      </c>
    </row>
    <row r="47" spans="1:12">
      <c r="A47" s="54"/>
      <c r="B47" s="52"/>
      <c r="C47" s="56"/>
      <c r="E47" s="6"/>
      <c r="F47" s="12"/>
      <c r="G47" s="1"/>
      <c r="H47" s="6"/>
      <c r="I47" s="6"/>
      <c r="J47" s="1"/>
      <c r="K47" s="6"/>
      <c r="L47" s="6"/>
    </row>
    <row r="48" spans="1:12" ht="15.75" thickBot="1">
      <c r="A48" s="58" t="s">
        <v>26</v>
      </c>
      <c r="B48" s="59"/>
      <c r="C48" s="60"/>
      <c r="E48" s="48">
        <f>SUBTOTAL(9,E13:E46)</f>
        <v>280165405.31999993</v>
      </c>
      <c r="F48" s="12"/>
      <c r="G48" s="49">
        <f>IFERROR(H48/$E48,0)</f>
        <v>8.8985294152580011E-2</v>
      </c>
      <c r="H48" s="48">
        <f>SUBTOTAL(9,H13:H46)</f>
        <v>24930601.003776997</v>
      </c>
      <c r="I48" s="6"/>
      <c r="J48" s="49">
        <f>IFERROR(K48/$E48,0)</f>
        <v>7.7672779103989328E-2</v>
      </c>
      <c r="K48" s="48">
        <f>SUBTOTAL(9,K13:K46)</f>
        <v>21761225.639999993</v>
      </c>
      <c r="L48" s="48">
        <f>SUBTOTAL(9,L13:L46)</f>
        <v>-3169375.3637770033</v>
      </c>
    </row>
    <row r="49" spans="5:12" ht="15.75" thickTop="1">
      <c r="E49" s="6"/>
      <c r="F49" s="12"/>
      <c r="G49" s="1"/>
      <c r="H49" s="6"/>
      <c r="I49" s="6"/>
      <c r="J49" s="1"/>
      <c r="K49" s="6"/>
      <c r="L49" s="6"/>
    </row>
    <row r="50" spans="5:12">
      <c r="E50" s="6"/>
      <c r="F50" s="12"/>
      <c r="G50" s="1"/>
      <c r="H50" s="6"/>
      <c r="I50" s="6"/>
      <c r="J50" s="1"/>
      <c r="K50" s="6"/>
      <c r="L50" s="6"/>
    </row>
    <row r="51" spans="5:12">
      <c r="E51" s="6"/>
      <c r="F51" s="12"/>
      <c r="G51" s="1"/>
      <c r="H51" s="6"/>
      <c r="I51" s="6"/>
      <c r="J51" s="1"/>
      <c r="K51" s="6"/>
      <c r="L51" s="6"/>
    </row>
    <row r="52" spans="5:12">
      <c r="E52" s="6"/>
      <c r="F52" s="12"/>
      <c r="G52" s="1"/>
      <c r="H52" s="6"/>
      <c r="I52" s="6"/>
      <c r="J52" s="1"/>
      <c r="K52" s="6"/>
      <c r="L52" s="6"/>
    </row>
    <row r="53" spans="5:12">
      <c r="E53" s="6"/>
      <c r="F53" s="12"/>
      <c r="G53" s="1"/>
      <c r="H53" s="6"/>
      <c r="I53" s="6"/>
      <c r="J53" s="1"/>
      <c r="K53" s="6"/>
      <c r="L53" s="6"/>
    </row>
    <row r="54" spans="5:12">
      <c r="E54" s="6"/>
      <c r="F54" s="12"/>
      <c r="G54" s="1"/>
      <c r="H54" s="6"/>
      <c r="I54" s="6"/>
      <c r="J54" s="1"/>
      <c r="K54" s="6"/>
      <c r="L54" s="6"/>
    </row>
    <row r="55" spans="5:12">
      <c r="E55" s="6"/>
      <c r="F55" s="12"/>
      <c r="G55" s="1"/>
      <c r="H55" s="6"/>
      <c r="I55" s="6"/>
      <c r="J55" s="1"/>
      <c r="K55" s="6"/>
      <c r="L55" s="6"/>
    </row>
    <row r="56" spans="5:12">
      <c r="E56" s="6"/>
      <c r="F56" s="12"/>
      <c r="G56" s="1"/>
      <c r="H56" s="6"/>
      <c r="I56" s="6"/>
      <c r="J56" s="1"/>
      <c r="K56" s="6"/>
      <c r="L56" s="6"/>
    </row>
    <row r="57" spans="5:12">
      <c r="E57" s="6"/>
      <c r="F57" s="12"/>
      <c r="G57" s="1"/>
      <c r="H57" s="6"/>
      <c r="I57" s="6"/>
      <c r="J57" s="1"/>
      <c r="K57" s="6"/>
      <c r="L57" s="6"/>
    </row>
    <row r="58" spans="5:12">
      <c r="E58" s="6"/>
      <c r="F58" s="12"/>
      <c r="G58" s="1"/>
      <c r="H58" s="6"/>
      <c r="I58" s="6"/>
      <c r="J58" s="1"/>
      <c r="K58" s="6"/>
      <c r="L58" s="6"/>
    </row>
    <row r="59" spans="5:12">
      <c r="E59" s="6"/>
      <c r="F59" s="12"/>
      <c r="G59" s="1"/>
      <c r="H59" s="6"/>
      <c r="I59" s="6"/>
      <c r="J59" s="1"/>
      <c r="K59" s="6"/>
      <c r="L59" s="6"/>
    </row>
    <row r="60" spans="5:12">
      <c r="E60" s="6"/>
      <c r="F60" s="12"/>
      <c r="G60" s="1"/>
      <c r="H60" s="6"/>
      <c r="I60" s="6"/>
      <c r="J60" s="1"/>
      <c r="K60" s="6"/>
      <c r="L60" s="6"/>
    </row>
    <row r="61" spans="5:12">
      <c r="E61" s="6"/>
      <c r="F61" s="12"/>
      <c r="G61" s="1"/>
      <c r="H61" s="6"/>
      <c r="I61" s="6"/>
      <c r="J61" s="1"/>
      <c r="K61" s="6"/>
      <c r="L61" s="6"/>
    </row>
    <row r="62" spans="5:12">
      <c r="E62" s="6"/>
      <c r="F62" s="12"/>
      <c r="G62" s="1"/>
      <c r="H62" s="6"/>
      <c r="I62" s="6"/>
      <c r="J62" s="1"/>
      <c r="K62" s="6"/>
      <c r="L62" s="6"/>
    </row>
    <row r="63" spans="5:12">
      <c r="E63" s="6"/>
      <c r="F63" s="12"/>
      <c r="G63" s="1"/>
      <c r="H63" s="6"/>
      <c r="I63" s="6"/>
      <c r="J63" s="1"/>
      <c r="K63" s="6"/>
      <c r="L63" s="6"/>
    </row>
    <row r="64" spans="5:12">
      <c r="E64" s="6"/>
      <c r="F64" s="12"/>
      <c r="G64" s="1"/>
      <c r="H64" s="6"/>
      <c r="I64" s="6"/>
      <c r="J64" s="1"/>
      <c r="K64" s="6"/>
      <c r="L64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2017-07-05T07:00:00+00:00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994C212-2989-497B-9A5B-D69F7D897C7A}"/>
</file>

<file path=customXml/itemProps2.xml><?xml version="1.0" encoding="utf-8"?>
<ds:datastoreItem xmlns:ds="http://schemas.openxmlformats.org/officeDocument/2006/customXml" ds:itemID="{E74E34C8-3C77-43DB-921B-374CA9F5A274}"/>
</file>

<file path=customXml/itemProps3.xml><?xml version="1.0" encoding="utf-8"?>
<ds:datastoreItem xmlns:ds="http://schemas.openxmlformats.org/officeDocument/2006/customXml" ds:itemID="{70C5FB89-9F71-4041-889F-AB516CBB7391}"/>
</file>

<file path=customXml/itemProps4.xml><?xml version="1.0" encoding="utf-8"?>
<ds:datastoreItem xmlns:ds="http://schemas.openxmlformats.org/officeDocument/2006/customXml" ds:itemID="{56E64114-C603-4E14-AC32-17D2089665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Comp-Com</vt:lpstr>
    </vt:vector>
  </TitlesOfParts>
  <Company>William Dunkel and Associates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Roxie McCullar</dc:creator>
  <cp:lastModifiedBy>Roxie McCullar</cp:lastModifiedBy>
  <cp:lastPrinted>2017-01-10T16:35:57Z</cp:lastPrinted>
  <dcterms:created xsi:type="dcterms:W3CDTF">2008-07-08T14:35:26Z</dcterms:created>
  <dcterms:modified xsi:type="dcterms:W3CDTF">2017-06-26T19:24:19Z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