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ACTIVE\Cases\240151-Cascadia Water GRC\Testimony\Rachel Stark\"/>
    </mc:Choice>
  </mc:AlternateContent>
  <xr:revisionPtr revIDLastSave="0" documentId="13_ncr:1_{45F4A729-0446-448D-B576-52AF2BDE7A7B}" xr6:coauthVersionLast="47" xr6:coauthVersionMax="47" xr10:uidLastSave="{00000000-0000-0000-0000-000000000000}"/>
  <bookViews>
    <workbookView xWindow="-110" yWindow="-110" windowWidth="25180" windowHeight="16260" firstSheet="1" activeTab="1" xr2:uid="{4581375C-A529-4148-AF83-37B020166A45}"/>
  </bookViews>
  <sheets>
    <sheet name="Sheet1" sheetId="1" r:id="rId1"/>
    <sheet name="Sheet2" sheetId="2" r:id="rId2"/>
  </sheet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I2" i="2"/>
  <c r="D2" i="2"/>
  <c r="E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Stark, Rachel (UTC)</author>
  </authors>
  <commentList>
    <comment ref="F2" authorId="0" shapeId="0" xr:uid="{E67A8A37-344A-43B3-B3D7-58D94B0A79BF}">
      <text>
        <r>
          <rPr>
            <b/>
            <sz val="9"/>
            <color indexed="81"/>
            <rFont val="Tahoma"/>
            <family val="2"/>
          </rPr>
          <t>Stark, Rachel (UTC):</t>
        </r>
        <r>
          <rPr>
            <sz val="9"/>
            <color indexed="81"/>
            <rFont val="Tahoma"/>
            <family val="2"/>
          </rPr>
          <t xml:space="preserve">
Per Order 01 in docket UW-081416
Surcharged started September 15, 2008</t>
        </r>
      </text>
    </comment>
  </commentList>
</comments>
</file>

<file path=xl/sharedStrings.xml><?xml version="1.0" encoding="utf-8"?>
<sst xmlns="http://schemas.openxmlformats.org/spreadsheetml/2006/main" count="21" uniqueCount="21">
  <si>
    <t>Date</t>
  </si>
  <si>
    <t>Original Cost</t>
  </si>
  <si>
    <t>Years of Life</t>
  </si>
  <si>
    <t>Time Years</t>
  </si>
  <si>
    <t>Annual Dep</t>
  </si>
  <si>
    <t>Beginning</t>
  </si>
  <si>
    <t>Ending</t>
  </si>
  <si>
    <t>Rate Base</t>
  </si>
  <si>
    <t>14Utilityplant</t>
  </si>
  <si>
    <t>15Othertangibleplant</t>
  </si>
  <si>
    <t>16Utilityplantauditcost</t>
  </si>
  <si>
    <t>SRF Project Loan Funding</t>
  </si>
  <si>
    <t>Length of Surcharge</t>
  </si>
  <si>
    <t>Years of Collection</t>
  </si>
  <si>
    <t>Start Date</t>
  </si>
  <si>
    <t>Current Period</t>
  </si>
  <si>
    <t>Amount Collected</t>
  </si>
  <si>
    <t>Amount Adjusted</t>
  </si>
  <si>
    <t>Cascadia aquired Aquarius effective August 1, 2022 in docket UW-220469</t>
  </si>
  <si>
    <t>Aquarius last general rate case became effective March 25, 2016</t>
  </si>
  <si>
    <t>In docket UW-081416 Order 01 - The surcharge began September 15,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</si>
</sst>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4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C278-A336-43E5-A2B2-3CF20DDEC422}">
  <dimension ref="A1:K5"/>
  <sheetViews>
    <sheetView workbookViewId="0">
      <selection activeCell="D2" sqref="D2"/>
    </sheetView>
  </sheetViews>
  <sheetFormatPr defaultRowHeight="14.5" x14ac:dyDescent="0.35"/>
  <cols>
    <col min="1" max="1" width="20.453125" bestFit="1" customWidth="1"/>
    <col min="2" max="2" width="21.26953125" bestFit="1" customWidth="1"/>
    <col min="3" max="3" width="9.7265625" customWidth="1"/>
    <col min="4" max="4" width="14.453125" bestFit="1" customWidth="1"/>
    <col min="6" max="6" width="10.54296875" bestFit="1" customWidth="1"/>
    <col min="7" max="7" width="9.7265625" bestFit="1" customWidth="1"/>
    <col min="8" max="8" width="12.26953125" bestFit="1" customWidth="1"/>
    <col min="10" max="10" width="12.81640625" bestFit="1" customWidth="1"/>
    <col min="11" max="11" width="13.7265625" bestFit="1" customWidth="1"/>
  </cols>
  <sheetData>
    <row r="1" spans="1:11" x14ac:dyDescent="0.35">
      <c r="C1" t="s">
        <v>0</v>
      </c>
      <c r="D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 x14ac:dyDescent="0.35">
      <c r="A2">
        <v>339</v>
      </c>
      <c r="B2" s="1" t="s">
        <v>8</v>
      </c>
      <c r="C2" s="1">
        <v>41091</v>
      </c>
      <c r="D2" s="2">
        <v>2027646.56</v>
      </c>
      <c r="F2">
        <v>20</v>
      </c>
      <c r="G2">
        <v>13</v>
      </c>
      <c r="H2" s="2">
        <v>101382.32800000001</v>
      </c>
      <c r="I2">
        <v>0</v>
      </c>
      <c r="J2" s="2">
        <v>970754.05560259335</v>
      </c>
      <c r="K2" s="2">
        <v>1056892.5043974067</v>
      </c>
    </row>
    <row r="3" spans="1:11" x14ac:dyDescent="0.35">
      <c r="A3">
        <v>339</v>
      </c>
      <c r="B3" t="s">
        <v>9</v>
      </c>
      <c r="C3" s="1">
        <v>41091</v>
      </c>
      <c r="D3" s="2">
        <v>23873</v>
      </c>
      <c r="F3">
        <v>30</v>
      </c>
      <c r="G3">
        <v>13</v>
      </c>
      <c r="H3" s="2">
        <v>795.76666666666665</v>
      </c>
      <c r="I3">
        <v>0</v>
      </c>
      <c r="J3" s="2">
        <v>10771.45845048364</v>
      </c>
      <c r="K3" s="2">
        <v>13101.54154951636</v>
      </c>
    </row>
    <row r="4" spans="1:11" x14ac:dyDescent="0.35">
      <c r="A4">
        <v>339</v>
      </c>
      <c r="B4" t="s">
        <v>10</v>
      </c>
      <c r="C4" s="1">
        <v>41091</v>
      </c>
      <c r="D4" s="2">
        <v>24024</v>
      </c>
      <c r="F4">
        <v>30</v>
      </c>
      <c r="G4">
        <v>13</v>
      </c>
      <c r="H4" s="2">
        <v>800.8</v>
      </c>
      <c r="I4">
        <v>0</v>
      </c>
      <c r="J4" s="2">
        <v>10839.589402857568</v>
      </c>
      <c r="K4" s="2">
        <v>13184.410597142432</v>
      </c>
    </row>
    <row r="5" spans="1:11" x14ac:dyDescent="0.35">
      <c r="A5">
        <v>339</v>
      </c>
      <c r="B5" t="s">
        <v>11</v>
      </c>
      <c r="C5" s="1">
        <v>41091</v>
      </c>
      <c r="D5" s="2">
        <v>-1850594</v>
      </c>
      <c r="F5">
        <v>25</v>
      </c>
      <c r="G5">
        <v>13</v>
      </c>
      <c r="H5" s="2">
        <v>-74023.759999999995</v>
      </c>
      <c r="I5">
        <v>0</v>
      </c>
      <c r="J5" s="2">
        <v>-851865.8444124317</v>
      </c>
      <c r="K5" s="2">
        <v>-998728.1555875683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DD99-4B54-4A45-A631-AE6A1663BA3A}">
  <dimension ref="B1:I8"/>
  <sheetViews>
    <sheetView tabSelected="1" workbookViewId="0">
      <selection activeCell="G14" sqref="G14"/>
    </sheetView>
  </sheetViews>
  <sheetFormatPr defaultRowHeight="14.5" x14ac:dyDescent="0.35"/>
  <cols>
    <col min="2" max="2" width="14.453125" bestFit="1" customWidth="1"/>
    <col min="3" max="3" width="16.7265625" bestFit="1" customWidth="1"/>
    <col min="4" max="4" width="16" customWidth="1"/>
    <col min="5" max="5" width="16" bestFit="1" customWidth="1"/>
    <col min="6" max="6" width="9.453125" bestFit="1" customWidth="1"/>
    <col min="7" max="7" width="12.54296875" bestFit="1" customWidth="1"/>
    <col min="8" max="8" width="15.26953125" bestFit="1" customWidth="1"/>
    <col min="9" max="9" width="14.7265625" bestFit="1" customWidth="1"/>
  </cols>
  <sheetData>
    <row r="1" spans="2:9" x14ac:dyDescent="0.35">
      <c r="C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</row>
    <row r="2" spans="2:9" x14ac:dyDescent="0.35">
      <c r="B2" s="3">
        <f>Sheet1!D5</f>
        <v>-1850594</v>
      </c>
      <c r="C2">
        <v>20</v>
      </c>
      <c r="D2" s="3">
        <f>B2/C2</f>
        <v>-92529.7</v>
      </c>
      <c r="E2" s="4">
        <f>(G2-F2)/365</f>
        <v>16.304109589041097</v>
      </c>
      <c r="F2" s="6">
        <v>39706</v>
      </c>
      <c r="G2" s="1">
        <v>45657</v>
      </c>
      <c r="H2" s="3">
        <f>E2*D2</f>
        <v>-1508614.369041096</v>
      </c>
      <c r="I2" s="3">
        <f>H2-B2</f>
        <v>341979.63095890405</v>
      </c>
    </row>
    <row r="4" spans="2:9" x14ac:dyDescent="0.35">
      <c r="B4" t="s">
        <v>18</v>
      </c>
    </row>
    <row r="5" spans="2:9" x14ac:dyDescent="0.35">
      <c r="B5" t="s">
        <v>19</v>
      </c>
    </row>
    <row r="6" spans="2:9" x14ac:dyDescent="0.35">
      <c r="B6" t="s">
        <v>20</v>
      </c>
    </row>
    <row r="8" spans="2:9" x14ac:dyDescent="0.35">
      <c r="B8" s="5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2024-11-20T22:35:26+00:00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FE15812-6B72-425A-88A9-4EB7C7647C8F}">
  <ds:schemaRefs>
    <ds:schemaRef ds:uri="http://schemas.microsoft.com/office/2006/metadata/properties"/>
    <ds:schemaRef ds:uri="http://schemas.microsoft.com/office/infopath/2007/PartnerControls"/>
    <ds:schemaRef ds:uri="4788ed70-26d6-4856-9041-d8883f52611b"/>
  </ds:schemaRefs>
</ds:datastoreItem>
</file>

<file path=customXml/itemProps2.xml><?xml version="1.0" encoding="utf-8"?>
<ds:datastoreItem xmlns:ds="http://schemas.openxmlformats.org/officeDocument/2006/customXml" ds:itemID="{C713F2BD-FAAD-40B3-83C0-40EC3E35834B}"/>
</file>

<file path=customXml/itemProps3.xml><?xml version="1.0" encoding="utf-8"?>
<ds:datastoreItem xmlns:ds="http://schemas.openxmlformats.org/officeDocument/2006/customXml" ds:itemID="{C4D534A0-6318-45B9-92AB-71C8A3DDE4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BE207E-E8A9-4994-8776-0D8A82819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Stark, Rachel (UTC)</dc:creator>
  <cp:keywords/>
  <dc:description/>
  <cp:lastModifiedBy>Roberson, Jeff (ATG)</cp:lastModifiedBy>
  <cp:revision/>
  <dcterms:created xsi:type="dcterms:W3CDTF">2024-10-30T17:28:06Z</dcterms:created>
  <dcterms:modified xsi:type="dcterms:W3CDTF">2024-11-20T18:38:46Z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ocset_NoMedatataSyncRequired">
    <vt:lpwstr>False</vt:lpwstr>
  </property>
</Properties>
</file>