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27D24E9-91A4-4A92-BE3E-BAEAC149ECA4}" xr6:coauthVersionLast="47" xr6:coauthVersionMax="47" xr10:uidLastSave="{00000000-0000-0000-0000-000000000000}"/>
  <bookViews>
    <workbookView xWindow="-20100" yWindow="3525" windowWidth="15375" windowHeight="7875" tabRatio="835" xr2:uid="{A749A0BD-B227-4539-99BF-5615F56DD861}"/>
  </bookViews>
  <sheets>
    <sheet name="1. Energy Assist. Disbursement" sheetId="29" r:id="rId1"/>
    <sheet name="2. Past Due Balances 2024" sheetId="32" r:id="rId2"/>
    <sheet name="Past Due Balances 2023" sheetId="31" r:id="rId3"/>
    <sheet name="Past Due Balances 2022" sheetId="30" r:id="rId4"/>
    <sheet name=" Past Due Balances 2021" sheetId="2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3" i="29" l="1"/>
  <c r="F302" i="29"/>
  <c r="E303" i="29"/>
  <c r="E302" i="29"/>
  <c r="F6" i="29"/>
  <c r="F5" i="29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AH5" i="32" l="1"/>
  <c r="AH6" i="32"/>
  <c r="AH7" i="32"/>
  <c r="AH8" i="32"/>
  <c r="AH9" i="32"/>
  <c r="AH10" i="32"/>
  <c r="AH11" i="32"/>
  <c r="AH12" i="32"/>
  <c r="AH13" i="32"/>
  <c r="AH14" i="32"/>
  <c r="AH15" i="32"/>
  <c r="AH16" i="32"/>
  <c r="AH17" i="32"/>
  <c r="AH18" i="32"/>
  <c r="AH19" i="32"/>
  <c r="AH20" i="32"/>
  <c r="AH21" i="32"/>
  <c r="AH22" i="32"/>
  <c r="AH23" i="32"/>
  <c r="AH24" i="32"/>
  <c r="AH25" i="32"/>
  <c r="AH26" i="32"/>
  <c r="AH27" i="32"/>
  <c r="AH28" i="32"/>
  <c r="AH29" i="32"/>
  <c r="AH30" i="32"/>
  <c r="AH31" i="32"/>
  <c r="AH32" i="32"/>
  <c r="AH33" i="32"/>
  <c r="AH34" i="32"/>
  <c r="AH35" i="32"/>
  <c r="AH36" i="32"/>
  <c r="AH37" i="32"/>
  <c r="AH38" i="32"/>
  <c r="AH39" i="32"/>
  <c r="AH40" i="32"/>
  <c r="AH41" i="32"/>
  <c r="AH42" i="32"/>
  <c r="AH43" i="32"/>
  <c r="AH44" i="32"/>
  <c r="AH45" i="32"/>
  <c r="AH46" i="32"/>
  <c r="AH47" i="32"/>
  <c r="AH48" i="32"/>
  <c r="AH49" i="32"/>
  <c r="AH50" i="32"/>
  <c r="AH51" i="32"/>
  <c r="AH52" i="32"/>
  <c r="AH53" i="32"/>
  <c r="AH54" i="32"/>
  <c r="AH55" i="32"/>
  <c r="AH56" i="32"/>
  <c r="AH57" i="32"/>
  <c r="AH58" i="32"/>
  <c r="AH59" i="32"/>
  <c r="AH60" i="32"/>
  <c r="AH61" i="32"/>
  <c r="AH62" i="32"/>
  <c r="AH63" i="32"/>
  <c r="AH64" i="32"/>
  <c r="AH65" i="32"/>
  <c r="AH66" i="32"/>
  <c r="AH67" i="32"/>
  <c r="AH68" i="32"/>
  <c r="AH69" i="32"/>
  <c r="AH70" i="32"/>
  <c r="AH71" i="32"/>
  <c r="AH72" i="32"/>
  <c r="AH73" i="32"/>
  <c r="AH74" i="32"/>
  <c r="AH75" i="32"/>
  <c r="AH76" i="32"/>
  <c r="AH77" i="32"/>
  <c r="AH78" i="32"/>
  <c r="AH79" i="32"/>
  <c r="AH80" i="32"/>
  <c r="AH81" i="32"/>
  <c r="AH82" i="32"/>
  <c r="AH83" i="32"/>
  <c r="AH84" i="32"/>
  <c r="AH85" i="32"/>
  <c r="AH86" i="32"/>
  <c r="AH87" i="32"/>
  <c r="AH88" i="32"/>
  <c r="AH89" i="32"/>
  <c r="AH90" i="32"/>
  <c r="AH91" i="32"/>
  <c r="AH92" i="32"/>
  <c r="AH93" i="32"/>
  <c r="AH94" i="32"/>
  <c r="AH95" i="32"/>
  <c r="AH96" i="32"/>
  <c r="AH97" i="32"/>
  <c r="AH98" i="32"/>
  <c r="AH99" i="32"/>
  <c r="AH100" i="32"/>
  <c r="AH101" i="32"/>
  <c r="AH102" i="32"/>
  <c r="AH103" i="32"/>
  <c r="AH104" i="32"/>
  <c r="AH105" i="32"/>
  <c r="AH106" i="32"/>
  <c r="AH107" i="32"/>
  <c r="AH108" i="32"/>
  <c r="AH109" i="32"/>
  <c r="AH110" i="32"/>
  <c r="AH111" i="32"/>
  <c r="AH112" i="32"/>
  <c r="AH113" i="32"/>
  <c r="AH114" i="32"/>
  <c r="AH115" i="32"/>
  <c r="AH116" i="32"/>
  <c r="AH117" i="32"/>
  <c r="AH118" i="32"/>
  <c r="AH119" i="32"/>
  <c r="AH120" i="32"/>
  <c r="AH121" i="32"/>
  <c r="AH122" i="32"/>
  <c r="AH123" i="32"/>
  <c r="AH124" i="32"/>
  <c r="AH125" i="32"/>
  <c r="AH126" i="32"/>
  <c r="AH127" i="32"/>
  <c r="AH128" i="32"/>
  <c r="AH129" i="32"/>
  <c r="AH130" i="32"/>
  <c r="AH131" i="32"/>
  <c r="AH132" i="32"/>
  <c r="AH133" i="32"/>
  <c r="AH134" i="32"/>
  <c r="AH135" i="32"/>
  <c r="AH136" i="32"/>
  <c r="AH137" i="32"/>
  <c r="AH138" i="32"/>
  <c r="AH139" i="32"/>
  <c r="AH140" i="32"/>
  <c r="AH141" i="32"/>
  <c r="AH142" i="32"/>
  <c r="AH143" i="32"/>
  <c r="AH144" i="32"/>
  <c r="AH145" i="32"/>
  <c r="AH146" i="32"/>
  <c r="AH147" i="32"/>
  <c r="AH148" i="32"/>
  <c r="AH149" i="32"/>
  <c r="AH150" i="32"/>
  <c r="AH151" i="32"/>
  <c r="AH152" i="32"/>
  <c r="AH153" i="32"/>
  <c r="AH154" i="32"/>
  <c r="AH155" i="32"/>
  <c r="AH156" i="32"/>
  <c r="AH157" i="32"/>
  <c r="AH158" i="32"/>
  <c r="AH159" i="32"/>
  <c r="AH160" i="32"/>
  <c r="AH161" i="32"/>
  <c r="AH162" i="32"/>
  <c r="AH163" i="32"/>
  <c r="AH164" i="32"/>
  <c r="AH165" i="32"/>
  <c r="AH166" i="32"/>
  <c r="AH167" i="32"/>
  <c r="AH168" i="32"/>
  <c r="AH169" i="32"/>
  <c r="AH170" i="32"/>
  <c r="AH171" i="32"/>
  <c r="AH172" i="32"/>
  <c r="AH173" i="32"/>
  <c r="AH174" i="32"/>
  <c r="AH175" i="32"/>
  <c r="AH176" i="32"/>
  <c r="AH177" i="32"/>
  <c r="AH178" i="32"/>
  <c r="AH179" i="32"/>
  <c r="AH180" i="32"/>
  <c r="AH181" i="32"/>
  <c r="AH182" i="32"/>
  <c r="AH183" i="32"/>
  <c r="AH184" i="32"/>
  <c r="AH185" i="32"/>
  <c r="AH186" i="32"/>
  <c r="AH187" i="32"/>
  <c r="AH188" i="32"/>
  <c r="AH189" i="32"/>
  <c r="AH190" i="32"/>
  <c r="AH191" i="32"/>
  <c r="AH192" i="32"/>
  <c r="AH193" i="32"/>
  <c r="AH194" i="32"/>
  <c r="AH195" i="32"/>
  <c r="AH196" i="32"/>
  <c r="AH197" i="32"/>
  <c r="AH198" i="32"/>
  <c r="AH199" i="32"/>
  <c r="AH200" i="32"/>
  <c r="AH201" i="32"/>
  <c r="AH202" i="32"/>
  <c r="AH203" i="32"/>
  <c r="AH204" i="32"/>
  <c r="AH205" i="32"/>
  <c r="AH206" i="32"/>
  <c r="AH207" i="32"/>
  <c r="AH208" i="32"/>
  <c r="AH209" i="32"/>
  <c r="AH210" i="32"/>
  <c r="AH211" i="32"/>
  <c r="AH212" i="32"/>
  <c r="AH213" i="32"/>
  <c r="AH214" i="32"/>
  <c r="AH215" i="32"/>
  <c r="AH216" i="32"/>
  <c r="AH217" i="32"/>
  <c r="AH218" i="32"/>
  <c r="AH219" i="32"/>
  <c r="AH220" i="32"/>
  <c r="AH221" i="32"/>
  <c r="AH222" i="32"/>
  <c r="AH223" i="32"/>
  <c r="AH224" i="32"/>
  <c r="AH225" i="32"/>
  <c r="AH226" i="32"/>
  <c r="AH227" i="32"/>
  <c r="AH228" i="32"/>
  <c r="AH229" i="32"/>
  <c r="AH230" i="32"/>
  <c r="AH231" i="32"/>
  <c r="AH232" i="32"/>
  <c r="AH233" i="32"/>
  <c r="AH234" i="32"/>
  <c r="AH235" i="32"/>
  <c r="AH236" i="32"/>
  <c r="AH237" i="32"/>
  <c r="AH238" i="32"/>
  <c r="AH239" i="32"/>
  <c r="AH4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5" i="32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39" i="32"/>
  <c r="Z40" i="32"/>
  <c r="Z41" i="32"/>
  <c r="Z42" i="32"/>
  <c r="Z43" i="32"/>
  <c r="Z44" i="32"/>
  <c r="Z45" i="32"/>
  <c r="Z46" i="32"/>
  <c r="Z47" i="32"/>
  <c r="Z48" i="32"/>
  <c r="Z49" i="32"/>
  <c r="Z50" i="32"/>
  <c r="Z51" i="32"/>
  <c r="Z52" i="32"/>
  <c r="Z53" i="32"/>
  <c r="Z54" i="32"/>
  <c r="Z55" i="32"/>
  <c r="Z56" i="32"/>
  <c r="Z57" i="32"/>
  <c r="Z58" i="32"/>
  <c r="Z59" i="32"/>
  <c r="Z60" i="32"/>
  <c r="Z61" i="32"/>
  <c r="Z62" i="32"/>
  <c r="Z63" i="32"/>
  <c r="Z64" i="32"/>
  <c r="Z65" i="32"/>
  <c r="Z66" i="32"/>
  <c r="Z67" i="32"/>
  <c r="Z68" i="32"/>
  <c r="Z69" i="32"/>
  <c r="Z70" i="32"/>
  <c r="Z71" i="32"/>
  <c r="Z72" i="32"/>
  <c r="Z73" i="32"/>
  <c r="Z74" i="32"/>
  <c r="Z75" i="32"/>
  <c r="Z76" i="32"/>
  <c r="Z77" i="32"/>
  <c r="Z78" i="32"/>
  <c r="Z79" i="32"/>
  <c r="Z80" i="32"/>
  <c r="Z81" i="32"/>
  <c r="Z82" i="32"/>
  <c r="Z83" i="32"/>
  <c r="Z84" i="32"/>
  <c r="Z85" i="32"/>
  <c r="Z86" i="32"/>
  <c r="Z87" i="32"/>
  <c r="Z88" i="32"/>
  <c r="Z89" i="32"/>
  <c r="Z90" i="32"/>
  <c r="Z91" i="32"/>
  <c r="Z92" i="32"/>
  <c r="Z93" i="32"/>
  <c r="Z94" i="32"/>
  <c r="Z95" i="32"/>
  <c r="Z96" i="32"/>
  <c r="Z97" i="32"/>
  <c r="Z98" i="32"/>
  <c r="Z99" i="32"/>
  <c r="Z100" i="32"/>
  <c r="Z101" i="32"/>
  <c r="Z102" i="32"/>
  <c r="Z103" i="32"/>
  <c r="Z104" i="32"/>
  <c r="Z105" i="32"/>
  <c r="Z106" i="32"/>
  <c r="Z107" i="32"/>
  <c r="Z108" i="32"/>
  <c r="Z109" i="32"/>
  <c r="Z110" i="32"/>
  <c r="Z111" i="32"/>
  <c r="Z112" i="32"/>
  <c r="Z113" i="32"/>
  <c r="Z114" i="32"/>
  <c r="Z115" i="32"/>
  <c r="Z116" i="32"/>
  <c r="Z117" i="32"/>
  <c r="Z118" i="32"/>
  <c r="Z119" i="32"/>
  <c r="Z120" i="32"/>
  <c r="Z121" i="32"/>
  <c r="Z122" i="32"/>
  <c r="Z123" i="32"/>
  <c r="Z124" i="32"/>
  <c r="Z125" i="32"/>
  <c r="Z126" i="32"/>
  <c r="Z127" i="32"/>
  <c r="Z128" i="32"/>
  <c r="Z129" i="32"/>
  <c r="Z130" i="32"/>
  <c r="Z131" i="32"/>
  <c r="Z132" i="32"/>
  <c r="Z133" i="32"/>
  <c r="Z134" i="32"/>
  <c r="Z135" i="32"/>
  <c r="Z136" i="32"/>
  <c r="Z137" i="32"/>
  <c r="Z138" i="32"/>
  <c r="Z139" i="32"/>
  <c r="Z140" i="32"/>
  <c r="Z141" i="32"/>
  <c r="Z142" i="32"/>
  <c r="Z143" i="32"/>
  <c r="Z144" i="32"/>
  <c r="Z145" i="32"/>
  <c r="Z146" i="32"/>
  <c r="Z147" i="32"/>
  <c r="Z148" i="32"/>
  <c r="Z149" i="32"/>
  <c r="Z150" i="32"/>
  <c r="Z151" i="32"/>
  <c r="Z152" i="32"/>
  <c r="Z153" i="32"/>
  <c r="Z154" i="32"/>
  <c r="Z155" i="32"/>
  <c r="Z156" i="32"/>
  <c r="Z157" i="32"/>
  <c r="Z158" i="32"/>
  <c r="Z159" i="32"/>
  <c r="Z160" i="32"/>
  <c r="Z161" i="32"/>
  <c r="Z162" i="32"/>
  <c r="Z163" i="32"/>
  <c r="Z164" i="32"/>
  <c r="Z165" i="32"/>
  <c r="Z166" i="32"/>
  <c r="Z167" i="32"/>
  <c r="Z168" i="32"/>
  <c r="Z169" i="32"/>
  <c r="Z170" i="32"/>
  <c r="Z171" i="32"/>
  <c r="Z172" i="32"/>
  <c r="Z173" i="32"/>
  <c r="Z174" i="32"/>
  <c r="Z175" i="32"/>
  <c r="Z176" i="32"/>
  <c r="Z177" i="32"/>
  <c r="Z178" i="32"/>
  <c r="Z179" i="32"/>
  <c r="Z180" i="32"/>
  <c r="Z181" i="32"/>
  <c r="Z182" i="32"/>
  <c r="Z183" i="32"/>
  <c r="Z184" i="32"/>
  <c r="Z185" i="32"/>
  <c r="Z186" i="32"/>
  <c r="Z187" i="32"/>
  <c r="Z188" i="32"/>
  <c r="Z189" i="32"/>
  <c r="Z190" i="32"/>
  <c r="Z191" i="32"/>
  <c r="Z192" i="32"/>
  <c r="Z193" i="32"/>
  <c r="Z194" i="32"/>
  <c r="Z195" i="32"/>
  <c r="Z196" i="32"/>
  <c r="Z197" i="32"/>
  <c r="Z198" i="32"/>
  <c r="Z199" i="32"/>
  <c r="Z200" i="32"/>
  <c r="Z201" i="32"/>
  <c r="Z202" i="32"/>
  <c r="Z203" i="32"/>
  <c r="Z204" i="32"/>
  <c r="Z205" i="32"/>
  <c r="Z206" i="32"/>
  <c r="Z207" i="32"/>
  <c r="Z208" i="32"/>
  <c r="Z209" i="32"/>
  <c r="Z210" i="32"/>
  <c r="Z211" i="32"/>
  <c r="Z212" i="32"/>
  <c r="Z213" i="32"/>
  <c r="Z214" i="32"/>
  <c r="Z215" i="32"/>
  <c r="Z216" i="32"/>
  <c r="Z217" i="32"/>
  <c r="Z218" i="32"/>
  <c r="Z219" i="32"/>
  <c r="Z220" i="32"/>
  <c r="Z221" i="32"/>
  <c r="Z222" i="32"/>
  <c r="Z223" i="32"/>
  <c r="Z224" i="32"/>
  <c r="Z225" i="32"/>
  <c r="Z226" i="32"/>
  <c r="Z227" i="32"/>
  <c r="Z228" i="32"/>
  <c r="Z229" i="32"/>
  <c r="Z230" i="32"/>
  <c r="Z231" i="32"/>
  <c r="Z232" i="32"/>
  <c r="Z233" i="32"/>
  <c r="Z234" i="32"/>
  <c r="Z235" i="32"/>
  <c r="Z236" i="32"/>
  <c r="Z237" i="32"/>
  <c r="Z238" i="32"/>
  <c r="Z239" i="32"/>
  <c r="Z4" i="32"/>
  <c r="V4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8" i="32"/>
  <c r="R7" i="32"/>
  <c r="R5" i="32"/>
  <c r="R6" i="32"/>
  <c r="R4" i="32"/>
  <c r="E7" i="29" l="1"/>
  <c r="C7" i="29"/>
  <c r="B7" i="29"/>
  <c r="D6" i="29"/>
  <c r="F7" i="29"/>
  <c r="D5" i="29"/>
  <c r="D7" i="29" s="1"/>
  <c r="F14" i="29"/>
  <c r="F13" i="29"/>
  <c r="F15" i="29" l="1"/>
  <c r="E15" i="29"/>
  <c r="D15" i="29"/>
  <c r="C15" i="29"/>
  <c r="B15" i="29"/>
  <c r="D14" i="29"/>
  <c r="D13" i="29"/>
  <c r="F23" i="29"/>
  <c r="E23" i="29"/>
  <c r="C23" i="29"/>
  <c r="B23" i="29"/>
  <c r="D22" i="29"/>
  <c r="D23" i="29" s="1"/>
  <c r="D21" i="29"/>
  <c r="F30" i="29" l="1"/>
  <c r="E32" i="29"/>
  <c r="F32" i="29" l="1"/>
  <c r="C32" i="29"/>
  <c r="B32" i="29"/>
  <c r="D31" i="29"/>
  <c r="D30" i="29"/>
  <c r="D32" i="29" l="1"/>
  <c r="F40" i="29"/>
  <c r="E40" i="29"/>
  <c r="C40" i="29"/>
  <c r="B40" i="29"/>
  <c r="D39" i="29"/>
  <c r="D38" i="29"/>
  <c r="D40" i="29" l="1"/>
  <c r="F48" i="29"/>
  <c r="E48" i="29"/>
  <c r="C48" i="29"/>
  <c r="B48" i="29"/>
  <c r="D47" i="29"/>
  <c r="D46" i="29"/>
  <c r="F56" i="29"/>
  <c r="E56" i="29"/>
  <c r="C56" i="29"/>
  <c r="B56" i="29"/>
  <c r="D55" i="29"/>
  <c r="D54" i="29"/>
  <c r="D56" i="29" l="1"/>
  <c r="D48" i="29"/>
  <c r="F64" i="29"/>
  <c r="E64" i="29"/>
  <c r="C64" i="29"/>
  <c r="B64" i="29"/>
  <c r="D63" i="29"/>
  <c r="D62" i="29"/>
  <c r="F72" i="29"/>
  <c r="E72" i="29"/>
  <c r="C72" i="29"/>
  <c r="B72" i="29"/>
  <c r="D71" i="29"/>
  <c r="D70" i="29"/>
  <c r="D64" i="29" l="1"/>
  <c r="D72" i="29"/>
  <c r="F80" i="29"/>
  <c r="E80" i="29"/>
  <c r="C80" i="29"/>
  <c r="B80" i="29"/>
  <c r="D79" i="29"/>
  <c r="D78" i="29"/>
  <c r="F88" i="29"/>
  <c r="E88" i="29"/>
  <c r="C88" i="29"/>
  <c r="B88" i="29"/>
  <c r="D87" i="29"/>
  <c r="D86" i="29"/>
  <c r="D88" i="29" l="1"/>
  <c r="D80" i="29"/>
  <c r="F96" i="29"/>
  <c r="E96" i="29"/>
  <c r="C96" i="29"/>
  <c r="B96" i="29"/>
  <c r="D95" i="29"/>
  <c r="D94" i="29"/>
  <c r="D96" i="29" l="1"/>
  <c r="F104" i="29"/>
  <c r="E104" i="29"/>
  <c r="C104" i="29"/>
  <c r="B104" i="29"/>
  <c r="D103" i="29"/>
  <c r="D102" i="29"/>
  <c r="F112" i="29"/>
  <c r="E112" i="29"/>
  <c r="C112" i="29"/>
  <c r="B112" i="29"/>
  <c r="D111" i="29"/>
  <c r="D110" i="29"/>
  <c r="D104" i="29" l="1"/>
  <c r="D112" i="29"/>
  <c r="C303" i="29"/>
  <c r="C302" i="29"/>
  <c r="B303" i="29"/>
  <c r="B302" i="29"/>
  <c r="F120" i="29"/>
  <c r="E120" i="29"/>
  <c r="C120" i="29"/>
  <c r="B120" i="29"/>
  <c r="D119" i="29"/>
  <c r="D118" i="29"/>
  <c r="D120" i="29" l="1"/>
  <c r="F128" i="29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D136" i="29" l="1"/>
  <c r="F144" i="29"/>
  <c r="E144" i="29"/>
  <c r="C144" i="29"/>
  <c r="B144" i="29"/>
  <c r="D143" i="29"/>
  <c r="D142" i="29"/>
  <c r="F152" i="29"/>
  <c r="E152" i="29"/>
  <c r="C152" i="29"/>
  <c r="B152" i="29"/>
  <c r="D151" i="29"/>
  <c r="D150" i="29"/>
  <c r="D152" i="29" l="1"/>
  <c r="D144" i="29"/>
  <c r="F160" i="29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D168" i="29" l="1"/>
  <c r="F177" i="29"/>
  <c r="E177" i="29"/>
  <c r="C177" i="29"/>
  <c r="B177" i="29"/>
  <c r="D176" i="29"/>
  <c r="D175" i="29"/>
  <c r="D177" i="29" l="1"/>
  <c r="F185" i="29" l="1"/>
  <c r="E185" i="29"/>
  <c r="C185" i="29"/>
  <c r="B185" i="29"/>
  <c r="D184" i="29"/>
  <c r="D183" i="29"/>
  <c r="D185" i="29" l="1"/>
  <c r="D191" i="29"/>
  <c r="F193" i="29" l="1"/>
  <c r="E193" i="29"/>
  <c r="C193" i="29"/>
  <c r="B193" i="29"/>
  <c r="D192" i="29"/>
  <c r="D193" i="29" s="1"/>
  <c r="F201" i="29" l="1"/>
  <c r="E201" i="29"/>
  <c r="C201" i="29"/>
  <c r="B201" i="29"/>
  <c r="D200" i="29"/>
  <c r="D201" i="29" s="1"/>
  <c r="F209" i="29" l="1"/>
  <c r="E209" i="29"/>
  <c r="C209" i="29"/>
  <c r="B209" i="29"/>
  <c r="D208" i="29"/>
  <c r="D207" i="29"/>
  <c r="D209" i="29" l="1"/>
  <c r="F217" i="29"/>
  <c r="E217" i="29"/>
  <c r="C217" i="29"/>
  <c r="B217" i="29"/>
  <c r="D216" i="29"/>
  <c r="D215" i="29"/>
  <c r="D217" i="29" l="1"/>
  <c r="F225" i="29"/>
  <c r="E225" i="29"/>
  <c r="C225" i="29"/>
  <c r="B225" i="29"/>
  <c r="D224" i="29"/>
  <c r="D223" i="29"/>
  <c r="D225" i="29" l="1"/>
  <c r="F233" i="29" l="1"/>
  <c r="E233" i="29"/>
  <c r="C233" i="29"/>
  <c r="B233" i="29"/>
  <c r="D232" i="29"/>
  <c r="D231" i="29"/>
  <c r="D233" i="29" l="1"/>
  <c r="F241" i="29"/>
  <c r="E241" i="29"/>
  <c r="C241" i="29"/>
  <c r="B241" i="29"/>
  <c r="D240" i="29"/>
  <c r="D239" i="29"/>
  <c r="D241" i="29" l="1"/>
  <c r="F249" i="29"/>
  <c r="E249" i="29"/>
  <c r="C249" i="29"/>
  <c r="B249" i="29"/>
  <c r="D248" i="29"/>
  <c r="D247" i="29"/>
  <c r="D249" i="29" l="1"/>
  <c r="D256" i="29"/>
  <c r="D255" i="29"/>
  <c r="B257" i="29"/>
  <c r="F257" i="29" l="1"/>
  <c r="E257" i="29"/>
  <c r="C257" i="29"/>
  <c r="D257" i="29"/>
  <c r="D264" i="29" l="1"/>
  <c r="D263" i="29"/>
  <c r="F265" i="29" l="1"/>
  <c r="E265" i="29"/>
  <c r="C265" i="29"/>
  <c r="D265" i="29"/>
  <c r="D272" i="29" l="1"/>
  <c r="F273" i="29" l="1"/>
  <c r="E273" i="29"/>
  <c r="C273" i="29"/>
  <c r="D271" i="29"/>
  <c r="F281" i="29"/>
  <c r="D273" i="29" l="1"/>
  <c r="E281" i="29"/>
  <c r="B304" i="29"/>
  <c r="B281" i="29"/>
  <c r="C281" i="29" l="1"/>
  <c r="D280" i="29"/>
  <c r="D279" i="29"/>
  <c r="D281" i="29" l="1"/>
  <c r="F304" i="29" l="1"/>
  <c r="E304" i="29"/>
  <c r="C304" i="29"/>
  <c r="D303" i="29"/>
  <c r="D302" i="29"/>
  <c r="D304" i="29" l="1"/>
  <c r="F289" i="29"/>
  <c r="E289" i="29"/>
  <c r="C289" i="29"/>
  <c r="D288" i="29"/>
  <c r="D287" i="29"/>
  <c r="D289" i="29" l="1"/>
  <c r="F297" i="29"/>
  <c r="D296" i="29" l="1"/>
  <c r="E297" i="29" l="1"/>
  <c r="D295" i="29"/>
  <c r="D297" i="29" s="1"/>
  <c r="C297" i="29"/>
</calcChain>
</file>

<file path=xl/sharedStrings.xml><?xml version="1.0" encoding="utf-8"?>
<sst xmlns="http://schemas.openxmlformats.org/spreadsheetml/2006/main" count="3339" uniqueCount="148">
  <si>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</si>
  <si>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</si>
  <si>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</si>
  <si>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</si>
  <si>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</si>
  <si>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</si>
  <si>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</si>
  <si>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</si>
  <si>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</si>
  <si>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</si>
  <si>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</si>
  <si>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</si>
  <si>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</si>
  <si>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</si>
  <si>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</si>
  <si>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</si>
  <si>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</si>
  <si>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</si>
  <si>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</si>
  <si>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</si>
  <si>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</si>
  <si>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</si>
  <si>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</si>
  <si>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</si>
  <si>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</si>
  <si>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</si>
  <si>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</si>
  <si>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</si>
  <si>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</si>
  <si>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</si>
  <si>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</si>
  <si>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</si>
  <si>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</si>
  <si>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</si>
  <si>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</si>
  <si>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</si>
  <si>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</si>
  <si>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</si>
  <si>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</si>
  <si>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</si>
  <si>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</si>
  <si>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</si>
  <si>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</si>
  <si>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</si>
  <si>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</si>
  <si>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</si>
  <si>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</si>
  <si>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</si>
  <si>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</si>
  <si>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</si>
  <si>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</si>
  <si>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</si>
  <si>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</si>
  <si>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</si>
  <si>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</si>
  <si>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</si>
  <si>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</si>
  <si>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</si>
  <si>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</si>
  <si>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</si>
  <si>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</si>
  <si>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</si>
  <si>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</si>
  <si>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</si>
  <si>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</si>
  <si>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</si>
  <si>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</si>
  <si>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</si>
  <si>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</si>
  <si>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</si>
  <si>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</si>
  <si>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</si>
  <si>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</si>
  <si>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</si>
  <si>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</si>
  <si>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</si>
  <si>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</si>
  <si>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</si>
  <si>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</si>
  <si>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</si>
  <si>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</si>
  <si>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</si>
  <si>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</si>
  <si>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</si>
  <si>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</si>
  <si>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</si>
  <si>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</si>
  <si>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</si>
  <si>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</si>
  <si>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</si>
  <si>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</si>
  <si>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</si>
  <si>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</si>
  <si>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</si>
  <si>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</si>
  <si>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</si>
  <si>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</si>
  <si>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</si>
  <si>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</si>
  <si>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</si>
  <si>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</si>
  <si>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</si>
  <si>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</si>
  <si>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</si>
  <si>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</si>
  <si>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</si>
  <si>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</si>
  <si>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</si>
  <si>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</si>
  <si>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</si>
  <si>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</si>
  <si>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</si>
  <si>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</si>
  <si>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</si>
  <si>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</si>
  <si>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</si>
  <si>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</si>
  <si>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</si>
  <si>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</si>
  <si>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</si>
  <si>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</si>
  <si>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</si>
  <si>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</si>
  <si>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</si>
  <si>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</si>
  <si>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</si>
  <si>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</si>
  <si>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</si>
  <si>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</si>
  <si>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</si>
  <si>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</si>
  <si>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</si>
  <si>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</si>
  <si>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</si>
  <si>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</si>
  <si>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</si>
  <si>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</si>
  <si>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</si>
  <si>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</si>
  <si>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</si>
  <si>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</si>
  <si>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</si>
  <si>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</si>
  <si>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</si>
  <si>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</si>
  <si>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</si>
  <si>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</si>
  <si>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t>Apr 2021 -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</si>
</sst>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43" fontId="0" fillId="0" borderId="0" xfId="2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04"/>
  <sheetViews>
    <sheetView tabSelected="1" workbookViewId="0">
      <selection activeCell="N23" sqref="N23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9" width="12.5703125" bestFit="1" customWidth="1"/>
    <col min="10" max="10" width="12.7109375" bestFit="1" customWidth="1"/>
    <col min="11" max="12" width="9.5703125" bestFit="1" customWidth="1"/>
    <col min="14" max="14" width="11.5703125" bestFit="1" customWidth="1"/>
  </cols>
  <sheetData>
    <row r="1" spans="1:11" ht="15.75" x14ac:dyDescent="0.25">
      <c r="A1" s="73" t="s">
        <v>146</v>
      </c>
      <c r="B1" s="73"/>
      <c r="C1" s="73"/>
      <c r="D1" s="73"/>
      <c r="E1" s="73"/>
      <c r="F1" s="73"/>
    </row>
    <row r="2" spans="1:11" ht="15.75" thickBot="1" x14ac:dyDescent="0.3"/>
    <row r="3" spans="1:11" ht="16.5" thickBot="1" x14ac:dyDescent="0.3">
      <c r="A3" s="68"/>
      <c r="B3" s="70" t="s">
        <v>89</v>
      </c>
      <c r="C3" s="71"/>
      <c r="D3" s="72"/>
      <c r="E3" s="63" t="s">
        <v>90</v>
      </c>
      <c r="F3" s="65" t="s">
        <v>91</v>
      </c>
    </row>
    <row r="4" spans="1:11" ht="32.25" thickBot="1" x14ac:dyDescent="0.3">
      <c r="A4" s="69"/>
      <c r="B4" s="3" t="s">
        <v>92</v>
      </c>
      <c r="C4" s="3" t="s">
        <v>93</v>
      </c>
      <c r="D4" s="3" t="s">
        <v>94</v>
      </c>
      <c r="E4" s="64"/>
      <c r="F4" s="66"/>
    </row>
    <row r="5" spans="1:11" ht="16.5" thickBot="1" x14ac:dyDescent="0.3">
      <c r="A5" s="4" t="s">
        <v>95</v>
      </c>
      <c r="B5" s="5">
        <v>0</v>
      </c>
      <c r="C5" s="5">
        <v>0</v>
      </c>
      <c r="D5" s="6">
        <f>+B5+C5</f>
        <v>0</v>
      </c>
      <c r="E5" s="7">
        <v>13189.02</v>
      </c>
      <c r="F5" s="7">
        <f>57727.57+87126.88</f>
        <v>144854.45000000001</v>
      </c>
      <c r="J5" s="62"/>
      <c r="K5" s="62"/>
    </row>
    <row r="6" spans="1:11" ht="16.5" thickBot="1" x14ac:dyDescent="0.3">
      <c r="A6" s="4" t="s">
        <v>96</v>
      </c>
      <c r="B6" s="8">
        <v>0</v>
      </c>
      <c r="C6" s="35">
        <v>0</v>
      </c>
      <c r="D6" s="36">
        <f>+B6+C6</f>
        <v>0</v>
      </c>
      <c r="E6" s="9">
        <v>38</v>
      </c>
      <c r="F6" s="9">
        <f>176+4600</f>
        <v>4776</v>
      </c>
      <c r="J6" s="62"/>
      <c r="K6" s="62"/>
    </row>
    <row r="7" spans="1:11" ht="16.5" thickBot="1" x14ac:dyDescent="0.3">
      <c r="A7" s="4" t="s">
        <v>97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347.07947368421054</v>
      </c>
      <c r="F7" s="5">
        <f>+F5/F6</f>
        <v>30.329658710217757</v>
      </c>
    </row>
    <row r="9" spans="1:11" ht="15.75" x14ac:dyDescent="0.25">
      <c r="A9" s="73" t="s">
        <v>145</v>
      </c>
      <c r="B9" s="73"/>
      <c r="C9" s="73"/>
      <c r="D9" s="73"/>
      <c r="E9" s="73"/>
      <c r="F9" s="73"/>
    </row>
    <row r="10" spans="1:11" ht="15.75" thickBot="1" x14ac:dyDescent="0.3"/>
    <row r="11" spans="1:11" ht="16.5" thickBot="1" x14ac:dyDescent="0.3">
      <c r="A11" s="68"/>
      <c r="B11" s="70" t="s">
        <v>89</v>
      </c>
      <c r="C11" s="71"/>
      <c r="D11" s="72"/>
      <c r="E11" s="63" t="s">
        <v>90</v>
      </c>
      <c r="F11" s="65" t="s">
        <v>91</v>
      </c>
    </row>
    <row r="12" spans="1:11" ht="32.25" thickBot="1" x14ac:dyDescent="0.3">
      <c r="A12" s="69"/>
      <c r="B12" s="3" t="s">
        <v>92</v>
      </c>
      <c r="C12" s="3" t="s">
        <v>93</v>
      </c>
      <c r="D12" s="3" t="s">
        <v>94</v>
      </c>
      <c r="E12" s="64"/>
      <c r="F12" s="66"/>
    </row>
    <row r="13" spans="1:11" ht="16.5" thickBot="1" x14ac:dyDescent="0.3">
      <c r="A13" s="4" t="s">
        <v>95</v>
      </c>
      <c r="B13" s="5">
        <v>0</v>
      </c>
      <c r="C13" s="5">
        <v>0</v>
      </c>
      <c r="D13" s="6">
        <f>+B13+C13</f>
        <v>0</v>
      </c>
      <c r="E13" s="7">
        <v>15240.4</v>
      </c>
      <c r="F13" s="7">
        <f>48761.25+109920.68</f>
        <v>158681.93</v>
      </c>
    </row>
    <row r="14" spans="1:11" ht="16.5" thickBot="1" x14ac:dyDescent="0.3">
      <c r="A14" s="4" t="s">
        <v>96</v>
      </c>
      <c r="B14" s="8">
        <v>0</v>
      </c>
      <c r="C14" s="35">
        <v>0</v>
      </c>
      <c r="D14" s="36">
        <f>+B14+C14</f>
        <v>0</v>
      </c>
      <c r="E14" s="9">
        <v>33</v>
      </c>
      <c r="F14" s="9">
        <f>138+4155</f>
        <v>4293</v>
      </c>
    </row>
    <row r="15" spans="1:11" ht="16.5" thickBot="1" x14ac:dyDescent="0.3">
      <c r="A15" s="4" t="s">
        <v>97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461.83030303030301</v>
      </c>
      <c r="F15" s="5">
        <f>+F13/F14</f>
        <v>36.962946657349171</v>
      </c>
    </row>
    <row r="17" spans="1:14" ht="15.75" x14ac:dyDescent="0.25">
      <c r="A17" s="73" t="s">
        <v>144</v>
      </c>
      <c r="B17" s="73"/>
      <c r="C17" s="73"/>
      <c r="D17" s="73"/>
      <c r="E17" s="73"/>
      <c r="F17" s="73"/>
    </row>
    <row r="18" spans="1:14" ht="15.75" thickBot="1" x14ac:dyDescent="0.3"/>
    <row r="19" spans="1:14" ht="16.5" thickBot="1" x14ac:dyDescent="0.3">
      <c r="A19" s="68"/>
      <c r="B19" s="70" t="s">
        <v>89</v>
      </c>
      <c r="C19" s="71"/>
      <c r="D19" s="72"/>
      <c r="E19" s="63" t="s">
        <v>90</v>
      </c>
      <c r="F19" s="65" t="s">
        <v>91</v>
      </c>
    </row>
    <row r="20" spans="1:14" ht="32.25" thickBot="1" x14ac:dyDescent="0.3">
      <c r="A20" s="69"/>
      <c r="B20" s="3" t="s">
        <v>92</v>
      </c>
      <c r="C20" s="3" t="s">
        <v>93</v>
      </c>
      <c r="D20" s="3" t="s">
        <v>94</v>
      </c>
      <c r="E20" s="64"/>
      <c r="F20" s="66"/>
    </row>
    <row r="21" spans="1:14" ht="16.5" thickBot="1" x14ac:dyDescent="0.3">
      <c r="A21" s="4" t="s">
        <v>95</v>
      </c>
      <c r="B21" s="5">
        <v>0</v>
      </c>
      <c r="C21" s="5">
        <v>0</v>
      </c>
      <c r="D21" s="6">
        <f>+B21+C21</f>
        <v>0</v>
      </c>
      <c r="E21" s="7">
        <v>32969.279999999999</v>
      </c>
      <c r="F21" s="7">
        <v>187235.75</v>
      </c>
    </row>
    <row r="22" spans="1:14" ht="16.5" thickBot="1" x14ac:dyDescent="0.3">
      <c r="A22" s="4" t="s">
        <v>96</v>
      </c>
      <c r="B22" s="8">
        <v>0</v>
      </c>
      <c r="C22" s="35">
        <v>0</v>
      </c>
      <c r="D22" s="36">
        <f>+B22+C22</f>
        <v>0</v>
      </c>
      <c r="E22" s="9">
        <v>68</v>
      </c>
      <c r="F22" s="9">
        <v>3829</v>
      </c>
    </row>
    <row r="23" spans="1:14" ht="16.5" thickBot="1" x14ac:dyDescent="0.3">
      <c r="A23" s="4" t="s">
        <v>97</v>
      </c>
      <c r="B23" s="5" t="e">
        <f>+B21/B22</f>
        <v>#DIV/0!</v>
      </c>
      <c r="C23" s="5" t="e">
        <f>+C21/C22</f>
        <v>#DIV/0!</v>
      </c>
      <c r="D23" s="5" t="e">
        <f>+D21/D22</f>
        <v>#DIV/0!</v>
      </c>
      <c r="E23" s="5">
        <f>+E21/E22</f>
        <v>484.84235294117644</v>
      </c>
      <c r="F23" s="5">
        <f>+F21/F22</f>
        <v>48.899386262731781</v>
      </c>
    </row>
    <row r="26" spans="1:14" ht="15.75" x14ac:dyDescent="0.25">
      <c r="A26" s="73" t="s">
        <v>143</v>
      </c>
      <c r="B26" s="73"/>
      <c r="C26" s="73"/>
      <c r="D26" s="73"/>
      <c r="E26" s="73"/>
      <c r="F26" s="73"/>
    </row>
    <row r="27" spans="1:14" ht="15.75" thickBot="1" x14ac:dyDescent="0.3"/>
    <row r="28" spans="1:14" ht="16.5" thickBot="1" x14ac:dyDescent="0.3">
      <c r="A28" s="68"/>
      <c r="B28" s="70" t="s">
        <v>89</v>
      </c>
      <c r="C28" s="71"/>
      <c r="D28" s="72"/>
      <c r="E28" s="63" t="s">
        <v>90</v>
      </c>
      <c r="F28" s="65" t="s">
        <v>91</v>
      </c>
    </row>
    <row r="29" spans="1:14" ht="32.25" thickBot="1" x14ac:dyDescent="0.3">
      <c r="A29" s="69"/>
      <c r="B29" s="3" t="s">
        <v>92</v>
      </c>
      <c r="C29" s="3" t="s">
        <v>93</v>
      </c>
      <c r="D29" s="3" t="s">
        <v>94</v>
      </c>
      <c r="E29" s="64"/>
      <c r="F29" s="66"/>
    </row>
    <row r="30" spans="1:14" ht="16.5" thickBot="1" x14ac:dyDescent="0.3">
      <c r="A30" s="4" t="s">
        <v>95</v>
      </c>
      <c r="B30" s="5">
        <v>0</v>
      </c>
      <c r="C30" s="5">
        <v>0</v>
      </c>
      <c r="D30" s="6">
        <f>+B30+C30</f>
        <v>0</v>
      </c>
      <c r="E30" s="7">
        <v>37356.79</v>
      </c>
      <c r="F30" s="7">
        <f>125349.94+32536.79</f>
        <v>157886.73000000001</v>
      </c>
      <c r="J30" s="60"/>
      <c r="N30" s="60"/>
    </row>
    <row r="31" spans="1:14" ht="16.5" thickBot="1" x14ac:dyDescent="0.3">
      <c r="A31" s="4" t="s">
        <v>96</v>
      </c>
      <c r="B31" s="8">
        <v>0</v>
      </c>
      <c r="C31" s="35">
        <v>0</v>
      </c>
      <c r="D31" s="36">
        <f>+B31+C31</f>
        <v>0</v>
      </c>
      <c r="E31" s="9">
        <v>79</v>
      </c>
      <c r="F31" s="9">
        <v>3273</v>
      </c>
    </row>
    <row r="32" spans="1:14" ht="16.5" thickBot="1" x14ac:dyDescent="0.3">
      <c r="A32" s="4" t="s">
        <v>97</v>
      </c>
      <c r="B32" s="5" t="e">
        <f>+B30/B31</f>
        <v>#DIV/0!</v>
      </c>
      <c r="C32" s="5" t="e">
        <f>+C30/C31</f>
        <v>#DIV/0!</v>
      </c>
      <c r="D32" s="5" t="e">
        <f>+D30/D31</f>
        <v>#DIV/0!</v>
      </c>
      <c r="E32" s="5">
        <f>+E30/E31</f>
        <v>472.8707594936709</v>
      </c>
      <c r="F32" s="5">
        <f>+F30/F31</f>
        <v>48.239147571035751</v>
      </c>
    </row>
    <row r="34" spans="1:12" ht="15.75" x14ac:dyDescent="0.25">
      <c r="A34" s="73" t="s">
        <v>141</v>
      </c>
      <c r="B34" s="73"/>
      <c r="C34" s="73"/>
      <c r="D34" s="73"/>
      <c r="E34" s="73"/>
      <c r="F34" s="73"/>
    </row>
    <row r="35" spans="1:12" ht="15.75" thickBot="1" x14ac:dyDescent="0.3">
      <c r="J35" s="60"/>
    </row>
    <row r="36" spans="1:12" ht="16.5" thickBot="1" x14ac:dyDescent="0.3">
      <c r="A36" s="68"/>
      <c r="B36" s="70" t="s">
        <v>89</v>
      </c>
      <c r="C36" s="71"/>
      <c r="D36" s="72"/>
      <c r="E36" s="63" t="s">
        <v>90</v>
      </c>
      <c r="F36" s="65" t="s">
        <v>91</v>
      </c>
    </row>
    <row r="37" spans="1:12" ht="32.25" thickBot="1" x14ac:dyDescent="0.3">
      <c r="A37" s="69"/>
      <c r="B37" s="3" t="s">
        <v>92</v>
      </c>
      <c r="C37" s="3" t="s">
        <v>93</v>
      </c>
      <c r="D37" s="3" t="s">
        <v>94</v>
      </c>
      <c r="E37" s="64"/>
      <c r="F37" s="66"/>
    </row>
    <row r="38" spans="1:12" ht="16.5" thickBot="1" x14ac:dyDescent="0.3">
      <c r="A38" s="4" t="s">
        <v>95</v>
      </c>
      <c r="B38" s="5">
        <v>0</v>
      </c>
      <c r="C38" s="5">
        <v>0</v>
      </c>
      <c r="D38" s="6">
        <f>+B38+C38</f>
        <v>0</v>
      </c>
      <c r="E38" s="7">
        <v>39606.57</v>
      </c>
      <c r="F38" s="7">
        <v>127918.71</v>
      </c>
      <c r="H38" s="61"/>
      <c r="I38" s="61"/>
      <c r="J38" s="27"/>
    </row>
    <row r="39" spans="1:12" ht="16.5" thickBot="1" x14ac:dyDescent="0.3">
      <c r="A39" s="4" t="s">
        <v>96</v>
      </c>
      <c r="B39" s="8">
        <v>0</v>
      </c>
      <c r="C39" s="35">
        <v>0</v>
      </c>
      <c r="D39" s="36">
        <f>+B39+C39</f>
        <v>0</v>
      </c>
      <c r="E39" s="9">
        <v>83</v>
      </c>
      <c r="F39" s="9">
        <v>3857</v>
      </c>
    </row>
    <row r="40" spans="1:12" ht="16.5" thickBot="1" x14ac:dyDescent="0.3">
      <c r="A40" s="4" t="s">
        <v>97</v>
      </c>
      <c r="B40" s="5" t="e">
        <f>+B38/B39</f>
        <v>#DIV/0!</v>
      </c>
      <c r="C40" s="5" t="e">
        <f>+C38/C39</f>
        <v>#DIV/0!</v>
      </c>
      <c r="D40" s="5" t="e">
        <f>+D38/D39</f>
        <v>#DIV/0!</v>
      </c>
      <c r="E40" s="5">
        <f>+E38/E39</f>
        <v>477.18759036144576</v>
      </c>
      <c r="F40" s="5">
        <f>+F38/F39</f>
        <v>33.165338345864662</v>
      </c>
    </row>
    <row r="41" spans="1:12" ht="15.75" x14ac:dyDescent="0.25">
      <c r="A41" s="10"/>
      <c r="B41" s="11"/>
      <c r="C41" s="11"/>
      <c r="D41" s="11"/>
      <c r="E41" s="11"/>
      <c r="F41" s="11"/>
    </row>
    <row r="42" spans="1:12" ht="15.75" x14ac:dyDescent="0.25">
      <c r="A42" s="73" t="s">
        <v>140</v>
      </c>
      <c r="B42" s="73"/>
      <c r="C42" s="73"/>
      <c r="D42" s="73"/>
      <c r="E42" s="73"/>
      <c r="F42" s="73"/>
    </row>
    <row r="43" spans="1:12" ht="15.75" thickBot="1" x14ac:dyDescent="0.3">
      <c r="L43" s="59"/>
    </row>
    <row r="44" spans="1:12" ht="16.5" thickBot="1" x14ac:dyDescent="0.3">
      <c r="A44" s="68"/>
      <c r="B44" s="70" t="s">
        <v>89</v>
      </c>
      <c r="C44" s="71"/>
      <c r="D44" s="72"/>
      <c r="E44" s="63" t="s">
        <v>90</v>
      </c>
      <c r="F44" s="65" t="s">
        <v>91</v>
      </c>
    </row>
    <row r="45" spans="1:12" ht="32.25" thickBot="1" x14ac:dyDescent="0.3">
      <c r="A45" s="69"/>
      <c r="B45" s="3" t="s">
        <v>92</v>
      </c>
      <c r="C45" s="3" t="s">
        <v>93</v>
      </c>
      <c r="D45" s="3" t="s">
        <v>94</v>
      </c>
      <c r="E45" s="64"/>
      <c r="F45" s="66"/>
    </row>
    <row r="46" spans="1:12" ht="16.5" thickBot="1" x14ac:dyDescent="0.3">
      <c r="A46" s="4" t="s">
        <v>95</v>
      </c>
      <c r="B46" s="5">
        <v>0</v>
      </c>
      <c r="C46" s="5">
        <v>0</v>
      </c>
      <c r="D46" s="6">
        <f>+B46+C46</f>
        <v>0</v>
      </c>
      <c r="E46" s="7">
        <v>26244.9</v>
      </c>
      <c r="F46" s="7">
        <v>112036.24</v>
      </c>
      <c r="H46" s="61"/>
      <c r="I46" s="61"/>
      <c r="J46" s="27"/>
    </row>
    <row r="47" spans="1:12" ht="16.5" thickBot="1" x14ac:dyDescent="0.3">
      <c r="A47" s="4" t="s">
        <v>96</v>
      </c>
      <c r="B47" s="8">
        <v>0</v>
      </c>
      <c r="C47" s="35">
        <v>0</v>
      </c>
      <c r="D47" s="36">
        <f>+B47+C47</f>
        <v>0</v>
      </c>
      <c r="E47" s="9">
        <v>62</v>
      </c>
      <c r="F47" s="9">
        <v>3153</v>
      </c>
    </row>
    <row r="48" spans="1:12" ht="16.5" thickBot="1" x14ac:dyDescent="0.3">
      <c r="A48" s="4" t="s">
        <v>97</v>
      </c>
      <c r="B48" s="5" t="e">
        <f>+B46/B47</f>
        <v>#DIV/0!</v>
      </c>
      <c r="C48" s="5" t="e">
        <f>+C46/C47</f>
        <v>#DIV/0!</v>
      </c>
      <c r="D48" s="5" t="e">
        <f>+D46/D47</f>
        <v>#DIV/0!</v>
      </c>
      <c r="E48" s="5">
        <f>+E46/E47</f>
        <v>423.30483870967743</v>
      </c>
      <c r="F48" s="5">
        <f>+F46/F47</f>
        <v>35.533219156359024</v>
      </c>
    </row>
    <row r="50" spans="1:10" ht="15.75" x14ac:dyDescent="0.25">
      <c r="A50" s="73" t="s">
        <v>139</v>
      </c>
      <c r="B50" s="73"/>
      <c r="C50" s="73"/>
      <c r="D50" s="73"/>
      <c r="E50" s="73"/>
      <c r="F50" s="73"/>
    </row>
    <row r="51" spans="1:10" ht="15.75" thickBot="1" x14ac:dyDescent="0.3"/>
    <row r="52" spans="1:10" ht="16.5" thickBot="1" x14ac:dyDescent="0.3">
      <c r="A52" s="68"/>
      <c r="B52" s="70" t="s">
        <v>89</v>
      </c>
      <c r="C52" s="71"/>
      <c r="D52" s="72"/>
      <c r="E52" s="63" t="s">
        <v>90</v>
      </c>
      <c r="F52" s="65" t="s">
        <v>91</v>
      </c>
    </row>
    <row r="53" spans="1:10" ht="32.25" thickBot="1" x14ac:dyDescent="0.3">
      <c r="A53" s="69"/>
      <c r="B53" s="3" t="s">
        <v>92</v>
      </c>
      <c r="C53" s="3" t="s">
        <v>93</v>
      </c>
      <c r="D53" s="3" t="s">
        <v>94</v>
      </c>
      <c r="E53" s="64"/>
      <c r="F53" s="66"/>
    </row>
    <row r="54" spans="1:10" ht="16.5" thickBot="1" x14ac:dyDescent="0.3">
      <c r="A54" s="4" t="s">
        <v>95</v>
      </c>
      <c r="B54" s="5">
        <v>0</v>
      </c>
      <c r="C54" s="5">
        <v>0</v>
      </c>
      <c r="D54" s="6">
        <f>+B54+C54</f>
        <v>0</v>
      </c>
      <c r="E54" s="7">
        <v>94675.55</v>
      </c>
      <c r="F54" s="7">
        <v>55500.72</v>
      </c>
      <c r="H54" s="51"/>
      <c r="J54" s="27"/>
    </row>
    <row r="55" spans="1:10" ht="16.5" thickBot="1" x14ac:dyDescent="0.3">
      <c r="A55" s="4" t="s">
        <v>96</v>
      </c>
      <c r="B55" s="8">
        <v>0</v>
      </c>
      <c r="C55" s="35">
        <v>0</v>
      </c>
      <c r="D55" s="36">
        <f>+B55+C55</f>
        <v>0</v>
      </c>
      <c r="E55" s="9">
        <v>187</v>
      </c>
      <c r="F55" s="9">
        <v>2800</v>
      </c>
    </row>
    <row r="56" spans="1:10" ht="16.5" thickBot="1" x14ac:dyDescent="0.3">
      <c r="A56" s="4" t="s">
        <v>97</v>
      </c>
      <c r="B56" s="5" t="e">
        <f>+B54/B55</f>
        <v>#DIV/0!</v>
      </c>
      <c r="C56" s="5" t="e">
        <f>+C54/C55</f>
        <v>#DIV/0!</v>
      </c>
      <c r="D56" s="5" t="e">
        <f>+D54/D55</f>
        <v>#DIV/0!</v>
      </c>
      <c r="E56" s="5">
        <f>+E54/E55</f>
        <v>506.28636363636366</v>
      </c>
      <c r="F56" s="5">
        <f>+F54/F55</f>
        <v>19.821685714285714</v>
      </c>
    </row>
    <row r="58" spans="1:10" ht="15.75" x14ac:dyDescent="0.25">
      <c r="A58" s="73" t="s">
        <v>137</v>
      </c>
      <c r="B58" s="73"/>
      <c r="C58" s="73"/>
      <c r="D58" s="73"/>
      <c r="E58" s="73"/>
      <c r="F58" s="73"/>
    </row>
    <row r="59" spans="1:10" ht="15.75" thickBot="1" x14ac:dyDescent="0.3"/>
    <row r="60" spans="1:10" ht="16.5" thickBot="1" x14ac:dyDescent="0.3">
      <c r="A60" s="68"/>
      <c r="B60" s="70" t="s">
        <v>89</v>
      </c>
      <c r="C60" s="71"/>
      <c r="D60" s="72"/>
      <c r="E60" s="63" t="s">
        <v>90</v>
      </c>
      <c r="F60" s="65" t="s">
        <v>91</v>
      </c>
    </row>
    <row r="61" spans="1:10" ht="32.25" thickBot="1" x14ac:dyDescent="0.3">
      <c r="A61" s="69"/>
      <c r="B61" s="3" t="s">
        <v>92</v>
      </c>
      <c r="C61" s="3" t="s">
        <v>93</v>
      </c>
      <c r="D61" s="3" t="s">
        <v>94</v>
      </c>
      <c r="E61" s="64"/>
      <c r="F61" s="66"/>
    </row>
    <row r="62" spans="1:10" ht="16.5" thickBot="1" x14ac:dyDescent="0.3">
      <c r="A62" s="4" t="s">
        <v>95</v>
      </c>
      <c r="B62" s="5">
        <v>0</v>
      </c>
      <c r="C62" s="5">
        <v>0</v>
      </c>
      <c r="D62" s="6">
        <f>+B62+C62</f>
        <v>0</v>
      </c>
      <c r="E62" s="7">
        <v>27168</v>
      </c>
      <c r="F62" s="7">
        <v>8485.81</v>
      </c>
      <c r="H62" s="61"/>
      <c r="I62" s="61"/>
      <c r="J62" s="27"/>
    </row>
    <row r="63" spans="1:10" ht="16.5" thickBot="1" x14ac:dyDescent="0.3">
      <c r="A63" s="4" t="s">
        <v>96</v>
      </c>
      <c r="B63" s="8">
        <v>0</v>
      </c>
      <c r="C63" s="35">
        <v>0</v>
      </c>
      <c r="D63" s="36">
        <f>+B63+C63</f>
        <v>0</v>
      </c>
      <c r="E63" s="9">
        <v>67</v>
      </c>
      <c r="F63" s="9">
        <v>2023</v>
      </c>
    </row>
    <row r="64" spans="1:10" ht="16.5" thickBot="1" x14ac:dyDescent="0.3">
      <c r="A64" s="4" t="s">
        <v>97</v>
      </c>
      <c r="B64" s="5" t="e">
        <f>+B62/B63</f>
        <v>#DIV/0!</v>
      </c>
      <c r="C64" s="5" t="e">
        <f>+C62/C63</f>
        <v>#DIV/0!</v>
      </c>
      <c r="D64" s="5" t="e">
        <f>+D62/D63</f>
        <v>#DIV/0!</v>
      </c>
      <c r="E64" s="5">
        <f>+E62/E63</f>
        <v>405.49253731343282</v>
      </c>
      <c r="F64" s="5">
        <f>+F62/F63</f>
        <v>4.1946663371230839</v>
      </c>
    </row>
    <row r="66" spans="1:17" ht="15.75" x14ac:dyDescent="0.25">
      <c r="A66" s="73" t="s">
        <v>136</v>
      </c>
      <c r="B66" s="73"/>
      <c r="C66" s="73"/>
      <c r="D66" s="73"/>
      <c r="E66" s="73"/>
      <c r="F66" s="73"/>
    </row>
    <row r="67" spans="1:17" ht="15.75" thickBot="1" x14ac:dyDescent="0.3"/>
    <row r="68" spans="1:17" ht="16.5" thickBot="1" x14ac:dyDescent="0.3">
      <c r="A68" s="68"/>
      <c r="B68" s="70" t="s">
        <v>89</v>
      </c>
      <c r="C68" s="71"/>
      <c r="D68" s="72"/>
      <c r="E68" s="63" t="s">
        <v>90</v>
      </c>
      <c r="F68" s="65" t="s">
        <v>91</v>
      </c>
    </row>
    <row r="69" spans="1:17" ht="32.25" thickBot="1" x14ac:dyDescent="0.3">
      <c r="A69" s="69"/>
      <c r="B69" s="3" t="s">
        <v>92</v>
      </c>
      <c r="C69" s="3" t="s">
        <v>93</v>
      </c>
      <c r="D69" s="3" t="s">
        <v>94</v>
      </c>
      <c r="E69" s="64"/>
      <c r="F69" s="66"/>
    </row>
    <row r="70" spans="1:17" ht="16.5" thickBot="1" x14ac:dyDescent="0.3">
      <c r="A70" s="4" t="s">
        <v>95</v>
      </c>
      <c r="B70" s="5">
        <v>0</v>
      </c>
      <c r="C70" s="5">
        <v>0</v>
      </c>
      <c r="D70" s="6">
        <f>+B70+C70</f>
        <v>0</v>
      </c>
      <c r="E70" s="7">
        <v>63638.36</v>
      </c>
      <c r="F70" s="7">
        <v>31348</v>
      </c>
    </row>
    <row r="71" spans="1:17" ht="16.5" thickBot="1" x14ac:dyDescent="0.3">
      <c r="A71" s="4" t="s">
        <v>96</v>
      </c>
      <c r="B71" s="8">
        <v>0</v>
      </c>
      <c r="C71" s="35">
        <v>0</v>
      </c>
      <c r="D71" s="36">
        <f>+B71+C71</f>
        <v>0</v>
      </c>
      <c r="E71" s="9">
        <v>188</v>
      </c>
      <c r="F71" s="9">
        <v>55</v>
      </c>
    </row>
    <row r="72" spans="1:17" ht="16.5" thickBot="1" x14ac:dyDescent="0.3">
      <c r="A72" s="4" t="s">
        <v>97</v>
      </c>
      <c r="B72" s="5" t="e">
        <f>+B70/B71</f>
        <v>#DIV/0!</v>
      </c>
      <c r="C72" s="5" t="e">
        <f>+C70/C71</f>
        <v>#DIV/0!</v>
      </c>
      <c r="D72" s="5" t="e">
        <f>+D70/D71</f>
        <v>#DIV/0!</v>
      </c>
      <c r="E72" s="5">
        <f>+E70/E71</f>
        <v>338.50191489361703</v>
      </c>
      <c r="F72" s="5">
        <f>+F70/F71</f>
        <v>569.9636363636364</v>
      </c>
    </row>
    <row r="74" spans="1:17" ht="15.75" x14ac:dyDescent="0.25">
      <c r="A74" s="73" t="s">
        <v>135</v>
      </c>
      <c r="B74" s="73"/>
      <c r="C74" s="73"/>
      <c r="D74" s="73"/>
      <c r="E74" s="73"/>
      <c r="F74" s="73"/>
      <c r="Q74" t="s">
        <v>138</v>
      </c>
    </row>
    <row r="75" spans="1:17" ht="15.75" thickBot="1" x14ac:dyDescent="0.3"/>
    <row r="76" spans="1:17" ht="16.5" thickBot="1" x14ac:dyDescent="0.3">
      <c r="A76" s="68"/>
      <c r="B76" s="70" t="s">
        <v>89</v>
      </c>
      <c r="C76" s="71"/>
      <c r="D76" s="72"/>
      <c r="E76" s="63" t="s">
        <v>90</v>
      </c>
      <c r="F76" s="65" t="s">
        <v>91</v>
      </c>
    </row>
    <row r="77" spans="1:17" ht="32.25" thickBot="1" x14ac:dyDescent="0.3">
      <c r="A77" s="69"/>
      <c r="B77" s="3" t="s">
        <v>92</v>
      </c>
      <c r="C77" s="3" t="s">
        <v>93</v>
      </c>
      <c r="D77" s="3" t="s">
        <v>94</v>
      </c>
      <c r="E77" s="64"/>
      <c r="F77" s="66"/>
    </row>
    <row r="78" spans="1:17" ht="16.5" thickBot="1" x14ac:dyDescent="0.3">
      <c r="A78" s="4" t="s">
        <v>95</v>
      </c>
      <c r="B78" s="5">
        <v>0</v>
      </c>
      <c r="C78" s="5">
        <v>0</v>
      </c>
      <c r="D78" s="6">
        <f>+B78+C78</f>
        <v>0</v>
      </c>
      <c r="E78" s="7">
        <v>90920.51</v>
      </c>
      <c r="F78" s="7">
        <v>86673</v>
      </c>
    </row>
    <row r="79" spans="1:17" ht="16.5" thickBot="1" x14ac:dyDescent="0.3">
      <c r="A79" s="4" t="s">
        <v>96</v>
      </c>
      <c r="B79" s="8">
        <v>0</v>
      </c>
      <c r="C79" s="35">
        <v>0</v>
      </c>
      <c r="D79" s="36">
        <f>+B79+C79</f>
        <v>0</v>
      </c>
      <c r="E79" s="9">
        <v>190</v>
      </c>
      <c r="F79" s="9">
        <v>187</v>
      </c>
    </row>
    <row r="80" spans="1:17" ht="16.5" thickBot="1" x14ac:dyDescent="0.3">
      <c r="A80" s="4" t="s">
        <v>97</v>
      </c>
      <c r="B80" s="5" t="e">
        <f>+B78/B79</f>
        <v>#DIV/0!</v>
      </c>
      <c r="C80" s="5" t="e">
        <f>+C78/C79</f>
        <v>#DIV/0!</v>
      </c>
      <c r="D80" s="5" t="e">
        <f>+D78/D79</f>
        <v>#DIV/0!</v>
      </c>
      <c r="E80" s="5">
        <f>+E78/E79</f>
        <v>478.529</v>
      </c>
      <c r="F80" s="5">
        <f>+F78/F79</f>
        <v>463.49197860962568</v>
      </c>
    </row>
    <row r="82" spans="1:8" ht="15.75" x14ac:dyDescent="0.25">
      <c r="A82" s="73" t="s">
        <v>134</v>
      </c>
      <c r="B82" s="73"/>
      <c r="C82" s="73"/>
      <c r="D82" s="73"/>
      <c r="E82" s="73"/>
      <c r="F82" s="73"/>
    </row>
    <row r="83" spans="1:8" ht="15.75" thickBot="1" x14ac:dyDescent="0.3"/>
    <row r="84" spans="1:8" ht="16.5" thickBot="1" x14ac:dyDescent="0.3">
      <c r="A84" s="68"/>
      <c r="B84" s="70" t="s">
        <v>89</v>
      </c>
      <c r="C84" s="71"/>
      <c r="D84" s="72"/>
      <c r="E84" s="63" t="s">
        <v>90</v>
      </c>
      <c r="F84" s="65" t="s">
        <v>91</v>
      </c>
    </row>
    <row r="85" spans="1:8" ht="32.25" thickBot="1" x14ac:dyDescent="0.3">
      <c r="A85" s="69"/>
      <c r="B85" s="3" t="s">
        <v>92</v>
      </c>
      <c r="C85" s="3" t="s">
        <v>93</v>
      </c>
      <c r="D85" s="3" t="s">
        <v>94</v>
      </c>
      <c r="E85" s="64"/>
      <c r="F85" s="66"/>
    </row>
    <row r="86" spans="1:8" ht="16.5" thickBot="1" x14ac:dyDescent="0.3">
      <c r="A86" s="4" t="s">
        <v>95</v>
      </c>
      <c r="B86" s="5">
        <v>0</v>
      </c>
      <c r="C86" s="5">
        <v>0</v>
      </c>
      <c r="D86" s="6">
        <f>+B86+C86</f>
        <v>0</v>
      </c>
      <c r="E86" s="7">
        <v>92736.12</v>
      </c>
      <c r="F86" s="7">
        <v>121447.16</v>
      </c>
      <c r="H86" s="27"/>
    </row>
    <row r="87" spans="1:8" ht="16.5" thickBot="1" x14ac:dyDescent="0.3">
      <c r="A87" s="4" t="s">
        <v>96</v>
      </c>
      <c r="B87" s="8">
        <v>0</v>
      </c>
      <c r="C87" s="35">
        <v>0</v>
      </c>
      <c r="D87" s="36">
        <f>+B87+C87</f>
        <v>0</v>
      </c>
      <c r="E87" s="9">
        <v>188</v>
      </c>
      <c r="F87" s="9">
        <v>235</v>
      </c>
    </row>
    <row r="88" spans="1:8" ht="16.5" thickBot="1" x14ac:dyDescent="0.3">
      <c r="A88" s="4" t="s">
        <v>97</v>
      </c>
      <c r="B88" s="5" t="e">
        <f>+B86/B87</f>
        <v>#DIV/0!</v>
      </c>
      <c r="C88" s="5" t="e">
        <f>+C86/C87</f>
        <v>#DIV/0!</v>
      </c>
      <c r="D88" s="5" t="e">
        <f>+D86/D87</f>
        <v>#DIV/0!</v>
      </c>
      <c r="E88" s="5">
        <f>+E86/E87</f>
        <v>493.27723404255318</v>
      </c>
      <c r="F88" s="5">
        <f>+F86/F87</f>
        <v>516.79642553191491</v>
      </c>
    </row>
    <row r="89" spans="1:8" ht="15.75" x14ac:dyDescent="0.25">
      <c r="A89" s="10"/>
      <c r="B89" s="11"/>
      <c r="C89" s="11"/>
      <c r="D89" s="11"/>
      <c r="E89" s="11"/>
      <c r="F89" s="11"/>
    </row>
    <row r="90" spans="1:8" ht="15.75" x14ac:dyDescent="0.25">
      <c r="A90" s="73" t="s">
        <v>133</v>
      </c>
      <c r="B90" s="73"/>
      <c r="C90" s="73"/>
      <c r="D90" s="73"/>
      <c r="E90" s="73"/>
      <c r="F90" s="73"/>
    </row>
    <row r="91" spans="1:8" ht="15.75" thickBot="1" x14ac:dyDescent="0.3"/>
    <row r="92" spans="1:8" ht="16.5" thickBot="1" x14ac:dyDescent="0.3">
      <c r="A92" s="68"/>
      <c r="B92" s="70" t="s">
        <v>89</v>
      </c>
      <c r="C92" s="71"/>
      <c r="D92" s="72"/>
      <c r="E92" s="63" t="s">
        <v>90</v>
      </c>
      <c r="F92" s="65" t="s">
        <v>91</v>
      </c>
    </row>
    <row r="93" spans="1:8" ht="32.25" thickBot="1" x14ac:dyDescent="0.3">
      <c r="A93" s="69"/>
      <c r="B93" s="3" t="s">
        <v>92</v>
      </c>
      <c r="C93" s="3" t="s">
        <v>93</v>
      </c>
      <c r="D93" s="3" t="s">
        <v>94</v>
      </c>
      <c r="E93" s="64"/>
      <c r="F93" s="66"/>
    </row>
    <row r="94" spans="1:8" ht="16.5" thickBot="1" x14ac:dyDescent="0.3">
      <c r="A94" s="4" t="s">
        <v>95</v>
      </c>
      <c r="B94" s="5">
        <v>0</v>
      </c>
      <c r="C94" s="5">
        <v>0</v>
      </c>
      <c r="D94" s="6">
        <f>+B94+C94</f>
        <v>0</v>
      </c>
      <c r="E94" s="7">
        <v>90215.91</v>
      </c>
      <c r="F94" s="7">
        <v>117376</v>
      </c>
    </row>
    <row r="95" spans="1:8" ht="16.5" thickBot="1" x14ac:dyDescent="0.3">
      <c r="A95" s="4" t="s">
        <v>96</v>
      </c>
      <c r="B95" s="8">
        <v>0</v>
      </c>
      <c r="C95" s="35">
        <v>0</v>
      </c>
      <c r="D95" s="36">
        <f>+B95+C95</f>
        <v>0</v>
      </c>
      <c r="E95" s="9">
        <v>129</v>
      </c>
      <c r="F95" s="9">
        <v>241</v>
      </c>
    </row>
    <row r="96" spans="1:8" ht="16.5" thickBot="1" x14ac:dyDescent="0.3">
      <c r="A96" s="4" t="s">
        <v>97</v>
      </c>
      <c r="B96" s="5" t="e">
        <f>+B94/B95</f>
        <v>#DIV/0!</v>
      </c>
      <c r="C96" s="5" t="e">
        <f>+C94/C95</f>
        <v>#DIV/0!</v>
      </c>
      <c r="D96" s="5" t="e">
        <f>+D94/D95</f>
        <v>#DIV/0!</v>
      </c>
      <c r="E96" s="5">
        <f>+E94/E95</f>
        <v>699.34813953488379</v>
      </c>
      <c r="F96" s="5">
        <f>+F94/F95</f>
        <v>487.03734439834022</v>
      </c>
    </row>
    <row r="98" spans="1:6" ht="15.75" x14ac:dyDescent="0.25">
      <c r="A98" s="73" t="s">
        <v>132</v>
      </c>
      <c r="B98" s="73"/>
      <c r="C98" s="73"/>
      <c r="D98" s="73"/>
      <c r="E98" s="73"/>
      <c r="F98" s="73"/>
    </row>
    <row r="99" spans="1:6" ht="15.75" thickBot="1" x14ac:dyDescent="0.3"/>
    <row r="100" spans="1:6" ht="16.5" thickBot="1" x14ac:dyDescent="0.3">
      <c r="A100" s="68"/>
      <c r="B100" s="70" t="s">
        <v>89</v>
      </c>
      <c r="C100" s="71"/>
      <c r="D100" s="72"/>
      <c r="E100" s="63" t="s">
        <v>90</v>
      </c>
      <c r="F100" s="65" t="s">
        <v>91</v>
      </c>
    </row>
    <row r="101" spans="1:6" ht="32.25" thickBot="1" x14ac:dyDescent="0.3">
      <c r="A101" s="69"/>
      <c r="B101" s="3" t="s">
        <v>92</v>
      </c>
      <c r="C101" s="3" t="s">
        <v>93</v>
      </c>
      <c r="D101" s="3" t="s">
        <v>94</v>
      </c>
      <c r="E101" s="64"/>
      <c r="F101" s="66"/>
    </row>
    <row r="102" spans="1:6" ht="16.5" thickBot="1" x14ac:dyDescent="0.3">
      <c r="A102" s="4" t="s">
        <v>95</v>
      </c>
      <c r="B102" s="5">
        <v>0</v>
      </c>
      <c r="C102" s="5">
        <v>0</v>
      </c>
      <c r="D102" s="6">
        <f>+B102+C102</f>
        <v>0</v>
      </c>
      <c r="E102" s="7">
        <v>83478.320000000007</v>
      </c>
      <c r="F102" s="7">
        <v>116536.75</v>
      </c>
    </row>
    <row r="103" spans="1:6" ht="16.5" thickBot="1" x14ac:dyDescent="0.3">
      <c r="A103" s="4" t="s">
        <v>96</v>
      </c>
      <c r="B103" s="8">
        <v>0</v>
      </c>
      <c r="C103" s="35">
        <v>0</v>
      </c>
      <c r="D103" s="36">
        <f>+B103+C103</f>
        <v>0</v>
      </c>
      <c r="E103" s="9">
        <v>181</v>
      </c>
      <c r="F103" s="9">
        <v>236</v>
      </c>
    </row>
    <row r="104" spans="1:6" ht="16.5" thickBot="1" x14ac:dyDescent="0.3">
      <c r="A104" s="4" t="s">
        <v>97</v>
      </c>
      <c r="B104" s="5" t="e">
        <f>+B102/B103</f>
        <v>#DIV/0!</v>
      </c>
      <c r="C104" s="5" t="e">
        <f>+C102/C103</f>
        <v>#DIV/0!</v>
      </c>
      <c r="D104" s="5" t="e">
        <f>+D102/D103</f>
        <v>#DIV/0!</v>
      </c>
      <c r="E104" s="5">
        <f>+E102/E103</f>
        <v>461.20618784530393</v>
      </c>
      <c r="F104" s="5">
        <f>+F102/F103</f>
        <v>493.79978813559325</v>
      </c>
    </row>
    <row r="106" spans="1:6" ht="15.75" x14ac:dyDescent="0.25">
      <c r="A106" s="73" t="s">
        <v>131</v>
      </c>
      <c r="B106" s="73"/>
      <c r="C106" s="73"/>
      <c r="D106" s="73"/>
      <c r="E106" s="73"/>
      <c r="F106" s="73"/>
    </row>
    <row r="107" spans="1:6" ht="15.75" thickBot="1" x14ac:dyDescent="0.3"/>
    <row r="108" spans="1:6" ht="16.5" thickBot="1" x14ac:dyDescent="0.3">
      <c r="A108" s="68"/>
      <c r="B108" s="70" t="s">
        <v>89</v>
      </c>
      <c r="C108" s="71"/>
      <c r="D108" s="72"/>
      <c r="E108" s="63" t="s">
        <v>90</v>
      </c>
      <c r="F108" s="65" t="s">
        <v>91</v>
      </c>
    </row>
    <row r="109" spans="1:6" ht="32.25" thickBot="1" x14ac:dyDescent="0.3">
      <c r="A109" s="69"/>
      <c r="B109" s="3" t="s">
        <v>92</v>
      </c>
      <c r="C109" s="3" t="s">
        <v>93</v>
      </c>
      <c r="D109" s="3" t="s">
        <v>94</v>
      </c>
      <c r="E109" s="64"/>
      <c r="F109" s="66"/>
    </row>
    <row r="110" spans="1:6" ht="16.5" thickBot="1" x14ac:dyDescent="0.3">
      <c r="A110" s="4" t="s">
        <v>95</v>
      </c>
      <c r="B110" s="5">
        <v>0</v>
      </c>
      <c r="C110" s="5">
        <v>0</v>
      </c>
      <c r="D110" s="6">
        <f>+B110+C110</f>
        <v>0</v>
      </c>
      <c r="E110" s="7">
        <v>83221.070000000007</v>
      </c>
      <c r="F110" s="7">
        <v>185962.25</v>
      </c>
    </row>
    <row r="111" spans="1:6" ht="16.5" thickBot="1" x14ac:dyDescent="0.3">
      <c r="A111" s="4" t="s">
        <v>96</v>
      </c>
      <c r="B111" s="8">
        <v>0</v>
      </c>
      <c r="C111" s="35">
        <v>0</v>
      </c>
      <c r="D111" s="36">
        <f>+B111+C111</f>
        <v>0</v>
      </c>
      <c r="E111" s="9">
        <v>154</v>
      </c>
      <c r="F111" s="9">
        <v>367</v>
      </c>
    </row>
    <row r="112" spans="1:6" ht="16.5" thickBot="1" x14ac:dyDescent="0.3">
      <c r="A112" s="4" t="s">
        <v>97</v>
      </c>
      <c r="B112" s="5" t="e">
        <f>+B110/B111</f>
        <v>#DIV/0!</v>
      </c>
      <c r="C112" s="5" t="e">
        <f>+C110/C111</f>
        <v>#DIV/0!</v>
      </c>
      <c r="D112" s="5" t="e">
        <f>+D110/D111</f>
        <v>#DIV/0!</v>
      </c>
      <c r="E112" s="5">
        <f>+E110/E111</f>
        <v>540.39655844155845</v>
      </c>
      <c r="F112" s="5">
        <f>+F110/F111</f>
        <v>506.70912806539508</v>
      </c>
    </row>
    <row r="113" spans="1:6" ht="15.75" x14ac:dyDescent="0.25">
      <c r="A113" s="10"/>
      <c r="B113" s="11"/>
      <c r="C113" s="11"/>
      <c r="D113" s="11"/>
      <c r="E113" s="11"/>
      <c r="F113" s="11"/>
    </row>
    <row r="114" spans="1:6" ht="15.75" x14ac:dyDescent="0.25">
      <c r="A114" s="73" t="s">
        <v>130</v>
      </c>
      <c r="B114" s="73"/>
      <c r="C114" s="73"/>
      <c r="D114" s="73"/>
      <c r="E114" s="73"/>
      <c r="F114" s="73"/>
    </row>
    <row r="115" spans="1:6" ht="15.75" thickBot="1" x14ac:dyDescent="0.3"/>
    <row r="116" spans="1:6" ht="16.5" thickBot="1" x14ac:dyDescent="0.3">
      <c r="A116" s="68"/>
      <c r="B116" s="70" t="s">
        <v>89</v>
      </c>
      <c r="C116" s="71"/>
      <c r="D116" s="72"/>
      <c r="E116" s="63" t="s">
        <v>90</v>
      </c>
      <c r="F116" s="65" t="s">
        <v>91</v>
      </c>
    </row>
    <row r="117" spans="1:6" ht="32.25" thickBot="1" x14ac:dyDescent="0.3">
      <c r="A117" s="69"/>
      <c r="B117" s="3" t="s">
        <v>92</v>
      </c>
      <c r="C117" s="3" t="s">
        <v>93</v>
      </c>
      <c r="D117" s="3" t="s">
        <v>94</v>
      </c>
      <c r="E117" s="64"/>
      <c r="F117" s="66"/>
    </row>
    <row r="118" spans="1:6" ht="16.5" thickBot="1" x14ac:dyDescent="0.3">
      <c r="A118" s="4" t="s">
        <v>95</v>
      </c>
      <c r="B118" s="5">
        <v>0</v>
      </c>
      <c r="C118" s="5">
        <v>0</v>
      </c>
      <c r="D118" s="6">
        <f>+B118+C118</f>
        <v>0</v>
      </c>
      <c r="E118" s="7">
        <v>102207.59</v>
      </c>
      <c r="F118" s="7">
        <v>201852.5</v>
      </c>
    </row>
    <row r="119" spans="1:6" ht="16.5" thickBot="1" x14ac:dyDescent="0.3">
      <c r="A119" s="4" t="s">
        <v>96</v>
      </c>
      <c r="B119" s="8">
        <v>0</v>
      </c>
      <c r="C119" s="35">
        <v>0</v>
      </c>
      <c r="D119" s="36">
        <f>+B119+C119</f>
        <v>0</v>
      </c>
      <c r="E119" s="9">
        <v>196</v>
      </c>
      <c r="F119" s="9">
        <v>411</v>
      </c>
    </row>
    <row r="120" spans="1:6" ht="16.5" thickBot="1" x14ac:dyDescent="0.3">
      <c r="A120" s="4" t="s">
        <v>97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521.46729591836731</v>
      </c>
      <c r="F120" s="5">
        <f>+F118/F119</f>
        <v>491.12530413625302</v>
      </c>
    </row>
    <row r="121" spans="1:6" ht="15.75" x14ac:dyDescent="0.25">
      <c r="A121" s="10"/>
      <c r="B121" s="11"/>
      <c r="C121" s="11"/>
      <c r="D121" s="11"/>
      <c r="E121" s="11"/>
      <c r="F121" s="11"/>
    </row>
    <row r="122" spans="1:6" ht="15.75" x14ac:dyDescent="0.25">
      <c r="A122" s="73" t="s">
        <v>129</v>
      </c>
      <c r="B122" s="73"/>
      <c r="C122" s="73"/>
      <c r="D122" s="73"/>
      <c r="E122" s="73"/>
      <c r="F122" s="73"/>
    </row>
    <row r="123" spans="1:6" ht="15.75" thickBot="1" x14ac:dyDescent="0.3"/>
    <row r="124" spans="1:6" ht="16.5" thickBot="1" x14ac:dyDescent="0.3">
      <c r="A124" s="68"/>
      <c r="B124" s="70" t="s">
        <v>89</v>
      </c>
      <c r="C124" s="71"/>
      <c r="D124" s="72"/>
      <c r="E124" s="63" t="s">
        <v>90</v>
      </c>
      <c r="F124" s="65" t="s">
        <v>91</v>
      </c>
    </row>
    <row r="125" spans="1:6" ht="32.25" thickBot="1" x14ac:dyDescent="0.3">
      <c r="A125" s="69"/>
      <c r="B125" s="3" t="s">
        <v>92</v>
      </c>
      <c r="C125" s="3" t="s">
        <v>93</v>
      </c>
      <c r="D125" s="3" t="s">
        <v>94</v>
      </c>
      <c r="E125" s="64"/>
      <c r="F125" s="66"/>
    </row>
    <row r="126" spans="1:6" ht="16.5" thickBot="1" x14ac:dyDescent="0.3">
      <c r="A126" s="4" t="s">
        <v>95</v>
      </c>
      <c r="B126" s="5">
        <v>0</v>
      </c>
      <c r="C126" s="5">
        <v>0</v>
      </c>
      <c r="D126" s="6">
        <f>+B126+C126</f>
        <v>0</v>
      </c>
      <c r="E126" s="7">
        <v>119219.55</v>
      </c>
      <c r="F126" s="7">
        <v>151527.92000000001</v>
      </c>
    </row>
    <row r="127" spans="1:6" ht="16.5" thickBot="1" x14ac:dyDescent="0.3">
      <c r="A127" s="4" t="s">
        <v>96</v>
      </c>
      <c r="B127" s="8">
        <v>0</v>
      </c>
      <c r="C127" s="35">
        <v>0</v>
      </c>
      <c r="D127" s="36">
        <f>+B127+C127</f>
        <v>0</v>
      </c>
      <c r="E127" s="9">
        <v>292</v>
      </c>
      <c r="F127" s="9">
        <v>394</v>
      </c>
    </row>
    <row r="128" spans="1:6" ht="16.5" thickBot="1" x14ac:dyDescent="0.3">
      <c r="A128" s="4" t="s">
        <v>97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408.28613013698629</v>
      </c>
      <c r="F128" s="5">
        <f>+F126/F127</f>
        <v>384.58862944162439</v>
      </c>
    </row>
    <row r="130" spans="1:6" ht="15.75" x14ac:dyDescent="0.25">
      <c r="A130" s="73" t="s">
        <v>128</v>
      </c>
      <c r="B130" s="73"/>
      <c r="C130" s="73"/>
      <c r="D130" s="73"/>
      <c r="E130" s="73"/>
      <c r="F130" s="73"/>
    </row>
    <row r="131" spans="1:6" ht="15.75" thickBot="1" x14ac:dyDescent="0.3"/>
    <row r="132" spans="1:6" ht="16.5" thickBot="1" x14ac:dyDescent="0.3">
      <c r="A132" s="68"/>
      <c r="B132" s="70" t="s">
        <v>89</v>
      </c>
      <c r="C132" s="71"/>
      <c r="D132" s="72"/>
      <c r="E132" s="63" t="s">
        <v>90</v>
      </c>
      <c r="F132" s="65" t="s">
        <v>91</v>
      </c>
    </row>
    <row r="133" spans="1:6" ht="32.25" thickBot="1" x14ac:dyDescent="0.3">
      <c r="A133" s="69"/>
      <c r="B133" s="3" t="s">
        <v>92</v>
      </c>
      <c r="C133" s="3" t="s">
        <v>93</v>
      </c>
      <c r="D133" s="3" t="s">
        <v>94</v>
      </c>
      <c r="E133" s="64"/>
      <c r="F133" s="66"/>
    </row>
    <row r="134" spans="1:6" ht="16.5" thickBot="1" x14ac:dyDescent="0.3">
      <c r="A134" s="4" t="s">
        <v>95</v>
      </c>
      <c r="B134" s="5">
        <v>0</v>
      </c>
      <c r="C134" s="5">
        <v>0</v>
      </c>
      <c r="D134" s="6">
        <f>+B134+C134</f>
        <v>0</v>
      </c>
      <c r="E134" s="7">
        <v>52745.01</v>
      </c>
      <c r="F134" s="7">
        <v>92996</v>
      </c>
    </row>
    <row r="135" spans="1:6" ht="16.5" thickBot="1" x14ac:dyDescent="0.3">
      <c r="A135" s="4" t="s">
        <v>96</v>
      </c>
      <c r="B135" s="8">
        <v>0</v>
      </c>
      <c r="C135" s="35">
        <v>0</v>
      </c>
      <c r="D135" s="36">
        <f>+B135+C135</f>
        <v>0</v>
      </c>
      <c r="E135" s="9">
        <v>137</v>
      </c>
      <c r="F135" s="9">
        <v>287</v>
      </c>
    </row>
    <row r="136" spans="1:6" ht="16.5" thickBot="1" x14ac:dyDescent="0.3">
      <c r="A136" s="4" t="s">
        <v>97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385.00007299270072</v>
      </c>
      <c r="F136" s="5">
        <f>+F134/F135</f>
        <v>324.02787456445992</v>
      </c>
    </row>
    <row r="138" spans="1:6" ht="15.75" x14ac:dyDescent="0.25">
      <c r="A138" s="73" t="s">
        <v>127</v>
      </c>
      <c r="B138" s="73"/>
      <c r="C138" s="73"/>
      <c r="D138" s="73"/>
      <c r="E138" s="73"/>
      <c r="F138" s="73"/>
    </row>
    <row r="139" spans="1:6" ht="15.75" thickBot="1" x14ac:dyDescent="0.3"/>
    <row r="140" spans="1:6" ht="16.5" thickBot="1" x14ac:dyDescent="0.3">
      <c r="A140" s="68"/>
      <c r="B140" s="70" t="s">
        <v>89</v>
      </c>
      <c r="C140" s="71"/>
      <c r="D140" s="72"/>
      <c r="E140" s="63" t="s">
        <v>90</v>
      </c>
      <c r="F140" s="65" t="s">
        <v>91</v>
      </c>
    </row>
    <row r="141" spans="1:6" ht="32.25" thickBot="1" x14ac:dyDescent="0.3">
      <c r="A141" s="69"/>
      <c r="B141" s="3" t="s">
        <v>92</v>
      </c>
      <c r="C141" s="3" t="s">
        <v>93</v>
      </c>
      <c r="D141" s="3" t="s">
        <v>94</v>
      </c>
      <c r="E141" s="64"/>
      <c r="F141" s="66"/>
    </row>
    <row r="142" spans="1:6" ht="16.5" thickBot="1" x14ac:dyDescent="0.3">
      <c r="A142" s="4" t="s">
        <v>95</v>
      </c>
      <c r="B142" s="5">
        <v>0</v>
      </c>
      <c r="C142" s="5">
        <v>0</v>
      </c>
      <c r="D142" s="6">
        <f>+B142+C142</f>
        <v>0</v>
      </c>
      <c r="E142" s="7">
        <v>27031.65</v>
      </c>
      <c r="F142" s="7">
        <v>101757</v>
      </c>
    </row>
    <row r="143" spans="1:6" ht="16.5" thickBot="1" x14ac:dyDescent="0.3">
      <c r="A143" s="4" t="s">
        <v>96</v>
      </c>
      <c r="B143" s="8">
        <v>0</v>
      </c>
      <c r="C143" s="35">
        <v>0</v>
      </c>
      <c r="D143" s="36">
        <f>+B143+C143</f>
        <v>0</v>
      </c>
      <c r="E143" s="9">
        <v>69</v>
      </c>
      <c r="F143" s="9">
        <v>281</v>
      </c>
    </row>
    <row r="144" spans="1:6" ht="16.5" thickBot="1" x14ac:dyDescent="0.3">
      <c r="A144" s="4" t="s">
        <v>97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391.7630434782609</v>
      </c>
      <c r="F144" s="5">
        <f>+F142/F143</f>
        <v>362.12455516014234</v>
      </c>
    </row>
    <row r="146" spans="1:6" ht="15.75" x14ac:dyDescent="0.25">
      <c r="A146" s="73" t="s">
        <v>125</v>
      </c>
      <c r="B146" s="73"/>
      <c r="C146" s="73"/>
      <c r="D146" s="73"/>
      <c r="E146" s="73"/>
      <c r="F146" s="73"/>
    </row>
    <row r="147" spans="1:6" ht="15.75" thickBot="1" x14ac:dyDescent="0.3"/>
    <row r="148" spans="1:6" ht="16.5" thickBot="1" x14ac:dyDescent="0.3">
      <c r="A148" s="68"/>
      <c r="B148" s="70" t="s">
        <v>89</v>
      </c>
      <c r="C148" s="71"/>
      <c r="D148" s="72"/>
      <c r="E148" s="63" t="s">
        <v>90</v>
      </c>
      <c r="F148" s="65" t="s">
        <v>91</v>
      </c>
    </row>
    <row r="149" spans="1:6" ht="16.5" customHeight="1" thickBot="1" x14ac:dyDescent="0.3">
      <c r="A149" s="69"/>
      <c r="B149" s="3" t="s">
        <v>92</v>
      </c>
      <c r="C149" s="3" t="s">
        <v>93</v>
      </c>
      <c r="D149" s="3" t="s">
        <v>94</v>
      </c>
      <c r="E149" s="64"/>
      <c r="F149" s="66"/>
    </row>
    <row r="150" spans="1:6" ht="16.5" thickBot="1" x14ac:dyDescent="0.3">
      <c r="A150" s="4" t="s">
        <v>95</v>
      </c>
      <c r="B150" s="5">
        <v>0</v>
      </c>
      <c r="C150" s="5">
        <v>0</v>
      </c>
      <c r="D150" s="6">
        <f>+B150+C150</f>
        <v>0</v>
      </c>
      <c r="E150" s="7">
        <v>45636.57</v>
      </c>
      <c r="F150" s="7">
        <v>101373</v>
      </c>
    </row>
    <row r="151" spans="1:6" ht="16.5" thickBot="1" x14ac:dyDescent="0.3">
      <c r="A151" s="4" t="s">
        <v>96</v>
      </c>
      <c r="B151" s="8">
        <v>0</v>
      </c>
      <c r="C151" s="35">
        <v>0</v>
      </c>
      <c r="D151" s="36">
        <f>+B151+C151</f>
        <v>0</v>
      </c>
      <c r="E151" s="9">
        <v>130</v>
      </c>
      <c r="F151" s="9">
        <v>276</v>
      </c>
    </row>
    <row r="152" spans="1:6" ht="16.5" thickBot="1" x14ac:dyDescent="0.3">
      <c r="A152" s="4" t="s">
        <v>97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351.05053846153845</v>
      </c>
      <c r="F152" s="5">
        <f>+F150/F151</f>
        <v>367.29347826086956</v>
      </c>
    </row>
    <row r="153" spans="1:6" ht="16.5" thickBot="1" x14ac:dyDescent="0.3">
      <c r="A153" s="10"/>
      <c r="B153" s="11"/>
      <c r="C153" s="11"/>
      <c r="D153" s="11"/>
      <c r="E153" s="11"/>
      <c r="F153" s="11"/>
    </row>
    <row r="154" spans="1:6" ht="15.75" x14ac:dyDescent="0.25">
      <c r="A154" s="67" t="s">
        <v>124</v>
      </c>
      <c r="B154" s="67"/>
      <c r="C154" s="67"/>
      <c r="D154" s="67"/>
      <c r="E154" s="67"/>
      <c r="F154" s="67"/>
    </row>
    <row r="155" spans="1:6" ht="15.75" thickBot="1" x14ac:dyDescent="0.3"/>
    <row r="156" spans="1:6" ht="16.5" thickBot="1" x14ac:dyDescent="0.3">
      <c r="A156" s="68"/>
      <c r="B156" s="70" t="s">
        <v>89</v>
      </c>
      <c r="C156" s="71"/>
      <c r="D156" s="72"/>
      <c r="E156" s="63" t="s">
        <v>90</v>
      </c>
      <c r="F156" s="65" t="s">
        <v>91</v>
      </c>
    </row>
    <row r="157" spans="1:6" ht="32.25" thickBot="1" x14ac:dyDescent="0.3">
      <c r="A157" s="69"/>
      <c r="B157" s="3" t="s">
        <v>92</v>
      </c>
      <c r="C157" s="3" t="s">
        <v>93</v>
      </c>
      <c r="D157" s="3" t="s">
        <v>94</v>
      </c>
      <c r="E157" s="64"/>
      <c r="F157" s="66"/>
    </row>
    <row r="158" spans="1:6" ht="16.5" thickBot="1" x14ac:dyDescent="0.3">
      <c r="A158" s="4" t="s">
        <v>95</v>
      </c>
      <c r="B158" s="5">
        <v>0</v>
      </c>
      <c r="C158" s="5">
        <v>0</v>
      </c>
      <c r="D158" s="6">
        <f>+B158+C158</f>
        <v>0</v>
      </c>
      <c r="E158" s="7">
        <v>32387.68</v>
      </c>
      <c r="F158" s="7">
        <v>76643</v>
      </c>
    </row>
    <row r="159" spans="1:6" ht="16.5" thickBot="1" x14ac:dyDescent="0.3">
      <c r="A159" s="4" t="s">
        <v>96</v>
      </c>
      <c r="B159" s="8">
        <v>0</v>
      </c>
      <c r="C159" s="35">
        <v>0</v>
      </c>
      <c r="D159" s="36">
        <f>+B159+C159</f>
        <v>0</v>
      </c>
      <c r="E159" s="9">
        <v>91</v>
      </c>
      <c r="F159" s="9">
        <v>206</v>
      </c>
    </row>
    <row r="160" spans="1:6" ht="16.5" thickBot="1" x14ac:dyDescent="0.3">
      <c r="A160" s="4" t="s">
        <v>97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355.90857142857141</v>
      </c>
      <c r="F160" s="5">
        <f>+F158/F159</f>
        <v>372.05339805825241</v>
      </c>
    </row>
    <row r="161" spans="1:6" ht="15.75" x14ac:dyDescent="0.25">
      <c r="A161" s="10"/>
      <c r="B161" s="11"/>
      <c r="C161" s="11"/>
      <c r="D161" s="11"/>
      <c r="E161" s="11"/>
      <c r="F161" s="11"/>
    </row>
    <row r="162" spans="1:6" ht="15.75" x14ac:dyDescent="0.25">
      <c r="A162" s="73" t="s">
        <v>123</v>
      </c>
      <c r="B162" s="73"/>
      <c r="C162" s="73"/>
      <c r="D162" s="73"/>
      <c r="E162" s="73"/>
      <c r="F162" s="73"/>
    </row>
    <row r="163" spans="1:6" ht="15.75" thickBot="1" x14ac:dyDescent="0.3"/>
    <row r="164" spans="1:6" ht="16.5" thickBot="1" x14ac:dyDescent="0.3">
      <c r="A164" s="68"/>
      <c r="B164" s="70" t="s">
        <v>89</v>
      </c>
      <c r="C164" s="71"/>
      <c r="D164" s="72"/>
      <c r="E164" s="63" t="s">
        <v>90</v>
      </c>
      <c r="F164" s="65" t="s">
        <v>91</v>
      </c>
    </row>
    <row r="165" spans="1:6" ht="32.25" thickBot="1" x14ac:dyDescent="0.3">
      <c r="A165" s="69"/>
      <c r="B165" s="3" t="s">
        <v>92</v>
      </c>
      <c r="C165" s="3" t="s">
        <v>93</v>
      </c>
      <c r="D165" s="3" t="s">
        <v>94</v>
      </c>
      <c r="E165" s="64"/>
      <c r="F165" s="66"/>
    </row>
    <row r="166" spans="1:6" ht="16.5" thickBot="1" x14ac:dyDescent="0.3">
      <c r="A166" s="4" t="s">
        <v>95</v>
      </c>
      <c r="B166" s="5">
        <v>0</v>
      </c>
      <c r="C166" s="5">
        <v>0</v>
      </c>
      <c r="D166" s="6">
        <f>+B166+C166</f>
        <v>0</v>
      </c>
      <c r="E166" s="7">
        <v>28202.95</v>
      </c>
      <c r="F166" s="7">
        <v>29715</v>
      </c>
    </row>
    <row r="167" spans="1:6" ht="16.5" thickBot="1" x14ac:dyDescent="0.3">
      <c r="A167" s="4" t="s">
        <v>96</v>
      </c>
      <c r="B167" s="8">
        <v>0</v>
      </c>
      <c r="C167" s="35">
        <v>0</v>
      </c>
      <c r="D167" s="36">
        <f>+B167+C167</f>
        <v>0</v>
      </c>
      <c r="E167" s="9">
        <v>66</v>
      </c>
      <c r="F167" s="9">
        <v>82</v>
      </c>
    </row>
    <row r="168" spans="1:6" ht="16.5" thickBot="1" x14ac:dyDescent="0.3">
      <c r="A168" s="4" t="s">
        <v>97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427.31742424242424</v>
      </c>
      <c r="F168" s="5">
        <f>+F166/F167</f>
        <v>362.3780487804878</v>
      </c>
    </row>
    <row r="171" spans="1:6" ht="15.75" x14ac:dyDescent="0.25">
      <c r="A171" s="73" t="s">
        <v>122</v>
      </c>
      <c r="B171" s="73"/>
      <c r="C171" s="73"/>
      <c r="D171" s="73"/>
      <c r="E171" s="73"/>
      <c r="F171" s="73"/>
    </row>
    <row r="172" spans="1:6" ht="15.75" thickBot="1" x14ac:dyDescent="0.3"/>
    <row r="173" spans="1:6" ht="16.5" thickBot="1" x14ac:dyDescent="0.3">
      <c r="A173" s="68"/>
      <c r="B173" s="70" t="s">
        <v>89</v>
      </c>
      <c r="C173" s="71"/>
      <c r="D173" s="72"/>
      <c r="E173" s="63" t="s">
        <v>90</v>
      </c>
      <c r="F173" s="65" t="s">
        <v>91</v>
      </c>
    </row>
    <row r="174" spans="1:6" ht="32.25" thickBot="1" x14ac:dyDescent="0.3">
      <c r="A174" s="69"/>
      <c r="B174" s="3" t="s">
        <v>92</v>
      </c>
      <c r="C174" s="3" t="s">
        <v>93</v>
      </c>
      <c r="D174" s="3" t="s">
        <v>94</v>
      </c>
      <c r="E174" s="64"/>
      <c r="F174" s="66"/>
    </row>
    <row r="175" spans="1:6" ht="16.5" thickBot="1" x14ac:dyDescent="0.3">
      <c r="A175" s="4" t="s">
        <v>95</v>
      </c>
      <c r="B175" s="5">
        <v>0</v>
      </c>
      <c r="C175" s="5">
        <v>0</v>
      </c>
      <c r="D175" s="6">
        <f>+B175+C175</f>
        <v>0</v>
      </c>
      <c r="E175" s="7">
        <v>74366.67</v>
      </c>
      <c r="F175" s="7">
        <v>52494</v>
      </c>
    </row>
    <row r="176" spans="1:6" ht="16.5" thickBot="1" x14ac:dyDescent="0.3">
      <c r="A176" s="4" t="s">
        <v>96</v>
      </c>
      <c r="B176" s="8">
        <v>0</v>
      </c>
      <c r="C176" s="35">
        <v>0</v>
      </c>
      <c r="D176" s="36">
        <f>+B176+C176</f>
        <v>0</v>
      </c>
      <c r="E176" s="9">
        <v>185</v>
      </c>
      <c r="F176" s="9">
        <v>148</v>
      </c>
    </row>
    <row r="177" spans="1:6" ht="16.5" thickBot="1" x14ac:dyDescent="0.3">
      <c r="A177" s="4" t="s">
        <v>97</v>
      </c>
      <c r="B177" s="5" t="e">
        <f>+B175/B176</f>
        <v>#DIV/0!</v>
      </c>
      <c r="C177" s="5" t="e">
        <f>+C175/C176</f>
        <v>#DIV/0!</v>
      </c>
      <c r="D177" s="5" t="e">
        <f>+D175/D176</f>
        <v>#DIV/0!</v>
      </c>
      <c r="E177" s="5">
        <f>+E175/E176</f>
        <v>401.98199999999997</v>
      </c>
      <c r="F177" s="5">
        <f>+F175/F176</f>
        <v>354.68918918918916</v>
      </c>
    </row>
    <row r="178" spans="1:6" ht="15.75" x14ac:dyDescent="0.25">
      <c r="A178" s="10"/>
      <c r="B178" s="11"/>
      <c r="C178" s="11"/>
      <c r="D178" s="11"/>
      <c r="E178" s="11"/>
      <c r="F178" s="11"/>
    </row>
    <row r="179" spans="1:6" ht="15.75" x14ac:dyDescent="0.25">
      <c r="A179" s="73" t="s">
        <v>121</v>
      </c>
      <c r="B179" s="73"/>
      <c r="C179" s="73"/>
      <c r="D179" s="73"/>
      <c r="E179" s="73"/>
      <c r="F179" s="73"/>
    </row>
    <row r="180" spans="1:6" ht="15.75" thickBot="1" x14ac:dyDescent="0.3"/>
    <row r="181" spans="1:6" ht="16.5" thickBot="1" x14ac:dyDescent="0.3">
      <c r="A181" s="68"/>
      <c r="B181" s="70" t="s">
        <v>89</v>
      </c>
      <c r="C181" s="71"/>
      <c r="D181" s="72"/>
      <c r="E181" s="63" t="s">
        <v>90</v>
      </c>
      <c r="F181" s="65" t="s">
        <v>91</v>
      </c>
    </row>
    <row r="182" spans="1:6" ht="32.25" thickBot="1" x14ac:dyDescent="0.3">
      <c r="A182" s="69"/>
      <c r="B182" s="3" t="s">
        <v>92</v>
      </c>
      <c r="C182" s="3" t="s">
        <v>93</v>
      </c>
      <c r="D182" s="3" t="s">
        <v>94</v>
      </c>
      <c r="E182" s="64"/>
      <c r="F182" s="66"/>
    </row>
    <row r="183" spans="1:6" ht="16.5" thickBot="1" x14ac:dyDescent="0.3">
      <c r="A183" s="4" t="s">
        <v>95</v>
      </c>
      <c r="B183" s="5">
        <v>0</v>
      </c>
      <c r="C183" s="5">
        <v>0</v>
      </c>
      <c r="D183" s="6">
        <f>+B183+C183</f>
        <v>0</v>
      </c>
      <c r="E183" s="7">
        <v>83351.039999999994</v>
      </c>
      <c r="F183" s="7">
        <v>64825</v>
      </c>
    </row>
    <row r="184" spans="1:6" ht="16.5" thickBot="1" x14ac:dyDescent="0.3">
      <c r="A184" s="4" t="s">
        <v>96</v>
      </c>
      <c r="B184" s="8">
        <v>0</v>
      </c>
      <c r="C184" s="35">
        <v>0</v>
      </c>
      <c r="D184" s="36">
        <f>+B184+C184</f>
        <v>0</v>
      </c>
      <c r="E184" s="9">
        <v>228</v>
      </c>
      <c r="F184" s="9">
        <v>182</v>
      </c>
    </row>
    <row r="185" spans="1:6" ht="16.5" thickBot="1" x14ac:dyDescent="0.3">
      <c r="A185" s="4" t="s">
        <v>97</v>
      </c>
      <c r="B185" s="5" t="e">
        <f>+B183/B184</f>
        <v>#DIV/0!</v>
      </c>
      <c r="C185" s="5" t="e">
        <f>+C183/C184</f>
        <v>#DIV/0!</v>
      </c>
      <c r="D185" s="5" t="e">
        <f>+D183/D184</f>
        <v>#DIV/0!</v>
      </c>
      <c r="E185" s="5">
        <f>+E183/E184</f>
        <v>365.57473684210521</v>
      </c>
      <c r="F185" s="5">
        <f>+F183/F184</f>
        <v>356.18131868131866</v>
      </c>
    </row>
    <row r="187" spans="1:6" ht="15.75" x14ac:dyDescent="0.25">
      <c r="A187" s="73" t="s">
        <v>120</v>
      </c>
      <c r="B187" s="73"/>
      <c r="C187" s="73"/>
      <c r="D187" s="73"/>
      <c r="E187" s="73"/>
      <c r="F187" s="73"/>
    </row>
    <row r="188" spans="1:6" ht="15.75" thickBot="1" x14ac:dyDescent="0.3"/>
    <row r="189" spans="1:6" ht="16.5" thickBot="1" x14ac:dyDescent="0.3">
      <c r="A189" s="68"/>
      <c r="B189" s="70" t="s">
        <v>89</v>
      </c>
      <c r="C189" s="71"/>
      <c r="D189" s="72"/>
      <c r="E189" s="63" t="s">
        <v>90</v>
      </c>
      <c r="F189" s="65" t="s">
        <v>91</v>
      </c>
    </row>
    <row r="190" spans="1:6" ht="32.25" thickBot="1" x14ac:dyDescent="0.3">
      <c r="A190" s="69"/>
      <c r="B190" s="3" t="s">
        <v>92</v>
      </c>
      <c r="C190" s="3" t="s">
        <v>93</v>
      </c>
      <c r="D190" s="3" t="s">
        <v>94</v>
      </c>
      <c r="E190" s="64"/>
      <c r="F190" s="66"/>
    </row>
    <row r="191" spans="1:6" ht="16.5" thickBot="1" x14ac:dyDescent="0.3">
      <c r="A191" s="4" t="s">
        <v>95</v>
      </c>
      <c r="B191" s="5">
        <v>43016.76</v>
      </c>
      <c r="C191" s="5">
        <v>0</v>
      </c>
      <c r="D191" s="6">
        <f>+B191+C191</f>
        <v>43016.76</v>
      </c>
      <c r="E191" s="7">
        <v>42827.97</v>
      </c>
      <c r="F191" s="7">
        <v>74739</v>
      </c>
    </row>
    <row r="192" spans="1:6" ht="16.5" thickBot="1" x14ac:dyDescent="0.3">
      <c r="A192" s="4" t="s">
        <v>96</v>
      </c>
      <c r="B192" s="8">
        <v>57</v>
      </c>
      <c r="C192" s="35">
        <v>0</v>
      </c>
      <c r="D192" s="36">
        <f>+B192+C192</f>
        <v>57</v>
      </c>
      <c r="E192" s="9">
        <v>101</v>
      </c>
      <c r="F192" s="9">
        <v>218</v>
      </c>
    </row>
    <row r="193" spans="1:6" ht="16.5" thickBot="1" x14ac:dyDescent="0.3">
      <c r="A193" s="4" t="s">
        <v>97</v>
      </c>
      <c r="B193" s="5">
        <f>+B191/B192</f>
        <v>754.68000000000006</v>
      </c>
      <c r="C193" s="5" t="e">
        <f>+C191/C192</f>
        <v>#DIV/0!</v>
      </c>
      <c r="D193" s="5">
        <f>+D191/D192</f>
        <v>754.68000000000006</v>
      </c>
      <c r="E193" s="5">
        <f>+E191/E192</f>
        <v>424.0393069306931</v>
      </c>
      <c r="F193" s="5">
        <f>+F191/F192</f>
        <v>342.83944954128441</v>
      </c>
    </row>
    <row r="195" spans="1:6" ht="15.75" x14ac:dyDescent="0.25">
      <c r="A195" s="73" t="s">
        <v>119</v>
      </c>
      <c r="B195" s="73"/>
      <c r="C195" s="73"/>
      <c r="D195" s="73"/>
      <c r="E195" s="73"/>
      <c r="F195" s="73"/>
    </row>
    <row r="196" spans="1:6" ht="15.75" thickBot="1" x14ac:dyDescent="0.3"/>
    <row r="197" spans="1:6" ht="16.5" thickBot="1" x14ac:dyDescent="0.3">
      <c r="A197" s="68"/>
      <c r="B197" s="70" t="s">
        <v>89</v>
      </c>
      <c r="C197" s="71"/>
      <c r="D197" s="72"/>
      <c r="E197" s="63" t="s">
        <v>90</v>
      </c>
      <c r="F197" s="65" t="s">
        <v>91</v>
      </c>
    </row>
    <row r="198" spans="1:6" ht="32.25" thickBot="1" x14ac:dyDescent="0.3">
      <c r="A198" s="69"/>
      <c r="B198" s="3" t="s">
        <v>92</v>
      </c>
      <c r="C198" s="3" t="s">
        <v>93</v>
      </c>
      <c r="D198" s="3" t="s">
        <v>94</v>
      </c>
      <c r="E198" s="64"/>
      <c r="F198" s="66"/>
    </row>
    <row r="199" spans="1:6" ht="16.5" thickBot="1" x14ac:dyDescent="0.3">
      <c r="A199" s="4" t="s">
        <v>95</v>
      </c>
      <c r="B199" s="5">
        <v>0</v>
      </c>
      <c r="C199" s="5">
        <v>0</v>
      </c>
      <c r="D199" s="6">
        <v>0</v>
      </c>
      <c r="E199" s="7">
        <v>47874.92</v>
      </c>
      <c r="F199" s="7">
        <v>62611.17</v>
      </c>
    </row>
    <row r="200" spans="1:6" ht="16.5" thickBot="1" x14ac:dyDescent="0.3">
      <c r="A200" s="4" t="s">
        <v>96</v>
      </c>
      <c r="B200" s="8">
        <v>0</v>
      </c>
      <c r="C200" s="35">
        <v>0</v>
      </c>
      <c r="D200" s="36">
        <f>+B200+C200</f>
        <v>0</v>
      </c>
      <c r="E200" s="9">
        <v>128</v>
      </c>
      <c r="F200" s="9">
        <v>193</v>
      </c>
    </row>
    <row r="201" spans="1:6" ht="16.5" thickBot="1" x14ac:dyDescent="0.3">
      <c r="A201" s="4" t="s">
        <v>97</v>
      </c>
      <c r="B201" s="5" t="e">
        <f>+B199/B200</f>
        <v>#DIV/0!</v>
      </c>
      <c r="C201" s="5" t="e">
        <f>+C199/C200</f>
        <v>#DIV/0!</v>
      </c>
      <c r="D201" s="5" t="e">
        <f>+D199/D200</f>
        <v>#DIV/0!</v>
      </c>
      <c r="E201" s="5">
        <f>+E199/E200</f>
        <v>374.02281249999999</v>
      </c>
      <c r="F201" s="5">
        <f>+F199/F200</f>
        <v>324.41020725388603</v>
      </c>
    </row>
    <row r="202" spans="1:6" ht="15.75" x14ac:dyDescent="0.25">
      <c r="A202" s="10"/>
      <c r="B202" s="11"/>
      <c r="C202" s="11"/>
      <c r="D202" s="11"/>
      <c r="E202" s="11"/>
      <c r="F202" s="11"/>
    </row>
    <row r="203" spans="1:6" ht="15.75" x14ac:dyDescent="0.25">
      <c r="A203" s="73" t="s">
        <v>118</v>
      </c>
      <c r="B203" s="73"/>
      <c r="C203" s="73"/>
      <c r="D203" s="73"/>
      <c r="E203" s="73"/>
      <c r="F203" s="73"/>
    </row>
    <row r="204" spans="1:6" ht="15.75" thickBot="1" x14ac:dyDescent="0.3"/>
    <row r="205" spans="1:6" ht="16.5" thickBot="1" x14ac:dyDescent="0.3">
      <c r="A205" s="68"/>
      <c r="B205" s="70" t="s">
        <v>89</v>
      </c>
      <c r="C205" s="71"/>
      <c r="D205" s="72"/>
      <c r="E205" s="63" t="s">
        <v>90</v>
      </c>
      <c r="F205" s="65" t="s">
        <v>91</v>
      </c>
    </row>
    <row r="206" spans="1:6" ht="32.25" thickBot="1" x14ac:dyDescent="0.3">
      <c r="A206" s="69"/>
      <c r="B206" s="3" t="s">
        <v>92</v>
      </c>
      <c r="C206" s="3" t="s">
        <v>93</v>
      </c>
      <c r="D206" s="3" t="s">
        <v>94</v>
      </c>
      <c r="E206" s="64"/>
      <c r="F206" s="66"/>
    </row>
    <row r="207" spans="1:6" ht="16.5" thickBot="1" x14ac:dyDescent="0.3">
      <c r="A207" s="4" t="s">
        <v>95</v>
      </c>
      <c r="B207" s="5">
        <v>0</v>
      </c>
      <c r="C207" s="5">
        <v>1686.06</v>
      </c>
      <c r="D207" s="6">
        <f>+B207+C207</f>
        <v>1686.06</v>
      </c>
      <c r="E207" s="7">
        <v>47527.08</v>
      </c>
      <c r="F207" s="7">
        <v>59660</v>
      </c>
    </row>
    <row r="208" spans="1:6" ht="16.5" thickBot="1" x14ac:dyDescent="0.3">
      <c r="A208" s="4" t="s">
        <v>96</v>
      </c>
      <c r="B208" s="8">
        <v>0</v>
      </c>
      <c r="C208" s="35">
        <v>8</v>
      </c>
      <c r="D208" s="36">
        <f>+B208+C208</f>
        <v>8</v>
      </c>
      <c r="E208" s="9">
        <v>163</v>
      </c>
      <c r="F208" s="9">
        <v>202</v>
      </c>
    </row>
    <row r="209" spans="1:6" ht="16.5" thickBot="1" x14ac:dyDescent="0.3">
      <c r="A209" s="4" t="s">
        <v>97</v>
      </c>
      <c r="B209" s="5" t="e">
        <f>+B207/B208</f>
        <v>#DIV/0!</v>
      </c>
      <c r="C209" s="5">
        <f>+C207/C208</f>
        <v>210.75749999999999</v>
      </c>
      <c r="D209" s="5">
        <f>+D207/D208</f>
        <v>210.75749999999999</v>
      </c>
      <c r="E209" s="5">
        <f>+E207/E208</f>
        <v>291.57717791411045</v>
      </c>
      <c r="F209" s="5">
        <f>+F207/F208</f>
        <v>295.34653465346537</v>
      </c>
    </row>
    <row r="211" spans="1:6" ht="15.75" x14ac:dyDescent="0.25">
      <c r="A211" s="73" t="s">
        <v>117</v>
      </c>
      <c r="B211" s="73"/>
      <c r="C211" s="73"/>
      <c r="D211" s="73"/>
      <c r="E211" s="73"/>
      <c r="F211" s="73"/>
    </row>
    <row r="212" spans="1:6" ht="15.75" thickBot="1" x14ac:dyDescent="0.3"/>
    <row r="213" spans="1:6" ht="16.5" thickBot="1" x14ac:dyDescent="0.3">
      <c r="A213" s="68"/>
      <c r="B213" s="70" t="s">
        <v>89</v>
      </c>
      <c r="C213" s="71"/>
      <c r="D213" s="72"/>
      <c r="E213" s="63" t="s">
        <v>90</v>
      </c>
      <c r="F213" s="65" t="s">
        <v>91</v>
      </c>
    </row>
    <row r="214" spans="1:6" ht="32.25" thickBot="1" x14ac:dyDescent="0.3">
      <c r="A214" s="69"/>
      <c r="B214" s="3" t="s">
        <v>92</v>
      </c>
      <c r="C214" s="3" t="s">
        <v>93</v>
      </c>
      <c r="D214" s="3" t="s">
        <v>94</v>
      </c>
      <c r="E214" s="64"/>
      <c r="F214" s="66"/>
    </row>
    <row r="215" spans="1:6" ht="16.5" thickBot="1" x14ac:dyDescent="0.3">
      <c r="A215" s="4" t="s">
        <v>95</v>
      </c>
      <c r="B215" s="5">
        <v>0</v>
      </c>
      <c r="C215" s="5">
        <v>396574.51</v>
      </c>
      <c r="D215" s="6">
        <f>+B215+C215</f>
        <v>396574.51</v>
      </c>
      <c r="E215" s="7">
        <v>50652.69</v>
      </c>
      <c r="F215" s="7">
        <v>116744.32000000001</v>
      </c>
    </row>
    <row r="216" spans="1:6" ht="16.5" thickBot="1" x14ac:dyDescent="0.3">
      <c r="A216" s="4" t="s">
        <v>96</v>
      </c>
      <c r="B216" s="8">
        <v>0</v>
      </c>
      <c r="C216" s="35">
        <v>1273</v>
      </c>
      <c r="D216" s="36">
        <f>+B216+C216</f>
        <v>1273</v>
      </c>
      <c r="E216" s="9">
        <v>168</v>
      </c>
      <c r="F216" s="9">
        <v>369</v>
      </c>
    </row>
    <row r="217" spans="1:6" ht="16.5" thickBot="1" x14ac:dyDescent="0.3">
      <c r="A217" s="4" t="s">
        <v>97</v>
      </c>
      <c r="B217" s="5" t="e">
        <f>+B215/B216</f>
        <v>#DIV/0!</v>
      </c>
      <c r="C217" s="5">
        <f>+C215/C216</f>
        <v>311.52750196386489</v>
      </c>
      <c r="D217" s="5">
        <f>+D215/D216</f>
        <v>311.52750196386489</v>
      </c>
      <c r="E217" s="5">
        <f>+E215/E216</f>
        <v>301.50410714285715</v>
      </c>
      <c r="F217" s="5">
        <f>+F215/F216</f>
        <v>316.38027100271006</v>
      </c>
    </row>
    <row r="219" spans="1:6" ht="15.75" x14ac:dyDescent="0.25">
      <c r="A219" s="73" t="s">
        <v>116</v>
      </c>
      <c r="B219" s="73"/>
      <c r="C219" s="73"/>
      <c r="D219" s="73"/>
      <c r="E219" s="73"/>
      <c r="F219" s="73"/>
    </row>
    <row r="220" spans="1:6" ht="15.75" thickBot="1" x14ac:dyDescent="0.3"/>
    <row r="221" spans="1:6" ht="16.5" thickBot="1" x14ac:dyDescent="0.3">
      <c r="A221" s="68"/>
      <c r="B221" s="70" t="s">
        <v>89</v>
      </c>
      <c r="C221" s="71"/>
      <c r="D221" s="72"/>
      <c r="E221" s="63" t="s">
        <v>90</v>
      </c>
      <c r="F221" s="65" t="s">
        <v>91</v>
      </c>
    </row>
    <row r="222" spans="1:6" ht="32.25" thickBot="1" x14ac:dyDescent="0.3">
      <c r="A222" s="69"/>
      <c r="B222" s="3" t="s">
        <v>92</v>
      </c>
      <c r="C222" s="3" t="s">
        <v>93</v>
      </c>
      <c r="D222" s="3" t="s">
        <v>94</v>
      </c>
      <c r="E222" s="64"/>
      <c r="F222" s="66"/>
    </row>
    <row r="223" spans="1:6" ht="16.5" thickBot="1" x14ac:dyDescent="0.3">
      <c r="A223" s="4" t="s">
        <v>95</v>
      </c>
      <c r="B223" s="5">
        <v>0</v>
      </c>
      <c r="C223" s="5">
        <v>280404.15000000002</v>
      </c>
      <c r="D223" s="6">
        <f>+B223+C223</f>
        <v>280404.15000000002</v>
      </c>
      <c r="E223" s="7">
        <v>49779.360000000001</v>
      </c>
      <c r="F223" s="7">
        <v>52181.82</v>
      </c>
    </row>
    <row r="224" spans="1:6" ht="16.5" thickBot="1" x14ac:dyDescent="0.3">
      <c r="A224" s="4" t="s">
        <v>96</v>
      </c>
      <c r="B224" s="8">
        <v>0</v>
      </c>
      <c r="C224" s="8">
        <v>910</v>
      </c>
      <c r="D224" s="8">
        <f>+B224+C224</f>
        <v>910</v>
      </c>
      <c r="E224" s="9">
        <v>159</v>
      </c>
      <c r="F224" s="9">
        <v>156</v>
      </c>
    </row>
    <row r="225" spans="1:6" ht="16.5" thickBot="1" x14ac:dyDescent="0.3">
      <c r="A225" s="4" t="s">
        <v>97</v>
      </c>
      <c r="B225" s="5" t="e">
        <f>+B223/B224</f>
        <v>#DIV/0!</v>
      </c>
      <c r="C225" s="5">
        <f>+C223/C224</f>
        <v>308.13642857142861</v>
      </c>
      <c r="D225" s="5">
        <f>+D223/D224</f>
        <v>308.13642857142861</v>
      </c>
      <c r="E225" s="5">
        <f>+E223/E224</f>
        <v>313.07773584905658</v>
      </c>
      <c r="F225" s="5">
        <f>+F223/F224</f>
        <v>334.49884615384616</v>
      </c>
    </row>
    <row r="227" spans="1:6" ht="15.75" x14ac:dyDescent="0.25">
      <c r="A227" s="73" t="s">
        <v>115</v>
      </c>
      <c r="B227" s="73"/>
      <c r="C227" s="73"/>
      <c r="D227" s="73"/>
      <c r="E227" s="73"/>
      <c r="F227" s="73"/>
    </row>
    <row r="228" spans="1:6" ht="15.75" thickBot="1" x14ac:dyDescent="0.3"/>
    <row r="229" spans="1:6" ht="16.5" thickBot="1" x14ac:dyDescent="0.3">
      <c r="A229" s="68"/>
      <c r="B229" s="70" t="s">
        <v>89</v>
      </c>
      <c r="C229" s="71"/>
      <c r="D229" s="72"/>
      <c r="E229" s="63" t="s">
        <v>90</v>
      </c>
      <c r="F229" s="65" t="s">
        <v>91</v>
      </c>
    </row>
    <row r="230" spans="1:6" ht="32.25" thickBot="1" x14ac:dyDescent="0.3">
      <c r="A230" s="69"/>
      <c r="B230" s="3" t="s">
        <v>92</v>
      </c>
      <c r="C230" s="3" t="s">
        <v>93</v>
      </c>
      <c r="D230" s="3" t="s">
        <v>94</v>
      </c>
      <c r="E230" s="64"/>
      <c r="F230" s="66"/>
    </row>
    <row r="231" spans="1:6" ht="16.5" thickBot="1" x14ac:dyDescent="0.3">
      <c r="A231" s="4" t="s">
        <v>95</v>
      </c>
      <c r="B231" s="5">
        <v>144918.54999999999</v>
      </c>
      <c r="C231" s="5">
        <v>252333.94</v>
      </c>
      <c r="D231" s="6">
        <f>+B231+C231</f>
        <v>397252.49</v>
      </c>
      <c r="E231" s="7">
        <v>34957.67</v>
      </c>
      <c r="F231" s="7">
        <v>96657.33</v>
      </c>
    </row>
    <row r="232" spans="1:6" ht="16.5" thickBot="1" x14ac:dyDescent="0.3">
      <c r="A232" s="4" t="s">
        <v>96</v>
      </c>
      <c r="B232" s="8">
        <v>803</v>
      </c>
      <c r="C232" s="8">
        <v>956</v>
      </c>
      <c r="D232" s="8">
        <f>+B232+C232</f>
        <v>1759</v>
      </c>
      <c r="E232" s="9">
        <v>126</v>
      </c>
      <c r="F232" s="9">
        <v>296</v>
      </c>
    </row>
    <row r="233" spans="1:6" ht="16.5" thickBot="1" x14ac:dyDescent="0.3">
      <c r="A233" s="4" t="s">
        <v>97</v>
      </c>
      <c r="B233" s="5">
        <f>+B231/B232</f>
        <v>180.47141967621417</v>
      </c>
      <c r="C233" s="5">
        <f>+C231/C232</f>
        <v>263.94763598326358</v>
      </c>
      <c r="D233" s="5">
        <f>+D231/D232</f>
        <v>225.83996020466174</v>
      </c>
      <c r="E233" s="5">
        <f>+E231/E232</f>
        <v>277.44182539682538</v>
      </c>
      <c r="F233" s="5">
        <f>+F231/F232</f>
        <v>326.54503378378377</v>
      </c>
    </row>
    <row r="234" spans="1:6" ht="15.75" x14ac:dyDescent="0.25">
      <c r="A234" s="10"/>
      <c r="B234" s="11"/>
      <c r="C234" s="11"/>
      <c r="D234" s="11"/>
      <c r="E234" s="11"/>
      <c r="F234" s="11"/>
    </row>
    <row r="235" spans="1:6" ht="15.75" x14ac:dyDescent="0.25">
      <c r="A235" s="73" t="s">
        <v>114</v>
      </c>
      <c r="B235" s="73"/>
      <c r="C235" s="73"/>
      <c r="D235" s="73"/>
      <c r="E235" s="73"/>
      <c r="F235" s="73"/>
    </row>
    <row r="236" spans="1:6" ht="15.75" thickBot="1" x14ac:dyDescent="0.3"/>
    <row r="237" spans="1:6" ht="16.5" thickBot="1" x14ac:dyDescent="0.3">
      <c r="A237" s="68"/>
      <c r="B237" s="70" t="s">
        <v>89</v>
      </c>
      <c r="C237" s="71"/>
      <c r="D237" s="72"/>
      <c r="E237" s="63" t="s">
        <v>90</v>
      </c>
      <c r="F237" s="65" t="s">
        <v>91</v>
      </c>
    </row>
    <row r="238" spans="1:6" ht="32.25" thickBot="1" x14ac:dyDescent="0.3">
      <c r="A238" s="69"/>
      <c r="B238" s="3" t="s">
        <v>92</v>
      </c>
      <c r="C238" s="3" t="s">
        <v>93</v>
      </c>
      <c r="D238" s="3" t="s">
        <v>94</v>
      </c>
      <c r="E238" s="64"/>
      <c r="F238" s="66"/>
    </row>
    <row r="239" spans="1:6" ht="16.5" thickBot="1" x14ac:dyDescent="0.3">
      <c r="A239" s="4" t="s">
        <v>95</v>
      </c>
      <c r="B239" s="5"/>
      <c r="C239" s="5">
        <v>131043.17</v>
      </c>
      <c r="D239" s="6">
        <f>+B239+C239</f>
        <v>131043.17</v>
      </c>
      <c r="E239" s="7">
        <v>50818.54</v>
      </c>
      <c r="F239" s="7">
        <v>54450</v>
      </c>
    </row>
    <row r="240" spans="1:6" ht="16.5" thickBot="1" x14ac:dyDescent="0.3">
      <c r="A240" s="4" t="s">
        <v>96</v>
      </c>
      <c r="B240" s="8"/>
      <c r="C240" s="8">
        <v>582</v>
      </c>
      <c r="D240" s="8">
        <f>+B240+C240</f>
        <v>582</v>
      </c>
      <c r="E240" s="9">
        <v>155</v>
      </c>
      <c r="F240" s="9">
        <v>184</v>
      </c>
    </row>
    <row r="241" spans="1:6" ht="16.5" thickBot="1" x14ac:dyDescent="0.3">
      <c r="A241" s="4" t="s">
        <v>97</v>
      </c>
      <c r="B241" s="5" t="e">
        <f>+B239/B240</f>
        <v>#DIV/0!</v>
      </c>
      <c r="C241" s="5">
        <f>+C239/C240</f>
        <v>225.16008591065292</v>
      </c>
      <c r="D241" s="5">
        <f>+D239/D240</f>
        <v>225.16008591065292</v>
      </c>
      <c r="E241" s="5">
        <f>+E239/E240</f>
        <v>327.86154838709678</v>
      </c>
      <c r="F241" s="5">
        <f>+F239/F240</f>
        <v>295.92391304347825</v>
      </c>
    </row>
    <row r="243" spans="1:6" ht="15.75" x14ac:dyDescent="0.25">
      <c r="A243" s="73" t="s">
        <v>112</v>
      </c>
      <c r="B243" s="73"/>
      <c r="C243" s="73"/>
      <c r="D243" s="73"/>
      <c r="E243" s="73"/>
      <c r="F243" s="73"/>
    </row>
    <row r="244" spans="1:6" ht="15.75" thickBot="1" x14ac:dyDescent="0.3"/>
    <row r="245" spans="1:6" ht="16.5" thickBot="1" x14ac:dyDescent="0.3">
      <c r="A245" s="68"/>
      <c r="B245" s="70" t="s">
        <v>89</v>
      </c>
      <c r="C245" s="71"/>
      <c r="D245" s="72"/>
      <c r="E245" s="63" t="s">
        <v>90</v>
      </c>
      <c r="F245" s="65" t="s">
        <v>91</v>
      </c>
    </row>
    <row r="246" spans="1:6" ht="32.25" thickBot="1" x14ac:dyDescent="0.3">
      <c r="A246" s="69"/>
      <c r="B246" s="3" t="s">
        <v>92</v>
      </c>
      <c r="C246" s="3" t="s">
        <v>93</v>
      </c>
      <c r="D246" s="3" t="s">
        <v>94</v>
      </c>
      <c r="E246" s="64"/>
      <c r="F246" s="66"/>
    </row>
    <row r="247" spans="1:6" ht="16.5" thickBot="1" x14ac:dyDescent="0.3">
      <c r="A247" s="4" t="s">
        <v>95</v>
      </c>
      <c r="B247" s="5"/>
      <c r="C247" s="5">
        <v>96197.92</v>
      </c>
      <c r="D247" s="6">
        <f>+B247+C247</f>
        <v>96197.92</v>
      </c>
      <c r="E247" s="7">
        <v>19558.62</v>
      </c>
      <c r="F247" s="7">
        <v>62163.29</v>
      </c>
    </row>
    <row r="248" spans="1:6" ht="16.5" thickBot="1" x14ac:dyDescent="0.3">
      <c r="A248" s="4" t="s">
        <v>96</v>
      </c>
      <c r="B248" s="8"/>
      <c r="C248" s="8">
        <v>401</v>
      </c>
      <c r="D248" s="8">
        <f>+B248+C248</f>
        <v>401</v>
      </c>
      <c r="E248" s="9">
        <v>69</v>
      </c>
      <c r="F248" s="9">
        <v>182</v>
      </c>
    </row>
    <row r="249" spans="1:6" ht="16.5" thickBot="1" x14ac:dyDescent="0.3">
      <c r="A249" s="4" t="s">
        <v>97</v>
      </c>
      <c r="B249" s="5" t="e">
        <f>+B247/B248</f>
        <v>#DIV/0!</v>
      </c>
      <c r="C249" s="5">
        <f>+C247/C248</f>
        <v>239.89506234413966</v>
      </c>
      <c r="D249" s="5">
        <f>+D247/D248</f>
        <v>239.89506234413966</v>
      </c>
      <c r="E249" s="5">
        <f>+E247/E248</f>
        <v>283.45826086956521</v>
      </c>
      <c r="F249" s="5">
        <f>+F247/F248</f>
        <v>341.55653846153848</v>
      </c>
    </row>
    <row r="251" spans="1:6" ht="15.75" x14ac:dyDescent="0.25">
      <c r="A251" s="73" t="s">
        <v>111</v>
      </c>
      <c r="B251" s="73"/>
      <c r="C251" s="73"/>
      <c r="D251" s="73"/>
      <c r="E251" s="73"/>
      <c r="F251" s="73"/>
    </row>
    <row r="252" spans="1:6" ht="15.75" thickBot="1" x14ac:dyDescent="0.3"/>
    <row r="253" spans="1:6" ht="16.5" thickBot="1" x14ac:dyDescent="0.3">
      <c r="A253" s="68"/>
      <c r="B253" s="70" t="s">
        <v>89</v>
      </c>
      <c r="C253" s="71"/>
      <c r="D253" s="72"/>
      <c r="E253" s="63" t="s">
        <v>90</v>
      </c>
      <c r="F253" s="65" t="s">
        <v>91</v>
      </c>
    </row>
    <row r="254" spans="1:6" ht="32.25" thickBot="1" x14ac:dyDescent="0.3">
      <c r="A254" s="69"/>
      <c r="B254" s="3" t="s">
        <v>92</v>
      </c>
      <c r="C254" s="3" t="s">
        <v>93</v>
      </c>
      <c r="D254" s="3" t="s">
        <v>94</v>
      </c>
      <c r="E254" s="64"/>
      <c r="F254" s="66"/>
    </row>
    <row r="255" spans="1:6" ht="16.5" thickBot="1" x14ac:dyDescent="0.3">
      <c r="A255" s="4" t="s">
        <v>95</v>
      </c>
      <c r="B255" s="5">
        <v>54054.12</v>
      </c>
      <c r="C255" s="5">
        <v>130891.25</v>
      </c>
      <c r="D255" s="6">
        <f>+B255+C255</f>
        <v>184945.37</v>
      </c>
      <c r="E255" s="7">
        <v>50271.48</v>
      </c>
      <c r="F255" s="7">
        <v>98360.45</v>
      </c>
    </row>
    <row r="256" spans="1:6" ht="16.5" thickBot="1" x14ac:dyDescent="0.3">
      <c r="A256" s="4" t="s">
        <v>96</v>
      </c>
      <c r="B256" s="8">
        <v>896</v>
      </c>
      <c r="C256" s="8">
        <v>460</v>
      </c>
      <c r="D256" s="8">
        <f>+B256+C256</f>
        <v>1356</v>
      </c>
      <c r="E256" s="9">
        <v>147</v>
      </c>
      <c r="F256" s="9">
        <v>327</v>
      </c>
    </row>
    <row r="257" spans="1:6" ht="16.5" thickBot="1" x14ac:dyDescent="0.3">
      <c r="A257" s="4" t="s">
        <v>97</v>
      </c>
      <c r="B257" s="5">
        <f>+B255/B256</f>
        <v>60.328258928571429</v>
      </c>
      <c r="C257" s="5">
        <f>+C255/C256</f>
        <v>284.54619565217394</v>
      </c>
      <c r="D257" s="5">
        <f>+D255/D256</f>
        <v>136.39039085545721</v>
      </c>
      <c r="E257" s="5">
        <f>+E255/E256</f>
        <v>341.98285714285714</v>
      </c>
      <c r="F257" s="5">
        <f>+F255/F256</f>
        <v>300.79648318042814</v>
      </c>
    </row>
    <row r="259" spans="1:6" ht="15.75" x14ac:dyDescent="0.25">
      <c r="A259" s="73" t="s">
        <v>108</v>
      </c>
      <c r="B259" s="73"/>
      <c r="C259" s="73"/>
      <c r="D259" s="73"/>
      <c r="E259" s="73"/>
      <c r="F259" s="73"/>
    </row>
    <row r="260" spans="1:6" ht="15.75" thickBot="1" x14ac:dyDescent="0.3"/>
    <row r="261" spans="1:6" ht="16.5" thickBot="1" x14ac:dyDescent="0.3">
      <c r="A261" s="68"/>
      <c r="B261" s="70" t="s">
        <v>89</v>
      </c>
      <c r="C261" s="71"/>
      <c r="D261" s="72"/>
      <c r="E261" s="63" t="s">
        <v>90</v>
      </c>
      <c r="F261" s="65" t="s">
        <v>91</v>
      </c>
    </row>
    <row r="262" spans="1:6" ht="32.25" thickBot="1" x14ac:dyDescent="0.3">
      <c r="A262" s="69"/>
      <c r="B262" s="3" t="s">
        <v>92</v>
      </c>
      <c r="C262" s="3" t="s">
        <v>93</v>
      </c>
      <c r="D262" s="3" t="s">
        <v>94</v>
      </c>
      <c r="E262" s="64"/>
      <c r="F262" s="66"/>
    </row>
    <row r="263" spans="1:6" ht="16.5" thickBot="1" x14ac:dyDescent="0.3">
      <c r="A263" s="4" t="s">
        <v>95</v>
      </c>
      <c r="B263" s="5"/>
      <c r="C263" s="5">
        <v>142386.32</v>
      </c>
      <c r="D263" s="6">
        <f>+B263+C263</f>
        <v>142386.32</v>
      </c>
      <c r="E263" s="7">
        <v>20068.669999999998</v>
      </c>
      <c r="F263" s="7">
        <v>33189.269999999997</v>
      </c>
    </row>
    <row r="264" spans="1:6" ht="16.5" thickBot="1" x14ac:dyDescent="0.3">
      <c r="A264" s="4" t="s">
        <v>96</v>
      </c>
      <c r="B264" s="8"/>
      <c r="C264" s="8">
        <v>510</v>
      </c>
      <c r="D264" s="8">
        <f>+B264+C264</f>
        <v>510</v>
      </c>
      <c r="E264" s="9">
        <v>51</v>
      </c>
      <c r="F264" s="9">
        <v>91</v>
      </c>
    </row>
    <row r="265" spans="1:6" ht="16.5" thickBot="1" x14ac:dyDescent="0.3">
      <c r="A265" s="4" t="s">
        <v>97</v>
      </c>
      <c r="B265" s="5"/>
      <c r="C265" s="5">
        <f>+C263/C264</f>
        <v>279.18886274509805</v>
      </c>
      <c r="D265" s="5">
        <f>+D263/D264</f>
        <v>279.18886274509805</v>
      </c>
      <c r="E265" s="5">
        <f>+E263/E264</f>
        <v>393.50333333333327</v>
      </c>
      <c r="F265" s="5">
        <f>+F263/F264</f>
        <v>364.7172527472527</v>
      </c>
    </row>
    <row r="267" spans="1:6" ht="15.75" x14ac:dyDescent="0.25">
      <c r="A267" s="73" t="s">
        <v>105</v>
      </c>
      <c r="B267" s="73"/>
      <c r="C267" s="73"/>
      <c r="D267" s="73"/>
      <c r="E267" s="73"/>
      <c r="F267" s="73"/>
    </row>
    <row r="268" spans="1:6" ht="15.75" thickBot="1" x14ac:dyDescent="0.3"/>
    <row r="269" spans="1:6" ht="16.5" thickBot="1" x14ac:dyDescent="0.3">
      <c r="A269" s="68"/>
      <c r="B269" s="70" t="s">
        <v>89</v>
      </c>
      <c r="C269" s="71"/>
      <c r="D269" s="72"/>
      <c r="E269" s="63" t="s">
        <v>90</v>
      </c>
      <c r="F269" s="65" t="s">
        <v>91</v>
      </c>
    </row>
    <row r="270" spans="1:6" ht="32.25" thickBot="1" x14ac:dyDescent="0.3">
      <c r="A270" s="69"/>
      <c r="B270" s="3" t="s">
        <v>92</v>
      </c>
      <c r="C270" s="3" t="s">
        <v>93</v>
      </c>
      <c r="D270" s="3" t="s">
        <v>94</v>
      </c>
      <c r="E270" s="64"/>
      <c r="F270" s="66"/>
    </row>
    <row r="271" spans="1:6" ht="16.5" thickBot="1" x14ac:dyDescent="0.3">
      <c r="A271" s="4" t="s">
        <v>95</v>
      </c>
      <c r="B271" s="5"/>
      <c r="C271" s="5">
        <v>181457.69</v>
      </c>
      <c r="D271" s="6">
        <f>+B271+C271</f>
        <v>181457.69</v>
      </c>
      <c r="E271" s="7">
        <v>77436.14</v>
      </c>
      <c r="F271" s="7">
        <v>28405</v>
      </c>
    </row>
    <row r="272" spans="1:6" ht="16.5" thickBot="1" x14ac:dyDescent="0.3">
      <c r="A272" s="4" t="s">
        <v>96</v>
      </c>
      <c r="B272" s="8"/>
      <c r="C272" s="8">
        <v>550</v>
      </c>
      <c r="D272" s="8">
        <f>+B272+C272</f>
        <v>550</v>
      </c>
      <c r="E272" s="9">
        <v>200</v>
      </c>
      <c r="F272" s="9">
        <v>98</v>
      </c>
    </row>
    <row r="273" spans="1:6" ht="16.5" thickBot="1" x14ac:dyDescent="0.3">
      <c r="A273" s="4" t="s">
        <v>97</v>
      </c>
      <c r="B273" s="5"/>
      <c r="C273" s="5">
        <f>+C271/C272</f>
        <v>329.92307272727271</v>
      </c>
      <c r="D273" s="5">
        <f>+D271/D272</f>
        <v>329.92307272727271</v>
      </c>
      <c r="E273" s="5">
        <f>+E271/E272</f>
        <v>387.1807</v>
      </c>
      <c r="F273" s="5">
        <f>+F271/F272</f>
        <v>289.84693877551018</v>
      </c>
    </row>
    <row r="275" spans="1:6" ht="15.75" x14ac:dyDescent="0.25">
      <c r="A275" s="73" t="s">
        <v>104</v>
      </c>
      <c r="B275" s="73"/>
      <c r="C275" s="73"/>
      <c r="D275" s="73"/>
      <c r="E275" s="73"/>
      <c r="F275" s="73"/>
    </row>
    <row r="276" spans="1:6" ht="15.75" thickBot="1" x14ac:dyDescent="0.3"/>
    <row r="277" spans="1:6" ht="16.5" thickBot="1" x14ac:dyDescent="0.3">
      <c r="A277" s="68"/>
      <c r="B277" s="70" t="s">
        <v>89</v>
      </c>
      <c r="C277" s="71"/>
      <c r="D277" s="72"/>
      <c r="E277" s="63" t="s">
        <v>90</v>
      </c>
      <c r="F277" s="65" t="s">
        <v>91</v>
      </c>
    </row>
    <row r="278" spans="1:6" ht="32.25" thickBot="1" x14ac:dyDescent="0.3">
      <c r="A278" s="69"/>
      <c r="B278" s="3" t="s">
        <v>92</v>
      </c>
      <c r="C278" s="3" t="s">
        <v>93</v>
      </c>
      <c r="D278" s="3" t="s">
        <v>94</v>
      </c>
      <c r="E278" s="64"/>
      <c r="F278" s="66"/>
    </row>
    <row r="279" spans="1:6" ht="16.5" thickBot="1" x14ac:dyDescent="0.3">
      <c r="A279" s="4" t="s">
        <v>95</v>
      </c>
      <c r="B279" s="5">
        <v>117994.05</v>
      </c>
      <c r="C279" s="5">
        <v>188869</v>
      </c>
      <c r="D279" s="6">
        <f>+B279+C279</f>
        <v>306863.05</v>
      </c>
      <c r="E279" s="7">
        <v>56762.83</v>
      </c>
      <c r="F279" s="7">
        <v>33589</v>
      </c>
    </row>
    <row r="280" spans="1:6" ht="16.5" thickBot="1" x14ac:dyDescent="0.3">
      <c r="A280" s="4" t="s">
        <v>96</v>
      </c>
      <c r="B280" s="8">
        <v>1003</v>
      </c>
      <c r="C280" s="8">
        <v>535</v>
      </c>
      <c r="D280" s="8">
        <f>+B280+C280</f>
        <v>1538</v>
      </c>
      <c r="E280" s="9">
        <v>157</v>
      </c>
      <c r="F280" s="9">
        <v>105</v>
      </c>
    </row>
    <row r="281" spans="1:6" ht="16.5" thickBot="1" x14ac:dyDescent="0.3">
      <c r="A281" s="4" t="s">
        <v>97</v>
      </c>
      <c r="B281" s="5">
        <f>+B279/B280</f>
        <v>117.64112662013959</v>
      </c>
      <c r="C281" s="5">
        <f>+C279/C280</f>
        <v>353.02616822429906</v>
      </c>
      <c r="D281" s="5">
        <f>+D279/D280</f>
        <v>199.52083875162549</v>
      </c>
      <c r="E281" s="5">
        <f>+E279/E280</f>
        <v>361.5466878980892</v>
      </c>
      <c r="F281" s="5">
        <f>+F279/F280</f>
        <v>319.89523809523808</v>
      </c>
    </row>
    <row r="283" spans="1:6" ht="15.75" x14ac:dyDescent="0.25">
      <c r="A283" s="73" t="s">
        <v>100</v>
      </c>
      <c r="B283" s="73"/>
      <c r="C283" s="73"/>
      <c r="D283" s="73"/>
      <c r="E283" s="73"/>
      <c r="F283" s="73"/>
    </row>
    <row r="284" spans="1:6" ht="15.75" thickBot="1" x14ac:dyDescent="0.3"/>
    <row r="285" spans="1:6" ht="16.5" thickBot="1" x14ac:dyDescent="0.3">
      <c r="A285" s="68"/>
      <c r="B285" s="70" t="s">
        <v>89</v>
      </c>
      <c r="C285" s="71"/>
      <c r="D285" s="72"/>
      <c r="E285" s="63" t="s">
        <v>90</v>
      </c>
      <c r="F285" s="65" t="s">
        <v>91</v>
      </c>
    </row>
    <row r="286" spans="1:6" ht="62.25" customHeight="1" thickBot="1" x14ac:dyDescent="0.3">
      <c r="A286" s="69"/>
      <c r="B286" s="3" t="s">
        <v>92</v>
      </c>
      <c r="C286" s="3" t="s">
        <v>93</v>
      </c>
      <c r="D286" s="3" t="s">
        <v>94</v>
      </c>
      <c r="E286" s="64"/>
      <c r="F286" s="66"/>
    </row>
    <row r="287" spans="1:6" ht="16.5" thickBot="1" x14ac:dyDescent="0.3">
      <c r="A287" s="4" t="s">
        <v>95</v>
      </c>
      <c r="B287" s="5"/>
      <c r="C287" s="5">
        <v>262067</v>
      </c>
      <c r="D287" s="6">
        <f>+B287+C287</f>
        <v>262067</v>
      </c>
      <c r="E287" s="7">
        <v>26428.68</v>
      </c>
      <c r="F287" s="7">
        <v>22490.7</v>
      </c>
    </row>
    <row r="288" spans="1:6" ht="16.5" thickBot="1" x14ac:dyDescent="0.3">
      <c r="A288" s="4" t="s">
        <v>96</v>
      </c>
      <c r="B288" s="8"/>
      <c r="C288" s="8">
        <v>709</v>
      </c>
      <c r="D288" s="8">
        <f>+B288+C288</f>
        <v>709</v>
      </c>
      <c r="E288" s="9">
        <v>65</v>
      </c>
      <c r="F288" s="9">
        <v>62</v>
      </c>
    </row>
    <row r="289" spans="1:6" ht="16.5" thickBot="1" x14ac:dyDescent="0.3">
      <c r="A289" s="4" t="s">
        <v>97</v>
      </c>
      <c r="B289" s="5"/>
      <c r="C289" s="5">
        <f>+C287/C288</f>
        <v>369.62905500705216</v>
      </c>
      <c r="D289" s="5">
        <f>+D287/D288</f>
        <v>369.62905500705216</v>
      </c>
      <c r="E289" s="7">
        <f>+E287/E288</f>
        <v>406.59507692307693</v>
      </c>
      <c r="F289" s="7">
        <f>+F287/F288</f>
        <v>362.75322580645161</v>
      </c>
    </row>
    <row r="291" spans="1:6" ht="15.75" x14ac:dyDescent="0.25">
      <c r="A291" s="73" t="s">
        <v>99</v>
      </c>
      <c r="B291" s="73"/>
      <c r="C291" s="73"/>
      <c r="D291" s="73"/>
      <c r="E291" s="73"/>
      <c r="F291" s="73"/>
    </row>
    <row r="292" spans="1:6" ht="15.75" thickBot="1" x14ac:dyDescent="0.3"/>
    <row r="293" spans="1:6" ht="16.5" thickBot="1" x14ac:dyDescent="0.3">
      <c r="A293" s="68"/>
      <c r="B293" s="70" t="s">
        <v>89</v>
      </c>
      <c r="C293" s="71"/>
      <c r="D293" s="72"/>
      <c r="E293" s="63" t="s">
        <v>90</v>
      </c>
      <c r="F293" s="65" t="s">
        <v>91</v>
      </c>
    </row>
    <row r="294" spans="1:6" ht="32.25" thickBot="1" x14ac:dyDescent="0.3">
      <c r="A294" s="69"/>
      <c r="B294" s="3" t="s">
        <v>92</v>
      </c>
      <c r="C294" s="3" t="s">
        <v>93</v>
      </c>
      <c r="D294" s="3" t="s">
        <v>94</v>
      </c>
      <c r="E294" s="64"/>
      <c r="F294" s="66"/>
    </row>
    <row r="295" spans="1:6" ht="16.5" thickBot="1" x14ac:dyDescent="0.3">
      <c r="A295" s="4" t="s">
        <v>95</v>
      </c>
      <c r="B295" s="5"/>
      <c r="C295" s="5">
        <v>317816</v>
      </c>
      <c r="D295" s="6">
        <f>+B295+C295</f>
        <v>317816</v>
      </c>
      <c r="E295" s="7">
        <v>41998.9</v>
      </c>
      <c r="F295" s="7">
        <v>21304</v>
      </c>
    </row>
    <row r="296" spans="1:6" ht="16.5" thickBot="1" x14ac:dyDescent="0.3">
      <c r="A296" s="4" t="s">
        <v>96</v>
      </c>
      <c r="B296" s="8"/>
      <c r="C296" s="8">
        <v>1033</v>
      </c>
      <c r="D296" s="8">
        <f>+B296+C296</f>
        <v>1033</v>
      </c>
      <c r="E296" s="9">
        <v>110</v>
      </c>
      <c r="F296" s="9">
        <v>64</v>
      </c>
    </row>
    <row r="297" spans="1:6" ht="16.5" thickBot="1" x14ac:dyDescent="0.3">
      <c r="A297" s="4" t="s">
        <v>97</v>
      </c>
      <c r="B297" s="5"/>
      <c r="C297" s="5">
        <f>+C295/C296</f>
        <v>307.66311713455951</v>
      </c>
      <c r="D297" s="5">
        <f>+D295/D296</f>
        <v>307.66311713455951</v>
      </c>
      <c r="E297" s="7">
        <f>+E295/E296</f>
        <v>381.80818181818182</v>
      </c>
      <c r="F297" s="7">
        <f>+F295/F296</f>
        <v>332.875</v>
      </c>
    </row>
    <row r="299" spans="1:6" ht="15.75" thickBot="1" x14ac:dyDescent="0.3">
      <c r="B299" s="74" t="s">
        <v>147</v>
      </c>
      <c r="C299" s="74"/>
      <c r="D299" s="74"/>
      <c r="E299" s="74"/>
      <c r="F299" s="74"/>
    </row>
    <row r="300" spans="1:6" ht="16.5" thickBot="1" x14ac:dyDescent="0.3">
      <c r="B300" s="70" t="s">
        <v>89</v>
      </c>
      <c r="C300" s="71"/>
      <c r="D300" s="72"/>
      <c r="E300" s="63" t="s">
        <v>90</v>
      </c>
      <c r="F300" s="65" t="s">
        <v>91</v>
      </c>
    </row>
    <row r="301" spans="1:6" ht="32.25" thickBot="1" x14ac:dyDescent="0.3">
      <c r="B301" s="13" t="s">
        <v>92</v>
      </c>
      <c r="C301" s="3" t="s">
        <v>93</v>
      </c>
      <c r="D301" s="3" t="s">
        <v>94</v>
      </c>
      <c r="E301" s="64"/>
      <c r="F301" s="66"/>
    </row>
    <row r="302" spans="1:6" ht="16.5" thickBot="1" x14ac:dyDescent="0.3">
      <c r="A302" s="37" t="s">
        <v>101</v>
      </c>
      <c r="B302" s="44">
        <f>+B295+B287+B279+480111.76+B271+B263+B255+B247+B239+B231+B223+B215+B199+B191+B183+B175+B166+B158+B150+B142+B134+B126+B118</f>
        <v>840095.24</v>
      </c>
      <c r="C302" s="44">
        <f>+C295+C287+C279+488052.75+C271+C263+C255+C247+C239+C231+C223+C215+C207+C199+C191+C183+C175+C166+C158+C150+C142+C134+C126+C118</f>
        <v>2869779.7600000002</v>
      </c>
      <c r="D302" s="45">
        <f>+B302+C302</f>
        <v>3709875</v>
      </c>
      <c r="E302" s="38">
        <f>65098.85+E279+E271+E263+E255+E247+E239+E231+E223+E215+E207+E199+E191+E183+E287+E295+E175+E166+E158+E150+E142+E134+E126+E118+E110+E102+E94+E86+E78+E70+E62+E54+E46+E38+E30+E21+E13+E5</f>
        <v>2037871.9100000004</v>
      </c>
      <c r="F302" s="38">
        <f>4135.71+F279+F271+F263+F255+F247+F239+F231+F223+F215+F207+F199+F191+F183+F287+F295+F175+F166+F158+F150+F142+F134+F126+F118+F110+F102+F94+F86+F78+F70+F62+F54+F46+F38+F30+F21+F13+F5</f>
        <v>3305807.9800000009</v>
      </c>
    </row>
    <row r="303" spans="1:6" ht="16.5" thickBot="1" x14ac:dyDescent="0.3">
      <c r="A303" s="37" t="s">
        <v>102</v>
      </c>
      <c r="B303" s="39">
        <f>1129+B280+B272+B264+B256+B248+B240+B232+B224+B216+B200+B208+B192+B184+B176+B167+B159+B151+B143+B135+B127+B119</f>
        <v>3888</v>
      </c>
      <c r="C303" s="46">
        <f>1215+C296+C288+C280+C272+C264+C256+C248+C240+C232+C224+C216+C208+C200+C192+C184+C176+C167+C159+C151+C143+C135+C127+C119</f>
        <v>9142</v>
      </c>
      <c r="D303" s="47">
        <f>+B303+C303</f>
        <v>13030</v>
      </c>
      <c r="E303" s="40">
        <f>223+E280+E272+E264+E256+E248+E240+E232+E224+E216+E208+E200+E192+E184+E288+E296+E176+E167+E159+E151+E143+E135+E127+E119+E111+E103+E95+E87+E79+E71+E63+E55+E47+E39+E31+E22+E14+E6</f>
        <v>5063</v>
      </c>
      <c r="F303" s="43">
        <f>19+F280+F272+F264+F256+F248+F240+F232+F224+F216+F208+F200+F192+F184+F288+F296+F176+F167+F159+F151+F143+F135+F127+F119+F111+F103+F95+F87+F79+F71+F63+F55+F47+F39+F31+F22+F14+F6</f>
        <v>34158</v>
      </c>
    </row>
    <row r="304" spans="1:6" ht="16.5" thickBot="1" x14ac:dyDescent="0.3">
      <c r="A304" s="37" t="s">
        <v>103</v>
      </c>
      <c r="B304" s="44">
        <f>+B302/B303</f>
        <v>216.07387860082304</v>
      </c>
      <c r="C304" s="44">
        <f>+C302/C303</f>
        <v>313.91159046160578</v>
      </c>
      <c r="D304" s="44">
        <f>+D302/D303</f>
        <v>284.71795855717573</v>
      </c>
      <c r="E304" s="38">
        <f>+E302/E303</f>
        <v>402.50284613865307</v>
      </c>
      <c r="F304" s="38">
        <f>+F302/F303</f>
        <v>96.779904561156997</v>
      </c>
    </row>
  </sheetData>
  <mergeCells count="189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  <mergeCell ref="A34:F34"/>
    <mergeCell ref="A36:A37"/>
    <mergeCell ref="B36:D36"/>
    <mergeCell ref="E36:E37"/>
    <mergeCell ref="F36:F37"/>
    <mergeCell ref="A26:F26"/>
    <mergeCell ref="A28:A29"/>
    <mergeCell ref="B28:D28"/>
    <mergeCell ref="E28:E29"/>
    <mergeCell ref="F28:F29"/>
    <mergeCell ref="A42:F42"/>
    <mergeCell ref="A44:A45"/>
    <mergeCell ref="B44:D44"/>
    <mergeCell ref="E44:E45"/>
    <mergeCell ref="F44:F45"/>
    <mergeCell ref="A50:F50"/>
    <mergeCell ref="A52:A53"/>
    <mergeCell ref="B52:D52"/>
    <mergeCell ref="E52:E53"/>
    <mergeCell ref="F52:F53"/>
    <mergeCell ref="A58:F58"/>
    <mergeCell ref="A60:A61"/>
    <mergeCell ref="B60:D60"/>
    <mergeCell ref="E60:E61"/>
    <mergeCell ref="F60:F61"/>
    <mergeCell ref="A66:F66"/>
    <mergeCell ref="A68:A69"/>
    <mergeCell ref="B68:D68"/>
    <mergeCell ref="E68:E69"/>
    <mergeCell ref="F68:F69"/>
    <mergeCell ref="A74:F74"/>
    <mergeCell ref="A76:A77"/>
    <mergeCell ref="B76:D76"/>
    <mergeCell ref="E76:E77"/>
    <mergeCell ref="F76:F77"/>
    <mergeCell ref="F108:F109"/>
    <mergeCell ref="A98:F98"/>
    <mergeCell ref="A100:A101"/>
    <mergeCell ref="B100:D100"/>
    <mergeCell ref="E100:E101"/>
    <mergeCell ref="F100:F101"/>
    <mergeCell ref="F92:F93"/>
    <mergeCell ref="A106:F106"/>
    <mergeCell ref="A82:F82"/>
    <mergeCell ref="A84:A85"/>
    <mergeCell ref="B84:D84"/>
    <mergeCell ref="E84:E85"/>
    <mergeCell ref="F84:F85"/>
    <mergeCell ref="A90:F90"/>
    <mergeCell ref="A92:A93"/>
    <mergeCell ref="B92:D92"/>
    <mergeCell ref="E92:E93"/>
    <mergeCell ref="A108:A109"/>
    <mergeCell ref="B108:D108"/>
    <mergeCell ref="F181:F182"/>
    <mergeCell ref="E116:E117"/>
    <mergeCell ref="F116:F117"/>
    <mergeCell ref="A171:F171"/>
    <mergeCell ref="F148:F149"/>
    <mergeCell ref="A122:F122"/>
    <mergeCell ref="A124:A125"/>
    <mergeCell ref="B124:D124"/>
    <mergeCell ref="E124:E125"/>
    <mergeCell ref="F124:F125"/>
    <mergeCell ref="A130:F130"/>
    <mergeCell ref="A132:A133"/>
    <mergeCell ref="B132:D132"/>
    <mergeCell ref="E132:E133"/>
    <mergeCell ref="F132:F133"/>
    <mergeCell ref="A138:F138"/>
    <mergeCell ref="A140:A141"/>
    <mergeCell ref="B140:D140"/>
    <mergeCell ref="E140:E141"/>
    <mergeCell ref="F140:F141"/>
    <mergeCell ref="A146:F146"/>
    <mergeCell ref="A148:A149"/>
    <mergeCell ref="A173:A174"/>
    <mergeCell ref="B173:D173"/>
    <mergeCell ref="A203:F203"/>
    <mergeCell ref="A205:A206"/>
    <mergeCell ref="B205:D205"/>
    <mergeCell ref="E205:E206"/>
    <mergeCell ref="F205:F206"/>
    <mergeCell ref="A114:F114"/>
    <mergeCell ref="A116:A117"/>
    <mergeCell ref="B116:D116"/>
    <mergeCell ref="A195:F195"/>
    <mergeCell ref="A197:A198"/>
    <mergeCell ref="B197:D197"/>
    <mergeCell ref="E197:E198"/>
    <mergeCell ref="F197:F198"/>
    <mergeCell ref="B148:D148"/>
    <mergeCell ref="E148:E149"/>
    <mergeCell ref="A187:F187"/>
    <mergeCell ref="A189:A190"/>
    <mergeCell ref="B189:D189"/>
    <mergeCell ref="E189:E190"/>
    <mergeCell ref="F189:F190"/>
    <mergeCell ref="A179:F179"/>
    <mergeCell ref="A181:A182"/>
    <mergeCell ref="B181:D181"/>
    <mergeCell ref="E181:E182"/>
    <mergeCell ref="A243:F243"/>
    <mergeCell ref="A245:A246"/>
    <mergeCell ref="B245:D245"/>
    <mergeCell ref="E245:E246"/>
    <mergeCell ref="F245:F246"/>
    <mergeCell ref="A251:F251"/>
    <mergeCell ref="A253:A254"/>
    <mergeCell ref="B253:D253"/>
    <mergeCell ref="E253:E254"/>
    <mergeCell ref="F253:F254"/>
    <mergeCell ref="A259:F259"/>
    <mergeCell ref="A261:A262"/>
    <mergeCell ref="B261:D261"/>
    <mergeCell ref="E261:E262"/>
    <mergeCell ref="F261:F262"/>
    <mergeCell ref="A267:F267"/>
    <mergeCell ref="A269:A270"/>
    <mergeCell ref="B269:D269"/>
    <mergeCell ref="E269:E270"/>
    <mergeCell ref="F269:F270"/>
    <mergeCell ref="B300:D300"/>
    <mergeCell ref="E300:E301"/>
    <mergeCell ref="F300:F301"/>
    <mergeCell ref="B299:F299"/>
    <mergeCell ref="A293:A294"/>
    <mergeCell ref="B293:D293"/>
    <mergeCell ref="E293:E294"/>
    <mergeCell ref="F293:F294"/>
    <mergeCell ref="A235:F235"/>
    <mergeCell ref="A237:A238"/>
    <mergeCell ref="B237:D237"/>
    <mergeCell ref="E237:E238"/>
    <mergeCell ref="F237:F238"/>
    <mergeCell ref="A275:F275"/>
    <mergeCell ref="A277:A278"/>
    <mergeCell ref="B277:D277"/>
    <mergeCell ref="E277:E278"/>
    <mergeCell ref="F277:F278"/>
    <mergeCell ref="A291:F291"/>
    <mergeCell ref="A283:F283"/>
    <mergeCell ref="A285:A286"/>
    <mergeCell ref="B285:D285"/>
    <mergeCell ref="E285:E286"/>
    <mergeCell ref="F285:F286"/>
    <mergeCell ref="A227:F227"/>
    <mergeCell ref="A229:A230"/>
    <mergeCell ref="B229:D229"/>
    <mergeCell ref="E229:E230"/>
    <mergeCell ref="F229:F230"/>
    <mergeCell ref="A211:F211"/>
    <mergeCell ref="A213:A214"/>
    <mergeCell ref="B213:D213"/>
    <mergeCell ref="E213:E214"/>
    <mergeCell ref="F213:F214"/>
    <mergeCell ref="A221:A222"/>
    <mergeCell ref="B221:D221"/>
    <mergeCell ref="E221:E222"/>
    <mergeCell ref="F221:F222"/>
    <mergeCell ref="A219:F219"/>
    <mergeCell ref="E108:E109"/>
    <mergeCell ref="E173:E174"/>
    <mergeCell ref="F173:F174"/>
    <mergeCell ref="A154:F154"/>
    <mergeCell ref="A156:A157"/>
    <mergeCell ref="B156:D156"/>
    <mergeCell ref="E156:E157"/>
    <mergeCell ref="F156:F157"/>
    <mergeCell ref="A164:A165"/>
    <mergeCell ref="B164:D164"/>
    <mergeCell ref="E164:E165"/>
    <mergeCell ref="F164:F165"/>
    <mergeCell ref="A162:F162"/>
  </mergeCells>
  <pageMargins left="0.7" right="0.7" top="0.75" bottom="0.75" header="0.3" footer="0.3"/>
  <pageSetup orientation="portrait" r:id="rId1"/>
  <ignoredErrors>
    <ignoredError sqref="E29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H1" sqref="H1:N1048576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customWidth="1"/>
    <col min="6" max="6" width="6.85546875" customWidth="1"/>
    <col min="7" max="7" width="7.42578125" customWidth="1"/>
    <col min="8" max="8" width="6.7109375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customWidth="1"/>
    <col min="16" max="16" width="11.7109375" customWidth="1"/>
    <col min="17" max="17" width="12.5703125" customWidth="1"/>
    <col min="18" max="18" width="15.7109375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hidden="1" customWidth="1"/>
    <col min="37" max="37" width="12.5703125" hidden="1" customWidth="1"/>
    <col min="38" max="38" width="15.5703125" hidden="1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customWidth="1"/>
  </cols>
  <sheetData>
    <row r="1" spans="1:112" ht="29.25" customHeight="1" x14ac:dyDescent="0.25">
      <c r="A1" s="76" t="s">
        <v>5</v>
      </c>
      <c r="B1" s="77"/>
      <c r="C1" s="77"/>
      <c r="D1" s="77"/>
      <c r="E1" s="77"/>
      <c r="F1" s="77"/>
      <c r="G1" s="15"/>
      <c r="H1" s="15"/>
      <c r="I1" s="15"/>
      <c r="J1" s="15"/>
      <c r="K1" s="15"/>
      <c r="L1" s="15"/>
      <c r="M1" s="15"/>
      <c r="N1" s="15"/>
      <c r="O1" s="75" t="s">
        <v>113</v>
      </c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80" t="s">
        <v>88</v>
      </c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8"/>
      <c r="B2" s="79"/>
      <c r="C2" s="79"/>
      <c r="D2" s="79"/>
      <c r="E2" s="79"/>
      <c r="F2" s="79"/>
      <c r="O2" s="82">
        <v>45292</v>
      </c>
      <c r="P2" s="83"/>
      <c r="Q2" s="83"/>
      <c r="R2" s="83"/>
      <c r="S2" s="82">
        <v>45323</v>
      </c>
      <c r="T2" s="83"/>
      <c r="U2" s="83"/>
      <c r="V2" s="83"/>
      <c r="W2" s="82">
        <v>45352</v>
      </c>
      <c r="X2" s="83"/>
      <c r="Y2" s="83"/>
      <c r="Z2" s="83"/>
      <c r="AA2" s="82">
        <v>45383</v>
      </c>
      <c r="AB2" s="83"/>
      <c r="AC2" s="83"/>
      <c r="AD2" s="83"/>
      <c r="AE2" s="82">
        <v>45413</v>
      </c>
      <c r="AF2" s="83"/>
      <c r="AG2" s="83"/>
      <c r="AH2" s="83"/>
      <c r="AI2" s="82">
        <v>45444</v>
      </c>
      <c r="AJ2" s="83"/>
      <c r="AK2" s="83"/>
      <c r="AL2" s="83"/>
      <c r="AM2" s="82">
        <v>45474</v>
      </c>
      <c r="AN2" s="83"/>
      <c r="AO2" s="83"/>
      <c r="AP2" s="83"/>
      <c r="AQ2" s="82">
        <v>45505</v>
      </c>
      <c r="AR2" s="83"/>
      <c r="AS2" s="83"/>
      <c r="AT2" s="83"/>
      <c r="AU2" s="82">
        <v>45536</v>
      </c>
      <c r="AV2" s="83"/>
      <c r="AW2" s="83"/>
      <c r="AX2" s="83"/>
      <c r="AY2" s="82">
        <v>45566</v>
      </c>
      <c r="AZ2" s="83"/>
      <c r="BA2" s="83"/>
      <c r="BB2" s="83"/>
      <c r="BC2" s="82">
        <v>45597</v>
      </c>
      <c r="BD2" s="83"/>
      <c r="BE2" s="83"/>
      <c r="BF2" s="83"/>
      <c r="BG2" s="82">
        <v>45627</v>
      </c>
      <c r="BH2" s="83"/>
      <c r="BI2" s="83"/>
      <c r="BJ2" s="83"/>
      <c r="BK2" s="75"/>
      <c r="BL2" s="75"/>
      <c r="BM2" s="82">
        <v>45292</v>
      </c>
      <c r="BN2" s="83"/>
      <c r="BO2" s="83"/>
      <c r="BP2" s="83"/>
      <c r="BQ2" s="82">
        <v>45323</v>
      </c>
      <c r="BR2" s="83"/>
      <c r="BS2" s="83"/>
      <c r="BT2" s="83"/>
      <c r="BU2" s="82">
        <v>45352</v>
      </c>
      <c r="BV2" s="83"/>
      <c r="BW2" s="83"/>
      <c r="BX2" s="87"/>
      <c r="BY2" s="84">
        <v>45383</v>
      </c>
      <c r="BZ2" s="85"/>
      <c r="CA2" s="85"/>
      <c r="CB2" s="86"/>
      <c r="CC2" s="84">
        <v>45413</v>
      </c>
      <c r="CD2" s="85"/>
      <c r="CE2" s="85"/>
      <c r="CF2" s="86"/>
      <c r="CG2" s="84">
        <v>45444</v>
      </c>
      <c r="CH2" s="85"/>
      <c r="CI2" s="85"/>
      <c r="CJ2" s="86"/>
      <c r="CK2" s="84">
        <v>45474</v>
      </c>
      <c r="CL2" s="85"/>
      <c r="CM2" s="85"/>
      <c r="CN2" s="86"/>
      <c r="CO2" s="84">
        <v>45505</v>
      </c>
      <c r="CP2" s="85"/>
      <c r="CQ2" s="85"/>
      <c r="CR2" s="86"/>
      <c r="CS2" s="84">
        <v>45536</v>
      </c>
      <c r="CT2" s="85"/>
      <c r="CU2" s="85"/>
      <c r="CV2" s="86"/>
      <c r="CW2" s="84">
        <v>45566</v>
      </c>
      <c r="CX2" s="85"/>
      <c r="CY2" s="85"/>
      <c r="CZ2" s="86"/>
      <c r="DA2" s="84">
        <v>45597</v>
      </c>
      <c r="DB2" s="85"/>
      <c r="DC2" s="85"/>
      <c r="DD2" s="86"/>
      <c r="DE2" s="84">
        <v>45627</v>
      </c>
      <c r="DF2" s="85"/>
      <c r="DG2" s="85"/>
      <c r="DH2" s="86"/>
    </row>
    <row r="3" spans="1:112" x14ac:dyDescent="0.25">
      <c r="A3" s="22" t="s">
        <v>0</v>
      </c>
      <c r="B3" s="22" t="s">
        <v>1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8" t="s">
        <v>2</v>
      </c>
      <c r="AN3" s="48" t="s">
        <v>3</v>
      </c>
      <c r="AO3" s="48" t="s">
        <v>4</v>
      </c>
      <c r="AP3" s="49" t="s">
        <v>142</v>
      </c>
      <c r="AQ3" s="48" t="s">
        <v>2</v>
      </c>
      <c r="AR3" s="48" t="s">
        <v>3</v>
      </c>
      <c r="AS3" s="48" t="s">
        <v>4</v>
      </c>
      <c r="AT3" s="49" t="s">
        <v>142</v>
      </c>
      <c r="AU3" s="48" t="s">
        <v>2</v>
      </c>
      <c r="AV3" s="48" t="s">
        <v>3</v>
      </c>
      <c r="AW3" s="48" t="s">
        <v>4</v>
      </c>
      <c r="AX3" s="49" t="s">
        <v>142</v>
      </c>
      <c r="AY3" s="48" t="s">
        <v>2</v>
      </c>
      <c r="AZ3" s="48" t="s">
        <v>3</v>
      </c>
      <c r="BA3" s="48" t="s">
        <v>4</v>
      </c>
      <c r="BB3" s="48" t="s">
        <v>142</v>
      </c>
      <c r="BC3" s="48" t="s">
        <v>2</v>
      </c>
      <c r="BD3" s="48" t="s">
        <v>3</v>
      </c>
      <c r="BE3" s="48" t="s">
        <v>4</v>
      </c>
      <c r="BF3" s="53" t="s">
        <v>142</v>
      </c>
      <c r="BG3" s="48" t="s">
        <v>2</v>
      </c>
      <c r="BH3" s="48" t="s">
        <v>3</v>
      </c>
      <c r="BI3" s="48" t="s">
        <v>4</v>
      </c>
      <c r="BJ3" s="58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8" t="s">
        <v>2</v>
      </c>
      <c r="CP3" s="48" t="s">
        <v>3</v>
      </c>
      <c r="CQ3" s="48" t="s">
        <v>4</v>
      </c>
      <c r="CR3" s="18" t="s">
        <v>142</v>
      </c>
      <c r="CS3" s="48" t="s">
        <v>2</v>
      </c>
      <c r="CT3" s="48" t="s">
        <v>3</v>
      </c>
      <c r="CU3" s="48" t="s">
        <v>4</v>
      </c>
      <c r="CV3" s="18" t="s">
        <v>142</v>
      </c>
      <c r="CW3" s="48" t="s">
        <v>2</v>
      </c>
      <c r="CX3" s="48" t="s">
        <v>3</v>
      </c>
      <c r="CY3" s="48" t="s">
        <v>4</v>
      </c>
      <c r="CZ3" s="19" t="s">
        <v>142</v>
      </c>
      <c r="DA3" s="48" t="s">
        <v>2</v>
      </c>
      <c r="DB3" s="48" t="s">
        <v>3</v>
      </c>
      <c r="DC3" s="48" t="s">
        <v>4</v>
      </c>
      <c r="DD3" s="19" t="s">
        <v>142</v>
      </c>
      <c r="DE3" s="48" t="s">
        <v>2</v>
      </c>
      <c r="DF3" s="48" t="s">
        <v>3</v>
      </c>
      <c r="DG3" s="48" t="s">
        <v>4</v>
      </c>
      <c r="DH3" s="19" t="s">
        <v>142</v>
      </c>
    </row>
    <row r="4" spans="1:112" x14ac:dyDescent="0.25">
      <c r="A4" s="14">
        <v>98221</v>
      </c>
      <c r="B4" t="s">
        <v>109</v>
      </c>
      <c r="C4">
        <v>1</v>
      </c>
      <c r="D4">
        <v>1</v>
      </c>
      <c r="E4">
        <v>1</v>
      </c>
      <c r="F4">
        <v>1</v>
      </c>
      <c r="G4">
        <v>1</v>
      </c>
      <c r="O4" s="1">
        <v>249.67</v>
      </c>
      <c r="P4" s="1">
        <v>0</v>
      </c>
      <c r="Q4" s="1">
        <v>0</v>
      </c>
      <c r="R4" s="1">
        <f>SUM(O4:Q4)</f>
        <v>249.67</v>
      </c>
      <c r="S4" s="12">
        <v>249.67</v>
      </c>
      <c r="T4" s="12">
        <v>0</v>
      </c>
      <c r="U4" s="12">
        <v>0</v>
      </c>
      <c r="V4" s="1">
        <f>SUM(S4:U4)</f>
        <v>249.67</v>
      </c>
      <c r="W4" s="12">
        <v>206.34</v>
      </c>
      <c r="X4" s="12">
        <v>249.67</v>
      </c>
      <c r="Y4" s="12">
        <v>0</v>
      </c>
      <c r="Z4" s="1">
        <f>SUM(W4:Y4)</f>
        <v>456.01</v>
      </c>
      <c r="AA4" s="12">
        <v>249.67</v>
      </c>
      <c r="AB4" s="12">
        <v>0</v>
      </c>
      <c r="AC4" s="12">
        <v>0</v>
      </c>
      <c r="AD4" s="1">
        <f>SUM(AA4:AC4)</f>
        <v>249.67</v>
      </c>
      <c r="AE4" s="12">
        <v>166.91</v>
      </c>
      <c r="AF4" s="12">
        <v>249.67</v>
      </c>
      <c r="AG4" s="1">
        <v>0</v>
      </c>
      <c r="AH4" s="1">
        <f>SUM(AE4:AG4)</f>
        <v>416.58</v>
      </c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35</v>
      </c>
      <c r="BM4" s="12">
        <v>256.83999999999997</v>
      </c>
      <c r="BN4" s="12">
        <v>128.15</v>
      </c>
      <c r="BO4" s="12">
        <v>218.78</v>
      </c>
      <c r="BP4" s="1">
        <f>SUM(BM4:BO4)</f>
        <v>603.77</v>
      </c>
      <c r="BQ4" s="12">
        <v>241.2</v>
      </c>
      <c r="BR4" s="12">
        <v>256.83999999999997</v>
      </c>
      <c r="BS4" s="12">
        <v>346.93</v>
      </c>
      <c r="BT4" s="1">
        <f>SUM(BQ4:BS4)</f>
        <v>844.97</v>
      </c>
      <c r="BU4" s="12">
        <v>242.33</v>
      </c>
      <c r="BV4" s="12">
        <v>241.2</v>
      </c>
      <c r="BW4" s="12">
        <v>603.77</v>
      </c>
      <c r="BX4" s="1">
        <f>SUM(BU4:BW4)</f>
        <v>1087.3</v>
      </c>
      <c r="BY4" s="12">
        <v>240.07</v>
      </c>
      <c r="BZ4" s="12">
        <v>242.33</v>
      </c>
      <c r="CA4" s="12">
        <v>844.97</v>
      </c>
      <c r="CB4" s="1">
        <f>SUM(BY4:CA4)</f>
        <v>1327.37</v>
      </c>
      <c r="CC4" s="12">
        <v>236.49</v>
      </c>
      <c r="CD4" s="12">
        <v>240.07</v>
      </c>
      <c r="CE4" s="12">
        <v>1087.3</v>
      </c>
      <c r="CF4" s="1">
        <f>SUM(CC4:CE4)</f>
        <v>1563.86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</row>
    <row r="5" spans="1:112" x14ac:dyDescent="0.25">
      <c r="A5" s="14">
        <v>98223</v>
      </c>
      <c r="B5" t="s">
        <v>109</v>
      </c>
      <c r="C5">
        <v>2</v>
      </c>
      <c r="D5">
        <v>2</v>
      </c>
      <c r="E5">
        <v>4</v>
      </c>
      <c r="F5">
        <v>4</v>
      </c>
      <c r="G5">
        <v>1</v>
      </c>
      <c r="O5" s="1">
        <v>99.53</v>
      </c>
      <c r="P5" s="1">
        <v>0</v>
      </c>
      <c r="Q5" s="1">
        <v>0</v>
      </c>
      <c r="R5" s="1">
        <f t="shared" ref="R5:R6" si="0">SUM(O5:Q5)</f>
        <v>99.53</v>
      </c>
      <c r="S5" s="12">
        <v>99.53</v>
      </c>
      <c r="T5" s="12">
        <v>0</v>
      </c>
      <c r="U5" s="12">
        <v>0</v>
      </c>
      <c r="V5" s="1">
        <f t="shared" ref="V5:V6" si="1">SUM(S5:U5)</f>
        <v>99.53</v>
      </c>
      <c r="W5" s="12">
        <v>1584.81</v>
      </c>
      <c r="X5" s="12">
        <v>41.77</v>
      </c>
      <c r="Y5" s="12">
        <v>0</v>
      </c>
      <c r="Z5" s="1">
        <f t="shared" ref="Z5:Z68" si="2">SUM(W5:Y5)</f>
        <v>1626.58</v>
      </c>
      <c r="AA5" s="12">
        <v>1597.89</v>
      </c>
      <c r="AB5" s="12">
        <v>28.69</v>
      </c>
      <c r="AC5" s="12">
        <v>0</v>
      </c>
      <c r="AD5" s="1">
        <f t="shared" ref="AD5:AD68" si="3">SUM(AA5:AC5)</f>
        <v>1626.5800000000002</v>
      </c>
      <c r="AE5" s="12">
        <v>75.31</v>
      </c>
      <c r="AF5" s="12">
        <v>41.77</v>
      </c>
      <c r="AG5" s="1">
        <v>0</v>
      </c>
      <c r="AH5" s="1">
        <f t="shared" ref="AH5:AH68" si="4">SUM(AE5:AG5)</f>
        <v>117.08000000000001</v>
      </c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K5" s="34">
        <v>98221</v>
      </c>
      <c r="BL5" t="s">
        <v>35</v>
      </c>
      <c r="BM5" s="12">
        <v>322.60000000000002</v>
      </c>
      <c r="BN5" s="12">
        <v>14.07</v>
      </c>
      <c r="BO5" s="12">
        <v>107.42</v>
      </c>
      <c r="BP5" s="1">
        <f t="shared" ref="BP5:BP61" si="5">SUM(BM5:BO5)</f>
        <v>444.09000000000003</v>
      </c>
      <c r="BQ5" s="12">
        <v>583.88</v>
      </c>
      <c r="BR5" s="12">
        <v>167.34</v>
      </c>
      <c r="BS5" s="12">
        <v>0</v>
      </c>
      <c r="BT5" s="1">
        <f t="shared" ref="BT5:BT61" si="6">SUM(BQ5:BS5)</f>
        <v>751.22</v>
      </c>
      <c r="BU5" s="12">
        <v>518.41999999999996</v>
      </c>
      <c r="BV5" s="12">
        <v>250.18</v>
      </c>
      <c r="BW5" s="12">
        <v>0</v>
      </c>
      <c r="BX5" s="1">
        <f t="shared" ref="BX5:BX61" si="7">SUM(BU5:BW5)</f>
        <v>768.59999999999991</v>
      </c>
      <c r="BY5" s="12">
        <v>937.14</v>
      </c>
      <c r="BZ5" s="12">
        <v>398.17</v>
      </c>
      <c r="CA5" s="12">
        <v>132.94999999999999</v>
      </c>
      <c r="CB5" s="1">
        <f t="shared" ref="CB5:CB61" si="8">SUM(BY5:CA5)</f>
        <v>1468.26</v>
      </c>
      <c r="CC5" s="12">
        <v>257.02999999999997</v>
      </c>
      <c r="CD5" s="12">
        <v>393.14</v>
      </c>
      <c r="CE5" s="12">
        <v>101.33</v>
      </c>
      <c r="CF5" s="1">
        <f t="shared" ref="CF5:CF61" si="9">SUM(CC5:CE5)</f>
        <v>751.5</v>
      </c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</row>
    <row r="6" spans="1:112" x14ac:dyDescent="0.25">
      <c r="A6" s="14">
        <v>98225</v>
      </c>
      <c r="B6" t="s">
        <v>109</v>
      </c>
      <c r="C6">
        <v>5</v>
      </c>
      <c r="D6">
        <v>1</v>
      </c>
      <c r="E6">
        <v>4</v>
      </c>
      <c r="F6">
        <v>3</v>
      </c>
      <c r="G6">
        <v>3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2">
        <v>0.05</v>
      </c>
      <c r="T6" s="12">
        <v>0</v>
      </c>
      <c r="U6" s="12">
        <v>0</v>
      </c>
      <c r="V6" s="1">
        <f t="shared" si="1"/>
        <v>0.05</v>
      </c>
      <c r="W6" s="12">
        <v>1786.12</v>
      </c>
      <c r="X6" s="12">
        <v>1495.25</v>
      </c>
      <c r="Y6" s="12">
        <v>0</v>
      </c>
      <c r="Z6" s="1">
        <f t="shared" si="2"/>
        <v>3281.37</v>
      </c>
      <c r="AA6" s="12">
        <v>1479.35</v>
      </c>
      <c r="AB6" s="12">
        <v>1178.17</v>
      </c>
      <c r="AC6" s="12">
        <v>1035.8699999999999</v>
      </c>
      <c r="AD6" s="1">
        <f t="shared" si="3"/>
        <v>3693.39</v>
      </c>
      <c r="AE6" s="12">
        <v>930.2</v>
      </c>
      <c r="AF6" s="12">
        <v>0</v>
      </c>
      <c r="AG6" s="1">
        <v>0</v>
      </c>
      <c r="AH6" s="1">
        <f t="shared" si="4"/>
        <v>930.2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K6" s="34">
        <v>98223</v>
      </c>
      <c r="BL6" t="s">
        <v>35</v>
      </c>
      <c r="BM6" s="12">
        <v>352.36</v>
      </c>
      <c r="BN6" s="12">
        <v>759.81</v>
      </c>
      <c r="BO6" s="12">
        <v>0</v>
      </c>
      <c r="BP6" s="1">
        <f t="shared" si="5"/>
        <v>1112.17</v>
      </c>
      <c r="BQ6" s="12">
        <v>546.45000000000005</v>
      </c>
      <c r="BR6" s="12">
        <v>275.35000000000002</v>
      </c>
      <c r="BS6" s="12">
        <v>659.81</v>
      </c>
      <c r="BT6" s="1">
        <f t="shared" si="6"/>
        <v>1481.6100000000001</v>
      </c>
      <c r="BU6" s="12">
        <v>819.1</v>
      </c>
      <c r="BV6" s="12">
        <v>508.99</v>
      </c>
      <c r="BW6" s="12">
        <v>935.16</v>
      </c>
      <c r="BX6" s="1">
        <f t="shared" si="7"/>
        <v>2263.25</v>
      </c>
      <c r="BY6" s="12">
        <v>461.51</v>
      </c>
      <c r="BZ6" s="12">
        <v>626.91</v>
      </c>
      <c r="CA6" s="12">
        <v>210.38</v>
      </c>
      <c r="CB6" s="1">
        <f t="shared" si="8"/>
        <v>1298.8000000000002</v>
      </c>
      <c r="CC6" s="12">
        <v>666.42</v>
      </c>
      <c r="CD6" s="12">
        <v>461.51</v>
      </c>
      <c r="CE6" s="12">
        <v>837.29</v>
      </c>
      <c r="CF6" s="1">
        <f t="shared" si="9"/>
        <v>1965.2199999999998</v>
      </c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</row>
    <row r="7" spans="1:112" x14ac:dyDescent="0.25">
      <c r="A7" s="14">
        <v>98226</v>
      </c>
      <c r="B7" t="s">
        <v>109</v>
      </c>
      <c r="D7">
        <v>3</v>
      </c>
      <c r="O7" s="1"/>
      <c r="P7" s="1"/>
      <c r="Q7" s="1"/>
      <c r="R7" s="1">
        <f>SUM(O7:Q7)</f>
        <v>0</v>
      </c>
      <c r="S7" s="12">
        <v>1771.51</v>
      </c>
      <c r="T7" s="12">
        <v>0</v>
      </c>
      <c r="U7" s="12">
        <v>0</v>
      </c>
      <c r="V7" s="1">
        <f>SUM(S7:U7)</f>
        <v>1771.51</v>
      </c>
      <c r="W7" s="12"/>
      <c r="X7" s="12"/>
      <c r="Y7" s="12"/>
      <c r="Z7" s="1">
        <f t="shared" si="2"/>
        <v>0</v>
      </c>
      <c r="AA7" s="12"/>
      <c r="AB7" s="12"/>
      <c r="AC7" s="12"/>
      <c r="AD7" s="1">
        <f t="shared" si="3"/>
        <v>0</v>
      </c>
      <c r="AE7" s="12"/>
      <c r="AF7" s="12"/>
      <c r="AG7" s="1"/>
      <c r="AH7" s="1">
        <f t="shared" si="4"/>
        <v>0</v>
      </c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K7" s="34">
        <v>98225</v>
      </c>
      <c r="BL7" t="s">
        <v>35</v>
      </c>
      <c r="BM7" s="12">
        <v>1837.46</v>
      </c>
      <c r="BN7" s="12">
        <v>466.2</v>
      </c>
      <c r="BO7" s="12">
        <v>894.41</v>
      </c>
      <c r="BP7" s="1">
        <f t="shared" si="5"/>
        <v>3198.0699999999997</v>
      </c>
      <c r="BQ7" s="12">
        <v>1567.71</v>
      </c>
      <c r="BR7" s="12">
        <v>1600.22</v>
      </c>
      <c r="BS7" s="12">
        <v>1269.8599999999999</v>
      </c>
      <c r="BT7" s="1">
        <f t="shared" si="6"/>
        <v>4437.79</v>
      </c>
      <c r="BU7" s="12">
        <v>2055.77</v>
      </c>
      <c r="BV7" s="12">
        <v>1660.8</v>
      </c>
      <c r="BW7" s="12">
        <v>2015.19</v>
      </c>
      <c r="BX7" s="1">
        <f t="shared" si="7"/>
        <v>5731.76</v>
      </c>
      <c r="BY7" s="12">
        <v>1886.3</v>
      </c>
      <c r="BZ7" s="12">
        <v>1103</v>
      </c>
      <c r="CA7" s="12">
        <v>2246.9</v>
      </c>
      <c r="CB7" s="1">
        <f t="shared" si="8"/>
        <v>5236.2000000000007</v>
      </c>
      <c r="CC7" s="12">
        <v>881.11</v>
      </c>
      <c r="CD7" s="12">
        <v>775.57</v>
      </c>
      <c r="CE7" s="12">
        <v>2090.44</v>
      </c>
      <c r="CF7" s="1">
        <f t="shared" si="9"/>
        <v>3747.12</v>
      </c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</row>
    <row r="8" spans="1:112" x14ac:dyDescent="0.25">
      <c r="A8" s="14">
        <v>98230</v>
      </c>
      <c r="B8" t="s">
        <v>109</v>
      </c>
      <c r="C8">
        <v>3</v>
      </c>
      <c r="D8">
        <v>4</v>
      </c>
      <c r="E8">
        <v>1</v>
      </c>
      <c r="F8">
        <v>1</v>
      </c>
      <c r="G8">
        <v>1</v>
      </c>
      <c r="O8" s="1">
        <v>1923.03</v>
      </c>
      <c r="P8" s="1">
        <v>0</v>
      </c>
      <c r="Q8" s="1">
        <v>0</v>
      </c>
      <c r="R8" s="1">
        <f>SUM(O8:Q8)</f>
        <v>1923.03</v>
      </c>
      <c r="S8" s="12">
        <v>3409.88</v>
      </c>
      <c r="T8" s="12">
        <v>1923.03</v>
      </c>
      <c r="U8" s="12">
        <v>0</v>
      </c>
      <c r="V8" s="1">
        <f>SUM(S8:U8)</f>
        <v>5332.91</v>
      </c>
      <c r="W8" s="12">
        <v>462.48</v>
      </c>
      <c r="X8" s="12">
        <v>0</v>
      </c>
      <c r="Y8" s="12">
        <v>0</v>
      </c>
      <c r="Z8" s="1">
        <f t="shared" si="2"/>
        <v>462.48</v>
      </c>
      <c r="AA8" s="12">
        <v>483.5</v>
      </c>
      <c r="AB8" s="12">
        <v>0</v>
      </c>
      <c r="AC8" s="12">
        <v>0</v>
      </c>
      <c r="AD8" s="1">
        <f t="shared" si="3"/>
        <v>483.5</v>
      </c>
      <c r="AE8" s="12">
        <v>316.77999999999997</v>
      </c>
      <c r="AF8" s="12">
        <v>0</v>
      </c>
      <c r="AG8" s="1">
        <v>0</v>
      </c>
      <c r="AH8" s="1">
        <f t="shared" si="4"/>
        <v>316.77999999999997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K8" s="34">
        <v>98226</v>
      </c>
      <c r="BL8" t="s">
        <v>35</v>
      </c>
      <c r="BM8" s="12">
        <v>1233.5899999999999</v>
      </c>
      <c r="BN8" s="12">
        <v>1113.8399999999999</v>
      </c>
      <c r="BO8" s="12">
        <v>2312.1</v>
      </c>
      <c r="BP8" s="1">
        <f t="shared" si="5"/>
        <v>4659.53</v>
      </c>
      <c r="BQ8" s="12">
        <v>936.01</v>
      </c>
      <c r="BR8" s="12">
        <v>852.01</v>
      </c>
      <c r="BS8" s="12">
        <v>2429.9899999999998</v>
      </c>
      <c r="BT8" s="1">
        <f t="shared" si="6"/>
        <v>4218.01</v>
      </c>
      <c r="BU8" s="12">
        <v>2133.86</v>
      </c>
      <c r="BV8" s="12">
        <v>1551.02</v>
      </c>
      <c r="BW8" s="12">
        <v>3072.48</v>
      </c>
      <c r="BX8" s="1">
        <f t="shared" si="7"/>
        <v>6757.3600000000006</v>
      </c>
      <c r="BY8" s="12">
        <v>1752.96</v>
      </c>
      <c r="BZ8" s="12">
        <v>2066.9299999999998</v>
      </c>
      <c r="CA8" s="12">
        <v>3712.14</v>
      </c>
      <c r="CB8" s="1">
        <f t="shared" si="8"/>
        <v>7532.03</v>
      </c>
      <c r="CC8" s="12">
        <v>1132.8599999999999</v>
      </c>
      <c r="CD8" s="12">
        <v>952.34</v>
      </c>
      <c r="CE8" s="12">
        <v>3093.36</v>
      </c>
      <c r="CF8" s="1">
        <f t="shared" si="9"/>
        <v>5178.5599999999995</v>
      </c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</row>
    <row r="9" spans="1:112" x14ac:dyDescent="0.25">
      <c r="A9" s="14">
        <v>98232</v>
      </c>
      <c r="B9" t="s">
        <v>109</v>
      </c>
      <c r="G9">
        <v>1</v>
      </c>
      <c r="O9" s="1"/>
      <c r="P9" s="1"/>
      <c r="Q9" s="1"/>
      <c r="R9" s="1">
        <f t="shared" ref="R9:R72" si="10">SUM(O9:Q9)</f>
        <v>0</v>
      </c>
      <c r="S9" s="12"/>
      <c r="T9" s="12"/>
      <c r="U9" s="12"/>
      <c r="V9" s="1">
        <f t="shared" ref="V9:V72" si="11">SUM(S9:U9)</f>
        <v>0</v>
      </c>
      <c r="W9" s="12"/>
      <c r="X9" s="12"/>
      <c r="Y9" s="12"/>
      <c r="Z9" s="1">
        <f t="shared" si="2"/>
        <v>0</v>
      </c>
      <c r="AA9" s="12"/>
      <c r="AB9" s="12"/>
      <c r="AC9" s="12"/>
      <c r="AD9" s="1">
        <f t="shared" si="3"/>
        <v>0</v>
      </c>
      <c r="AE9" s="12">
        <v>151.29</v>
      </c>
      <c r="AF9" s="12">
        <v>0</v>
      </c>
      <c r="AG9" s="1">
        <v>0</v>
      </c>
      <c r="AH9" s="1">
        <f t="shared" si="4"/>
        <v>151.29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K9" s="34">
        <v>98229</v>
      </c>
      <c r="BL9" t="s">
        <v>35</v>
      </c>
      <c r="BM9" s="12">
        <v>1356.46</v>
      </c>
      <c r="BN9" s="12">
        <v>600.79</v>
      </c>
      <c r="BO9" s="12">
        <v>432.59</v>
      </c>
      <c r="BP9" s="1">
        <f t="shared" si="5"/>
        <v>2389.84</v>
      </c>
      <c r="BQ9" s="12">
        <v>1042.46</v>
      </c>
      <c r="BR9" s="12">
        <v>811.29</v>
      </c>
      <c r="BS9" s="12">
        <v>840.36</v>
      </c>
      <c r="BT9" s="1">
        <f t="shared" si="6"/>
        <v>2694.11</v>
      </c>
      <c r="BU9" s="12">
        <v>1784.96</v>
      </c>
      <c r="BV9" s="12">
        <v>1737.27</v>
      </c>
      <c r="BW9" s="12">
        <v>1376.06</v>
      </c>
      <c r="BX9" s="1">
        <f t="shared" si="7"/>
        <v>4898.29</v>
      </c>
      <c r="BY9" s="12">
        <v>1763.84</v>
      </c>
      <c r="BZ9" s="12">
        <v>968.97</v>
      </c>
      <c r="CA9" s="12">
        <v>1909.12</v>
      </c>
      <c r="CB9" s="1">
        <f t="shared" si="8"/>
        <v>4641.93</v>
      </c>
      <c r="CC9" s="12">
        <v>910.48</v>
      </c>
      <c r="CD9" s="12">
        <v>1110.31</v>
      </c>
      <c r="CE9" s="12">
        <v>2205.11</v>
      </c>
      <c r="CF9" s="1">
        <f t="shared" si="9"/>
        <v>4225.8999999999996</v>
      </c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</row>
    <row r="10" spans="1:112" x14ac:dyDescent="0.25">
      <c r="A10" s="14">
        <v>98233</v>
      </c>
      <c r="B10" t="s">
        <v>109</v>
      </c>
      <c r="C10">
        <v>1</v>
      </c>
      <c r="D10">
        <v>5</v>
      </c>
      <c r="E10">
        <v>2</v>
      </c>
      <c r="F10">
        <v>1</v>
      </c>
      <c r="G10">
        <v>8</v>
      </c>
      <c r="O10" s="1">
        <v>10.3</v>
      </c>
      <c r="P10" s="1">
        <v>0</v>
      </c>
      <c r="Q10" s="1">
        <v>0</v>
      </c>
      <c r="R10" s="1">
        <f t="shared" si="10"/>
        <v>10.3</v>
      </c>
      <c r="S10" s="12">
        <v>2762.63</v>
      </c>
      <c r="T10" s="12">
        <v>0</v>
      </c>
      <c r="U10" s="12">
        <v>0</v>
      </c>
      <c r="V10" s="1">
        <f t="shared" si="11"/>
        <v>2762.63</v>
      </c>
      <c r="W10" s="12">
        <v>328.89</v>
      </c>
      <c r="X10" s="12">
        <v>456.54</v>
      </c>
      <c r="Y10" s="12">
        <v>0</v>
      </c>
      <c r="Z10" s="1">
        <f t="shared" si="2"/>
        <v>785.43000000000006</v>
      </c>
      <c r="AA10" s="12">
        <v>10.3</v>
      </c>
      <c r="AB10" s="12">
        <v>0</v>
      </c>
      <c r="AC10" s="12">
        <v>0</v>
      </c>
      <c r="AD10" s="1">
        <f t="shared" si="3"/>
        <v>10.3</v>
      </c>
      <c r="AE10" s="12">
        <v>2129.79</v>
      </c>
      <c r="AF10" s="12">
        <v>10.3</v>
      </c>
      <c r="AG10" s="1">
        <v>0</v>
      </c>
      <c r="AH10" s="1">
        <f t="shared" si="4"/>
        <v>2140.09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35</v>
      </c>
      <c r="BM10" s="12">
        <v>439.72</v>
      </c>
      <c r="BN10" s="12">
        <v>542.29999999999995</v>
      </c>
      <c r="BO10" s="12">
        <v>1689.26</v>
      </c>
      <c r="BP10" s="1">
        <f t="shared" si="5"/>
        <v>2671.2799999999997</v>
      </c>
      <c r="BQ10" s="12">
        <v>643.38</v>
      </c>
      <c r="BR10" s="12">
        <v>337.59</v>
      </c>
      <c r="BS10" s="12">
        <v>2231.56</v>
      </c>
      <c r="BT10" s="1">
        <f t="shared" si="6"/>
        <v>3212.5299999999997</v>
      </c>
      <c r="BU10" s="12">
        <v>636.52</v>
      </c>
      <c r="BV10" s="12">
        <v>385.01</v>
      </c>
      <c r="BW10" s="12">
        <v>308.64</v>
      </c>
      <c r="BX10" s="1">
        <f t="shared" si="7"/>
        <v>1330.17</v>
      </c>
      <c r="BY10" s="12">
        <v>458.19</v>
      </c>
      <c r="BZ10" s="12">
        <v>513.73</v>
      </c>
      <c r="CA10" s="12">
        <v>1753.34</v>
      </c>
      <c r="CB10" s="1">
        <f t="shared" si="8"/>
        <v>2725.26</v>
      </c>
      <c r="CC10" s="12">
        <v>1088.82</v>
      </c>
      <c r="CD10" s="12">
        <v>273.02999999999997</v>
      </c>
      <c r="CE10" s="12">
        <v>0</v>
      </c>
      <c r="CF10" s="1">
        <f t="shared" si="9"/>
        <v>1361.85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</row>
    <row r="11" spans="1:112" x14ac:dyDescent="0.25">
      <c r="A11" s="14">
        <v>98247</v>
      </c>
      <c r="B11" t="s">
        <v>109</v>
      </c>
      <c r="E11">
        <v>2</v>
      </c>
      <c r="O11" s="1"/>
      <c r="P11" s="1"/>
      <c r="Q11" s="1"/>
      <c r="R11" s="1">
        <f t="shared" si="10"/>
        <v>0</v>
      </c>
      <c r="S11" s="12"/>
      <c r="T11" s="12"/>
      <c r="U11" s="12"/>
      <c r="V11" s="1">
        <f t="shared" si="11"/>
        <v>0</v>
      </c>
      <c r="W11" s="12">
        <v>1728.84</v>
      </c>
      <c r="X11" s="12">
        <v>0</v>
      </c>
      <c r="Y11" s="12">
        <v>0</v>
      </c>
      <c r="Z11" s="1">
        <f t="shared" si="2"/>
        <v>1728.84</v>
      </c>
      <c r="AA11" s="12"/>
      <c r="AB11" s="12"/>
      <c r="AC11" s="12"/>
      <c r="AD11" s="1">
        <f t="shared" si="3"/>
        <v>0</v>
      </c>
      <c r="AE11" s="12"/>
      <c r="AF11" s="12"/>
      <c r="AG11" s="1"/>
      <c r="AH11" s="1">
        <f t="shared" si="4"/>
        <v>0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K11" s="34">
        <v>98233</v>
      </c>
      <c r="BL11" t="s">
        <v>35</v>
      </c>
      <c r="BM11" s="12">
        <v>1272.8699999999999</v>
      </c>
      <c r="BN11" s="12">
        <v>410.03</v>
      </c>
      <c r="BO11" s="12">
        <v>201.56</v>
      </c>
      <c r="BP11" s="1">
        <f t="shared" si="5"/>
        <v>1884.4599999999998</v>
      </c>
      <c r="BQ11" s="12">
        <v>1447.08</v>
      </c>
      <c r="BR11" s="12">
        <v>703.68</v>
      </c>
      <c r="BS11" s="12">
        <v>487.04</v>
      </c>
      <c r="BT11" s="1">
        <f t="shared" si="6"/>
        <v>2637.7999999999997</v>
      </c>
      <c r="BU11" s="12">
        <v>703.4</v>
      </c>
      <c r="BV11" s="12">
        <v>418.16</v>
      </c>
      <c r="BW11" s="12">
        <v>580.75</v>
      </c>
      <c r="BX11" s="1">
        <f t="shared" si="7"/>
        <v>1702.31</v>
      </c>
      <c r="BY11" s="12">
        <v>411.63</v>
      </c>
      <c r="BZ11" s="12">
        <v>139.62</v>
      </c>
      <c r="CA11" s="12">
        <v>90.95</v>
      </c>
      <c r="CB11" s="1">
        <f t="shared" si="8"/>
        <v>642.20000000000005</v>
      </c>
      <c r="CC11" s="12">
        <v>391.16</v>
      </c>
      <c r="CD11" s="12">
        <v>322.38</v>
      </c>
      <c r="CE11" s="12">
        <v>74.510000000000005</v>
      </c>
      <c r="CF11" s="1">
        <f t="shared" si="9"/>
        <v>788.05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98257</v>
      </c>
      <c r="B12" t="s">
        <v>109</v>
      </c>
      <c r="C12">
        <v>1</v>
      </c>
      <c r="D12">
        <v>1</v>
      </c>
      <c r="O12" s="1">
        <v>199.09</v>
      </c>
      <c r="P12" s="1">
        <v>100.17</v>
      </c>
      <c r="Q12" s="1">
        <v>40.64</v>
      </c>
      <c r="R12" s="1">
        <f t="shared" si="10"/>
        <v>339.9</v>
      </c>
      <c r="S12" s="12">
        <v>205.43</v>
      </c>
      <c r="T12" s="12">
        <v>199.09</v>
      </c>
      <c r="U12" s="12">
        <v>140.81</v>
      </c>
      <c r="V12" s="1">
        <f t="shared" si="11"/>
        <v>545.32999999999993</v>
      </c>
      <c r="W12" s="12"/>
      <c r="X12" s="12"/>
      <c r="Y12" s="12"/>
      <c r="Z12" s="1">
        <f t="shared" si="2"/>
        <v>0</v>
      </c>
      <c r="AA12" s="12"/>
      <c r="AB12" s="12"/>
      <c r="AC12" s="12"/>
      <c r="AD12" s="1">
        <f t="shared" si="3"/>
        <v>0</v>
      </c>
      <c r="AE12" s="12"/>
      <c r="AF12" s="12"/>
      <c r="AG12" s="1"/>
      <c r="AH12" s="1">
        <f t="shared" si="4"/>
        <v>0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K12" s="34">
        <v>98247</v>
      </c>
      <c r="BL12" t="s">
        <v>35</v>
      </c>
      <c r="BM12" s="12">
        <v>1049.1199999999999</v>
      </c>
      <c r="BN12" s="12">
        <v>241.49</v>
      </c>
      <c r="BO12" s="12">
        <v>1018.37</v>
      </c>
      <c r="BP12" s="1">
        <f t="shared" si="5"/>
        <v>2308.98</v>
      </c>
      <c r="BQ12" s="12">
        <v>987.43</v>
      </c>
      <c r="BR12" s="12">
        <v>540.97</v>
      </c>
      <c r="BS12" s="12">
        <v>891.3</v>
      </c>
      <c r="BT12" s="1">
        <f t="shared" si="6"/>
        <v>2419.6999999999998</v>
      </c>
      <c r="BU12" s="12">
        <v>1355.71</v>
      </c>
      <c r="BV12" s="12">
        <v>650.5</v>
      </c>
      <c r="BW12" s="12">
        <v>453.93</v>
      </c>
      <c r="BX12" s="1">
        <f t="shared" si="7"/>
        <v>2460.14</v>
      </c>
      <c r="BY12" s="12">
        <v>325.33</v>
      </c>
      <c r="BZ12" s="12">
        <v>377.31</v>
      </c>
      <c r="CA12" s="12">
        <v>228.39</v>
      </c>
      <c r="CB12" s="1">
        <f t="shared" si="8"/>
        <v>931.03</v>
      </c>
      <c r="CC12" s="12">
        <v>334.71</v>
      </c>
      <c r="CD12" s="12">
        <v>325.33</v>
      </c>
      <c r="CE12" s="12">
        <v>595.04999999999995</v>
      </c>
      <c r="CF12" s="1">
        <f t="shared" si="9"/>
        <v>1255.0899999999999</v>
      </c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</row>
    <row r="13" spans="1:112" x14ac:dyDescent="0.25">
      <c r="A13" s="14">
        <v>98264</v>
      </c>
      <c r="B13" t="s">
        <v>109</v>
      </c>
      <c r="C13">
        <v>1</v>
      </c>
      <c r="D13">
        <v>2</v>
      </c>
      <c r="G13">
        <v>1</v>
      </c>
      <c r="O13" s="1">
        <v>615.89</v>
      </c>
      <c r="P13" s="1">
        <v>0</v>
      </c>
      <c r="Q13" s="1">
        <v>0</v>
      </c>
      <c r="R13" s="1">
        <f t="shared" si="10"/>
        <v>615.89</v>
      </c>
      <c r="S13" s="12">
        <v>1435.98</v>
      </c>
      <c r="T13" s="12">
        <v>615.89</v>
      </c>
      <c r="U13" s="12">
        <v>0</v>
      </c>
      <c r="V13" s="1">
        <f t="shared" si="11"/>
        <v>2051.87</v>
      </c>
      <c r="W13" s="12"/>
      <c r="X13" s="12"/>
      <c r="Y13" s="12"/>
      <c r="Z13" s="1">
        <f t="shared" si="2"/>
        <v>0</v>
      </c>
      <c r="AA13" s="12"/>
      <c r="AB13" s="12"/>
      <c r="AC13" s="12"/>
      <c r="AD13" s="1">
        <f t="shared" si="3"/>
        <v>0</v>
      </c>
      <c r="AE13" s="12">
        <v>110.65</v>
      </c>
      <c r="AF13" s="12">
        <v>0</v>
      </c>
      <c r="AG13" s="1">
        <v>0</v>
      </c>
      <c r="AH13" s="1">
        <f t="shared" si="4"/>
        <v>110.65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K13" s="34">
        <v>98248</v>
      </c>
      <c r="BL13" t="s">
        <v>35</v>
      </c>
      <c r="BM13" s="12">
        <v>1300.01</v>
      </c>
      <c r="BN13" s="12">
        <v>344.23</v>
      </c>
      <c r="BO13" s="12">
        <v>639.39</v>
      </c>
      <c r="BP13" s="1">
        <f t="shared" si="5"/>
        <v>2283.63</v>
      </c>
      <c r="BQ13" s="12">
        <v>2936.25</v>
      </c>
      <c r="BR13" s="12">
        <v>335.64</v>
      </c>
      <c r="BS13" s="12">
        <v>83</v>
      </c>
      <c r="BT13" s="1">
        <f t="shared" si="6"/>
        <v>3354.89</v>
      </c>
      <c r="BU13" s="12">
        <v>1627.61</v>
      </c>
      <c r="BV13" s="12">
        <v>2043.31</v>
      </c>
      <c r="BW13" s="12">
        <v>418.64</v>
      </c>
      <c r="BX13" s="1">
        <f t="shared" si="7"/>
        <v>4089.56</v>
      </c>
      <c r="BY13" s="12">
        <v>1472.51</v>
      </c>
      <c r="BZ13" s="12">
        <v>1409.9</v>
      </c>
      <c r="CA13" s="12">
        <v>1817.71</v>
      </c>
      <c r="CB13" s="1">
        <f t="shared" si="8"/>
        <v>4700.12</v>
      </c>
      <c r="CC13" s="12">
        <v>974.33</v>
      </c>
      <c r="CD13" s="12">
        <v>758.27</v>
      </c>
      <c r="CE13" s="12">
        <v>2627.71</v>
      </c>
      <c r="CF13" s="1">
        <f t="shared" si="9"/>
        <v>4360.3099999999995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98273</v>
      </c>
      <c r="B14" t="s">
        <v>109</v>
      </c>
      <c r="C14">
        <v>1</v>
      </c>
      <c r="D14">
        <v>1</v>
      </c>
      <c r="O14" s="1">
        <v>0</v>
      </c>
      <c r="P14" s="1">
        <v>552.5</v>
      </c>
      <c r="Q14" s="1">
        <v>0</v>
      </c>
      <c r="R14" s="1">
        <f t="shared" si="10"/>
        <v>552.5</v>
      </c>
      <c r="S14" s="12">
        <v>5.3</v>
      </c>
      <c r="T14" s="12">
        <v>0</v>
      </c>
      <c r="U14" s="12">
        <v>0</v>
      </c>
      <c r="V14" s="1">
        <f t="shared" si="11"/>
        <v>5.3</v>
      </c>
      <c r="W14" s="12"/>
      <c r="X14" s="12"/>
      <c r="Y14" s="12"/>
      <c r="Z14" s="1">
        <f t="shared" si="2"/>
        <v>0</v>
      </c>
      <c r="AA14" s="12"/>
      <c r="AB14" s="12"/>
      <c r="AC14" s="12"/>
      <c r="AD14" s="1">
        <f t="shared" si="3"/>
        <v>0</v>
      </c>
      <c r="AE14" s="12"/>
      <c r="AF14" s="12"/>
      <c r="AG14" s="1"/>
      <c r="AH14" s="1">
        <f t="shared" si="4"/>
        <v>0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K14" s="34">
        <v>98257</v>
      </c>
      <c r="BL14" t="s">
        <v>35</v>
      </c>
      <c r="BM14" s="12">
        <v>242.55</v>
      </c>
      <c r="BN14" s="12">
        <v>122.4</v>
      </c>
      <c r="BO14" s="12">
        <v>76.66</v>
      </c>
      <c r="BP14" s="1">
        <f t="shared" si="5"/>
        <v>441.61</v>
      </c>
      <c r="BQ14" s="12">
        <v>456.24</v>
      </c>
      <c r="BR14" s="12">
        <v>242.55</v>
      </c>
      <c r="BS14" s="12">
        <v>168.83</v>
      </c>
      <c r="BT14" s="1">
        <f t="shared" si="6"/>
        <v>867.62</v>
      </c>
      <c r="BU14" s="12">
        <v>153.71</v>
      </c>
      <c r="BV14" s="12">
        <v>134.47</v>
      </c>
      <c r="BW14" s="12">
        <v>262.02</v>
      </c>
      <c r="BX14" s="1">
        <f t="shared" si="7"/>
        <v>550.20000000000005</v>
      </c>
      <c r="BY14" s="12"/>
      <c r="BZ14" s="12"/>
      <c r="CA14" s="12"/>
      <c r="CB14" s="1">
        <f t="shared" si="8"/>
        <v>0</v>
      </c>
      <c r="CC14" s="12"/>
      <c r="CD14" s="12"/>
      <c r="CE14" s="12"/>
      <c r="CF14" s="1">
        <f t="shared" si="9"/>
        <v>0</v>
      </c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</row>
    <row r="15" spans="1:112" x14ac:dyDescent="0.25">
      <c r="A15" s="14">
        <v>98274</v>
      </c>
      <c r="B15" t="s">
        <v>109</v>
      </c>
      <c r="C15">
        <v>1</v>
      </c>
      <c r="D15">
        <v>1</v>
      </c>
      <c r="E15">
        <v>1</v>
      </c>
      <c r="F15">
        <v>1</v>
      </c>
      <c r="G15">
        <v>1</v>
      </c>
      <c r="O15" s="1">
        <v>15.23</v>
      </c>
      <c r="P15" s="1">
        <v>0</v>
      </c>
      <c r="Q15" s="1">
        <v>0</v>
      </c>
      <c r="R15" s="1">
        <f t="shared" si="10"/>
        <v>15.23</v>
      </c>
      <c r="S15" s="12">
        <v>15.23</v>
      </c>
      <c r="T15" s="12">
        <v>0</v>
      </c>
      <c r="U15" s="12">
        <v>0</v>
      </c>
      <c r="V15" s="1">
        <f t="shared" si="11"/>
        <v>15.23</v>
      </c>
      <c r="W15" s="12">
        <v>15.23</v>
      </c>
      <c r="X15" s="12">
        <v>0</v>
      </c>
      <c r="Y15" s="12">
        <v>0</v>
      </c>
      <c r="Z15" s="1">
        <f t="shared" si="2"/>
        <v>15.23</v>
      </c>
      <c r="AA15" s="12">
        <v>15.23</v>
      </c>
      <c r="AB15" s="12">
        <v>0</v>
      </c>
      <c r="AC15" s="12">
        <v>0</v>
      </c>
      <c r="AD15" s="1">
        <f t="shared" si="3"/>
        <v>15.23</v>
      </c>
      <c r="AE15" s="12">
        <v>15.23</v>
      </c>
      <c r="AF15" s="12">
        <v>0</v>
      </c>
      <c r="AG15" s="1">
        <v>0</v>
      </c>
      <c r="AH15" s="1">
        <f t="shared" si="4"/>
        <v>15.23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K15" s="34">
        <v>98264</v>
      </c>
      <c r="BL15" t="s">
        <v>35</v>
      </c>
      <c r="BM15" s="12">
        <v>1572.29</v>
      </c>
      <c r="BN15" s="12">
        <v>473.24</v>
      </c>
      <c r="BO15" s="12">
        <v>1249.23</v>
      </c>
      <c r="BP15" s="1">
        <f t="shared" si="5"/>
        <v>3294.76</v>
      </c>
      <c r="BQ15" s="12">
        <v>2081.92</v>
      </c>
      <c r="BR15" s="12">
        <v>1278.5999999999999</v>
      </c>
      <c r="BS15" s="12">
        <v>464.02</v>
      </c>
      <c r="BT15" s="1">
        <f t="shared" si="6"/>
        <v>3824.54</v>
      </c>
      <c r="BU15" s="12">
        <v>1356.94</v>
      </c>
      <c r="BV15" s="12">
        <v>1425.98</v>
      </c>
      <c r="BW15" s="12">
        <v>800.43</v>
      </c>
      <c r="BX15" s="1">
        <f t="shared" si="7"/>
        <v>3583.35</v>
      </c>
      <c r="BY15" s="12">
        <v>1095.93</v>
      </c>
      <c r="BZ15" s="12">
        <v>952.14</v>
      </c>
      <c r="CA15" s="12">
        <v>1951.48</v>
      </c>
      <c r="CB15" s="1">
        <f t="shared" si="8"/>
        <v>3999.55</v>
      </c>
      <c r="CC15" s="12">
        <v>677.01</v>
      </c>
      <c r="CD15" s="12">
        <v>732.05</v>
      </c>
      <c r="CE15" s="12">
        <v>1934.45</v>
      </c>
      <c r="CF15" s="1">
        <f t="shared" si="9"/>
        <v>3343.51</v>
      </c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</row>
    <row r="16" spans="1:112" x14ac:dyDescent="0.25">
      <c r="A16" s="14">
        <v>98277</v>
      </c>
      <c r="B16" t="s">
        <v>109</v>
      </c>
      <c r="C16">
        <v>19</v>
      </c>
      <c r="D16">
        <v>23</v>
      </c>
      <c r="E16">
        <v>16</v>
      </c>
      <c r="F16">
        <v>6</v>
      </c>
      <c r="G16">
        <v>7</v>
      </c>
      <c r="O16" s="1">
        <v>16041.53</v>
      </c>
      <c r="P16" s="1">
        <v>5428.62</v>
      </c>
      <c r="Q16" s="1">
        <v>21668.18</v>
      </c>
      <c r="R16" s="1">
        <f t="shared" si="10"/>
        <v>43138.33</v>
      </c>
      <c r="S16" s="12">
        <v>36929.24</v>
      </c>
      <c r="T16" s="12">
        <v>8442.0499999999993</v>
      </c>
      <c r="U16" s="12">
        <v>1741.75</v>
      </c>
      <c r="V16" s="1">
        <f t="shared" si="11"/>
        <v>47113.039999999994</v>
      </c>
      <c r="W16" s="12">
        <v>8476.32</v>
      </c>
      <c r="X16" s="12">
        <v>2995.75</v>
      </c>
      <c r="Y16" s="12">
        <v>2287.5300000000002</v>
      </c>
      <c r="Z16" s="1">
        <f t="shared" si="2"/>
        <v>13759.6</v>
      </c>
      <c r="AA16" s="12">
        <v>3393.3</v>
      </c>
      <c r="AB16" s="12">
        <v>2084.11</v>
      </c>
      <c r="AC16" s="12">
        <v>4479.33</v>
      </c>
      <c r="AD16" s="1">
        <f t="shared" si="3"/>
        <v>9956.74</v>
      </c>
      <c r="AE16" s="12">
        <v>16044.47</v>
      </c>
      <c r="AF16" s="12">
        <v>2147.77</v>
      </c>
      <c r="AG16" s="1">
        <v>5585.55</v>
      </c>
      <c r="AH16" s="1">
        <f t="shared" si="4"/>
        <v>23777.789999999997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K16" s="34">
        <v>98271</v>
      </c>
      <c r="BL16" t="s">
        <v>35</v>
      </c>
      <c r="BM16" s="12">
        <v>304.24</v>
      </c>
      <c r="BN16" s="12">
        <v>92.18</v>
      </c>
      <c r="BO16" s="12">
        <v>107.96</v>
      </c>
      <c r="BP16" s="1">
        <f t="shared" si="5"/>
        <v>504.38</v>
      </c>
      <c r="BQ16" s="12">
        <v>290.13</v>
      </c>
      <c r="BR16" s="12">
        <v>304.24</v>
      </c>
      <c r="BS16" s="12">
        <v>200.14</v>
      </c>
      <c r="BT16" s="1">
        <f t="shared" si="6"/>
        <v>794.51</v>
      </c>
      <c r="BU16" s="12">
        <v>297.88</v>
      </c>
      <c r="BV16" s="12">
        <v>290.13</v>
      </c>
      <c r="BW16" s="12">
        <v>162.29</v>
      </c>
      <c r="BX16" s="1">
        <f t="shared" si="7"/>
        <v>750.3</v>
      </c>
      <c r="BY16" s="12">
        <v>205.59</v>
      </c>
      <c r="BZ16" s="12">
        <v>177.57</v>
      </c>
      <c r="CA16" s="12">
        <v>395.35</v>
      </c>
      <c r="CB16" s="1">
        <f t="shared" si="8"/>
        <v>778.51</v>
      </c>
      <c r="CC16" s="12">
        <v>218.85</v>
      </c>
      <c r="CD16" s="12">
        <v>205.59</v>
      </c>
      <c r="CE16" s="12">
        <v>526.24</v>
      </c>
      <c r="CF16" s="1">
        <f t="shared" si="9"/>
        <v>950.68000000000006</v>
      </c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</row>
    <row r="17" spans="1:112" x14ac:dyDescent="0.25">
      <c r="A17" s="14">
        <v>98278</v>
      </c>
      <c r="B17" t="s">
        <v>109</v>
      </c>
      <c r="C17">
        <v>5</v>
      </c>
      <c r="D17">
        <v>2</v>
      </c>
      <c r="E17">
        <v>2</v>
      </c>
      <c r="O17" s="1">
        <v>15861.95</v>
      </c>
      <c r="P17" s="1">
        <v>0</v>
      </c>
      <c r="Q17" s="1">
        <v>0</v>
      </c>
      <c r="R17" s="1">
        <f t="shared" si="10"/>
        <v>15861.95</v>
      </c>
      <c r="S17" s="12">
        <v>695.46</v>
      </c>
      <c r="T17" s="12">
        <v>0</v>
      </c>
      <c r="U17" s="12">
        <v>0</v>
      </c>
      <c r="V17" s="1">
        <f t="shared" si="11"/>
        <v>695.46</v>
      </c>
      <c r="W17" s="12">
        <v>695.46</v>
      </c>
      <c r="X17" s="12">
        <v>0</v>
      </c>
      <c r="Y17" s="12">
        <v>0</v>
      </c>
      <c r="Z17" s="1">
        <f t="shared" si="2"/>
        <v>695.46</v>
      </c>
      <c r="AA17" s="12"/>
      <c r="AB17" s="12"/>
      <c r="AC17" s="12"/>
      <c r="AD17" s="1">
        <f t="shared" si="3"/>
        <v>0</v>
      </c>
      <c r="AE17" s="12"/>
      <c r="AF17" s="12"/>
      <c r="AG17" s="1"/>
      <c r="AH17" s="1">
        <f t="shared" si="4"/>
        <v>0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K17" s="34">
        <v>98273</v>
      </c>
      <c r="BL17" t="s">
        <v>35</v>
      </c>
      <c r="BM17" s="12">
        <v>236.94</v>
      </c>
      <c r="BN17" s="12">
        <v>91.05</v>
      </c>
      <c r="BO17" s="12">
        <v>217.4</v>
      </c>
      <c r="BP17" s="1">
        <f t="shared" si="5"/>
        <v>545.39</v>
      </c>
      <c r="BQ17" s="12">
        <v>862.77</v>
      </c>
      <c r="BR17" s="12">
        <v>75.08</v>
      </c>
      <c r="BS17" s="12">
        <v>237</v>
      </c>
      <c r="BT17" s="1">
        <f t="shared" si="6"/>
        <v>1174.8499999999999</v>
      </c>
      <c r="BU17" s="12">
        <v>1266.03</v>
      </c>
      <c r="BV17" s="12">
        <v>487.37</v>
      </c>
      <c r="BW17" s="12">
        <v>1940.94</v>
      </c>
      <c r="BX17" s="1">
        <f t="shared" si="7"/>
        <v>3694.34</v>
      </c>
      <c r="BY17" s="12">
        <v>632.44000000000005</v>
      </c>
      <c r="BZ17" s="12">
        <v>1002.42</v>
      </c>
      <c r="CA17" s="12">
        <v>2428.31</v>
      </c>
      <c r="CB17" s="1">
        <f t="shared" si="8"/>
        <v>4063.17</v>
      </c>
      <c r="CC17" s="12">
        <v>768.17</v>
      </c>
      <c r="CD17" s="12">
        <v>326.19</v>
      </c>
      <c r="CE17" s="12">
        <v>714.09</v>
      </c>
      <c r="CF17" s="1">
        <f t="shared" si="9"/>
        <v>1808.4499999999998</v>
      </c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</row>
    <row r="18" spans="1:112" x14ac:dyDescent="0.25">
      <c r="A18" s="14">
        <v>98310</v>
      </c>
      <c r="B18" t="s">
        <v>109</v>
      </c>
      <c r="C18">
        <v>2</v>
      </c>
      <c r="D18">
        <v>3</v>
      </c>
      <c r="E18">
        <v>1</v>
      </c>
      <c r="F18">
        <v>3</v>
      </c>
      <c r="G18">
        <v>1</v>
      </c>
      <c r="O18" s="1">
        <v>2381.9899999999998</v>
      </c>
      <c r="P18" s="1">
        <v>0</v>
      </c>
      <c r="Q18" s="1">
        <v>0</v>
      </c>
      <c r="R18" s="1">
        <f t="shared" si="10"/>
        <v>2381.9899999999998</v>
      </c>
      <c r="S18" s="12">
        <v>2394.5500000000002</v>
      </c>
      <c r="T18" s="12">
        <v>0</v>
      </c>
      <c r="U18" s="12">
        <v>0</v>
      </c>
      <c r="V18" s="1">
        <f t="shared" si="11"/>
        <v>2394.5500000000002</v>
      </c>
      <c r="W18" s="12">
        <v>460.7</v>
      </c>
      <c r="X18" s="12">
        <v>0</v>
      </c>
      <c r="Y18" s="12">
        <v>0</v>
      </c>
      <c r="Z18" s="1">
        <f t="shared" si="2"/>
        <v>460.7</v>
      </c>
      <c r="AA18" s="12">
        <v>5049.0600000000004</v>
      </c>
      <c r="AB18" s="12">
        <v>0</v>
      </c>
      <c r="AC18" s="12">
        <v>0</v>
      </c>
      <c r="AD18" s="1">
        <f t="shared" si="3"/>
        <v>5049.0600000000004</v>
      </c>
      <c r="AE18" s="12">
        <v>968.77</v>
      </c>
      <c r="AF18" s="12">
        <v>3593.45</v>
      </c>
      <c r="AG18" s="1">
        <v>0</v>
      </c>
      <c r="AH18" s="1">
        <f t="shared" si="4"/>
        <v>4562.2199999999993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K18" s="34">
        <v>98274</v>
      </c>
      <c r="BL18" t="s">
        <v>35</v>
      </c>
      <c r="BM18" s="12">
        <v>231.13</v>
      </c>
      <c r="BN18" s="12">
        <v>242.04</v>
      </c>
      <c r="BO18" s="12">
        <v>2072.16</v>
      </c>
      <c r="BP18" s="1">
        <f t="shared" si="5"/>
        <v>2545.33</v>
      </c>
      <c r="BQ18" s="12">
        <v>503.16</v>
      </c>
      <c r="BR18" s="12">
        <v>207.82</v>
      </c>
      <c r="BS18" s="12">
        <v>249.23</v>
      </c>
      <c r="BT18" s="1">
        <f t="shared" si="6"/>
        <v>960.21</v>
      </c>
      <c r="BU18" s="12">
        <v>600.48</v>
      </c>
      <c r="BV18" s="12">
        <v>223.38</v>
      </c>
      <c r="BW18" s="12">
        <v>349.99</v>
      </c>
      <c r="BX18" s="1">
        <f t="shared" si="7"/>
        <v>1173.8499999999999</v>
      </c>
      <c r="BY18" s="12">
        <v>506.67</v>
      </c>
      <c r="BZ18" s="12">
        <v>386.32</v>
      </c>
      <c r="CA18" s="12">
        <v>563.15</v>
      </c>
      <c r="CB18" s="1">
        <f t="shared" si="8"/>
        <v>1456.1399999999999</v>
      </c>
      <c r="CC18" s="12">
        <v>319.77</v>
      </c>
      <c r="CD18" s="12">
        <v>180.55</v>
      </c>
      <c r="CE18" s="12">
        <v>415.6</v>
      </c>
      <c r="CF18" s="1">
        <f t="shared" si="9"/>
        <v>915.92000000000007</v>
      </c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98311</v>
      </c>
      <c r="B19" t="s">
        <v>109</v>
      </c>
      <c r="E19">
        <v>1</v>
      </c>
      <c r="F19">
        <v>1</v>
      </c>
      <c r="G19">
        <v>1</v>
      </c>
      <c r="O19" s="1"/>
      <c r="P19" s="1"/>
      <c r="Q19" s="1"/>
      <c r="R19" s="1">
        <f t="shared" si="10"/>
        <v>0</v>
      </c>
      <c r="S19" s="12"/>
      <c r="T19" s="12"/>
      <c r="U19" s="12"/>
      <c r="V19" s="1">
        <f t="shared" si="11"/>
        <v>0</v>
      </c>
      <c r="W19" s="12">
        <v>243.2</v>
      </c>
      <c r="X19" s="12">
        <v>0</v>
      </c>
      <c r="Y19" s="12">
        <v>0</v>
      </c>
      <c r="Z19" s="1">
        <f t="shared" si="2"/>
        <v>243.2</v>
      </c>
      <c r="AA19" s="12">
        <v>350.65</v>
      </c>
      <c r="AB19" s="12">
        <v>0</v>
      </c>
      <c r="AC19" s="12">
        <v>0</v>
      </c>
      <c r="AD19" s="1">
        <f t="shared" si="3"/>
        <v>350.65</v>
      </c>
      <c r="AE19" s="12">
        <v>221.69</v>
      </c>
      <c r="AF19" s="12">
        <v>128.96</v>
      </c>
      <c r="AG19" s="1">
        <v>0</v>
      </c>
      <c r="AH19" s="1">
        <f t="shared" si="4"/>
        <v>350.65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K19" s="34">
        <v>98276</v>
      </c>
      <c r="BL19" t="s">
        <v>35</v>
      </c>
      <c r="BM19" s="12">
        <v>333.81</v>
      </c>
      <c r="BN19" s="12">
        <v>144.63</v>
      </c>
      <c r="BO19" s="12">
        <v>1193.96</v>
      </c>
      <c r="BP19" s="1">
        <f t="shared" si="5"/>
        <v>1672.4</v>
      </c>
      <c r="BQ19" s="12">
        <v>58.37</v>
      </c>
      <c r="BR19" s="12">
        <v>333.81</v>
      </c>
      <c r="BS19" s="12">
        <v>1338.59</v>
      </c>
      <c r="BT19" s="1">
        <f t="shared" si="6"/>
        <v>1730.77</v>
      </c>
      <c r="BU19" s="12">
        <v>300.74</v>
      </c>
      <c r="BV19" s="12">
        <v>58.37</v>
      </c>
      <c r="BW19" s="12">
        <v>369.76</v>
      </c>
      <c r="BX19" s="1">
        <f t="shared" si="7"/>
        <v>728.87</v>
      </c>
      <c r="BY19" s="12">
        <v>165.63</v>
      </c>
      <c r="BZ19" s="12">
        <v>82.63</v>
      </c>
      <c r="CA19" s="12">
        <v>428.13</v>
      </c>
      <c r="CB19" s="1">
        <f t="shared" si="8"/>
        <v>676.39</v>
      </c>
      <c r="CC19" s="12">
        <v>95.18</v>
      </c>
      <c r="CD19" s="12">
        <v>99.35</v>
      </c>
      <c r="CE19" s="12">
        <v>0</v>
      </c>
      <c r="CF19" s="1">
        <f t="shared" si="9"/>
        <v>194.53</v>
      </c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</row>
    <row r="20" spans="1:112" x14ac:dyDescent="0.25">
      <c r="A20" s="14">
        <v>98312</v>
      </c>
      <c r="B20" t="s">
        <v>109</v>
      </c>
      <c r="C20">
        <v>8</v>
      </c>
      <c r="D20">
        <v>5</v>
      </c>
      <c r="E20">
        <v>3</v>
      </c>
      <c r="F20">
        <v>1</v>
      </c>
      <c r="G20">
        <v>1</v>
      </c>
      <c r="O20" s="1">
        <v>10910.14</v>
      </c>
      <c r="P20" s="1">
        <v>4659.5600000000004</v>
      </c>
      <c r="Q20" s="1">
        <v>933.38</v>
      </c>
      <c r="R20" s="1">
        <f t="shared" si="10"/>
        <v>16503.080000000002</v>
      </c>
      <c r="S20" s="12">
        <v>2577.9499999999998</v>
      </c>
      <c r="T20" s="12">
        <v>918.82</v>
      </c>
      <c r="U20" s="12">
        <v>509.53</v>
      </c>
      <c r="V20" s="1">
        <f t="shared" si="11"/>
        <v>4006.3</v>
      </c>
      <c r="W20" s="12">
        <v>1951.83</v>
      </c>
      <c r="X20" s="12">
        <v>897.16</v>
      </c>
      <c r="Y20" s="12">
        <v>218.28</v>
      </c>
      <c r="Z20" s="1">
        <f t="shared" si="2"/>
        <v>3067.27</v>
      </c>
      <c r="AA20" s="12">
        <v>746.51</v>
      </c>
      <c r="AB20" s="12">
        <v>642.78</v>
      </c>
      <c r="AC20" s="12">
        <v>368.93</v>
      </c>
      <c r="AD20" s="1">
        <f t="shared" si="3"/>
        <v>1758.22</v>
      </c>
      <c r="AE20" s="12">
        <v>563.76</v>
      </c>
      <c r="AF20" s="12">
        <v>739.37</v>
      </c>
      <c r="AG20" s="1">
        <v>0</v>
      </c>
      <c r="AH20" s="1">
        <f t="shared" si="4"/>
        <v>1303.1300000000001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98277</v>
      </c>
      <c r="BL20" t="s">
        <v>35</v>
      </c>
      <c r="BM20" s="12">
        <v>977.93</v>
      </c>
      <c r="BN20" s="12">
        <v>427.24</v>
      </c>
      <c r="BO20" s="12">
        <v>1048.51</v>
      </c>
      <c r="BP20" s="1">
        <f t="shared" si="5"/>
        <v>2453.6800000000003</v>
      </c>
      <c r="BQ20" s="12">
        <v>739.33</v>
      </c>
      <c r="BR20" s="12">
        <v>750.73</v>
      </c>
      <c r="BS20" s="12">
        <v>1287.4000000000001</v>
      </c>
      <c r="BT20" s="1">
        <f t="shared" si="6"/>
        <v>2777.46</v>
      </c>
      <c r="BU20" s="12">
        <v>482.58</v>
      </c>
      <c r="BV20" s="12">
        <v>518.17999999999995</v>
      </c>
      <c r="BW20" s="12">
        <v>1279.0999999999999</v>
      </c>
      <c r="BX20" s="1">
        <f t="shared" si="7"/>
        <v>2279.8599999999997</v>
      </c>
      <c r="BY20" s="12">
        <v>603.47</v>
      </c>
      <c r="BZ20" s="12">
        <v>221.1</v>
      </c>
      <c r="CA20" s="12">
        <v>40.270000000000003</v>
      </c>
      <c r="CB20" s="1">
        <f t="shared" si="8"/>
        <v>864.84</v>
      </c>
      <c r="CC20" s="12">
        <v>294.32</v>
      </c>
      <c r="CD20" s="12">
        <v>482.42</v>
      </c>
      <c r="CE20" s="12">
        <v>169.42</v>
      </c>
      <c r="CF20" s="1">
        <f t="shared" si="9"/>
        <v>946.16</v>
      </c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</row>
    <row r="21" spans="1:112" x14ac:dyDescent="0.25">
      <c r="A21" s="14">
        <v>98314</v>
      </c>
      <c r="B21" t="s">
        <v>109</v>
      </c>
      <c r="F21">
        <v>1</v>
      </c>
      <c r="G21">
        <v>1</v>
      </c>
      <c r="O21" s="1"/>
      <c r="P21" s="1"/>
      <c r="Q21" s="1"/>
      <c r="R21" s="1">
        <f t="shared" si="10"/>
        <v>0</v>
      </c>
      <c r="S21" s="12"/>
      <c r="T21" s="12"/>
      <c r="U21" s="12"/>
      <c r="V21" s="1">
        <f t="shared" si="11"/>
        <v>0</v>
      </c>
      <c r="W21" s="12"/>
      <c r="X21" s="12"/>
      <c r="Y21" s="12"/>
      <c r="Z21" s="1">
        <f t="shared" si="2"/>
        <v>0</v>
      </c>
      <c r="AA21" s="12">
        <v>8448.0499999999993</v>
      </c>
      <c r="AB21" s="12">
        <v>0</v>
      </c>
      <c r="AC21" s="12">
        <v>0</v>
      </c>
      <c r="AD21" s="1">
        <f t="shared" si="3"/>
        <v>8448.0499999999993</v>
      </c>
      <c r="AE21" s="12">
        <v>6002.37</v>
      </c>
      <c r="AF21" s="12">
        <v>0</v>
      </c>
      <c r="AG21" s="1">
        <v>0</v>
      </c>
      <c r="AH21" s="1">
        <f t="shared" si="4"/>
        <v>6002.37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K21" s="34">
        <v>98284</v>
      </c>
      <c r="BL21" t="s">
        <v>35</v>
      </c>
      <c r="BM21" s="12">
        <v>669.9</v>
      </c>
      <c r="BN21" s="12">
        <v>0</v>
      </c>
      <c r="BO21" s="12">
        <v>58.49</v>
      </c>
      <c r="BP21" s="1">
        <f t="shared" si="5"/>
        <v>728.39</v>
      </c>
      <c r="BQ21" s="12">
        <v>665.05</v>
      </c>
      <c r="BR21" s="12">
        <v>235.84</v>
      </c>
      <c r="BS21" s="12">
        <v>0</v>
      </c>
      <c r="BT21" s="1">
        <f t="shared" si="6"/>
        <v>900.89</v>
      </c>
      <c r="BU21" s="12">
        <v>527.22</v>
      </c>
      <c r="BV21" s="12">
        <v>152.35</v>
      </c>
      <c r="BW21" s="12">
        <v>89.71</v>
      </c>
      <c r="BX21" s="1">
        <f t="shared" si="7"/>
        <v>769.28000000000009</v>
      </c>
      <c r="BY21" s="12">
        <v>364.78</v>
      </c>
      <c r="BZ21" s="12">
        <v>329.42</v>
      </c>
      <c r="CA21" s="12">
        <v>221.6</v>
      </c>
      <c r="CB21" s="1">
        <f t="shared" si="8"/>
        <v>915.80000000000007</v>
      </c>
      <c r="CC21" s="12">
        <v>384.82</v>
      </c>
      <c r="CD21" s="12">
        <v>358.9</v>
      </c>
      <c r="CE21" s="12">
        <v>413.72</v>
      </c>
      <c r="CF21" s="1">
        <f t="shared" si="9"/>
        <v>1157.44</v>
      </c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</row>
    <row r="22" spans="1:112" x14ac:dyDescent="0.25">
      <c r="A22" s="14">
        <v>98337</v>
      </c>
      <c r="B22" t="s">
        <v>109</v>
      </c>
      <c r="C22">
        <v>1</v>
      </c>
      <c r="D22">
        <v>4</v>
      </c>
      <c r="E22">
        <v>1</v>
      </c>
      <c r="F22">
        <v>1</v>
      </c>
      <c r="G22">
        <v>1</v>
      </c>
      <c r="O22" s="1">
        <v>331.74</v>
      </c>
      <c r="P22" s="1">
        <v>242.54</v>
      </c>
      <c r="Q22" s="1">
        <v>0</v>
      </c>
      <c r="R22" s="1">
        <f t="shared" si="10"/>
        <v>574.28</v>
      </c>
      <c r="S22" s="12">
        <v>1822.24</v>
      </c>
      <c r="T22" s="12">
        <v>331.74</v>
      </c>
      <c r="U22" s="12">
        <v>17.2</v>
      </c>
      <c r="V22" s="1">
        <f t="shared" si="11"/>
        <v>2171.1799999999998</v>
      </c>
      <c r="W22" s="12">
        <v>275.24</v>
      </c>
      <c r="X22" s="12">
        <v>225.34</v>
      </c>
      <c r="Y22" s="12">
        <v>73.7</v>
      </c>
      <c r="Z22" s="1">
        <f t="shared" si="2"/>
        <v>574.28000000000009</v>
      </c>
      <c r="AA22" s="12">
        <v>201.69</v>
      </c>
      <c r="AB22" s="12">
        <v>275.24</v>
      </c>
      <c r="AC22" s="12">
        <v>299.04000000000002</v>
      </c>
      <c r="AD22" s="1">
        <f t="shared" si="3"/>
        <v>775.97</v>
      </c>
      <c r="AE22" s="12">
        <v>220.07</v>
      </c>
      <c r="AF22" s="12">
        <v>201.69</v>
      </c>
      <c r="AG22" s="1">
        <v>372.59</v>
      </c>
      <c r="AH22" s="1">
        <f t="shared" si="4"/>
        <v>794.34999999999991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K22" s="34">
        <v>98292</v>
      </c>
      <c r="BL22" t="s">
        <v>35</v>
      </c>
      <c r="BM22" s="12"/>
      <c r="BN22" s="12"/>
      <c r="BO22" s="12"/>
      <c r="BP22" s="1">
        <f t="shared" si="5"/>
        <v>0</v>
      </c>
      <c r="BQ22" s="12">
        <v>168.75</v>
      </c>
      <c r="BR22" s="12">
        <v>0</v>
      </c>
      <c r="BS22" s="12">
        <v>0</v>
      </c>
      <c r="BT22" s="1">
        <f t="shared" si="6"/>
        <v>168.75</v>
      </c>
      <c r="BU22" s="12">
        <v>80.56</v>
      </c>
      <c r="BV22" s="12">
        <v>18.11</v>
      </c>
      <c r="BW22" s="12">
        <v>0</v>
      </c>
      <c r="BX22" s="1">
        <f t="shared" si="7"/>
        <v>98.67</v>
      </c>
      <c r="BY22" s="12"/>
      <c r="BZ22" s="12"/>
      <c r="CA22" s="12"/>
      <c r="CB22" s="1">
        <f t="shared" si="8"/>
        <v>0</v>
      </c>
      <c r="CC22" s="12">
        <v>29.94</v>
      </c>
      <c r="CD22" s="12">
        <v>0</v>
      </c>
      <c r="CE22" s="12">
        <v>0</v>
      </c>
      <c r="CF22" s="1">
        <f t="shared" si="9"/>
        <v>29.94</v>
      </c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</row>
    <row r="23" spans="1:112" x14ac:dyDescent="0.25">
      <c r="A23" s="14">
        <v>98366</v>
      </c>
      <c r="B23" t="s">
        <v>109</v>
      </c>
      <c r="F23">
        <v>2</v>
      </c>
      <c r="G23">
        <v>1</v>
      </c>
      <c r="O23" s="1"/>
      <c r="P23" s="1"/>
      <c r="Q23" s="1"/>
      <c r="R23" s="1">
        <f t="shared" si="10"/>
        <v>0</v>
      </c>
      <c r="S23" s="12"/>
      <c r="T23" s="12"/>
      <c r="U23" s="12"/>
      <c r="V23" s="1">
        <f t="shared" si="11"/>
        <v>0</v>
      </c>
      <c r="W23" s="12"/>
      <c r="X23" s="12"/>
      <c r="Y23" s="12"/>
      <c r="Z23" s="1">
        <f t="shared" si="2"/>
        <v>0</v>
      </c>
      <c r="AA23" s="12">
        <v>7190.65</v>
      </c>
      <c r="AB23" s="12">
        <v>0</v>
      </c>
      <c r="AC23" s="12">
        <v>0</v>
      </c>
      <c r="AD23" s="1">
        <f t="shared" si="3"/>
        <v>7190.65</v>
      </c>
      <c r="AE23" s="12">
        <v>5301.91</v>
      </c>
      <c r="AF23" s="12">
        <v>1744.86</v>
      </c>
      <c r="AG23" s="1">
        <v>0</v>
      </c>
      <c r="AH23" s="1">
        <f t="shared" si="4"/>
        <v>7046.7699999999995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K23" s="34">
        <v>98295</v>
      </c>
      <c r="BL23" t="s">
        <v>35</v>
      </c>
      <c r="BM23" s="12">
        <v>45.98</v>
      </c>
      <c r="BN23" s="12">
        <v>0</v>
      </c>
      <c r="BO23" s="12">
        <v>0</v>
      </c>
      <c r="BP23" s="1">
        <f t="shared" si="5"/>
        <v>45.98</v>
      </c>
      <c r="BQ23" s="12"/>
      <c r="BR23" s="12"/>
      <c r="BS23" s="12"/>
      <c r="BT23" s="1">
        <f t="shared" si="6"/>
        <v>0</v>
      </c>
      <c r="BU23" s="12">
        <v>61.25</v>
      </c>
      <c r="BV23" s="12">
        <v>0</v>
      </c>
      <c r="BW23" s="12">
        <v>0</v>
      </c>
      <c r="BX23" s="1">
        <f t="shared" si="7"/>
        <v>61.25</v>
      </c>
      <c r="BY23" s="12">
        <v>110.48</v>
      </c>
      <c r="BZ23" s="12">
        <v>61.25</v>
      </c>
      <c r="CA23" s="12">
        <v>0</v>
      </c>
      <c r="CB23" s="1">
        <f t="shared" si="8"/>
        <v>171.73000000000002</v>
      </c>
      <c r="CC23" s="12">
        <v>125.14</v>
      </c>
      <c r="CD23" s="12">
        <v>40.71</v>
      </c>
      <c r="CE23" s="12">
        <v>0</v>
      </c>
      <c r="CF23" s="1">
        <f t="shared" si="9"/>
        <v>165.85</v>
      </c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98383</v>
      </c>
      <c r="B24" t="s">
        <v>109</v>
      </c>
      <c r="F24">
        <v>1</v>
      </c>
      <c r="O24" s="1"/>
      <c r="P24" s="1"/>
      <c r="Q24" s="1"/>
      <c r="R24" s="1">
        <f t="shared" si="10"/>
        <v>0</v>
      </c>
      <c r="S24" s="12"/>
      <c r="T24" s="12"/>
      <c r="U24" s="12"/>
      <c r="V24" s="1">
        <f t="shared" si="11"/>
        <v>0</v>
      </c>
      <c r="W24" s="12"/>
      <c r="X24" s="12"/>
      <c r="Y24" s="12"/>
      <c r="Z24" s="1">
        <f t="shared" si="2"/>
        <v>0</v>
      </c>
      <c r="AA24" s="12">
        <v>21.47</v>
      </c>
      <c r="AB24" s="12">
        <v>0</v>
      </c>
      <c r="AC24" s="12">
        <v>0</v>
      </c>
      <c r="AD24" s="1">
        <f t="shared" si="3"/>
        <v>21.47</v>
      </c>
      <c r="AE24" s="12"/>
      <c r="AF24" s="12"/>
      <c r="AG24" s="1"/>
      <c r="AH24" s="1">
        <f t="shared" si="4"/>
        <v>0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K24" s="34">
        <v>98310</v>
      </c>
      <c r="BL24" t="s">
        <v>35</v>
      </c>
      <c r="BM24" s="12">
        <v>585.37</v>
      </c>
      <c r="BN24" s="12">
        <v>300.25</v>
      </c>
      <c r="BO24" s="12">
        <v>447.83</v>
      </c>
      <c r="BP24" s="1">
        <f t="shared" si="5"/>
        <v>1333.45</v>
      </c>
      <c r="BQ24" s="12">
        <v>1132.75</v>
      </c>
      <c r="BR24" s="12">
        <v>528.72</v>
      </c>
      <c r="BS24" s="12">
        <v>588.63</v>
      </c>
      <c r="BT24" s="1">
        <f t="shared" si="6"/>
        <v>2250.1</v>
      </c>
      <c r="BU24" s="12">
        <v>290.95999999999998</v>
      </c>
      <c r="BV24" s="12">
        <v>334.29</v>
      </c>
      <c r="BW24" s="12">
        <v>226.71</v>
      </c>
      <c r="BX24" s="1">
        <f t="shared" si="7"/>
        <v>851.96</v>
      </c>
      <c r="BY24" s="12">
        <v>568.86</v>
      </c>
      <c r="BZ24" s="12">
        <v>223.13</v>
      </c>
      <c r="CA24" s="12">
        <v>561</v>
      </c>
      <c r="CB24" s="1">
        <f t="shared" si="8"/>
        <v>1352.99</v>
      </c>
      <c r="CC24" s="12">
        <v>591.41</v>
      </c>
      <c r="CD24" s="12">
        <v>532.41</v>
      </c>
      <c r="CE24" s="12">
        <v>784.13</v>
      </c>
      <c r="CF24" s="1">
        <f t="shared" si="9"/>
        <v>1907.9499999999998</v>
      </c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</row>
    <row r="25" spans="1:112" x14ac:dyDescent="0.25">
      <c r="A25" s="14">
        <v>98520</v>
      </c>
      <c r="B25" t="s">
        <v>109</v>
      </c>
      <c r="C25">
        <v>3</v>
      </c>
      <c r="D25">
        <v>2</v>
      </c>
      <c r="E25">
        <v>1</v>
      </c>
      <c r="F25">
        <v>1</v>
      </c>
      <c r="O25" s="1">
        <v>514.78</v>
      </c>
      <c r="P25" s="1">
        <v>0</v>
      </c>
      <c r="Q25" s="1">
        <v>0</v>
      </c>
      <c r="R25" s="1">
        <f t="shared" si="10"/>
        <v>514.78</v>
      </c>
      <c r="S25" s="12">
        <v>483.99</v>
      </c>
      <c r="T25" s="12">
        <v>0</v>
      </c>
      <c r="U25" s="12">
        <v>0</v>
      </c>
      <c r="V25" s="1">
        <f t="shared" si="11"/>
        <v>483.99</v>
      </c>
      <c r="W25" s="12">
        <v>40.880000000000003</v>
      </c>
      <c r="X25" s="12">
        <v>0</v>
      </c>
      <c r="Y25" s="12">
        <v>0</v>
      </c>
      <c r="Z25" s="1">
        <f t="shared" si="2"/>
        <v>40.880000000000003</v>
      </c>
      <c r="AA25" s="12">
        <v>40.880000000000003</v>
      </c>
      <c r="AB25" s="12">
        <v>0</v>
      </c>
      <c r="AC25" s="12">
        <v>0</v>
      </c>
      <c r="AD25" s="1">
        <f t="shared" si="3"/>
        <v>40.880000000000003</v>
      </c>
      <c r="AE25" s="12"/>
      <c r="AF25" s="12"/>
      <c r="AG25" s="1"/>
      <c r="AH25" s="1">
        <f t="shared" si="4"/>
        <v>0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K25" s="34">
        <v>98311</v>
      </c>
      <c r="BL25" t="s">
        <v>35</v>
      </c>
      <c r="BM25" s="12">
        <v>108.33</v>
      </c>
      <c r="BN25" s="12">
        <v>203.43</v>
      </c>
      <c r="BO25" s="12">
        <v>835</v>
      </c>
      <c r="BP25" s="1">
        <f t="shared" si="5"/>
        <v>1146.76</v>
      </c>
      <c r="BQ25" s="12">
        <v>112.68</v>
      </c>
      <c r="BR25" s="12">
        <v>108.33</v>
      </c>
      <c r="BS25" s="12">
        <v>1038.43</v>
      </c>
      <c r="BT25" s="1">
        <f t="shared" si="6"/>
        <v>1259.44</v>
      </c>
      <c r="BU25" s="12">
        <v>29.76</v>
      </c>
      <c r="BV25" s="12">
        <v>0</v>
      </c>
      <c r="BW25" s="12">
        <v>0</v>
      </c>
      <c r="BX25" s="1">
        <f t="shared" si="7"/>
        <v>29.76</v>
      </c>
      <c r="BY25" s="12">
        <v>20.059999999999999</v>
      </c>
      <c r="BZ25" s="12">
        <v>0</v>
      </c>
      <c r="CA25" s="12">
        <v>0</v>
      </c>
      <c r="CB25" s="1">
        <f t="shared" si="8"/>
        <v>20.059999999999999</v>
      </c>
      <c r="CC25" s="12">
        <v>141.5</v>
      </c>
      <c r="CD25" s="12">
        <v>20.059999999999999</v>
      </c>
      <c r="CE25" s="12">
        <v>0</v>
      </c>
      <c r="CF25" s="1">
        <f t="shared" si="9"/>
        <v>161.56</v>
      </c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</row>
    <row r="26" spans="1:112" x14ac:dyDescent="0.25">
      <c r="A26" s="14">
        <v>98528</v>
      </c>
      <c r="B26" t="s">
        <v>109</v>
      </c>
      <c r="C26">
        <v>5</v>
      </c>
      <c r="F26">
        <v>1</v>
      </c>
      <c r="O26" s="1">
        <v>3232.45</v>
      </c>
      <c r="P26" s="1">
        <v>0</v>
      </c>
      <c r="Q26" s="1">
        <v>0</v>
      </c>
      <c r="R26" s="1">
        <f t="shared" si="10"/>
        <v>3232.45</v>
      </c>
      <c r="S26" s="12"/>
      <c r="T26" s="12"/>
      <c r="U26" s="12"/>
      <c r="V26" s="1">
        <f t="shared" si="11"/>
        <v>0</v>
      </c>
      <c r="W26" s="12"/>
      <c r="X26" s="12"/>
      <c r="Y26" s="12"/>
      <c r="Z26" s="1">
        <f t="shared" si="2"/>
        <v>0</v>
      </c>
      <c r="AA26" s="12">
        <v>631.66</v>
      </c>
      <c r="AB26" s="12">
        <v>0</v>
      </c>
      <c r="AC26" s="12">
        <v>0</v>
      </c>
      <c r="AD26" s="1">
        <f t="shared" si="3"/>
        <v>631.66</v>
      </c>
      <c r="AE26" s="12"/>
      <c r="AF26" s="12"/>
      <c r="AG26" s="1"/>
      <c r="AH26" s="1">
        <f t="shared" si="4"/>
        <v>0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98312</v>
      </c>
      <c r="BL26" t="s">
        <v>35</v>
      </c>
      <c r="BM26" s="12">
        <v>1135.94</v>
      </c>
      <c r="BN26" s="12">
        <v>391.95</v>
      </c>
      <c r="BO26" s="12">
        <v>613.9</v>
      </c>
      <c r="BP26" s="1">
        <f t="shared" si="5"/>
        <v>2141.79</v>
      </c>
      <c r="BQ26" s="12">
        <v>1449.94</v>
      </c>
      <c r="BR26" s="12">
        <v>1059.73</v>
      </c>
      <c r="BS26" s="12">
        <v>939.38</v>
      </c>
      <c r="BT26" s="1">
        <f t="shared" si="6"/>
        <v>3449.05</v>
      </c>
      <c r="BU26" s="12">
        <v>560.1</v>
      </c>
      <c r="BV26" s="12">
        <v>677.62</v>
      </c>
      <c r="BW26" s="12">
        <v>1776.64</v>
      </c>
      <c r="BX26" s="1">
        <f t="shared" si="7"/>
        <v>3014.36</v>
      </c>
      <c r="BY26" s="12">
        <v>479.89</v>
      </c>
      <c r="BZ26" s="12">
        <v>333.2</v>
      </c>
      <c r="CA26" s="12">
        <v>1636.96</v>
      </c>
      <c r="CB26" s="1">
        <f t="shared" si="8"/>
        <v>2450.0500000000002</v>
      </c>
      <c r="CC26" s="12">
        <v>482.49</v>
      </c>
      <c r="CD26" s="12">
        <v>347.13</v>
      </c>
      <c r="CE26" s="12">
        <v>1863.99</v>
      </c>
      <c r="CF26" s="1">
        <f t="shared" si="9"/>
        <v>2693.61</v>
      </c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98584</v>
      </c>
      <c r="B27" t="s">
        <v>109</v>
      </c>
      <c r="C27">
        <v>15</v>
      </c>
      <c r="D27">
        <v>15</v>
      </c>
      <c r="E27">
        <v>16</v>
      </c>
      <c r="F27">
        <v>16</v>
      </c>
      <c r="G27">
        <v>26</v>
      </c>
      <c r="O27" s="1">
        <v>28629.67</v>
      </c>
      <c r="P27" s="1">
        <v>17316.52</v>
      </c>
      <c r="Q27" s="1">
        <v>101070.76</v>
      </c>
      <c r="R27" s="1">
        <f t="shared" si="10"/>
        <v>147016.95000000001</v>
      </c>
      <c r="S27" s="12">
        <v>28482.89</v>
      </c>
      <c r="T27" s="12">
        <v>28629.67</v>
      </c>
      <c r="U27" s="12">
        <v>118387.28</v>
      </c>
      <c r="V27" s="1">
        <f t="shared" si="11"/>
        <v>175499.84</v>
      </c>
      <c r="W27" s="12">
        <v>28926.93</v>
      </c>
      <c r="X27" s="12">
        <v>28482.89</v>
      </c>
      <c r="Y27" s="12">
        <v>147016.95000000001</v>
      </c>
      <c r="Z27" s="1">
        <f t="shared" si="2"/>
        <v>204426.77000000002</v>
      </c>
      <c r="AA27" s="12">
        <v>27301.55</v>
      </c>
      <c r="AB27" s="12">
        <v>28836.560000000001</v>
      </c>
      <c r="AC27" s="12">
        <v>135988.59</v>
      </c>
      <c r="AD27" s="1">
        <f t="shared" si="3"/>
        <v>192126.7</v>
      </c>
      <c r="AE27" s="12">
        <v>30379.96</v>
      </c>
      <c r="AF27" s="12">
        <v>27301.55</v>
      </c>
      <c r="AG27" s="1">
        <v>81923.92</v>
      </c>
      <c r="AH27" s="1">
        <f t="shared" si="4"/>
        <v>139605.43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98337</v>
      </c>
      <c r="BL27" t="s">
        <v>35</v>
      </c>
      <c r="BM27" s="12">
        <v>282.2</v>
      </c>
      <c r="BN27" s="12">
        <v>165.9</v>
      </c>
      <c r="BO27" s="12">
        <v>458.44</v>
      </c>
      <c r="BP27" s="1">
        <f t="shared" si="5"/>
        <v>906.54</v>
      </c>
      <c r="BQ27" s="12">
        <v>345.02</v>
      </c>
      <c r="BR27" s="12">
        <v>194.44</v>
      </c>
      <c r="BS27" s="12">
        <v>206.66</v>
      </c>
      <c r="BT27" s="1">
        <f t="shared" si="6"/>
        <v>746.12</v>
      </c>
      <c r="BU27" s="12">
        <v>137.80000000000001</v>
      </c>
      <c r="BV27" s="12">
        <v>60.4</v>
      </c>
      <c r="BW27" s="12">
        <v>40.200000000000003</v>
      </c>
      <c r="BX27" s="1">
        <f t="shared" si="7"/>
        <v>238.40000000000003</v>
      </c>
      <c r="BY27" s="12">
        <v>382.86</v>
      </c>
      <c r="BZ27" s="12">
        <v>15.14</v>
      </c>
      <c r="CA27" s="12">
        <v>0</v>
      </c>
      <c r="CB27" s="1">
        <f t="shared" si="8"/>
        <v>398</v>
      </c>
      <c r="CC27" s="12">
        <v>78.42</v>
      </c>
      <c r="CD27" s="12">
        <v>298.67</v>
      </c>
      <c r="CE27" s="12">
        <v>15.14</v>
      </c>
      <c r="CF27" s="1">
        <f t="shared" si="9"/>
        <v>392.23</v>
      </c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</row>
    <row r="28" spans="1:112" x14ac:dyDescent="0.25">
      <c r="A28" s="14">
        <v>98611</v>
      </c>
      <c r="B28" t="s">
        <v>109</v>
      </c>
      <c r="E28">
        <v>4</v>
      </c>
      <c r="F28">
        <v>4</v>
      </c>
      <c r="G28">
        <v>4</v>
      </c>
      <c r="O28" s="1"/>
      <c r="P28" s="1"/>
      <c r="Q28" s="1"/>
      <c r="R28" s="1">
        <f t="shared" si="10"/>
        <v>0</v>
      </c>
      <c r="S28" s="12"/>
      <c r="T28" s="12"/>
      <c r="U28" s="12"/>
      <c r="V28" s="1">
        <f t="shared" si="11"/>
        <v>0</v>
      </c>
      <c r="W28" s="12">
        <v>6241.21</v>
      </c>
      <c r="X28" s="12">
        <v>0</v>
      </c>
      <c r="Y28" s="12">
        <v>0</v>
      </c>
      <c r="Z28" s="1">
        <f t="shared" si="2"/>
        <v>6241.21</v>
      </c>
      <c r="AA28" s="12">
        <v>5869.49</v>
      </c>
      <c r="AB28" s="12">
        <v>6241.21</v>
      </c>
      <c r="AC28" s="12">
        <v>0</v>
      </c>
      <c r="AD28" s="1">
        <f t="shared" si="3"/>
        <v>12110.7</v>
      </c>
      <c r="AE28" s="12">
        <v>5056.62</v>
      </c>
      <c r="AF28" s="12">
        <v>0</v>
      </c>
      <c r="AG28" s="1">
        <v>0</v>
      </c>
      <c r="AH28" s="1">
        <f t="shared" si="4"/>
        <v>5056.62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98366</v>
      </c>
      <c r="BL28" t="s">
        <v>35</v>
      </c>
      <c r="BM28" s="12">
        <v>424.77</v>
      </c>
      <c r="BN28" s="12">
        <v>251.69</v>
      </c>
      <c r="BO28" s="12">
        <v>105.92</v>
      </c>
      <c r="BP28" s="1">
        <f t="shared" si="5"/>
        <v>782.38</v>
      </c>
      <c r="BQ28" s="12">
        <v>1331.05</v>
      </c>
      <c r="BR28" s="12">
        <v>343.05</v>
      </c>
      <c r="BS28" s="12">
        <v>33.01</v>
      </c>
      <c r="BT28" s="1">
        <f t="shared" si="6"/>
        <v>1707.11</v>
      </c>
      <c r="BU28" s="12">
        <v>856.24</v>
      </c>
      <c r="BV28" s="12">
        <v>1281.05</v>
      </c>
      <c r="BW28" s="12">
        <v>376.06</v>
      </c>
      <c r="BX28" s="1">
        <f t="shared" si="7"/>
        <v>2513.35</v>
      </c>
      <c r="BY28" s="12">
        <v>315.45999999999998</v>
      </c>
      <c r="BZ28" s="12">
        <v>564.45000000000005</v>
      </c>
      <c r="CA28" s="12">
        <v>1410.31</v>
      </c>
      <c r="CB28" s="1">
        <f t="shared" si="8"/>
        <v>2290.2200000000003</v>
      </c>
      <c r="CC28" s="12">
        <v>159.81</v>
      </c>
      <c r="CD28" s="12">
        <v>64.75</v>
      </c>
      <c r="CE28" s="12">
        <v>1828.94</v>
      </c>
      <c r="CF28" s="1">
        <f t="shared" si="9"/>
        <v>2053.5</v>
      </c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</row>
    <row r="29" spans="1:112" x14ac:dyDescent="0.25">
      <c r="A29" s="14">
        <v>98625</v>
      </c>
      <c r="B29" t="s">
        <v>109</v>
      </c>
      <c r="C29">
        <v>4</v>
      </c>
      <c r="E29">
        <v>4</v>
      </c>
      <c r="F29">
        <v>1</v>
      </c>
      <c r="G29">
        <v>4</v>
      </c>
      <c r="O29" s="1">
        <v>5836.75</v>
      </c>
      <c r="P29" s="1">
        <v>0.37</v>
      </c>
      <c r="Q29" s="1">
        <v>0</v>
      </c>
      <c r="R29" s="1">
        <f t="shared" si="10"/>
        <v>5837.12</v>
      </c>
      <c r="S29" s="12"/>
      <c r="T29" s="12"/>
      <c r="U29" s="12"/>
      <c r="V29" s="1">
        <f t="shared" si="11"/>
        <v>0</v>
      </c>
      <c r="W29" s="12">
        <v>4472.84</v>
      </c>
      <c r="X29" s="12">
        <v>0.37</v>
      </c>
      <c r="Y29" s="12">
        <v>0</v>
      </c>
      <c r="Z29" s="1">
        <f t="shared" si="2"/>
        <v>4473.21</v>
      </c>
      <c r="AA29" s="12">
        <v>0.37</v>
      </c>
      <c r="AB29" s="12">
        <v>0</v>
      </c>
      <c r="AC29" s="12">
        <v>0</v>
      </c>
      <c r="AD29" s="1">
        <f t="shared" si="3"/>
        <v>0.37</v>
      </c>
      <c r="AE29" s="12">
        <v>2895.54</v>
      </c>
      <c r="AF29" s="12">
        <v>0.37</v>
      </c>
      <c r="AG29" s="1">
        <v>0</v>
      </c>
      <c r="AH29" s="1">
        <f t="shared" si="4"/>
        <v>2895.91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K29" s="34">
        <v>98367</v>
      </c>
      <c r="BL29" t="s">
        <v>35</v>
      </c>
      <c r="BM29" s="12">
        <v>304.48</v>
      </c>
      <c r="BN29" s="12">
        <v>116.21</v>
      </c>
      <c r="BO29" s="12">
        <v>460.42</v>
      </c>
      <c r="BP29" s="1">
        <f t="shared" si="5"/>
        <v>881.11</v>
      </c>
      <c r="BQ29" s="12">
        <v>285.72000000000003</v>
      </c>
      <c r="BR29" s="12">
        <v>202.07</v>
      </c>
      <c r="BS29" s="12">
        <v>133.75</v>
      </c>
      <c r="BT29" s="1">
        <f t="shared" si="6"/>
        <v>621.54</v>
      </c>
      <c r="BU29" s="12">
        <v>323.73</v>
      </c>
      <c r="BV29" s="12">
        <v>215.49</v>
      </c>
      <c r="BW29" s="12">
        <v>0</v>
      </c>
      <c r="BX29" s="1">
        <f t="shared" si="7"/>
        <v>539.22</v>
      </c>
      <c r="BY29" s="12">
        <v>241.2</v>
      </c>
      <c r="BZ29" s="12">
        <v>213.26</v>
      </c>
      <c r="CA29" s="12">
        <v>215.49</v>
      </c>
      <c r="CB29" s="1">
        <f t="shared" si="8"/>
        <v>669.95</v>
      </c>
      <c r="CC29" s="12">
        <v>139.58000000000001</v>
      </c>
      <c r="CD29" s="12">
        <v>241.2</v>
      </c>
      <c r="CE29" s="12">
        <v>428.75</v>
      </c>
      <c r="CF29" s="1">
        <f t="shared" si="9"/>
        <v>809.53</v>
      </c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</row>
    <row r="30" spans="1:112" x14ac:dyDescent="0.25">
      <c r="A30" s="14">
        <v>98626</v>
      </c>
      <c r="B30" t="s">
        <v>109</v>
      </c>
      <c r="C30">
        <v>6</v>
      </c>
      <c r="E30">
        <v>4</v>
      </c>
      <c r="F30">
        <v>4</v>
      </c>
      <c r="G30">
        <v>4</v>
      </c>
      <c r="O30" s="1">
        <v>39755.06</v>
      </c>
      <c r="P30" s="1">
        <v>0</v>
      </c>
      <c r="Q30" s="1">
        <v>0</v>
      </c>
      <c r="R30" s="1">
        <f t="shared" si="10"/>
        <v>39755.06</v>
      </c>
      <c r="S30" s="12"/>
      <c r="T30" s="12"/>
      <c r="U30" s="12"/>
      <c r="V30" s="1">
        <f t="shared" si="11"/>
        <v>0</v>
      </c>
      <c r="W30" s="12">
        <v>33242.68</v>
      </c>
      <c r="X30" s="12">
        <v>0</v>
      </c>
      <c r="Y30" s="12">
        <v>0</v>
      </c>
      <c r="Z30" s="1">
        <f t="shared" si="2"/>
        <v>33242.68</v>
      </c>
      <c r="AA30" s="12">
        <v>33675.449999999997</v>
      </c>
      <c r="AB30" s="12">
        <v>0</v>
      </c>
      <c r="AC30" s="12">
        <v>0</v>
      </c>
      <c r="AD30" s="1">
        <f t="shared" si="3"/>
        <v>33675.449999999997</v>
      </c>
      <c r="AE30" s="12">
        <v>24159.23</v>
      </c>
      <c r="AF30" s="12">
        <v>0</v>
      </c>
      <c r="AG30" s="1">
        <v>0</v>
      </c>
      <c r="AH30" s="1">
        <f t="shared" si="4"/>
        <v>24159.23</v>
      </c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K30" s="34">
        <v>98383</v>
      </c>
      <c r="BL30" t="s">
        <v>35</v>
      </c>
      <c r="BM30" s="12">
        <v>207.15</v>
      </c>
      <c r="BN30" s="12">
        <v>105.89</v>
      </c>
      <c r="BO30" s="12">
        <v>0</v>
      </c>
      <c r="BP30" s="1">
        <f t="shared" si="5"/>
        <v>313.04000000000002</v>
      </c>
      <c r="BQ30" s="12">
        <v>642.02</v>
      </c>
      <c r="BR30" s="12">
        <v>113.04</v>
      </c>
      <c r="BS30" s="12">
        <v>0</v>
      </c>
      <c r="BT30" s="1">
        <f t="shared" si="6"/>
        <v>755.06</v>
      </c>
      <c r="BU30" s="12">
        <v>436.14</v>
      </c>
      <c r="BV30" s="12">
        <v>371.66</v>
      </c>
      <c r="BW30" s="12">
        <v>40.9</v>
      </c>
      <c r="BX30" s="1">
        <f t="shared" si="7"/>
        <v>848.69999999999993</v>
      </c>
      <c r="BY30" s="12">
        <v>352.61</v>
      </c>
      <c r="BZ30" s="12">
        <v>436.14</v>
      </c>
      <c r="CA30" s="12">
        <v>212.56</v>
      </c>
      <c r="CB30" s="1">
        <f t="shared" si="8"/>
        <v>1001.31</v>
      </c>
      <c r="CC30" s="12">
        <v>109.3</v>
      </c>
      <c r="CD30" s="12">
        <v>164.08</v>
      </c>
      <c r="CE30" s="12">
        <v>191.52</v>
      </c>
      <c r="CF30" s="1">
        <f t="shared" si="9"/>
        <v>464.9</v>
      </c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</row>
    <row r="31" spans="1:112" x14ac:dyDescent="0.25">
      <c r="A31" s="14">
        <v>98632</v>
      </c>
      <c r="B31" t="s">
        <v>109</v>
      </c>
      <c r="C31">
        <v>1</v>
      </c>
      <c r="D31">
        <v>2</v>
      </c>
      <c r="E31">
        <v>3</v>
      </c>
      <c r="F31">
        <v>4</v>
      </c>
      <c r="G31">
        <v>2</v>
      </c>
      <c r="O31" s="1">
        <v>0.2</v>
      </c>
      <c r="P31" s="1">
        <v>0</v>
      </c>
      <c r="Q31" s="1">
        <v>0</v>
      </c>
      <c r="R31" s="1">
        <f t="shared" si="10"/>
        <v>0.2</v>
      </c>
      <c r="S31" s="12">
        <v>15.87</v>
      </c>
      <c r="T31" s="12">
        <v>0</v>
      </c>
      <c r="U31" s="12">
        <v>0</v>
      </c>
      <c r="V31" s="1">
        <f t="shared" si="11"/>
        <v>15.87</v>
      </c>
      <c r="W31" s="12">
        <v>29.65</v>
      </c>
      <c r="X31" s="12">
        <v>0</v>
      </c>
      <c r="Y31" s="12">
        <v>0</v>
      </c>
      <c r="Z31" s="1">
        <f t="shared" si="2"/>
        <v>29.65</v>
      </c>
      <c r="AA31" s="12">
        <v>217.52</v>
      </c>
      <c r="AB31" s="12">
        <v>0</v>
      </c>
      <c r="AC31" s="12">
        <v>0</v>
      </c>
      <c r="AD31" s="1">
        <f t="shared" si="3"/>
        <v>217.52</v>
      </c>
      <c r="AE31" s="12">
        <v>15.87</v>
      </c>
      <c r="AF31" s="12">
        <v>0</v>
      </c>
      <c r="AG31" s="1">
        <v>0</v>
      </c>
      <c r="AH31" s="1">
        <f t="shared" si="4"/>
        <v>15.87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K31" s="34">
        <v>98520</v>
      </c>
      <c r="BL31" t="s">
        <v>35</v>
      </c>
      <c r="BM31" s="12">
        <v>137.13999999999999</v>
      </c>
      <c r="BN31" s="12">
        <v>20.25</v>
      </c>
      <c r="BO31" s="12">
        <v>74.41</v>
      </c>
      <c r="BP31" s="1">
        <f t="shared" si="5"/>
        <v>231.79999999999998</v>
      </c>
      <c r="BQ31" s="12">
        <v>197.64</v>
      </c>
      <c r="BR31" s="12">
        <v>137.13999999999999</v>
      </c>
      <c r="BS31" s="12">
        <v>94.66</v>
      </c>
      <c r="BT31" s="1">
        <f t="shared" si="6"/>
        <v>429.43999999999994</v>
      </c>
      <c r="BU31" s="12">
        <v>28.57</v>
      </c>
      <c r="BV31" s="12">
        <v>26.67</v>
      </c>
      <c r="BW31" s="12">
        <v>117.48</v>
      </c>
      <c r="BX31" s="1">
        <f t="shared" si="7"/>
        <v>172.72</v>
      </c>
      <c r="BY31" s="12">
        <v>182.28</v>
      </c>
      <c r="BZ31" s="12">
        <v>21.69</v>
      </c>
      <c r="CA31" s="12">
        <v>144.15</v>
      </c>
      <c r="CB31" s="1">
        <f t="shared" si="8"/>
        <v>348.12</v>
      </c>
      <c r="CC31" s="12">
        <v>413.52</v>
      </c>
      <c r="CD31" s="12">
        <v>32.56</v>
      </c>
      <c r="CE31" s="12">
        <v>161.86000000000001</v>
      </c>
      <c r="CF31" s="1">
        <f t="shared" si="9"/>
        <v>607.94000000000005</v>
      </c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</row>
    <row r="32" spans="1:112" x14ac:dyDescent="0.25">
      <c r="A32" s="14">
        <v>98674</v>
      </c>
      <c r="B32" t="s">
        <v>109</v>
      </c>
      <c r="C32">
        <v>8</v>
      </c>
      <c r="G32">
        <v>7</v>
      </c>
      <c r="O32" s="1">
        <v>23390.34</v>
      </c>
      <c r="P32" s="1">
        <v>0</v>
      </c>
      <c r="Q32" s="1">
        <v>0</v>
      </c>
      <c r="R32" s="1">
        <f t="shared" si="10"/>
        <v>23390.34</v>
      </c>
      <c r="S32" s="12"/>
      <c r="T32" s="12"/>
      <c r="U32" s="12"/>
      <c r="V32" s="1">
        <f t="shared" si="11"/>
        <v>0</v>
      </c>
      <c r="W32" s="12"/>
      <c r="X32" s="12"/>
      <c r="Y32" s="12"/>
      <c r="Z32" s="1">
        <f t="shared" si="2"/>
        <v>0</v>
      </c>
      <c r="AA32" s="12"/>
      <c r="AB32" s="12"/>
      <c r="AC32" s="12"/>
      <c r="AD32" s="1">
        <f t="shared" si="3"/>
        <v>0</v>
      </c>
      <c r="AE32" s="12">
        <v>12448.05</v>
      </c>
      <c r="AF32" s="12">
        <v>0</v>
      </c>
      <c r="AG32" s="1">
        <v>0</v>
      </c>
      <c r="AH32" s="1">
        <f t="shared" si="4"/>
        <v>12448.05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98541</v>
      </c>
      <c r="BL32" t="s">
        <v>35</v>
      </c>
      <c r="BM32" s="12"/>
      <c r="BN32" s="12"/>
      <c r="BO32" s="12"/>
      <c r="BP32" s="1">
        <f t="shared" si="5"/>
        <v>0</v>
      </c>
      <c r="BQ32" s="12">
        <v>263.27</v>
      </c>
      <c r="BR32" s="12">
        <v>0</v>
      </c>
      <c r="BS32" s="12">
        <v>0</v>
      </c>
      <c r="BT32" s="1">
        <f t="shared" si="6"/>
        <v>263.27</v>
      </c>
      <c r="BU32" s="12">
        <v>1015.29</v>
      </c>
      <c r="BV32" s="12">
        <v>0</v>
      </c>
      <c r="BW32" s="12">
        <v>0</v>
      </c>
      <c r="BX32" s="1">
        <f t="shared" si="7"/>
        <v>1015.29</v>
      </c>
      <c r="BY32" s="12">
        <v>88.48</v>
      </c>
      <c r="BZ32" s="12">
        <v>442.27</v>
      </c>
      <c r="CA32" s="12">
        <v>0</v>
      </c>
      <c r="CB32" s="1">
        <f t="shared" si="8"/>
        <v>530.75</v>
      </c>
      <c r="CC32" s="12">
        <v>263.58999999999997</v>
      </c>
      <c r="CD32" s="12">
        <v>88.48</v>
      </c>
      <c r="CE32" s="12">
        <v>442.27</v>
      </c>
      <c r="CF32" s="1">
        <f t="shared" si="9"/>
        <v>794.33999999999992</v>
      </c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</row>
    <row r="33" spans="1:112" x14ac:dyDescent="0.25">
      <c r="A33" s="14">
        <v>98801</v>
      </c>
      <c r="B33" t="s">
        <v>109</v>
      </c>
      <c r="E33">
        <v>8</v>
      </c>
      <c r="O33" s="1"/>
      <c r="P33" s="1"/>
      <c r="Q33" s="1"/>
      <c r="R33" s="1">
        <f t="shared" si="10"/>
        <v>0</v>
      </c>
      <c r="S33" s="12"/>
      <c r="T33" s="12"/>
      <c r="U33" s="12"/>
      <c r="V33" s="1">
        <f t="shared" si="11"/>
        <v>0</v>
      </c>
      <c r="W33" s="12">
        <v>13432.71</v>
      </c>
      <c r="X33" s="12">
        <v>0</v>
      </c>
      <c r="Y33" s="12">
        <v>0</v>
      </c>
      <c r="Z33" s="1">
        <f t="shared" si="2"/>
        <v>13432.71</v>
      </c>
      <c r="AA33" s="12"/>
      <c r="AB33" s="12"/>
      <c r="AC33" s="12"/>
      <c r="AD33" s="1">
        <f t="shared" si="3"/>
        <v>0</v>
      </c>
      <c r="AE33" s="12"/>
      <c r="AF33" s="12"/>
      <c r="AG33" s="1"/>
      <c r="AH33" s="1">
        <f t="shared" si="4"/>
        <v>0</v>
      </c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98550</v>
      </c>
      <c r="BL33" t="s">
        <v>35</v>
      </c>
      <c r="BM33" s="12">
        <v>330.6</v>
      </c>
      <c r="BN33" s="12">
        <v>23.22</v>
      </c>
      <c r="BO33" s="12">
        <v>404.52</v>
      </c>
      <c r="BP33" s="1">
        <f t="shared" si="5"/>
        <v>758.34</v>
      </c>
      <c r="BQ33" s="12">
        <v>1032.94</v>
      </c>
      <c r="BR33" s="12">
        <v>238.11</v>
      </c>
      <c r="BS33" s="12">
        <v>37.369999999999997</v>
      </c>
      <c r="BT33" s="1">
        <f t="shared" si="6"/>
        <v>1308.42</v>
      </c>
      <c r="BU33" s="12">
        <v>1044.3</v>
      </c>
      <c r="BV33" s="12">
        <v>760.38</v>
      </c>
      <c r="BW33" s="12">
        <v>118.24</v>
      </c>
      <c r="BX33" s="1">
        <f t="shared" si="7"/>
        <v>1922.9199999999998</v>
      </c>
      <c r="BY33" s="12">
        <v>1095.7</v>
      </c>
      <c r="BZ33" s="12">
        <v>681.63</v>
      </c>
      <c r="CA33" s="12">
        <v>134.58000000000001</v>
      </c>
      <c r="CB33" s="1">
        <f t="shared" si="8"/>
        <v>1911.9099999999999</v>
      </c>
      <c r="CC33" s="12">
        <v>341.16</v>
      </c>
      <c r="CD33" s="12">
        <v>567.04999999999995</v>
      </c>
      <c r="CE33" s="12">
        <v>108.34</v>
      </c>
      <c r="CF33" s="1">
        <f t="shared" si="9"/>
        <v>1016.5500000000001</v>
      </c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98802</v>
      </c>
      <c r="B34" t="s">
        <v>109</v>
      </c>
      <c r="D34">
        <v>2</v>
      </c>
      <c r="O34" s="1"/>
      <c r="P34" s="1"/>
      <c r="Q34" s="1"/>
      <c r="R34" s="1">
        <f t="shared" si="10"/>
        <v>0</v>
      </c>
      <c r="S34" s="12">
        <v>240.82</v>
      </c>
      <c r="T34" s="12">
        <v>0</v>
      </c>
      <c r="U34" s="12">
        <v>0</v>
      </c>
      <c r="V34" s="1">
        <f t="shared" si="11"/>
        <v>240.82</v>
      </c>
      <c r="W34" s="12"/>
      <c r="X34" s="12"/>
      <c r="Y34" s="12"/>
      <c r="Z34" s="1">
        <f t="shared" si="2"/>
        <v>0</v>
      </c>
      <c r="AA34" s="12"/>
      <c r="AB34" s="12"/>
      <c r="AC34" s="12"/>
      <c r="AD34" s="1">
        <f t="shared" si="3"/>
        <v>0</v>
      </c>
      <c r="AE34" s="12"/>
      <c r="AF34" s="12"/>
      <c r="AG34" s="1"/>
      <c r="AH34" s="1">
        <f t="shared" si="4"/>
        <v>0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K34" s="34">
        <v>98557</v>
      </c>
      <c r="BL34" t="s">
        <v>35</v>
      </c>
      <c r="BM34" s="12"/>
      <c r="BN34" s="12"/>
      <c r="BO34" s="12"/>
      <c r="BP34" s="1">
        <f t="shared" si="5"/>
        <v>0</v>
      </c>
      <c r="BQ34" s="12"/>
      <c r="BR34" s="12"/>
      <c r="BS34" s="12"/>
      <c r="BT34" s="1">
        <f t="shared" si="6"/>
        <v>0</v>
      </c>
      <c r="BU34" s="12">
        <v>41.56</v>
      </c>
      <c r="BV34" s="12">
        <v>0</v>
      </c>
      <c r="BW34" s="12">
        <v>0</v>
      </c>
      <c r="BX34" s="1">
        <f t="shared" si="7"/>
        <v>41.56</v>
      </c>
      <c r="BY34" s="12">
        <v>40.75</v>
      </c>
      <c r="BZ34" s="12">
        <v>41.56</v>
      </c>
      <c r="CA34" s="12">
        <v>0</v>
      </c>
      <c r="CB34" s="1">
        <f t="shared" si="8"/>
        <v>82.31</v>
      </c>
      <c r="CC34" s="12"/>
      <c r="CD34" s="12"/>
      <c r="CE34" s="12"/>
      <c r="CF34" s="1">
        <f t="shared" si="9"/>
        <v>0</v>
      </c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</row>
    <row r="35" spans="1:112" x14ac:dyDescent="0.25">
      <c r="A35" s="14">
        <v>98837</v>
      </c>
      <c r="B35" t="s">
        <v>109</v>
      </c>
      <c r="G35">
        <v>1</v>
      </c>
      <c r="O35" s="1"/>
      <c r="P35" s="1"/>
      <c r="Q35" s="1"/>
      <c r="R35" s="1">
        <f t="shared" si="10"/>
        <v>0</v>
      </c>
      <c r="S35" s="12"/>
      <c r="T35" s="12"/>
      <c r="U35" s="12"/>
      <c r="V35" s="1">
        <f t="shared" si="11"/>
        <v>0</v>
      </c>
      <c r="W35" s="12"/>
      <c r="X35" s="12"/>
      <c r="Y35" s="12"/>
      <c r="Z35" s="1">
        <f t="shared" si="2"/>
        <v>0</v>
      </c>
      <c r="AA35" s="12"/>
      <c r="AB35" s="12"/>
      <c r="AC35" s="12"/>
      <c r="AD35" s="1">
        <f t="shared" si="3"/>
        <v>0</v>
      </c>
      <c r="AE35" s="12">
        <v>446.04</v>
      </c>
      <c r="AF35" s="12">
        <v>0</v>
      </c>
      <c r="AG35" s="1">
        <v>0</v>
      </c>
      <c r="AH35" s="1">
        <f t="shared" si="4"/>
        <v>446.04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K35" s="34">
        <v>98563</v>
      </c>
      <c r="BL35" t="s">
        <v>35</v>
      </c>
      <c r="BM35" s="12">
        <v>21.16</v>
      </c>
      <c r="BN35" s="12">
        <v>5.38</v>
      </c>
      <c r="BO35" s="12">
        <v>0</v>
      </c>
      <c r="BP35" s="1">
        <f t="shared" si="5"/>
        <v>26.54</v>
      </c>
      <c r="BQ35" s="12">
        <v>20.88</v>
      </c>
      <c r="BR35" s="12">
        <v>21.16</v>
      </c>
      <c r="BS35" s="12">
        <v>5.38</v>
      </c>
      <c r="BT35" s="1">
        <f t="shared" si="6"/>
        <v>47.42</v>
      </c>
      <c r="BU35" s="12"/>
      <c r="BV35" s="12"/>
      <c r="BW35" s="12"/>
      <c r="BX35" s="1">
        <f t="shared" si="7"/>
        <v>0</v>
      </c>
      <c r="BY35" s="12"/>
      <c r="BZ35" s="12"/>
      <c r="CA35" s="12"/>
      <c r="CB35" s="1">
        <f t="shared" si="8"/>
        <v>0</v>
      </c>
      <c r="CC35" s="12"/>
      <c r="CD35" s="12"/>
      <c r="CE35" s="12"/>
      <c r="CF35" s="1">
        <f t="shared" si="9"/>
        <v>0</v>
      </c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</row>
    <row r="36" spans="1:112" x14ac:dyDescent="0.25">
      <c r="A36" s="14">
        <v>98901</v>
      </c>
      <c r="B36" t="s">
        <v>109</v>
      </c>
      <c r="F36">
        <v>1</v>
      </c>
      <c r="O36" s="1"/>
      <c r="P36" s="1"/>
      <c r="Q36" s="1"/>
      <c r="R36" s="1">
        <f t="shared" si="10"/>
        <v>0</v>
      </c>
      <c r="S36" s="12"/>
      <c r="T36" s="12"/>
      <c r="U36" s="12"/>
      <c r="V36" s="1">
        <f t="shared" si="11"/>
        <v>0</v>
      </c>
      <c r="W36" s="12"/>
      <c r="X36" s="12"/>
      <c r="Y36" s="12"/>
      <c r="Z36" s="1">
        <f t="shared" si="2"/>
        <v>0</v>
      </c>
      <c r="AA36" s="12">
        <v>48759.81</v>
      </c>
      <c r="AB36" s="12">
        <v>0</v>
      </c>
      <c r="AC36" s="12">
        <v>0</v>
      </c>
      <c r="AD36" s="1">
        <f t="shared" si="3"/>
        <v>48759.81</v>
      </c>
      <c r="AE36" s="12"/>
      <c r="AF36" s="12"/>
      <c r="AG36" s="1"/>
      <c r="AH36" s="1">
        <f t="shared" si="4"/>
        <v>0</v>
      </c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K36" s="34">
        <v>98584</v>
      </c>
      <c r="BL36" t="s">
        <v>35</v>
      </c>
      <c r="BM36" s="12">
        <v>295.94</v>
      </c>
      <c r="BN36" s="12">
        <v>0</v>
      </c>
      <c r="BO36" s="12">
        <v>0</v>
      </c>
      <c r="BP36" s="1">
        <f t="shared" si="5"/>
        <v>295.94</v>
      </c>
      <c r="BQ36" s="12">
        <v>370.35</v>
      </c>
      <c r="BR36" s="12">
        <v>295.94</v>
      </c>
      <c r="BS36" s="12">
        <v>0</v>
      </c>
      <c r="BT36" s="1">
        <f t="shared" si="6"/>
        <v>666.29</v>
      </c>
      <c r="BU36" s="12">
        <v>239.12</v>
      </c>
      <c r="BV36" s="12">
        <v>0</v>
      </c>
      <c r="BW36" s="12">
        <v>0</v>
      </c>
      <c r="BX36" s="1">
        <f t="shared" si="7"/>
        <v>239.12</v>
      </c>
      <c r="BY36" s="12">
        <v>48.35</v>
      </c>
      <c r="BZ36" s="12">
        <v>0</v>
      </c>
      <c r="CA36" s="12">
        <v>0</v>
      </c>
      <c r="CB36" s="1">
        <f t="shared" si="8"/>
        <v>48.35</v>
      </c>
      <c r="CC36" s="12">
        <v>106.98</v>
      </c>
      <c r="CD36" s="12">
        <v>0</v>
      </c>
      <c r="CE36" s="12">
        <v>0</v>
      </c>
      <c r="CF36" s="1">
        <f t="shared" si="9"/>
        <v>106.98</v>
      </c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</row>
    <row r="37" spans="1:112" x14ac:dyDescent="0.25">
      <c r="A37" s="14">
        <v>98902</v>
      </c>
      <c r="B37" t="s">
        <v>109</v>
      </c>
      <c r="E37">
        <v>1</v>
      </c>
      <c r="F37">
        <v>2</v>
      </c>
      <c r="G37">
        <v>1</v>
      </c>
      <c r="O37" s="1"/>
      <c r="P37" s="1"/>
      <c r="Q37" s="1"/>
      <c r="R37" s="1">
        <f t="shared" si="10"/>
        <v>0</v>
      </c>
      <c r="S37" s="12"/>
      <c r="T37" s="12"/>
      <c r="U37" s="12"/>
      <c r="V37" s="1">
        <f t="shared" si="11"/>
        <v>0</v>
      </c>
      <c r="W37" s="12">
        <v>1478.56</v>
      </c>
      <c r="X37" s="12">
        <v>0</v>
      </c>
      <c r="Y37" s="12">
        <v>0</v>
      </c>
      <c r="Z37" s="1">
        <f t="shared" si="2"/>
        <v>1478.56</v>
      </c>
      <c r="AA37" s="12">
        <v>9487.4699999999993</v>
      </c>
      <c r="AB37" s="12">
        <v>0</v>
      </c>
      <c r="AC37" s="12">
        <v>0</v>
      </c>
      <c r="AD37" s="1">
        <f t="shared" si="3"/>
        <v>9487.4699999999993</v>
      </c>
      <c r="AE37" s="12">
        <v>586.6</v>
      </c>
      <c r="AF37" s="12">
        <v>0</v>
      </c>
      <c r="AG37" s="1">
        <v>0</v>
      </c>
      <c r="AH37" s="1">
        <f t="shared" si="4"/>
        <v>586.6</v>
      </c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K37" s="34">
        <v>98632</v>
      </c>
      <c r="BL37" t="s">
        <v>35</v>
      </c>
      <c r="BM37" s="12">
        <v>174.79</v>
      </c>
      <c r="BN37" s="12">
        <v>0</v>
      </c>
      <c r="BO37" s="12">
        <v>0</v>
      </c>
      <c r="BP37" s="1">
        <f t="shared" si="5"/>
        <v>174.79</v>
      </c>
      <c r="BQ37" s="12">
        <v>122.98</v>
      </c>
      <c r="BR37" s="12">
        <v>74.790000000000006</v>
      </c>
      <c r="BS37" s="12">
        <v>0</v>
      </c>
      <c r="BT37" s="1">
        <f t="shared" si="6"/>
        <v>197.77</v>
      </c>
      <c r="BU37" s="12">
        <v>163.25</v>
      </c>
      <c r="BV37" s="12">
        <v>122.77</v>
      </c>
      <c r="BW37" s="12">
        <v>0</v>
      </c>
      <c r="BX37" s="1">
        <f t="shared" si="7"/>
        <v>286.02</v>
      </c>
      <c r="BY37" s="12">
        <v>289.77999999999997</v>
      </c>
      <c r="BZ37" s="12">
        <v>163.25</v>
      </c>
      <c r="CA37" s="12">
        <v>122.77</v>
      </c>
      <c r="CB37" s="1">
        <f t="shared" si="8"/>
        <v>575.79999999999995</v>
      </c>
      <c r="CC37" s="12">
        <v>108.77</v>
      </c>
      <c r="CD37" s="12">
        <v>149.05000000000001</v>
      </c>
      <c r="CE37" s="12">
        <v>286.02</v>
      </c>
      <c r="CF37" s="1">
        <f t="shared" si="9"/>
        <v>543.83999999999992</v>
      </c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</row>
    <row r="38" spans="1:112" x14ac:dyDescent="0.25">
      <c r="A38" s="14">
        <v>98930</v>
      </c>
      <c r="B38" t="s">
        <v>109</v>
      </c>
      <c r="C38">
        <v>1</v>
      </c>
      <c r="D38">
        <v>2</v>
      </c>
      <c r="E38">
        <v>7</v>
      </c>
      <c r="G38">
        <v>6</v>
      </c>
      <c r="O38" s="1">
        <v>1172.3800000000001</v>
      </c>
      <c r="P38" s="1">
        <v>0</v>
      </c>
      <c r="Q38" s="1">
        <v>0</v>
      </c>
      <c r="R38" s="1">
        <f t="shared" si="10"/>
        <v>1172.3800000000001</v>
      </c>
      <c r="S38" s="12">
        <v>1451.72</v>
      </c>
      <c r="T38" s="12">
        <v>0</v>
      </c>
      <c r="U38" s="12">
        <v>0</v>
      </c>
      <c r="V38" s="1">
        <f t="shared" si="11"/>
        <v>1451.72</v>
      </c>
      <c r="W38" s="12">
        <v>16000.42</v>
      </c>
      <c r="X38" s="12">
        <v>0</v>
      </c>
      <c r="Y38" s="12">
        <v>0</v>
      </c>
      <c r="Z38" s="1">
        <f t="shared" si="2"/>
        <v>16000.42</v>
      </c>
      <c r="AA38" s="12"/>
      <c r="AB38" s="12"/>
      <c r="AC38" s="12"/>
      <c r="AD38" s="1">
        <f t="shared" si="3"/>
        <v>0</v>
      </c>
      <c r="AE38" s="12">
        <v>6574.87</v>
      </c>
      <c r="AF38" s="12">
        <v>0</v>
      </c>
      <c r="AG38" s="1">
        <v>0</v>
      </c>
      <c r="AH38" s="1">
        <f t="shared" si="4"/>
        <v>6574.87</v>
      </c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K38" s="34">
        <v>98674</v>
      </c>
      <c r="BL38" t="s">
        <v>35</v>
      </c>
      <c r="BM38" s="12"/>
      <c r="BN38" s="12"/>
      <c r="BO38" s="12"/>
      <c r="BP38" s="1">
        <f t="shared" si="5"/>
        <v>0</v>
      </c>
      <c r="BQ38" s="12"/>
      <c r="BR38" s="12"/>
      <c r="BS38" s="12"/>
      <c r="BT38" s="1">
        <f t="shared" si="6"/>
        <v>0</v>
      </c>
      <c r="BU38" s="12"/>
      <c r="BV38" s="12"/>
      <c r="BW38" s="12"/>
      <c r="BX38" s="1">
        <f t="shared" si="7"/>
        <v>0</v>
      </c>
      <c r="BY38" s="12">
        <v>48.54</v>
      </c>
      <c r="BZ38" s="12">
        <v>0</v>
      </c>
      <c r="CA38" s="12">
        <v>0</v>
      </c>
      <c r="CB38" s="1">
        <f t="shared" si="8"/>
        <v>48.54</v>
      </c>
      <c r="CC38" s="12">
        <v>44.67</v>
      </c>
      <c r="CD38" s="12">
        <v>0</v>
      </c>
      <c r="CE38" s="12">
        <v>0</v>
      </c>
      <c r="CF38" s="1">
        <f t="shared" si="9"/>
        <v>44.67</v>
      </c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98932</v>
      </c>
      <c r="B39" t="s">
        <v>109</v>
      </c>
      <c r="C39">
        <v>1</v>
      </c>
      <c r="G39">
        <v>1</v>
      </c>
      <c r="O39" s="1">
        <v>316.13</v>
      </c>
      <c r="P39" s="1">
        <v>0</v>
      </c>
      <c r="Q39" s="1">
        <v>0</v>
      </c>
      <c r="R39" s="1">
        <f t="shared" si="10"/>
        <v>316.13</v>
      </c>
      <c r="S39" s="12"/>
      <c r="T39" s="12"/>
      <c r="U39" s="12"/>
      <c r="V39" s="1">
        <f t="shared" si="11"/>
        <v>0</v>
      </c>
      <c r="W39" s="12"/>
      <c r="X39" s="12"/>
      <c r="Y39" s="12"/>
      <c r="Z39" s="1">
        <f t="shared" si="2"/>
        <v>0</v>
      </c>
      <c r="AA39" s="12"/>
      <c r="AB39" s="12"/>
      <c r="AC39" s="12"/>
      <c r="AD39" s="1">
        <f t="shared" si="3"/>
        <v>0</v>
      </c>
      <c r="AE39" s="12">
        <v>84.45</v>
      </c>
      <c r="AF39" s="12">
        <v>0</v>
      </c>
      <c r="AG39" s="1">
        <v>0</v>
      </c>
      <c r="AH39" s="1">
        <f t="shared" si="4"/>
        <v>84.45</v>
      </c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K39" s="34">
        <v>98801</v>
      </c>
      <c r="BL39" t="s">
        <v>35</v>
      </c>
      <c r="BM39" s="12">
        <v>210.5</v>
      </c>
      <c r="BN39" s="12">
        <v>39.1</v>
      </c>
      <c r="BO39" s="12">
        <v>21.54</v>
      </c>
      <c r="BP39" s="1">
        <f t="shared" si="5"/>
        <v>271.14</v>
      </c>
      <c r="BQ39" s="12">
        <v>363.31</v>
      </c>
      <c r="BR39" s="12">
        <v>173.95</v>
      </c>
      <c r="BS39" s="12">
        <v>0</v>
      </c>
      <c r="BT39" s="1">
        <f t="shared" si="6"/>
        <v>537.26</v>
      </c>
      <c r="BU39" s="12">
        <v>215.43</v>
      </c>
      <c r="BV39" s="12">
        <v>373.03</v>
      </c>
      <c r="BW39" s="12">
        <v>13.48</v>
      </c>
      <c r="BX39" s="1">
        <f t="shared" si="7"/>
        <v>601.94000000000005</v>
      </c>
      <c r="BY39" s="12">
        <v>106.57</v>
      </c>
      <c r="BZ39" s="12">
        <v>86.81</v>
      </c>
      <c r="CA39" s="12">
        <v>150.46</v>
      </c>
      <c r="CB39" s="1">
        <f t="shared" si="8"/>
        <v>343.84000000000003</v>
      </c>
      <c r="CC39" s="12">
        <v>27.96</v>
      </c>
      <c r="CD39" s="12">
        <v>106.57</v>
      </c>
      <c r="CE39" s="12">
        <v>237.27</v>
      </c>
      <c r="CF39" s="1">
        <f t="shared" si="9"/>
        <v>371.8</v>
      </c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</row>
    <row r="40" spans="1:112" x14ac:dyDescent="0.25">
      <c r="A40" s="14">
        <v>98942</v>
      </c>
      <c r="B40" t="s">
        <v>109</v>
      </c>
      <c r="D40">
        <v>1</v>
      </c>
      <c r="O40" s="1"/>
      <c r="P40" s="1"/>
      <c r="Q40" s="1"/>
      <c r="R40" s="1">
        <f t="shared" si="10"/>
        <v>0</v>
      </c>
      <c r="S40" s="12">
        <v>846.28</v>
      </c>
      <c r="T40" s="12">
        <v>0</v>
      </c>
      <c r="U40" s="12">
        <v>0</v>
      </c>
      <c r="V40" s="1">
        <f t="shared" si="11"/>
        <v>846.28</v>
      </c>
      <c r="W40" s="12"/>
      <c r="X40" s="12"/>
      <c r="Y40" s="12"/>
      <c r="Z40" s="1">
        <f t="shared" si="2"/>
        <v>0</v>
      </c>
      <c r="AA40" s="12"/>
      <c r="AB40" s="12"/>
      <c r="AC40" s="12"/>
      <c r="AD40" s="1">
        <f t="shared" si="3"/>
        <v>0</v>
      </c>
      <c r="AE40" s="12"/>
      <c r="AF40" s="12"/>
      <c r="AG40" s="1"/>
      <c r="AH40" s="1">
        <f t="shared" si="4"/>
        <v>0</v>
      </c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K40" s="34">
        <v>98802</v>
      </c>
      <c r="BL40" t="s">
        <v>35</v>
      </c>
      <c r="BM40" s="12">
        <v>125.91</v>
      </c>
      <c r="BN40" s="12">
        <v>36.729999999999997</v>
      </c>
      <c r="BO40" s="12">
        <v>29.69</v>
      </c>
      <c r="BP40" s="1">
        <f t="shared" si="5"/>
        <v>192.32999999999998</v>
      </c>
      <c r="BQ40" s="12">
        <v>282.02999999999997</v>
      </c>
      <c r="BR40" s="12">
        <v>42.64</v>
      </c>
      <c r="BS40" s="12">
        <v>66.42</v>
      </c>
      <c r="BT40" s="1">
        <f t="shared" si="6"/>
        <v>391.09</v>
      </c>
      <c r="BU40" s="12">
        <v>137.79</v>
      </c>
      <c r="BV40" s="12">
        <v>139.99</v>
      </c>
      <c r="BW40" s="12">
        <v>0</v>
      </c>
      <c r="BX40" s="1">
        <f t="shared" si="7"/>
        <v>277.77999999999997</v>
      </c>
      <c r="BY40" s="12">
        <v>190.96</v>
      </c>
      <c r="BZ40" s="12">
        <v>62.83</v>
      </c>
      <c r="CA40" s="12">
        <v>0</v>
      </c>
      <c r="CB40" s="1">
        <f t="shared" si="8"/>
        <v>253.79000000000002</v>
      </c>
      <c r="CC40" s="12">
        <v>120.81</v>
      </c>
      <c r="CD40" s="12">
        <v>154.16</v>
      </c>
      <c r="CE40" s="12">
        <v>39.630000000000003</v>
      </c>
      <c r="CF40" s="1">
        <f t="shared" si="9"/>
        <v>314.60000000000002</v>
      </c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</row>
    <row r="41" spans="1:112" x14ac:dyDescent="0.25">
      <c r="A41" s="14">
        <v>98944</v>
      </c>
      <c r="B41" t="s">
        <v>109</v>
      </c>
      <c r="D41">
        <v>1</v>
      </c>
      <c r="O41" s="1"/>
      <c r="P41" s="1"/>
      <c r="Q41" s="1"/>
      <c r="R41" s="1">
        <f t="shared" si="10"/>
        <v>0</v>
      </c>
      <c r="S41" s="12">
        <v>321.73</v>
      </c>
      <c r="T41" s="12">
        <v>0</v>
      </c>
      <c r="U41" s="12">
        <v>0</v>
      </c>
      <c r="V41" s="1">
        <f t="shared" si="11"/>
        <v>321.73</v>
      </c>
      <c r="W41" s="12"/>
      <c r="X41" s="12"/>
      <c r="Y41" s="12"/>
      <c r="Z41" s="1">
        <f t="shared" si="2"/>
        <v>0</v>
      </c>
      <c r="AA41" s="12"/>
      <c r="AB41" s="12"/>
      <c r="AC41" s="12"/>
      <c r="AD41" s="1">
        <f t="shared" si="3"/>
        <v>0</v>
      </c>
      <c r="AE41" s="12"/>
      <c r="AF41" s="12"/>
      <c r="AG41" s="1"/>
      <c r="AH41" s="1">
        <f t="shared" si="4"/>
        <v>0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K41" s="34">
        <v>98837</v>
      </c>
      <c r="BL41" t="s">
        <v>35</v>
      </c>
      <c r="BM41" s="12">
        <v>195.66</v>
      </c>
      <c r="BN41" s="12">
        <v>0</v>
      </c>
      <c r="BO41" s="12">
        <v>0</v>
      </c>
      <c r="BP41" s="1">
        <f t="shared" si="5"/>
        <v>195.66</v>
      </c>
      <c r="BQ41" s="12">
        <v>437.11</v>
      </c>
      <c r="BR41" s="12">
        <v>95.24</v>
      </c>
      <c r="BS41" s="12">
        <v>0</v>
      </c>
      <c r="BT41" s="1">
        <f t="shared" si="6"/>
        <v>532.35</v>
      </c>
      <c r="BU41" s="12">
        <v>212.61</v>
      </c>
      <c r="BV41" s="12">
        <v>180.5</v>
      </c>
      <c r="BW41" s="12">
        <v>15.81</v>
      </c>
      <c r="BX41" s="1">
        <f t="shared" si="7"/>
        <v>408.92</v>
      </c>
      <c r="BY41" s="12">
        <v>44.26</v>
      </c>
      <c r="BZ41" s="12">
        <v>0</v>
      </c>
      <c r="CA41" s="12">
        <v>0</v>
      </c>
      <c r="CB41" s="1">
        <f t="shared" si="8"/>
        <v>44.26</v>
      </c>
      <c r="CC41" s="12">
        <v>73.69</v>
      </c>
      <c r="CD41" s="12">
        <v>44.26</v>
      </c>
      <c r="CE41" s="12">
        <v>0</v>
      </c>
      <c r="CF41" s="1">
        <f t="shared" si="9"/>
        <v>117.94999999999999</v>
      </c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</row>
    <row r="42" spans="1:112" x14ac:dyDescent="0.25">
      <c r="A42" s="14">
        <v>98948</v>
      </c>
      <c r="B42" t="s">
        <v>109</v>
      </c>
      <c r="C42">
        <v>8</v>
      </c>
      <c r="D42">
        <v>4</v>
      </c>
      <c r="E42">
        <v>4</v>
      </c>
      <c r="F42">
        <v>4</v>
      </c>
      <c r="G42">
        <v>4</v>
      </c>
      <c r="O42" s="1">
        <v>39586.29</v>
      </c>
      <c r="P42" s="1">
        <v>0.03</v>
      </c>
      <c r="Q42" s="1">
        <v>0</v>
      </c>
      <c r="R42" s="1">
        <f t="shared" si="10"/>
        <v>39586.32</v>
      </c>
      <c r="S42" s="12">
        <v>59322.68</v>
      </c>
      <c r="T42" s="12">
        <v>0.03</v>
      </c>
      <c r="U42" s="12">
        <v>0</v>
      </c>
      <c r="V42" s="1">
        <f t="shared" si="11"/>
        <v>59322.71</v>
      </c>
      <c r="W42" s="12">
        <v>39905.919999999998</v>
      </c>
      <c r="X42" s="12">
        <v>18620.89</v>
      </c>
      <c r="Y42" s="12">
        <v>0</v>
      </c>
      <c r="Z42" s="1">
        <f t="shared" si="2"/>
        <v>58526.81</v>
      </c>
      <c r="AA42" s="12">
        <v>34044.720000000001</v>
      </c>
      <c r="AB42" s="12">
        <v>23492.07</v>
      </c>
      <c r="AC42" s="12">
        <v>0</v>
      </c>
      <c r="AD42" s="1">
        <f t="shared" si="3"/>
        <v>57536.79</v>
      </c>
      <c r="AE42" s="12">
        <v>16728.68</v>
      </c>
      <c r="AF42" s="12">
        <v>31449.54</v>
      </c>
      <c r="AG42" s="1">
        <v>9308.57</v>
      </c>
      <c r="AH42" s="1">
        <f t="shared" si="4"/>
        <v>57486.79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98901</v>
      </c>
      <c r="BL42" t="s">
        <v>35</v>
      </c>
      <c r="BM42" s="12">
        <v>1644.16</v>
      </c>
      <c r="BN42" s="12">
        <v>672.19</v>
      </c>
      <c r="BO42" s="12">
        <v>465.4</v>
      </c>
      <c r="BP42" s="1">
        <f t="shared" si="5"/>
        <v>2781.7500000000005</v>
      </c>
      <c r="BQ42" s="12">
        <v>2041.86</v>
      </c>
      <c r="BR42" s="12">
        <v>959.76</v>
      </c>
      <c r="BS42" s="12">
        <v>833.09</v>
      </c>
      <c r="BT42" s="1">
        <f t="shared" si="6"/>
        <v>3834.71</v>
      </c>
      <c r="BU42" s="12">
        <v>1636.46</v>
      </c>
      <c r="BV42" s="12">
        <v>575.53</v>
      </c>
      <c r="BW42" s="12">
        <v>498.01</v>
      </c>
      <c r="BX42" s="1">
        <f t="shared" si="7"/>
        <v>2710</v>
      </c>
      <c r="BY42" s="12">
        <v>1376.39</v>
      </c>
      <c r="BZ42" s="12">
        <v>1056.06</v>
      </c>
      <c r="CA42" s="12">
        <v>857.56</v>
      </c>
      <c r="CB42" s="1">
        <f t="shared" si="8"/>
        <v>3290.0099999999998</v>
      </c>
      <c r="CC42" s="12">
        <v>904.05</v>
      </c>
      <c r="CD42" s="12">
        <v>788.4</v>
      </c>
      <c r="CE42" s="12">
        <v>1249.6199999999999</v>
      </c>
      <c r="CF42" s="1">
        <f t="shared" si="9"/>
        <v>2942.0699999999997</v>
      </c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</row>
    <row r="43" spans="1:112" x14ac:dyDescent="0.25">
      <c r="A43" s="14">
        <v>98951</v>
      </c>
      <c r="B43" t="s">
        <v>109</v>
      </c>
      <c r="C43">
        <v>4</v>
      </c>
      <c r="D43">
        <v>4</v>
      </c>
      <c r="E43">
        <v>2</v>
      </c>
      <c r="F43">
        <v>4</v>
      </c>
      <c r="G43">
        <v>2</v>
      </c>
      <c r="O43" s="1">
        <v>1406.32</v>
      </c>
      <c r="P43" s="1">
        <v>144.87</v>
      </c>
      <c r="Q43" s="1">
        <v>13.4</v>
      </c>
      <c r="R43" s="1">
        <f t="shared" si="10"/>
        <v>1564.5900000000001</v>
      </c>
      <c r="S43" s="12">
        <v>5027.12</v>
      </c>
      <c r="T43" s="12">
        <v>305.94</v>
      </c>
      <c r="U43" s="12">
        <v>156.96</v>
      </c>
      <c r="V43" s="1">
        <f t="shared" si="11"/>
        <v>5490.0199999999995</v>
      </c>
      <c r="W43" s="12">
        <v>445.66</v>
      </c>
      <c r="X43" s="12">
        <v>0</v>
      </c>
      <c r="Y43" s="12">
        <v>0</v>
      </c>
      <c r="Z43" s="1">
        <f t="shared" si="2"/>
        <v>445.66</v>
      </c>
      <c r="AA43" s="12">
        <v>6906.06</v>
      </c>
      <c r="AB43" s="12">
        <v>0</v>
      </c>
      <c r="AC43" s="12">
        <v>0</v>
      </c>
      <c r="AD43" s="1">
        <f t="shared" si="3"/>
        <v>6906.06</v>
      </c>
      <c r="AE43" s="12">
        <v>445.66</v>
      </c>
      <c r="AF43" s="12">
        <v>0</v>
      </c>
      <c r="AG43" s="1">
        <v>0</v>
      </c>
      <c r="AH43" s="1">
        <f t="shared" si="4"/>
        <v>445.66</v>
      </c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K43" s="34">
        <v>98902</v>
      </c>
      <c r="BL43" t="s">
        <v>35</v>
      </c>
      <c r="BM43" s="12">
        <v>7107.72</v>
      </c>
      <c r="BN43" s="12">
        <v>2277.7800000000002</v>
      </c>
      <c r="BO43" s="12">
        <v>3600.51</v>
      </c>
      <c r="BP43" s="1">
        <f t="shared" si="5"/>
        <v>12986.01</v>
      </c>
      <c r="BQ43" s="12">
        <v>5139.12</v>
      </c>
      <c r="BR43" s="12">
        <v>4167.1499999999996</v>
      </c>
      <c r="BS43" s="12">
        <v>5112.49</v>
      </c>
      <c r="BT43" s="1">
        <f t="shared" si="6"/>
        <v>14418.76</v>
      </c>
      <c r="BU43" s="12">
        <v>6053.38</v>
      </c>
      <c r="BV43" s="12">
        <v>2482.7199999999998</v>
      </c>
      <c r="BW43" s="12">
        <v>5359.58</v>
      </c>
      <c r="BX43" s="1">
        <f t="shared" si="7"/>
        <v>13895.68</v>
      </c>
      <c r="BY43" s="12">
        <v>2799.28</v>
      </c>
      <c r="BZ43" s="12">
        <v>3522.01</v>
      </c>
      <c r="CA43" s="12">
        <v>2396.4899999999998</v>
      </c>
      <c r="CB43" s="1">
        <f t="shared" si="8"/>
        <v>8717.7800000000007</v>
      </c>
      <c r="CC43" s="12">
        <v>1511.71</v>
      </c>
      <c r="CD43" s="12">
        <v>1818.98</v>
      </c>
      <c r="CE43" s="12">
        <v>3296.79</v>
      </c>
      <c r="CF43" s="1">
        <f t="shared" si="9"/>
        <v>6627.48</v>
      </c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</row>
    <row r="44" spans="1:112" x14ac:dyDescent="0.25">
      <c r="A44" s="14">
        <v>98953</v>
      </c>
      <c r="B44" t="s">
        <v>109</v>
      </c>
      <c r="C44">
        <v>3</v>
      </c>
      <c r="E44">
        <v>1</v>
      </c>
      <c r="F44">
        <v>1</v>
      </c>
      <c r="O44" s="1">
        <v>1452.4</v>
      </c>
      <c r="P44" s="1">
        <v>0</v>
      </c>
      <c r="Q44" s="1">
        <v>0</v>
      </c>
      <c r="R44" s="1">
        <f t="shared" si="10"/>
        <v>1452.4</v>
      </c>
      <c r="S44" s="12"/>
      <c r="T44" s="12"/>
      <c r="U44" s="12"/>
      <c r="V44" s="1">
        <f t="shared" si="11"/>
        <v>0</v>
      </c>
      <c r="W44" s="12">
        <v>7.0000000000000007E-2</v>
      </c>
      <c r="X44" s="12">
        <v>0</v>
      </c>
      <c r="Y44" s="12">
        <v>0</v>
      </c>
      <c r="Z44" s="1">
        <f t="shared" si="2"/>
        <v>7.0000000000000007E-2</v>
      </c>
      <c r="AA44" s="12">
        <v>7.0000000000000007E-2</v>
      </c>
      <c r="AB44" s="12">
        <v>0</v>
      </c>
      <c r="AC44" s="12">
        <v>0</v>
      </c>
      <c r="AD44" s="1">
        <f t="shared" si="3"/>
        <v>7.0000000000000007E-2</v>
      </c>
      <c r="AE44" s="12"/>
      <c r="AF44" s="12"/>
      <c r="AG44" s="1"/>
      <c r="AH44" s="1">
        <f t="shared" si="4"/>
        <v>0</v>
      </c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K44" s="34">
        <v>98903</v>
      </c>
      <c r="BL44" t="s">
        <v>35</v>
      </c>
      <c r="BM44" s="12">
        <v>686.51</v>
      </c>
      <c r="BN44" s="12">
        <v>148.61000000000001</v>
      </c>
      <c r="BO44" s="12">
        <v>59.36</v>
      </c>
      <c r="BP44" s="1">
        <f t="shared" si="5"/>
        <v>894.48</v>
      </c>
      <c r="BQ44" s="12">
        <v>378.25</v>
      </c>
      <c r="BR44" s="12">
        <v>241.84</v>
      </c>
      <c r="BS44" s="12">
        <v>176.39</v>
      </c>
      <c r="BT44" s="1">
        <f t="shared" si="6"/>
        <v>796.48</v>
      </c>
      <c r="BU44" s="12">
        <v>406.01</v>
      </c>
      <c r="BV44" s="12">
        <v>164.62</v>
      </c>
      <c r="BW44" s="12">
        <v>525.51</v>
      </c>
      <c r="BX44" s="1">
        <f t="shared" si="7"/>
        <v>1096.1399999999999</v>
      </c>
      <c r="BY44" s="12">
        <v>391.95</v>
      </c>
      <c r="BZ44" s="12">
        <v>288.82</v>
      </c>
      <c r="CA44" s="12">
        <v>690.13</v>
      </c>
      <c r="CB44" s="1">
        <f t="shared" si="8"/>
        <v>1370.9</v>
      </c>
      <c r="CC44" s="12">
        <v>123.89</v>
      </c>
      <c r="CD44" s="12">
        <v>370.87</v>
      </c>
      <c r="CE44" s="12">
        <v>915.94</v>
      </c>
      <c r="CF44" s="1">
        <f t="shared" si="9"/>
        <v>1410.7</v>
      </c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</row>
    <row r="45" spans="1:112" x14ac:dyDescent="0.25">
      <c r="A45" s="14">
        <v>99301</v>
      </c>
      <c r="B45" t="s">
        <v>109</v>
      </c>
      <c r="C45">
        <v>7</v>
      </c>
      <c r="D45">
        <v>16</v>
      </c>
      <c r="E45">
        <v>5</v>
      </c>
      <c r="F45">
        <v>2</v>
      </c>
      <c r="G45">
        <v>4</v>
      </c>
      <c r="O45" s="1">
        <v>24545.15</v>
      </c>
      <c r="P45" s="1">
        <v>3826.51</v>
      </c>
      <c r="Q45" s="1">
        <v>298.83000000000004</v>
      </c>
      <c r="R45" s="1">
        <f t="shared" si="10"/>
        <v>28670.490000000005</v>
      </c>
      <c r="S45" s="12">
        <v>71187.789999999994</v>
      </c>
      <c r="T45" s="12">
        <v>4821.3900000000003</v>
      </c>
      <c r="U45" s="12">
        <v>0</v>
      </c>
      <c r="V45" s="1">
        <f t="shared" si="11"/>
        <v>76009.179999999993</v>
      </c>
      <c r="W45" s="12">
        <v>34337.82</v>
      </c>
      <c r="X45" s="12">
        <v>6790.94</v>
      </c>
      <c r="Y45" s="12">
        <v>0</v>
      </c>
      <c r="Z45" s="1">
        <f t="shared" si="2"/>
        <v>41128.76</v>
      </c>
      <c r="AA45" s="12">
        <v>3679.23</v>
      </c>
      <c r="AB45" s="12">
        <v>5346.59</v>
      </c>
      <c r="AC45" s="12">
        <v>6790.94</v>
      </c>
      <c r="AD45" s="1">
        <f t="shared" si="3"/>
        <v>15816.759999999998</v>
      </c>
      <c r="AE45" s="12">
        <v>12611.17</v>
      </c>
      <c r="AF45" s="12">
        <v>2542.35</v>
      </c>
      <c r="AG45" s="1">
        <v>0</v>
      </c>
      <c r="AH45" s="1">
        <f t="shared" si="4"/>
        <v>15153.52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98908</v>
      </c>
      <c r="BL45" t="s">
        <v>35</v>
      </c>
      <c r="BM45" s="12">
        <v>1300.6500000000001</v>
      </c>
      <c r="BN45" s="12">
        <v>487.83</v>
      </c>
      <c r="BO45" s="12">
        <v>270.3</v>
      </c>
      <c r="BP45" s="1">
        <f t="shared" si="5"/>
        <v>2058.7800000000002</v>
      </c>
      <c r="BQ45" s="12">
        <v>2227.4499999999998</v>
      </c>
      <c r="BR45" s="12">
        <v>649.1</v>
      </c>
      <c r="BS45" s="12">
        <v>521.22</v>
      </c>
      <c r="BT45" s="1">
        <f t="shared" si="6"/>
        <v>3397.7699999999995</v>
      </c>
      <c r="BU45" s="12">
        <v>1308.3800000000001</v>
      </c>
      <c r="BV45" s="12">
        <v>1051.3</v>
      </c>
      <c r="BW45" s="12">
        <v>964.09</v>
      </c>
      <c r="BX45" s="1">
        <f t="shared" si="7"/>
        <v>3323.7700000000004</v>
      </c>
      <c r="BY45" s="12">
        <v>1636.38</v>
      </c>
      <c r="BZ45" s="12">
        <v>1213.83</v>
      </c>
      <c r="CA45" s="12">
        <v>1399.11</v>
      </c>
      <c r="CB45" s="1">
        <f t="shared" si="8"/>
        <v>4249.32</v>
      </c>
      <c r="CC45" s="12">
        <v>735.12</v>
      </c>
      <c r="CD45" s="12">
        <v>932.34</v>
      </c>
      <c r="CE45" s="12">
        <v>1530.54</v>
      </c>
      <c r="CF45" s="1">
        <f t="shared" si="9"/>
        <v>3198</v>
      </c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</row>
    <row r="46" spans="1:112" x14ac:dyDescent="0.25">
      <c r="A46" s="14">
        <v>99323</v>
      </c>
      <c r="B46" t="s">
        <v>109</v>
      </c>
      <c r="C46">
        <v>1</v>
      </c>
      <c r="D46">
        <v>1</v>
      </c>
      <c r="E46">
        <v>1</v>
      </c>
      <c r="O46" s="1">
        <v>1467.06</v>
      </c>
      <c r="P46" s="1">
        <v>0</v>
      </c>
      <c r="Q46" s="1">
        <v>0</v>
      </c>
      <c r="R46" s="1">
        <f t="shared" si="10"/>
        <v>1467.06</v>
      </c>
      <c r="S46" s="12">
        <v>2756.27</v>
      </c>
      <c r="T46" s="12">
        <v>0</v>
      </c>
      <c r="U46" s="12">
        <v>0</v>
      </c>
      <c r="V46" s="1">
        <f t="shared" si="11"/>
        <v>2756.27</v>
      </c>
      <c r="W46" s="12">
        <v>1554.76</v>
      </c>
      <c r="X46" s="12">
        <v>0</v>
      </c>
      <c r="Y46" s="12">
        <v>0</v>
      </c>
      <c r="Z46" s="1">
        <f t="shared" si="2"/>
        <v>1554.76</v>
      </c>
      <c r="AA46" s="12"/>
      <c r="AB46" s="12"/>
      <c r="AC46" s="12"/>
      <c r="AD46" s="1">
        <f t="shared" si="3"/>
        <v>0</v>
      </c>
      <c r="AE46" s="12"/>
      <c r="AF46" s="12"/>
      <c r="AG46" s="1"/>
      <c r="AH46" s="1">
        <f t="shared" si="4"/>
        <v>0</v>
      </c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K46" s="34">
        <v>98930</v>
      </c>
      <c r="BL46" t="s">
        <v>35</v>
      </c>
      <c r="BM46" s="12">
        <v>264.75</v>
      </c>
      <c r="BN46" s="12">
        <v>241.53</v>
      </c>
      <c r="BO46" s="12">
        <v>342.88</v>
      </c>
      <c r="BP46" s="1">
        <f t="shared" si="5"/>
        <v>849.16</v>
      </c>
      <c r="BQ46" s="12">
        <v>163.18</v>
      </c>
      <c r="BR46" s="12">
        <v>157.41</v>
      </c>
      <c r="BS46" s="12">
        <v>241.75</v>
      </c>
      <c r="BT46" s="1">
        <f t="shared" si="6"/>
        <v>562.34</v>
      </c>
      <c r="BU46" s="12">
        <v>188.29</v>
      </c>
      <c r="BV46" s="12">
        <v>21.02</v>
      </c>
      <c r="BW46" s="12">
        <v>0</v>
      </c>
      <c r="BX46" s="1">
        <f t="shared" si="7"/>
        <v>209.31</v>
      </c>
      <c r="BY46" s="12"/>
      <c r="BZ46" s="12"/>
      <c r="CA46" s="12"/>
      <c r="CB46" s="1">
        <f t="shared" si="8"/>
        <v>0</v>
      </c>
      <c r="CC46" s="12">
        <v>37.08</v>
      </c>
      <c r="CD46" s="12">
        <v>0</v>
      </c>
      <c r="CE46" s="12">
        <v>0</v>
      </c>
      <c r="CF46" s="1">
        <f t="shared" si="9"/>
        <v>37.08</v>
      </c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</row>
    <row r="47" spans="1:112" x14ac:dyDescent="0.25">
      <c r="A47" s="14">
        <v>99336</v>
      </c>
      <c r="B47" t="s">
        <v>109</v>
      </c>
      <c r="D47">
        <v>1</v>
      </c>
      <c r="O47" s="1"/>
      <c r="P47" s="1"/>
      <c r="Q47" s="1"/>
      <c r="R47" s="1">
        <f t="shared" si="10"/>
        <v>0</v>
      </c>
      <c r="S47" s="12">
        <v>687.14</v>
      </c>
      <c r="T47" s="12">
        <v>0</v>
      </c>
      <c r="U47" s="12">
        <v>0</v>
      </c>
      <c r="V47" s="1">
        <f t="shared" si="11"/>
        <v>687.14</v>
      </c>
      <c r="W47" s="12"/>
      <c r="X47" s="12"/>
      <c r="Y47" s="12"/>
      <c r="Z47" s="1">
        <f t="shared" si="2"/>
        <v>0</v>
      </c>
      <c r="AA47" s="12"/>
      <c r="AB47" s="12"/>
      <c r="AC47" s="12"/>
      <c r="AD47" s="1">
        <f t="shared" si="3"/>
        <v>0</v>
      </c>
      <c r="AE47" s="12"/>
      <c r="AF47" s="12"/>
      <c r="AG47" s="1"/>
      <c r="AH47" s="1">
        <f t="shared" si="4"/>
        <v>0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K47" s="34">
        <v>98932</v>
      </c>
      <c r="BL47" t="s">
        <v>35</v>
      </c>
      <c r="BM47" s="12">
        <v>177.1</v>
      </c>
      <c r="BN47" s="12">
        <v>121.74</v>
      </c>
      <c r="BO47" s="12">
        <v>209.46</v>
      </c>
      <c r="BP47" s="1">
        <f t="shared" si="5"/>
        <v>508.29999999999995</v>
      </c>
      <c r="BQ47" s="12">
        <v>0</v>
      </c>
      <c r="BR47" s="12">
        <v>109.3</v>
      </c>
      <c r="BS47" s="12">
        <v>0</v>
      </c>
      <c r="BT47" s="1">
        <f t="shared" si="6"/>
        <v>109.3</v>
      </c>
      <c r="BU47" s="12">
        <v>102.83</v>
      </c>
      <c r="BV47" s="12">
        <v>152.6</v>
      </c>
      <c r="BW47" s="12">
        <v>49.25</v>
      </c>
      <c r="BX47" s="1">
        <f t="shared" si="7"/>
        <v>304.68</v>
      </c>
      <c r="BY47" s="12">
        <v>101.66</v>
      </c>
      <c r="BZ47" s="12">
        <v>102.83</v>
      </c>
      <c r="CA47" s="12">
        <v>161.85</v>
      </c>
      <c r="CB47" s="1">
        <f t="shared" si="8"/>
        <v>366.34000000000003</v>
      </c>
      <c r="CC47" s="12">
        <v>79.14</v>
      </c>
      <c r="CD47" s="12">
        <v>101.66</v>
      </c>
      <c r="CE47" s="12">
        <v>224.68</v>
      </c>
      <c r="CF47" s="1">
        <f t="shared" si="9"/>
        <v>405.48</v>
      </c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</row>
    <row r="48" spans="1:112" x14ac:dyDescent="0.25">
      <c r="A48" s="14">
        <v>99344</v>
      </c>
      <c r="B48" t="s">
        <v>109</v>
      </c>
      <c r="C48">
        <v>3</v>
      </c>
      <c r="D48">
        <v>1</v>
      </c>
      <c r="E48">
        <v>1</v>
      </c>
      <c r="O48" s="1">
        <v>560.57000000000005</v>
      </c>
      <c r="P48" s="1">
        <v>0</v>
      </c>
      <c r="Q48" s="1">
        <v>0</v>
      </c>
      <c r="R48" s="1">
        <f t="shared" si="10"/>
        <v>560.57000000000005</v>
      </c>
      <c r="S48" s="12">
        <v>87.08</v>
      </c>
      <c r="T48" s="12">
        <v>0</v>
      </c>
      <c r="U48" s="12">
        <v>0</v>
      </c>
      <c r="V48" s="1">
        <f t="shared" si="11"/>
        <v>87.08</v>
      </c>
      <c r="W48" s="12">
        <v>990.26</v>
      </c>
      <c r="X48" s="12">
        <v>0</v>
      </c>
      <c r="Y48" s="12">
        <v>0</v>
      </c>
      <c r="Z48" s="1">
        <f t="shared" si="2"/>
        <v>990.26</v>
      </c>
      <c r="AA48" s="12"/>
      <c r="AB48" s="12"/>
      <c r="AC48" s="12"/>
      <c r="AD48" s="1">
        <f t="shared" si="3"/>
        <v>0</v>
      </c>
      <c r="AE48" s="12"/>
      <c r="AF48" s="12"/>
      <c r="AG48" s="1"/>
      <c r="AH48" s="1">
        <f t="shared" si="4"/>
        <v>0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K48" s="34">
        <v>98936</v>
      </c>
      <c r="BL48" t="s">
        <v>35</v>
      </c>
      <c r="BM48" s="12">
        <v>135.79</v>
      </c>
      <c r="BN48" s="12">
        <v>55.37</v>
      </c>
      <c r="BO48" s="12">
        <v>103.76</v>
      </c>
      <c r="BP48" s="1">
        <f t="shared" si="5"/>
        <v>294.92</v>
      </c>
      <c r="BQ48" s="12">
        <v>177.11</v>
      </c>
      <c r="BR48" s="12">
        <v>0</v>
      </c>
      <c r="BS48" s="12">
        <v>0</v>
      </c>
      <c r="BT48" s="1">
        <f t="shared" si="6"/>
        <v>177.11</v>
      </c>
      <c r="BU48" s="12">
        <v>289.79000000000002</v>
      </c>
      <c r="BV48" s="12">
        <v>177.11</v>
      </c>
      <c r="BW48" s="12">
        <v>0</v>
      </c>
      <c r="BX48" s="1">
        <f t="shared" si="7"/>
        <v>466.90000000000003</v>
      </c>
      <c r="BY48" s="12">
        <v>322.04000000000002</v>
      </c>
      <c r="BZ48" s="12">
        <v>276.89999999999998</v>
      </c>
      <c r="CA48" s="12">
        <v>0</v>
      </c>
      <c r="CB48" s="1">
        <f t="shared" si="8"/>
        <v>598.94000000000005</v>
      </c>
      <c r="CC48" s="12">
        <v>89.79</v>
      </c>
      <c r="CD48" s="12">
        <v>117.05</v>
      </c>
      <c r="CE48" s="12">
        <v>522.25</v>
      </c>
      <c r="CF48" s="1">
        <f t="shared" si="9"/>
        <v>729.09</v>
      </c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</row>
    <row r="49" spans="1:112" x14ac:dyDescent="0.25">
      <c r="A49" s="14">
        <v>99345</v>
      </c>
      <c r="B49" t="s">
        <v>109</v>
      </c>
      <c r="C49">
        <v>1</v>
      </c>
      <c r="D49">
        <v>1</v>
      </c>
      <c r="E49">
        <v>1</v>
      </c>
      <c r="G49">
        <v>1</v>
      </c>
      <c r="O49" s="1">
        <v>1131.78</v>
      </c>
      <c r="P49" s="1">
        <v>0</v>
      </c>
      <c r="Q49" s="1">
        <v>0</v>
      </c>
      <c r="R49" s="1">
        <f t="shared" si="10"/>
        <v>1131.78</v>
      </c>
      <c r="S49" s="12">
        <v>2211.0300000000002</v>
      </c>
      <c r="T49" s="12">
        <v>0</v>
      </c>
      <c r="U49" s="12">
        <v>0</v>
      </c>
      <c r="V49" s="1">
        <f t="shared" si="11"/>
        <v>2211.0300000000002</v>
      </c>
      <c r="W49" s="12">
        <v>50.6</v>
      </c>
      <c r="X49" s="12">
        <v>0</v>
      </c>
      <c r="Y49" s="12">
        <v>0</v>
      </c>
      <c r="Z49" s="1">
        <f t="shared" si="2"/>
        <v>50.6</v>
      </c>
      <c r="AA49" s="12"/>
      <c r="AB49" s="12"/>
      <c r="AC49" s="12"/>
      <c r="AD49" s="1">
        <f t="shared" si="3"/>
        <v>0</v>
      </c>
      <c r="AE49" s="12">
        <v>498.31</v>
      </c>
      <c r="AF49" s="12">
        <v>0</v>
      </c>
      <c r="AG49" s="1">
        <v>0</v>
      </c>
      <c r="AH49" s="1">
        <f t="shared" si="4"/>
        <v>498.31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K49" s="34">
        <v>98942</v>
      </c>
      <c r="BL49" t="s">
        <v>35</v>
      </c>
      <c r="BM49" s="12">
        <v>366.95</v>
      </c>
      <c r="BN49" s="12">
        <v>734.64</v>
      </c>
      <c r="BO49" s="12">
        <v>613.88</v>
      </c>
      <c r="BP49" s="1">
        <f t="shared" si="5"/>
        <v>1715.4699999999998</v>
      </c>
      <c r="BQ49" s="12">
        <v>238.61</v>
      </c>
      <c r="BR49" s="12">
        <v>682.9</v>
      </c>
      <c r="BS49" s="12">
        <v>0</v>
      </c>
      <c r="BT49" s="1">
        <f t="shared" si="6"/>
        <v>921.51</v>
      </c>
      <c r="BU49" s="12">
        <v>133.63</v>
      </c>
      <c r="BV49" s="12">
        <v>116.92</v>
      </c>
      <c r="BW49" s="12">
        <v>682.9</v>
      </c>
      <c r="BX49" s="1">
        <f t="shared" si="7"/>
        <v>933.45</v>
      </c>
      <c r="BY49" s="12">
        <v>167.76</v>
      </c>
      <c r="BZ49" s="12">
        <v>133.63</v>
      </c>
      <c r="CA49" s="12">
        <v>799.82</v>
      </c>
      <c r="CB49" s="1">
        <f t="shared" si="8"/>
        <v>1101.21</v>
      </c>
      <c r="CC49" s="12">
        <v>39.04</v>
      </c>
      <c r="CD49" s="12">
        <v>0</v>
      </c>
      <c r="CE49" s="12">
        <v>0</v>
      </c>
      <c r="CF49" s="1">
        <f t="shared" si="9"/>
        <v>39.04</v>
      </c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</row>
    <row r="50" spans="1:112" x14ac:dyDescent="0.25">
      <c r="A50" s="14">
        <v>99350</v>
      </c>
      <c r="B50" t="s">
        <v>109</v>
      </c>
      <c r="C50">
        <v>2</v>
      </c>
      <c r="F50">
        <v>8</v>
      </c>
      <c r="G50">
        <v>7</v>
      </c>
      <c r="O50" s="1">
        <v>1166.6099999999999</v>
      </c>
      <c r="P50" s="1">
        <v>0</v>
      </c>
      <c r="Q50" s="1">
        <v>0</v>
      </c>
      <c r="R50" s="1">
        <f t="shared" si="10"/>
        <v>1166.6099999999999</v>
      </c>
      <c r="S50" s="12"/>
      <c r="T50" s="12"/>
      <c r="U50" s="12"/>
      <c r="V50" s="1">
        <f t="shared" si="11"/>
        <v>0</v>
      </c>
      <c r="W50" s="12"/>
      <c r="X50" s="12"/>
      <c r="Y50" s="12"/>
      <c r="Z50" s="1">
        <f t="shared" si="2"/>
        <v>0</v>
      </c>
      <c r="AA50" s="12">
        <v>19605.95</v>
      </c>
      <c r="AB50" s="12">
        <v>0</v>
      </c>
      <c r="AC50" s="12">
        <v>0</v>
      </c>
      <c r="AD50" s="1">
        <f t="shared" si="3"/>
        <v>19605.95</v>
      </c>
      <c r="AE50" s="12">
        <v>11765.94</v>
      </c>
      <c r="AF50" s="12">
        <v>0</v>
      </c>
      <c r="AG50" s="1">
        <v>0</v>
      </c>
      <c r="AH50" s="1">
        <f t="shared" si="4"/>
        <v>11765.94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K50" s="34">
        <v>98944</v>
      </c>
      <c r="BL50" t="s">
        <v>35</v>
      </c>
      <c r="BM50" s="12">
        <v>733.49</v>
      </c>
      <c r="BN50" s="12">
        <v>116.86</v>
      </c>
      <c r="BO50" s="12">
        <v>110.42</v>
      </c>
      <c r="BP50" s="1">
        <f t="shared" si="5"/>
        <v>960.77</v>
      </c>
      <c r="BQ50" s="12">
        <v>492.36</v>
      </c>
      <c r="BR50" s="12">
        <v>315.64999999999998</v>
      </c>
      <c r="BS50" s="12">
        <v>189.01</v>
      </c>
      <c r="BT50" s="1">
        <f t="shared" si="6"/>
        <v>997.02</v>
      </c>
      <c r="BU50" s="12">
        <v>926.78</v>
      </c>
      <c r="BV50" s="12">
        <v>396.08</v>
      </c>
      <c r="BW50" s="12">
        <v>54.19</v>
      </c>
      <c r="BX50" s="1">
        <f t="shared" si="7"/>
        <v>1377.05</v>
      </c>
      <c r="BY50" s="12">
        <v>266.61</v>
      </c>
      <c r="BZ50" s="12">
        <v>253.7</v>
      </c>
      <c r="CA50" s="12">
        <v>75.28</v>
      </c>
      <c r="CB50" s="1">
        <f t="shared" si="8"/>
        <v>595.58999999999992</v>
      </c>
      <c r="CC50" s="12">
        <v>205.26</v>
      </c>
      <c r="CD50" s="12">
        <v>174.71</v>
      </c>
      <c r="CE50" s="12">
        <v>254.84</v>
      </c>
      <c r="CF50" s="1">
        <f t="shared" si="9"/>
        <v>634.81000000000006</v>
      </c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</row>
    <row r="51" spans="1:112" x14ac:dyDescent="0.25">
      <c r="A51" s="14">
        <v>99352</v>
      </c>
      <c r="B51" t="s">
        <v>109</v>
      </c>
      <c r="C51">
        <v>1</v>
      </c>
      <c r="D51">
        <v>2</v>
      </c>
      <c r="E51">
        <v>1</v>
      </c>
      <c r="O51" s="12">
        <v>14.11</v>
      </c>
      <c r="P51" s="12">
        <v>0</v>
      </c>
      <c r="Q51" s="12">
        <v>0</v>
      </c>
      <c r="R51" s="1">
        <f t="shared" si="10"/>
        <v>14.11</v>
      </c>
      <c r="S51" s="1">
        <v>28.22</v>
      </c>
      <c r="T51" s="1">
        <v>0</v>
      </c>
      <c r="U51" s="1">
        <v>0</v>
      </c>
      <c r="V51" s="1">
        <f t="shared" si="11"/>
        <v>28.22</v>
      </c>
      <c r="W51" s="1">
        <v>14.11</v>
      </c>
      <c r="X51" s="1">
        <v>0</v>
      </c>
      <c r="Y51" s="1">
        <v>0</v>
      </c>
      <c r="Z51" s="1">
        <f t="shared" si="2"/>
        <v>14.11</v>
      </c>
      <c r="AA51" s="12"/>
      <c r="AB51" s="12"/>
      <c r="AC51" s="12"/>
      <c r="AD51" s="1">
        <f t="shared" si="3"/>
        <v>0</v>
      </c>
      <c r="AE51" s="12"/>
      <c r="AF51" s="12"/>
      <c r="AG51" s="1"/>
      <c r="AH51" s="1">
        <f t="shared" si="4"/>
        <v>0</v>
      </c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K51" s="34">
        <v>98948</v>
      </c>
      <c r="BL51" t="s">
        <v>35</v>
      </c>
      <c r="BM51" s="12">
        <v>663</v>
      </c>
      <c r="BN51" s="12">
        <v>131.41999999999999</v>
      </c>
      <c r="BO51" s="12">
        <v>0</v>
      </c>
      <c r="BP51" s="1">
        <f t="shared" si="5"/>
        <v>794.42</v>
      </c>
      <c r="BQ51" s="12">
        <v>1251.1500000000001</v>
      </c>
      <c r="BR51" s="12">
        <v>390.05</v>
      </c>
      <c r="BS51" s="12">
        <v>0</v>
      </c>
      <c r="BT51" s="1">
        <f t="shared" si="6"/>
        <v>1641.2</v>
      </c>
      <c r="BU51" s="12">
        <v>1120.06</v>
      </c>
      <c r="BV51" s="12">
        <v>726.93</v>
      </c>
      <c r="BW51" s="12">
        <v>35.729999999999997</v>
      </c>
      <c r="BX51" s="1">
        <f t="shared" si="7"/>
        <v>1882.7199999999998</v>
      </c>
      <c r="BY51" s="12">
        <v>818.68</v>
      </c>
      <c r="BZ51" s="12">
        <v>606.22</v>
      </c>
      <c r="CA51" s="12">
        <v>250.69</v>
      </c>
      <c r="CB51" s="1">
        <f t="shared" si="8"/>
        <v>1675.5900000000001</v>
      </c>
      <c r="CC51" s="12">
        <v>390.49</v>
      </c>
      <c r="CD51" s="12">
        <v>725.94</v>
      </c>
      <c r="CE51" s="12">
        <v>631.92999999999995</v>
      </c>
      <c r="CF51" s="1">
        <f t="shared" si="9"/>
        <v>1748.3600000000001</v>
      </c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</row>
    <row r="52" spans="1:112" x14ac:dyDescent="0.25">
      <c r="A52" s="14">
        <v>99362</v>
      </c>
      <c r="B52" t="s">
        <v>109</v>
      </c>
      <c r="C52">
        <v>2</v>
      </c>
      <c r="D52">
        <v>8</v>
      </c>
      <c r="E52">
        <v>1</v>
      </c>
      <c r="F52">
        <v>1</v>
      </c>
      <c r="G52">
        <v>4</v>
      </c>
      <c r="O52" s="12">
        <v>7005.56</v>
      </c>
      <c r="P52" s="12">
        <v>0</v>
      </c>
      <c r="Q52" s="12">
        <v>0</v>
      </c>
      <c r="R52" s="1">
        <f t="shared" si="10"/>
        <v>7005.56</v>
      </c>
      <c r="S52" s="1">
        <v>55258.91</v>
      </c>
      <c r="T52" s="1">
        <v>3614.85</v>
      </c>
      <c r="U52" s="1">
        <v>0</v>
      </c>
      <c r="V52" s="1">
        <f t="shared" si="11"/>
        <v>58873.760000000002</v>
      </c>
      <c r="W52" s="1">
        <v>3614.85</v>
      </c>
      <c r="X52" s="1">
        <v>0</v>
      </c>
      <c r="Y52" s="1">
        <v>0</v>
      </c>
      <c r="Z52" s="1">
        <f t="shared" si="2"/>
        <v>3614.85</v>
      </c>
      <c r="AA52" s="12">
        <v>3614.85</v>
      </c>
      <c r="AB52" s="12">
        <v>0</v>
      </c>
      <c r="AC52" s="12">
        <v>0</v>
      </c>
      <c r="AD52" s="1">
        <f t="shared" si="3"/>
        <v>3614.85</v>
      </c>
      <c r="AE52" s="12">
        <v>4650.9799999999996</v>
      </c>
      <c r="AF52" s="12">
        <v>0</v>
      </c>
      <c r="AG52" s="1">
        <v>0</v>
      </c>
      <c r="AH52" s="1">
        <f t="shared" si="4"/>
        <v>4650.9799999999996</v>
      </c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K52" s="34">
        <v>98951</v>
      </c>
      <c r="BL52" t="s">
        <v>35</v>
      </c>
      <c r="BM52" s="12">
        <v>170.99</v>
      </c>
      <c r="BN52" s="12">
        <v>70.290000000000006</v>
      </c>
      <c r="BO52" s="12">
        <v>24.67</v>
      </c>
      <c r="BP52" s="1">
        <f t="shared" si="5"/>
        <v>265.95000000000005</v>
      </c>
      <c r="BQ52" s="12">
        <v>139.15</v>
      </c>
      <c r="BR52" s="12">
        <v>99.58</v>
      </c>
      <c r="BS52" s="12">
        <v>94.96</v>
      </c>
      <c r="BT52" s="1">
        <f t="shared" si="6"/>
        <v>333.69</v>
      </c>
      <c r="BU52" s="12"/>
      <c r="BV52" s="12"/>
      <c r="BW52" s="12"/>
      <c r="BX52" s="1">
        <f t="shared" si="7"/>
        <v>0</v>
      </c>
      <c r="BY52" s="12"/>
      <c r="BZ52" s="12"/>
      <c r="CA52" s="12"/>
      <c r="CB52" s="1">
        <f t="shared" si="8"/>
        <v>0</v>
      </c>
      <c r="CC52" s="12">
        <v>54.57</v>
      </c>
      <c r="CD52" s="12">
        <v>0</v>
      </c>
      <c r="CE52" s="12">
        <v>0</v>
      </c>
      <c r="CF52" s="1">
        <f t="shared" si="9"/>
        <v>54.57</v>
      </c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</row>
    <row r="53" spans="1:112" x14ac:dyDescent="0.25">
      <c r="A53" s="14">
        <v>98223</v>
      </c>
      <c r="B53" t="s">
        <v>32</v>
      </c>
      <c r="C53">
        <v>1</v>
      </c>
      <c r="D53">
        <v>2</v>
      </c>
      <c r="E53">
        <v>3</v>
      </c>
      <c r="F53">
        <v>3</v>
      </c>
      <c r="G53">
        <v>2</v>
      </c>
      <c r="O53" s="12">
        <v>12694.65</v>
      </c>
      <c r="P53" s="12">
        <v>5738.75</v>
      </c>
      <c r="Q53" s="12">
        <v>0</v>
      </c>
      <c r="R53" s="1">
        <f t="shared" si="10"/>
        <v>18433.400000000001</v>
      </c>
      <c r="S53" s="1">
        <v>18413.400000000001</v>
      </c>
      <c r="T53" s="1">
        <v>84.24</v>
      </c>
      <c r="U53" s="1">
        <v>0</v>
      </c>
      <c r="V53" s="1">
        <f t="shared" si="11"/>
        <v>18497.640000000003</v>
      </c>
      <c r="W53" s="1">
        <v>18154.36</v>
      </c>
      <c r="X53" s="1">
        <v>814.34</v>
      </c>
      <c r="Y53" s="1">
        <v>0</v>
      </c>
      <c r="Z53" s="1">
        <f t="shared" si="2"/>
        <v>18968.7</v>
      </c>
      <c r="AA53" s="12">
        <v>24488.03</v>
      </c>
      <c r="AB53" s="12">
        <v>18090.12</v>
      </c>
      <c r="AC53" s="12">
        <v>750.1</v>
      </c>
      <c r="AD53" s="1">
        <f t="shared" si="3"/>
        <v>43328.249999999993</v>
      </c>
      <c r="AE53" s="12">
        <v>19225.240000000002</v>
      </c>
      <c r="AF53" s="12">
        <v>208.98</v>
      </c>
      <c r="AG53" s="1">
        <v>0</v>
      </c>
      <c r="AH53" s="1">
        <f t="shared" si="4"/>
        <v>19434.22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K53" s="34">
        <v>98953</v>
      </c>
      <c r="BL53" t="s">
        <v>35</v>
      </c>
      <c r="BM53" s="12">
        <v>124.17</v>
      </c>
      <c r="BN53" s="12">
        <v>0</v>
      </c>
      <c r="BO53" s="12">
        <v>0</v>
      </c>
      <c r="BP53" s="1">
        <f t="shared" si="5"/>
        <v>124.17</v>
      </c>
      <c r="BQ53" s="12"/>
      <c r="BR53" s="12"/>
      <c r="BS53" s="12"/>
      <c r="BT53" s="1">
        <f t="shared" si="6"/>
        <v>0</v>
      </c>
      <c r="BU53" s="12">
        <v>19.62</v>
      </c>
      <c r="BV53" s="12">
        <v>92.54</v>
      </c>
      <c r="BW53" s="12">
        <v>0</v>
      </c>
      <c r="BX53" s="1">
        <f t="shared" si="7"/>
        <v>112.16000000000001</v>
      </c>
      <c r="BY53" s="12">
        <v>13.49</v>
      </c>
      <c r="BZ53" s="12">
        <v>19.62</v>
      </c>
      <c r="CA53" s="12">
        <v>92.54</v>
      </c>
      <c r="CB53" s="1">
        <f t="shared" si="8"/>
        <v>125.65</v>
      </c>
      <c r="CC53" s="12">
        <v>9.0299999999999994</v>
      </c>
      <c r="CD53" s="12">
        <v>13.49</v>
      </c>
      <c r="CE53" s="12">
        <v>112.16</v>
      </c>
      <c r="CF53" s="1">
        <f t="shared" si="9"/>
        <v>134.68</v>
      </c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</row>
    <row r="54" spans="1:112" x14ac:dyDescent="0.25">
      <c r="A54" s="14">
        <v>98225</v>
      </c>
      <c r="B54" t="s">
        <v>32</v>
      </c>
      <c r="C54">
        <v>1</v>
      </c>
      <c r="O54" s="12">
        <v>14187.58</v>
      </c>
      <c r="P54" s="12">
        <v>0</v>
      </c>
      <c r="Q54" s="12">
        <v>0</v>
      </c>
      <c r="R54" s="1">
        <f t="shared" si="10"/>
        <v>14187.58</v>
      </c>
      <c r="S54" s="1"/>
      <c r="T54" s="1"/>
      <c r="U54" s="1"/>
      <c r="V54" s="1">
        <f t="shared" si="11"/>
        <v>0</v>
      </c>
      <c r="Z54" s="1">
        <f t="shared" si="2"/>
        <v>0</v>
      </c>
      <c r="AA54" s="12"/>
      <c r="AB54" s="12"/>
      <c r="AC54" s="12"/>
      <c r="AD54" s="1">
        <f t="shared" si="3"/>
        <v>0</v>
      </c>
      <c r="AE54" s="12"/>
      <c r="AF54" s="12"/>
      <c r="AG54" s="1"/>
      <c r="AH54" s="1">
        <f t="shared" si="4"/>
        <v>0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K54" s="34">
        <v>99301</v>
      </c>
      <c r="BL54" t="s">
        <v>35</v>
      </c>
      <c r="BM54" s="12">
        <v>3063.02</v>
      </c>
      <c r="BN54" s="12">
        <v>1012.81</v>
      </c>
      <c r="BO54" s="12">
        <v>648.99</v>
      </c>
      <c r="BP54" s="1">
        <f t="shared" si="5"/>
        <v>4724.82</v>
      </c>
      <c r="BQ54" s="12">
        <v>1579.66</v>
      </c>
      <c r="BR54" s="12">
        <v>1497.3</v>
      </c>
      <c r="BS54" s="12">
        <v>1223.4000000000001</v>
      </c>
      <c r="BT54" s="1">
        <f t="shared" si="6"/>
        <v>4300.3600000000006</v>
      </c>
      <c r="BU54" s="12">
        <v>2630.72</v>
      </c>
      <c r="BV54" s="12">
        <v>1972.34</v>
      </c>
      <c r="BW54" s="12">
        <v>1406.05</v>
      </c>
      <c r="BX54" s="1">
        <f t="shared" si="7"/>
        <v>6009.11</v>
      </c>
      <c r="BY54" s="12">
        <v>1538.8</v>
      </c>
      <c r="BZ54" s="12">
        <v>1300.33</v>
      </c>
      <c r="CA54" s="12">
        <v>712.43</v>
      </c>
      <c r="CB54" s="1">
        <f t="shared" si="8"/>
        <v>3551.56</v>
      </c>
      <c r="CC54" s="12">
        <v>656.6</v>
      </c>
      <c r="CD54" s="12">
        <v>960.85</v>
      </c>
      <c r="CE54" s="12">
        <v>1478.91</v>
      </c>
      <c r="CF54" s="1">
        <f t="shared" si="9"/>
        <v>3096.36</v>
      </c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</row>
    <row r="55" spans="1:112" x14ac:dyDescent="0.25">
      <c r="A55" s="14">
        <v>98226</v>
      </c>
      <c r="B55" t="s">
        <v>32</v>
      </c>
      <c r="D55">
        <v>1</v>
      </c>
      <c r="E55">
        <v>1</v>
      </c>
      <c r="G55">
        <v>1</v>
      </c>
      <c r="O55" s="12"/>
      <c r="P55" s="12"/>
      <c r="Q55" s="12"/>
      <c r="R55" s="1">
        <f t="shared" si="10"/>
        <v>0</v>
      </c>
      <c r="S55" s="1">
        <v>113.36</v>
      </c>
      <c r="T55" s="1">
        <v>0</v>
      </c>
      <c r="U55" s="1">
        <v>0</v>
      </c>
      <c r="V55" s="1">
        <f t="shared" si="11"/>
        <v>113.36</v>
      </c>
      <c r="W55" s="1">
        <v>0.01</v>
      </c>
      <c r="X55" s="1">
        <v>0</v>
      </c>
      <c r="Y55" s="1">
        <v>0</v>
      </c>
      <c r="Z55" s="1">
        <f t="shared" si="2"/>
        <v>0.01</v>
      </c>
      <c r="AA55" s="12"/>
      <c r="AB55" s="12"/>
      <c r="AC55" s="12"/>
      <c r="AD55" s="1">
        <f t="shared" si="3"/>
        <v>0</v>
      </c>
      <c r="AE55" s="12">
        <v>103.64</v>
      </c>
      <c r="AF55" s="12">
        <v>0</v>
      </c>
      <c r="AG55" s="1">
        <v>0</v>
      </c>
      <c r="AH55" s="1">
        <f t="shared" si="4"/>
        <v>103.64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K55" s="34">
        <v>99324</v>
      </c>
      <c r="BL55" t="s">
        <v>35</v>
      </c>
      <c r="BM55" s="12">
        <v>321.75</v>
      </c>
      <c r="BN55" s="12">
        <v>109.98</v>
      </c>
      <c r="BO55" s="12">
        <v>142.43</v>
      </c>
      <c r="BP55" s="1">
        <f t="shared" si="5"/>
        <v>574.16000000000008</v>
      </c>
      <c r="BQ55" s="12">
        <v>189.87</v>
      </c>
      <c r="BR55" s="12">
        <v>176.4</v>
      </c>
      <c r="BS55" s="12">
        <v>76.540000000000006</v>
      </c>
      <c r="BT55" s="1">
        <f t="shared" si="6"/>
        <v>442.81</v>
      </c>
      <c r="BU55" s="12">
        <v>329.35</v>
      </c>
      <c r="BV55" s="12">
        <v>40.82</v>
      </c>
      <c r="BW55" s="12">
        <v>120.7</v>
      </c>
      <c r="BX55" s="1">
        <f t="shared" si="7"/>
        <v>490.87</v>
      </c>
      <c r="BY55" s="12">
        <v>129.68</v>
      </c>
      <c r="BZ55" s="12">
        <v>155.19</v>
      </c>
      <c r="CA55" s="12">
        <v>161.52000000000001</v>
      </c>
      <c r="CB55" s="1">
        <f t="shared" si="8"/>
        <v>446.39</v>
      </c>
      <c r="CC55" s="12">
        <v>93.15</v>
      </c>
      <c r="CD55" s="12">
        <v>97.68</v>
      </c>
      <c r="CE55" s="12">
        <v>106.85</v>
      </c>
      <c r="CF55" s="1">
        <f t="shared" si="9"/>
        <v>297.68</v>
      </c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</row>
    <row r="56" spans="1:112" x14ac:dyDescent="0.25">
      <c r="A56" s="14">
        <v>98230</v>
      </c>
      <c r="B56" t="s">
        <v>32</v>
      </c>
      <c r="C56">
        <v>1</v>
      </c>
      <c r="D56">
        <v>1</v>
      </c>
      <c r="E56">
        <v>1</v>
      </c>
      <c r="F56">
        <v>1</v>
      </c>
      <c r="O56" s="12">
        <v>23567.919999999998</v>
      </c>
      <c r="P56" s="12">
        <v>0</v>
      </c>
      <c r="Q56" s="12">
        <v>0</v>
      </c>
      <c r="R56" s="1">
        <f t="shared" si="10"/>
        <v>23567.919999999998</v>
      </c>
      <c r="S56" s="1">
        <v>23675.06</v>
      </c>
      <c r="T56" s="1">
        <v>18567.919999999998</v>
      </c>
      <c r="U56" s="1">
        <v>0</v>
      </c>
      <c r="V56" s="1">
        <f t="shared" si="11"/>
        <v>42242.979999999996</v>
      </c>
      <c r="W56" s="1">
        <v>24530.68</v>
      </c>
      <c r="X56" s="1">
        <v>0</v>
      </c>
      <c r="Y56" s="1">
        <v>0</v>
      </c>
      <c r="Z56" s="1">
        <f t="shared" si="2"/>
        <v>24530.68</v>
      </c>
      <c r="AA56" s="12">
        <v>24433.79</v>
      </c>
      <c r="AB56" s="12">
        <v>0</v>
      </c>
      <c r="AC56" s="12">
        <v>0</v>
      </c>
      <c r="AD56" s="1">
        <f t="shared" si="3"/>
        <v>24433.79</v>
      </c>
      <c r="AE56" s="12"/>
      <c r="AF56" s="12"/>
      <c r="AG56" s="1"/>
      <c r="AH56" s="1">
        <f t="shared" si="4"/>
        <v>0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K56" s="34">
        <v>99336</v>
      </c>
      <c r="BL56" t="s">
        <v>35</v>
      </c>
      <c r="BM56" s="12">
        <v>140.37</v>
      </c>
      <c r="BN56" s="12">
        <v>41.05</v>
      </c>
      <c r="BO56" s="12">
        <v>47.92</v>
      </c>
      <c r="BP56" s="1">
        <f t="shared" si="5"/>
        <v>229.34000000000003</v>
      </c>
      <c r="BQ56" s="12">
        <v>384.77</v>
      </c>
      <c r="BR56" s="12">
        <v>109.19</v>
      </c>
      <c r="BS56" s="12">
        <v>53.92</v>
      </c>
      <c r="BT56" s="1">
        <f t="shared" si="6"/>
        <v>547.88</v>
      </c>
      <c r="BU56" s="12">
        <v>157.88999999999999</v>
      </c>
      <c r="BV56" s="12">
        <v>0</v>
      </c>
      <c r="BW56" s="12">
        <v>0</v>
      </c>
      <c r="BX56" s="1">
        <f t="shared" si="7"/>
        <v>157.88999999999999</v>
      </c>
      <c r="BY56" s="12">
        <v>233.52</v>
      </c>
      <c r="BZ56" s="12">
        <v>117.55</v>
      </c>
      <c r="CA56" s="12">
        <v>0</v>
      </c>
      <c r="CB56" s="1">
        <f t="shared" si="8"/>
        <v>351.07</v>
      </c>
      <c r="CC56" s="12">
        <v>105.51</v>
      </c>
      <c r="CD56" s="12">
        <v>75.88</v>
      </c>
      <c r="CE56" s="12">
        <v>117.55</v>
      </c>
      <c r="CF56" s="1">
        <f t="shared" si="9"/>
        <v>298.94</v>
      </c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</row>
    <row r="57" spans="1:112" x14ac:dyDescent="0.25">
      <c r="A57" s="14">
        <v>98233</v>
      </c>
      <c r="B57" t="s">
        <v>32</v>
      </c>
      <c r="C57">
        <v>2</v>
      </c>
      <c r="D57">
        <v>8</v>
      </c>
      <c r="E57">
        <v>3</v>
      </c>
      <c r="F57">
        <v>3</v>
      </c>
      <c r="G57">
        <v>2</v>
      </c>
      <c r="O57" s="12">
        <v>49.59</v>
      </c>
      <c r="P57" s="12">
        <v>0</v>
      </c>
      <c r="Q57" s="12">
        <v>0</v>
      </c>
      <c r="R57" s="1">
        <f t="shared" si="10"/>
        <v>49.59</v>
      </c>
      <c r="S57" s="1">
        <v>7510.6</v>
      </c>
      <c r="T57" s="1">
        <v>49.59</v>
      </c>
      <c r="U57" s="1">
        <v>0</v>
      </c>
      <c r="V57" s="1">
        <f t="shared" si="11"/>
        <v>7560.1900000000005</v>
      </c>
      <c r="W57" s="1">
        <v>6792.07</v>
      </c>
      <c r="X57" s="1">
        <v>49.59</v>
      </c>
      <c r="Y57" s="1">
        <v>0</v>
      </c>
      <c r="Z57" s="1">
        <f t="shared" si="2"/>
        <v>6841.66</v>
      </c>
      <c r="AA57" s="12">
        <v>5277.81</v>
      </c>
      <c r="AB57" s="12">
        <v>49.59</v>
      </c>
      <c r="AC57" s="12">
        <v>0</v>
      </c>
      <c r="AD57" s="1">
        <f t="shared" si="3"/>
        <v>5327.4000000000005</v>
      </c>
      <c r="AE57" s="12">
        <v>882.53</v>
      </c>
      <c r="AF57" s="12">
        <v>0</v>
      </c>
      <c r="AG57" s="1">
        <v>0</v>
      </c>
      <c r="AH57" s="1">
        <f t="shared" si="4"/>
        <v>882.53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K57" s="34">
        <v>99337</v>
      </c>
      <c r="BL57" t="s">
        <v>35</v>
      </c>
      <c r="BM57" s="12">
        <v>19.37</v>
      </c>
      <c r="BN57" s="12">
        <v>5.28</v>
      </c>
      <c r="BO57" s="12">
        <v>44.46</v>
      </c>
      <c r="BP57" s="1">
        <f t="shared" si="5"/>
        <v>69.11</v>
      </c>
      <c r="BQ57" s="12">
        <v>78.41</v>
      </c>
      <c r="BR57" s="12">
        <v>19.37</v>
      </c>
      <c r="BS57" s="12">
        <v>24.74</v>
      </c>
      <c r="BT57" s="1">
        <f t="shared" si="6"/>
        <v>122.52</v>
      </c>
      <c r="BU57" s="12">
        <v>348.6</v>
      </c>
      <c r="BV57" s="12">
        <v>21.81</v>
      </c>
      <c r="BW57" s="12">
        <v>19.11</v>
      </c>
      <c r="BX57" s="1">
        <f t="shared" si="7"/>
        <v>389.52000000000004</v>
      </c>
      <c r="BY57" s="12">
        <v>30.2</v>
      </c>
      <c r="BZ57" s="12">
        <v>21.23</v>
      </c>
      <c r="CA57" s="12">
        <v>40.92</v>
      </c>
      <c r="CB57" s="1">
        <f t="shared" si="8"/>
        <v>92.35</v>
      </c>
      <c r="CC57" s="12"/>
      <c r="CD57" s="12"/>
      <c r="CE57" s="12"/>
      <c r="CF57" s="1">
        <f t="shared" si="9"/>
        <v>0</v>
      </c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</row>
    <row r="58" spans="1:112" x14ac:dyDescent="0.25">
      <c r="A58" s="14">
        <v>98247</v>
      </c>
      <c r="B58" t="s">
        <v>32</v>
      </c>
      <c r="F58">
        <v>1</v>
      </c>
      <c r="O58" s="12"/>
      <c r="P58" s="12"/>
      <c r="Q58" s="12"/>
      <c r="R58" s="1">
        <f t="shared" si="10"/>
        <v>0</v>
      </c>
      <c r="S58" s="1"/>
      <c r="T58" s="1"/>
      <c r="U58" s="1"/>
      <c r="V58" s="1">
        <f t="shared" si="11"/>
        <v>0</v>
      </c>
      <c r="Z58" s="1">
        <f t="shared" si="2"/>
        <v>0</v>
      </c>
      <c r="AA58" s="12">
        <v>60</v>
      </c>
      <c r="AB58" s="12">
        <v>0</v>
      </c>
      <c r="AC58" s="12">
        <v>0</v>
      </c>
      <c r="AD58" s="1">
        <f t="shared" si="3"/>
        <v>60</v>
      </c>
      <c r="AE58" s="12"/>
      <c r="AF58" s="12"/>
      <c r="AG58" s="1"/>
      <c r="AH58" s="1">
        <f t="shared" si="4"/>
        <v>0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99344</v>
      </c>
      <c r="BL58" t="s">
        <v>35</v>
      </c>
      <c r="BM58" s="12">
        <v>449.18</v>
      </c>
      <c r="BN58" s="12">
        <v>181.71</v>
      </c>
      <c r="BO58" s="12">
        <v>220.15</v>
      </c>
      <c r="BP58" s="1">
        <f t="shared" si="5"/>
        <v>851.04</v>
      </c>
      <c r="BQ58" s="12">
        <v>902.18</v>
      </c>
      <c r="BR58" s="12">
        <v>358.22</v>
      </c>
      <c r="BS58" s="12">
        <v>351.86</v>
      </c>
      <c r="BT58" s="1">
        <f t="shared" si="6"/>
        <v>1612.2600000000002</v>
      </c>
      <c r="BU58" s="12">
        <v>871.63</v>
      </c>
      <c r="BV58" s="12">
        <v>277.97000000000003</v>
      </c>
      <c r="BW58" s="12">
        <v>0</v>
      </c>
      <c r="BX58" s="1">
        <f t="shared" si="7"/>
        <v>1149.5999999999999</v>
      </c>
      <c r="BY58" s="12">
        <v>656.59</v>
      </c>
      <c r="BZ58" s="12">
        <v>315.57</v>
      </c>
      <c r="CA58" s="12">
        <v>108.15</v>
      </c>
      <c r="CB58" s="1">
        <f t="shared" si="8"/>
        <v>1080.3100000000002</v>
      </c>
      <c r="CC58" s="12">
        <v>286.52999999999997</v>
      </c>
      <c r="CD58" s="12">
        <v>474.83</v>
      </c>
      <c r="CE58" s="12">
        <v>350.05</v>
      </c>
      <c r="CF58" s="1">
        <f t="shared" si="9"/>
        <v>1111.4099999999999</v>
      </c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</row>
    <row r="59" spans="1:112" x14ac:dyDescent="0.25">
      <c r="A59" s="14">
        <v>98248</v>
      </c>
      <c r="B59" t="s">
        <v>32</v>
      </c>
      <c r="C59">
        <v>2</v>
      </c>
      <c r="D59">
        <v>1</v>
      </c>
      <c r="E59">
        <v>2</v>
      </c>
      <c r="F59">
        <v>1</v>
      </c>
      <c r="G59">
        <v>1</v>
      </c>
      <c r="O59" s="12">
        <v>11669.62</v>
      </c>
      <c r="P59" s="12">
        <v>7093.25</v>
      </c>
      <c r="Q59" s="12">
        <v>6695.66</v>
      </c>
      <c r="R59" s="1">
        <f t="shared" si="10"/>
        <v>25458.530000000002</v>
      </c>
      <c r="S59" s="1">
        <v>14615.75</v>
      </c>
      <c r="T59" s="1">
        <v>11343.8</v>
      </c>
      <c r="U59" s="1">
        <v>6922.67</v>
      </c>
      <c r="V59" s="1">
        <f t="shared" si="11"/>
        <v>32882.22</v>
      </c>
      <c r="W59" s="1">
        <v>11259.55</v>
      </c>
      <c r="X59" s="1">
        <v>14615.75</v>
      </c>
      <c r="Y59" s="1">
        <v>3748.67</v>
      </c>
      <c r="Z59" s="1">
        <f t="shared" si="2"/>
        <v>29623.97</v>
      </c>
      <c r="AA59" s="12">
        <v>426.76</v>
      </c>
      <c r="AB59" s="12">
        <v>438.61</v>
      </c>
      <c r="AC59" s="12">
        <v>0</v>
      </c>
      <c r="AD59" s="1">
        <f t="shared" si="3"/>
        <v>865.37</v>
      </c>
      <c r="AE59" s="12">
        <v>434.52</v>
      </c>
      <c r="AF59" s="12">
        <v>0</v>
      </c>
      <c r="AG59" s="1">
        <v>0</v>
      </c>
      <c r="AH59" s="1">
        <f t="shared" si="4"/>
        <v>434.52</v>
      </c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K59" s="34">
        <v>99352</v>
      </c>
      <c r="BL59" t="s">
        <v>35</v>
      </c>
      <c r="BM59" s="12">
        <v>59.2</v>
      </c>
      <c r="BN59" s="12">
        <v>2.2999999999999998</v>
      </c>
      <c r="BO59" s="12">
        <v>0</v>
      </c>
      <c r="BP59" s="1">
        <f t="shared" si="5"/>
        <v>61.5</v>
      </c>
      <c r="BQ59" s="12">
        <v>204.12</v>
      </c>
      <c r="BR59" s="12">
        <v>59.2</v>
      </c>
      <c r="BS59" s="12">
        <v>2.2999999999999998</v>
      </c>
      <c r="BT59" s="1">
        <f t="shared" si="6"/>
        <v>265.62</v>
      </c>
      <c r="BU59" s="12">
        <v>146.04</v>
      </c>
      <c r="BV59" s="12">
        <v>204.12</v>
      </c>
      <c r="BW59" s="12">
        <v>61.5</v>
      </c>
      <c r="BX59" s="1">
        <f t="shared" si="7"/>
        <v>411.65999999999997</v>
      </c>
      <c r="BY59" s="12"/>
      <c r="BZ59" s="12"/>
      <c r="CA59" s="12"/>
      <c r="CB59" s="1">
        <f t="shared" si="8"/>
        <v>0</v>
      </c>
      <c r="CC59" s="12"/>
      <c r="CD59" s="12"/>
      <c r="CE59" s="12"/>
      <c r="CF59" s="1">
        <f t="shared" si="9"/>
        <v>0</v>
      </c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</row>
    <row r="60" spans="1:112" x14ac:dyDescent="0.25">
      <c r="A60" s="14">
        <v>98273</v>
      </c>
      <c r="B60" t="s">
        <v>32</v>
      </c>
      <c r="D60">
        <v>1</v>
      </c>
      <c r="G60">
        <v>1</v>
      </c>
      <c r="O60" s="12"/>
      <c r="P60" s="12"/>
      <c r="Q60" s="12"/>
      <c r="R60" s="1">
        <f t="shared" si="10"/>
        <v>0</v>
      </c>
      <c r="S60" s="1">
        <v>0.1</v>
      </c>
      <c r="T60" s="1">
        <v>0</v>
      </c>
      <c r="U60" s="1">
        <v>0</v>
      </c>
      <c r="V60" s="1">
        <f t="shared" si="11"/>
        <v>0.1</v>
      </c>
      <c r="Z60" s="1">
        <f t="shared" si="2"/>
        <v>0</v>
      </c>
      <c r="AA60" s="12"/>
      <c r="AB60" s="12"/>
      <c r="AC60" s="12"/>
      <c r="AD60" s="1">
        <f t="shared" si="3"/>
        <v>0</v>
      </c>
      <c r="AE60" s="12">
        <v>63.6</v>
      </c>
      <c r="AF60" s="12">
        <v>0</v>
      </c>
      <c r="AG60" s="1">
        <v>0</v>
      </c>
      <c r="AH60" s="1">
        <f t="shared" si="4"/>
        <v>63.6</v>
      </c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K60" s="34">
        <v>99354</v>
      </c>
      <c r="BL60" t="s">
        <v>35</v>
      </c>
      <c r="BM60" s="12">
        <v>260.69</v>
      </c>
      <c r="BN60" s="12">
        <v>23.33</v>
      </c>
      <c r="BO60" s="12">
        <v>7.52</v>
      </c>
      <c r="BP60" s="1">
        <f t="shared" si="5"/>
        <v>291.53999999999996</v>
      </c>
      <c r="BQ60" s="12">
        <v>129.81</v>
      </c>
      <c r="BR60" s="12">
        <v>44.38</v>
      </c>
      <c r="BS60" s="12">
        <v>30.85</v>
      </c>
      <c r="BT60" s="1">
        <f t="shared" si="6"/>
        <v>205.04</v>
      </c>
      <c r="BU60" s="12">
        <v>55.61</v>
      </c>
      <c r="BV60" s="12">
        <v>58.81</v>
      </c>
      <c r="BW60" s="12">
        <v>75.23</v>
      </c>
      <c r="BX60" s="1">
        <f t="shared" si="7"/>
        <v>189.65</v>
      </c>
      <c r="BY60" s="12">
        <v>102.64</v>
      </c>
      <c r="BZ60" s="12">
        <v>55.61</v>
      </c>
      <c r="CA60" s="12">
        <v>134.04</v>
      </c>
      <c r="CB60" s="1">
        <f t="shared" si="8"/>
        <v>292.28999999999996</v>
      </c>
      <c r="CC60" s="12">
        <v>49.93</v>
      </c>
      <c r="CD60" s="12">
        <v>101.83</v>
      </c>
      <c r="CE60" s="12">
        <v>13.86</v>
      </c>
      <c r="CF60" s="1">
        <f t="shared" si="9"/>
        <v>165.62</v>
      </c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</row>
    <row r="61" spans="1:112" x14ac:dyDescent="0.25">
      <c r="A61" s="14">
        <v>98295</v>
      </c>
      <c r="B61" t="s">
        <v>32</v>
      </c>
      <c r="C61">
        <v>1</v>
      </c>
      <c r="E61">
        <v>1</v>
      </c>
      <c r="F61">
        <v>1</v>
      </c>
      <c r="O61" s="12">
        <v>63.57</v>
      </c>
      <c r="P61" s="12">
        <v>0</v>
      </c>
      <c r="Q61" s="12">
        <v>0</v>
      </c>
      <c r="R61" s="1">
        <f t="shared" si="10"/>
        <v>63.57</v>
      </c>
      <c r="S61" s="1"/>
      <c r="T61" s="1"/>
      <c r="U61" s="1"/>
      <c r="V61" s="1">
        <f t="shared" si="11"/>
        <v>0</v>
      </c>
      <c r="W61" s="1">
        <v>49.12</v>
      </c>
      <c r="X61" s="1">
        <v>0</v>
      </c>
      <c r="Y61" s="1">
        <v>0</v>
      </c>
      <c r="Z61" s="1">
        <f t="shared" si="2"/>
        <v>49.12</v>
      </c>
      <c r="AA61" s="12">
        <v>61.09</v>
      </c>
      <c r="AB61" s="12">
        <v>49.12</v>
      </c>
      <c r="AC61" s="12">
        <v>0</v>
      </c>
      <c r="AD61" s="1">
        <f t="shared" si="3"/>
        <v>110.21000000000001</v>
      </c>
      <c r="AE61" s="12"/>
      <c r="AF61" s="12"/>
      <c r="AG61" s="1"/>
      <c r="AH61" s="1">
        <f t="shared" si="4"/>
        <v>0</v>
      </c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K61" s="34">
        <v>99362</v>
      </c>
      <c r="BL61" t="s">
        <v>35</v>
      </c>
      <c r="BM61" s="12">
        <v>1715.68</v>
      </c>
      <c r="BN61" s="12">
        <v>113.32</v>
      </c>
      <c r="BO61" s="12">
        <v>406.42</v>
      </c>
      <c r="BP61" s="1">
        <f t="shared" si="5"/>
        <v>2235.42</v>
      </c>
      <c r="BQ61" s="12">
        <v>2003.2</v>
      </c>
      <c r="BR61" s="12">
        <v>1477.9</v>
      </c>
      <c r="BS61" s="12">
        <v>79.62</v>
      </c>
      <c r="BT61" s="1">
        <f t="shared" si="6"/>
        <v>3560.7200000000003</v>
      </c>
      <c r="BU61" s="12">
        <v>1294.9000000000001</v>
      </c>
      <c r="BV61" s="12">
        <v>504.11</v>
      </c>
      <c r="BW61" s="12">
        <v>1267.81</v>
      </c>
      <c r="BX61" s="1">
        <f t="shared" si="7"/>
        <v>3066.82</v>
      </c>
      <c r="BY61" s="12">
        <v>1613.08</v>
      </c>
      <c r="BZ61" s="12">
        <v>347.14</v>
      </c>
      <c r="CA61" s="12">
        <v>1346.15</v>
      </c>
      <c r="CB61" s="1">
        <f t="shared" si="8"/>
        <v>3306.37</v>
      </c>
      <c r="CC61" s="12">
        <v>861.18</v>
      </c>
      <c r="CD61" s="12">
        <v>805.49</v>
      </c>
      <c r="CE61" s="12">
        <v>256.74</v>
      </c>
      <c r="CF61" s="1">
        <f t="shared" si="9"/>
        <v>1923.41</v>
      </c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</row>
    <row r="62" spans="1:112" x14ac:dyDescent="0.25">
      <c r="A62" s="14">
        <v>98520</v>
      </c>
      <c r="B62" t="s">
        <v>32</v>
      </c>
      <c r="D62">
        <v>1</v>
      </c>
      <c r="E62">
        <v>1</v>
      </c>
      <c r="F62">
        <v>1</v>
      </c>
      <c r="G62">
        <v>1</v>
      </c>
      <c r="O62" s="12"/>
      <c r="P62" s="12"/>
      <c r="Q62" s="12"/>
      <c r="R62" s="1">
        <f t="shared" si="10"/>
        <v>0</v>
      </c>
      <c r="S62" s="1">
        <v>466.54</v>
      </c>
      <c r="T62" s="1">
        <v>0</v>
      </c>
      <c r="U62" s="1">
        <v>0</v>
      </c>
      <c r="V62" s="1">
        <f t="shared" si="11"/>
        <v>466.54</v>
      </c>
      <c r="W62" s="1">
        <v>2692.91</v>
      </c>
      <c r="X62" s="1">
        <v>466.54</v>
      </c>
      <c r="Y62" s="1">
        <v>0</v>
      </c>
      <c r="Z62" s="1">
        <f t="shared" si="2"/>
        <v>3159.45</v>
      </c>
      <c r="AA62" s="12">
        <v>1286.07</v>
      </c>
      <c r="AB62" s="12">
        <v>0</v>
      </c>
      <c r="AC62" s="12">
        <v>0</v>
      </c>
      <c r="AD62" s="1">
        <f t="shared" si="3"/>
        <v>1286.07</v>
      </c>
      <c r="AE62" s="12">
        <v>1669.69</v>
      </c>
      <c r="AF62" s="12">
        <v>0</v>
      </c>
      <c r="AG62" s="1">
        <v>0</v>
      </c>
      <c r="AH62" s="1">
        <f t="shared" si="4"/>
        <v>1669.69</v>
      </c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</row>
    <row r="63" spans="1:112" x14ac:dyDescent="0.25">
      <c r="A63" s="14">
        <v>98550</v>
      </c>
      <c r="B63" t="s">
        <v>32</v>
      </c>
      <c r="C63">
        <v>1</v>
      </c>
      <c r="D63">
        <v>1</v>
      </c>
      <c r="E63">
        <v>1</v>
      </c>
      <c r="F63">
        <v>1</v>
      </c>
      <c r="G63">
        <v>1</v>
      </c>
      <c r="O63" s="12">
        <v>34.119999999999997</v>
      </c>
      <c r="P63" s="12">
        <v>0</v>
      </c>
      <c r="Q63" s="12">
        <v>0</v>
      </c>
      <c r="R63" s="1">
        <f t="shared" si="10"/>
        <v>34.119999999999997</v>
      </c>
      <c r="S63" s="1">
        <v>34.119999999999997</v>
      </c>
      <c r="T63" s="1">
        <v>0</v>
      </c>
      <c r="U63" s="1">
        <v>0</v>
      </c>
      <c r="V63" s="1">
        <f t="shared" si="11"/>
        <v>34.119999999999997</v>
      </c>
      <c r="W63" s="1">
        <v>4276.2</v>
      </c>
      <c r="X63" s="1">
        <v>34.119999999999997</v>
      </c>
      <c r="Y63" s="1">
        <v>0</v>
      </c>
      <c r="Z63" s="1">
        <f t="shared" si="2"/>
        <v>4310.32</v>
      </c>
      <c r="AA63" s="12">
        <v>77.22</v>
      </c>
      <c r="AB63" s="12">
        <v>0</v>
      </c>
      <c r="AC63" s="12">
        <v>0</v>
      </c>
      <c r="AD63" s="1">
        <f t="shared" si="3"/>
        <v>77.22</v>
      </c>
      <c r="AE63" s="12">
        <v>77.989999999999995</v>
      </c>
      <c r="AF63" s="12">
        <v>0</v>
      </c>
      <c r="AG63" s="1">
        <v>0</v>
      </c>
      <c r="AH63" s="1">
        <f t="shared" si="4"/>
        <v>77.989999999999995</v>
      </c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</row>
    <row r="64" spans="1:112" x14ac:dyDescent="0.25">
      <c r="A64" s="14">
        <v>98632</v>
      </c>
      <c r="B64" t="s">
        <v>32</v>
      </c>
      <c r="E64">
        <v>1</v>
      </c>
      <c r="O64" s="12"/>
      <c r="P64" s="12"/>
      <c r="Q64" s="12"/>
      <c r="R64" s="1">
        <f t="shared" si="10"/>
        <v>0</v>
      </c>
      <c r="S64" s="1"/>
      <c r="T64" s="1"/>
      <c r="U64" s="1"/>
      <c r="V64" s="1">
        <f t="shared" si="11"/>
        <v>0</v>
      </c>
      <c r="W64" s="1">
        <v>1694.06</v>
      </c>
      <c r="X64" s="1">
        <v>0</v>
      </c>
      <c r="Y64" s="1">
        <v>0</v>
      </c>
      <c r="Z64" s="1">
        <f t="shared" si="2"/>
        <v>1694.06</v>
      </c>
      <c r="AA64" s="12"/>
      <c r="AB64" s="12"/>
      <c r="AC64" s="12"/>
      <c r="AD64" s="1">
        <f t="shared" si="3"/>
        <v>0</v>
      </c>
      <c r="AE64" s="12"/>
      <c r="AF64" s="12"/>
      <c r="AG64" s="1"/>
      <c r="AH64" s="1">
        <f t="shared" si="4"/>
        <v>0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</row>
    <row r="65" spans="1:112" x14ac:dyDescent="0.25">
      <c r="A65" s="14">
        <v>98674</v>
      </c>
      <c r="B65" t="s">
        <v>32</v>
      </c>
      <c r="C65">
        <v>1</v>
      </c>
      <c r="E65">
        <v>2</v>
      </c>
      <c r="F65">
        <v>1</v>
      </c>
      <c r="G65">
        <v>1</v>
      </c>
      <c r="O65" s="12">
        <v>1341.97</v>
      </c>
      <c r="P65" s="12">
        <v>0</v>
      </c>
      <c r="Q65" s="12">
        <v>0</v>
      </c>
      <c r="R65" s="1">
        <f t="shared" si="10"/>
        <v>1341.97</v>
      </c>
      <c r="S65" s="1"/>
      <c r="T65" s="1"/>
      <c r="U65" s="1"/>
      <c r="V65" s="1">
        <f t="shared" si="11"/>
        <v>0</v>
      </c>
      <c r="W65" s="1">
        <v>4724.91</v>
      </c>
      <c r="X65" s="1">
        <v>3922.75</v>
      </c>
      <c r="Y65" s="1">
        <v>0</v>
      </c>
      <c r="Z65" s="1">
        <f t="shared" si="2"/>
        <v>8647.66</v>
      </c>
      <c r="AA65" s="12">
        <v>1254.7</v>
      </c>
      <c r="AB65" s="12">
        <v>0</v>
      </c>
      <c r="AC65" s="12">
        <v>0</v>
      </c>
      <c r="AD65" s="1">
        <f t="shared" si="3"/>
        <v>1254.7</v>
      </c>
      <c r="AE65" s="12">
        <v>513.99</v>
      </c>
      <c r="AF65" s="12">
        <v>0</v>
      </c>
      <c r="AG65" s="1">
        <v>0</v>
      </c>
      <c r="AH65" s="1">
        <f t="shared" si="4"/>
        <v>513.99</v>
      </c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</row>
    <row r="66" spans="1:112" x14ac:dyDescent="0.25">
      <c r="A66" s="14">
        <v>98837</v>
      </c>
      <c r="B66" t="s">
        <v>32</v>
      </c>
      <c r="C66">
        <v>1</v>
      </c>
      <c r="D66">
        <v>1</v>
      </c>
      <c r="E66">
        <v>1</v>
      </c>
      <c r="F66">
        <v>1</v>
      </c>
      <c r="G66">
        <v>1</v>
      </c>
      <c r="O66" s="12">
        <v>0</v>
      </c>
      <c r="P66" s="12">
        <v>0</v>
      </c>
      <c r="Q66" s="12">
        <v>491.56</v>
      </c>
      <c r="R66" s="1">
        <f t="shared" si="10"/>
        <v>491.56</v>
      </c>
      <c r="S66" s="1">
        <v>0</v>
      </c>
      <c r="T66" s="1">
        <v>0</v>
      </c>
      <c r="U66" s="1">
        <v>491.56</v>
      </c>
      <c r="V66" s="1">
        <f t="shared" si="11"/>
        <v>491.56</v>
      </c>
      <c r="W66" s="1">
        <v>0</v>
      </c>
      <c r="X66" s="1">
        <v>0</v>
      </c>
      <c r="Y66" s="1">
        <v>491.56</v>
      </c>
      <c r="Z66" s="1">
        <f t="shared" si="2"/>
        <v>491.56</v>
      </c>
      <c r="AA66" s="12">
        <v>0</v>
      </c>
      <c r="AB66" s="12">
        <v>0</v>
      </c>
      <c r="AC66" s="12">
        <v>491.56</v>
      </c>
      <c r="AD66" s="1">
        <f t="shared" si="3"/>
        <v>491.56</v>
      </c>
      <c r="AE66" s="12">
        <v>0</v>
      </c>
      <c r="AF66" s="12">
        <v>0</v>
      </c>
      <c r="AG66" s="1">
        <v>491.56</v>
      </c>
      <c r="AH66" s="1">
        <f t="shared" si="4"/>
        <v>491.56</v>
      </c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T66" s="12"/>
      <c r="CB66" s="12"/>
    </row>
    <row r="67" spans="1:112" x14ac:dyDescent="0.25">
      <c r="A67" s="14">
        <v>98901</v>
      </c>
      <c r="B67" t="s">
        <v>32</v>
      </c>
      <c r="E67">
        <v>1</v>
      </c>
      <c r="O67" s="12"/>
      <c r="P67" s="12"/>
      <c r="Q67" s="12"/>
      <c r="R67" s="1">
        <f t="shared" si="10"/>
        <v>0</v>
      </c>
      <c r="S67" s="1"/>
      <c r="T67" s="1"/>
      <c r="U67" s="1"/>
      <c r="V67" s="1">
        <f t="shared" si="11"/>
        <v>0</v>
      </c>
      <c r="W67" s="1">
        <v>1172.3399999999999</v>
      </c>
      <c r="X67" s="1">
        <v>0</v>
      </c>
      <c r="Y67" s="1">
        <v>0</v>
      </c>
      <c r="Z67" s="1">
        <f t="shared" si="2"/>
        <v>1172.3399999999999</v>
      </c>
      <c r="AA67" s="12"/>
      <c r="AB67" s="12"/>
      <c r="AC67" s="12"/>
      <c r="AD67" s="1">
        <f t="shared" si="3"/>
        <v>0</v>
      </c>
      <c r="AE67" s="12"/>
      <c r="AF67" s="12"/>
      <c r="AG67" s="1"/>
      <c r="AH67" s="1">
        <f t="shared" si="4"/>
        <v>0</v>
      </c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T67" s="12"/>
      <c r="CB67" s="12"/>
    </row>
    <row r="68" spans="1:112" x14ac:dyDescent="0.25">
      <c r="A68" s="14">
        <v>98902</v>
      </c>
      <c r="B68" t="s">
        <v>32</v>
      </c>
      <c r="C68">
        <v>1</v>
      </c>
      <c r="D68">
        <v>1</v>
      </c>
      <c r="E68">
        <v>1</v>
      </c>
      <c r="F68">
        <v>4</v>
      </c>
      <c r="G68">
        <v>1</v>
      </c>
      <c r="O68" s="12">
        <v>499.07</v>
      </c>
      <c r="P68" s="12">
        <v>0</v>
      </c>
      <c r="Q68" s="12">
        <v>0</v>
      </c>
      <c r="R68" s="1">
        <f t="shared" si="10"/>
        <v>499.07</v>
      </c>
      <c r="S68" s="1">
        <v>1636.21</v>
      </c>
      <c r="T68" s="1">
        <v>0</v>
      </c>
      <c r="U68" s="1">
        <v>0</v>
      </c>
      <c r="V68" s="1">
        <f t="shared" si="11"/>
        <v>1636.21</v>
      </c>
      <c r="W68" s="1">
        <v>2535.86</v>
      </c>
      <c r="X68" s="1">
        <v>0</v>
      </c>
      <c r="Y68" s="1">
        <v>0</v>
      </c>
      <c r="Z68" s="1">
        <f t="shared" si="2"/>
        <v>2535.86</v>
      </c>
      <c r="AA68" s="12">
        <v>7774.35</v>
      </c>
      <c r="AB68" s="12">
        <v>2535.86</v>
      </c>
      <c r="AC68" s="12">
        <v>0</v>
      </c>
      <c r="AD68" s="1">
        <f t="shared" si="3"/>
        <v>10310.210000000001</v>
      </c>
      <c r="AE68" s="12">
        <v>155.87</v>
      </c>
      <c r="AF68" s="12">
        <v>0</v>
      </c>
      <c r="AG68" s="1">
        <v>0</v>
      </c>
      <c r="AH68" s="1">
        <f t="shared" si="4"/>
        <v>155.87</v>
      </c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T68" s="12"/>
      <c r="CB68" s="12"/>
    </row>
    <row r="69" spans="1:112" x14ac:dyDescent="0.25">
      <c r="A69" s="14">
        <v>98903</v>
      </c>
      <c r="B69" t="s">
        <v>32</v>
      </c>
      <c r="C69">
        <v>4</v>
      </c>
      <c r="D69">
        <v>4</v>
      </c>
      <c r="E69">
        <v>3</v>
      </c>
      <c r="F69">
        <v>2</v>
      </c>
      <c r="G69">
        <v>3</v>
      </c>
      <c r="O69" s="12">
        <v>3689.69</v>
      </c>
      <c r="P69" s="12">
        <v>0</v>
      </c>
      <c r="Q69" s="12">
        <v>0</v>
      </c>
      <c r="R69" s="1">
        <f t="shared" si="10"/>
        <v>3689.69</v>
      </c>
      <c r="S69" s="1">
        <v>4576.25</v>
      </c>
      <c r="T69" s="1">
        <v>3689.69</v>
      </c>
      <c r="U69" s="1">
        <v>0</v>
      </c>
      <c r="V69" s="1">
        <f t="shared" si="11"/>
        <v>8265.94</v>
      </c>
      <c r="W69" s="1">
        <v>7072.38</v>
      </c>
      <c r="X69" s="1">
        <v>4576.25</v>
      </c>
      <c r="Y69" s="1">
        <v>2357.8000000000002</v>
      </c>
      <c r="Z69" s="1">
        <f t="shared" ref="Z69:Z132" si="12">SUM(W69:Y69)</f>
        <v>14006.43</v>
      </c>
      <c r="AA69" s="12">
        <v>3467</v>
      </c>
      <c r="AB69" s="12">
        <v>5799.08</v>
      </c>
      <c r="AC69" s="12">
        <v>6934.05</v>
      </c>
      <c r="AD69" s="1">
        <f t="shared" ref="AD69:AD132" si="13">SUM(AA69:AC69)</f>
        <v>16200.130000000001</v>
      </c>
      <c r="AE69" s="12">
        <v>4917.87</v>
      </c>
      <c r="AF69" s="12">
        <v>3467</v>
      </c>
      <c r="AG69" s="1">
        <v>12733.130000000001</v>
      </c>
      <c r="AH69" s="1">
        <f t="shared" ref="AH69:AH132" si="14">SUM(AE69:AG69)</f>
        <v>21118</v>
      </c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T69" s="12"/>
      <c r="CB69" s="12"/>
    </row>
    <row r="70" spans="1:112" x14ac:dyDescent="0.25">
      <c r="A70" s="14">
        <v>98930</v>
      </c>
      <c r="B70" t="s">
        <v>32</v>
      </c>
      <c r="C70">
        <v>2</v>
      </c>
      <c r="D70">
        <v>2</v>
      </c>
      <c r="G70">
        <v>1</v>
      </c>
      <c r="O70" s="12">
        <v>793.83</v>
      </c>
      <c r="P70" s="12">
        <v>0</v>
      </c>
      <c r="Q70" s="12">
        <v>0</v>
      </c>
      <c r="R70" s="1">
        <f t="shared" si="10"/>
        <v>793.83</v>
      </c>
      <c r="S70" s="1">
        <v>1387.59</v>
      </c>
      <c r="T70" s="1">
        <v>793.83</v>
      </c>
      <c r="U70" s="1">
        <v>0</v>
      </c>
      <c r="V70" s="1">
        <f t="shared" si="11"/>
        <v>2181.42</v>
      </c>
      <c r="Z70" s="1">
        <f t="shared" si="12"/>
        <v>0</v>
      </c>
      <c r="AA70" s="12"/>
      <c r="AB70" s="12"/>
      <c r="AC70" s="12"/>
      <c r="AD70" s="1">
        <f t="shared" si="13"/>
        <v>0</v>
      </c>
      <c r="AE70" s="12">
        <v>5834.63</v>
      </c>
      <c r="AF70" s="12">
        <v>0</v>
      </c>
      <c r="AG70" s="1">
        <v>0</v>
      </c>
      <c r="AH70" s="1">
        <f t="shared" si="14"/>
        <v>5834.63</v>
      </c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T70" s="12"/>
      <c r="CB70" s="12"/>
    </row>
    <row r="71" spans="1:112" x14ac:dyDescent="0.25">
      <c r="A71" s="14">
        <v>98944</v>
      </c>
      <c r="B71" t="s">
        <v>32</v>
      </c>
      <c r="C71">
        <v>1</v>
      </c>
      <c r="O71" s="12">
        <v>664.73</v>
      </c>
      <c r="P71" s="12">
        <v>0</v>
      </c>
      <c r="Q71" s="12">
        <v>0</v>
      </c>
      <c r="R71" s="1">
        <f t="shared" si="10"/>
        <v>664.73</v>
      </c>
      <c r="S71" s="1"/>
      <c r="T71" s="1"/>
      <c r="U71" s="1"/>
      <c r="V71" s="1">
        <f t="shared" si="11"/>
        <v>0</v>
      </c>
      <c r="Z71" s="1">
        <f t="shared" si="12"/>
        <v>0</v>
      </c>
      <c r="AA71" s="12"/>
      <c r="AB71" s="12"/>
      <c r="AC71" s="12"/>
      <c r="AD71" s="1">
        <f t="shared" si="13"/>
        <v>0</v>
      </c>
      <c r="AE71" s="12"/>
      <c r="AF71" s="12"/>
      <c r="AG71" s="1"/>
      <c r="AH71" s="1">
        <f t="shared" si="14"/>
        <v>0</v>
      </c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T71" s="12"/>
      <c r="CB71" s="12"/>
    </row>
    <row r="72" spans="1:112" x14ac:dyDescent="0.25">
      <c r="A72" s="14">
        <v>98948</v>
      </c>
      <c r="B72" t="s">
        <v>32</v>
      </c>
      <c r="E72">
        <v>1</v>
      </c>
      <c r="O72" s="12"/>
      <c r="P72" s="12"/>
      <c r="Q72" s="12"/>
      <c r="R72" s="1">
        <f t="shared" si="10"/>
        <v>0</v>
      </c>
      <c r="S72" s="1"/>
      <c r="T72" s="1"/>
      <c r="U72" s="1"/>
      <c r="V72" s="1">
        <f t="shared" si="11"/>
        <v>0</v>
      </c>
      <c r="W72" s="1">
        <v>459.85</v>
      </c>
      <c r="X72" s="1">
        <v>0</v>
      </c>
      <c r="Y72" s="1">
        <v>0</v>
      </c>
      <c r="Z72" s="1">
        <f t="shared" si="12"/>
        <v>459.85</v>
      </c>
      <c r="AA72" s="12"/>
      <c r="AB72" s="12"/>
      <c r="AC72" s="12"/>
      <c r="AD72" s="1">
        <f t="shared" si="13"/>
        <v>0</v>
      </c>
      <c r="AE72" s="12"/>
      <c r="AF72" s="12"/>
      <c r="AG72" s="1"/>
      <c r="AH72" s="1">
        <f t="shared" si="14"/>
        <v>0</v>
      </c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T72" s="12"/>
      <c r="CB72" s="12"/>
    </row>
    <row r="73" spans="1:112" x14ac:dyDescent="0.25">
      <c r="A73" s="14">
        <v>98951</v>
      </c>
      <c r="B73" t="s">
        <v>32</v>
      </c>
      <c r="C73">
        <v>1</v>
      </c>
      <c r="D73">
        <v>1</v>
      </c>
      <c r="E73">
        <v>1</v>
      </c>
      <c r="O73" s="12">
        <v>61.8</v>
      </c>
      <c r="P73" s="12">
        <v>0</v>
      </c>
      <c r="Q73" s="12">
        <v>0</v>
      </c>
      <c r="R73" s="1">
        <f t="shared" ref="R73:R136" si="15">SUM(O73:Q73)</f>
        <v>61.8</v>
      </c>
      <c r="S73" s="1">
        <v>61.8</v>
      </c>
      <c r="T73" s="1">
        <v>0</v>
      </c>
      <c r="U73" s="1">
        <v>0</v>
      </c>
      <c r="V73" s="1">
        <f t="shared" ref="V73:V136" si="16">SUM(S73:U73)</f>
        <v>61.8</v>
      </c>
      <c r="W73" s="1">
        <v>0.62</v>
      </c>
      <c r="X73" s="1">
        <v>0</v>
      </c>
      <c r="Y73" s="1">
        <v>0</v>
      </c>
      <c r="Z73" s="1">
        <f t="shared" si="12"/>
        <v>0.62</v>
      </c>
      <c r="AA73" s="12"/>
      <c r="AB73" s="12"/>
      <c r="AC73" s="12"/>
      <c r="AD73" s="1">
        <f t="shared" si="13"/>
        <v>0</v>
      </c>
      <c r="AE73" s="12"/>
      <c r="AF73" s="12"/>
      <c r="AG73" s="1"/>
      <c r="AH73" s="1">
        <f t="shared" si="14"/>
        <v>0</v>
      </c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T73" s="12"/>
      <c r="CB73" s="12"/>
    </row>
    <row r="74" spans="1:112" x14ac:dyDescent="0.25">
      <c r="A74" s="14">
        <v>98953</v>
      </c>
      <c r="B74" t="s">
        <v>32</v>
      </c>
      <c r="E74">
        <v>1</v>
      </c>
      <c r="O74" s="12"/>
      <c r="P74" s="12"/>
      <c r="Q74" s="12"/>
      <c r="R74" s="1">
        <f t="shared" si="15"/>
        <v>0</v>
      </c>
      <c r="S74" s="1"/>
      <c r="T74" s="1"/>
      <c r="U74" s="1"/>
      <c r="V74" s="1">
        <f t="shared" si="16"/>
        <v>0</v>
      </c>
      <c r="W74" s="1">
        <v>238.32</v>
      </c>
      <c r="X74" s="1">
        <v>0</v>
      </c>
      <c r="Y74" s="1">
        <v>0</v>
      </c>
      <c r="Z74" s="1">
        <f t="shared" si="12"/>
        <v>238.32</v>
      </c>
      <c r="AA74" s="12"/>
      <c r="AB74" s="12"/>
      <c r="AC74" s="12"/>
      <c r="AD74" s="1">
        <f t="shared" si="13"/>
        <v>0</v>
      </c>
      <c r="AE74" s="12"/>
      <c r="AF74" s="12"/>
      <c r="AG74" s="1"/>
      <c r="AH74" s="1">
        <f t="shared" si="14"/>
        <v>0</v>
      </c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T74" s="12"/>
      <c r="CB74" s="12"/>
    </row>
    <row r="75" spans="1:112" x14ac:dyDescent="0.25">
      <c r="A75" s="14">
        <v>99323</v>
      </c>
      <c r="B75" t="s">
        <v>32</v>
      </c>
      <c r="C75">
        <v>2</v>
      </c>
      <c r="D75">
        <v>1</v>
      </c>
      <c r="E75">
        <v>1</v>
      </c>
      <c r="G75">
        <v>1</v>
      </c>
      <c r="O75" s="12">
        <v>44841.43</v>
      </c>
      <c r="P75" s="12">
        <v>0</v>
      </c>
      <c r="Q75" s="12">
        <v>0</v>
      </c>
      <c r="R75" s="1">
        <f t="shared" si="15"/>
        <v>44841.43</v>
      </c>
      <c r="S75" s="1">
        <v>7693.96</v>
      </c>
      <c r="T75" s="1">
        <v>0</v>
      </c>
      <c r="U75" s="1">
        <v>0</v>
      </c>
      <c r="V75" s="1">
        <f t="shared" si="16"/>
        <v>7693.96</v>
      </c>
      <c r="W75" s="1">
        <v>3263.15</v>
      </c>
      <c r="X75" s="1">
        <v>7693.96</v>
      </c>
      <c r="Y75" s="1">
        <v>0</v>
      </c>
      <c r="Z75" s="1">
        <f t="shared" si="12"/>
        <v>10957.11</v>
      </c>
      <c r="AA75" s="12"/>
      <c r="AB75" s="12"/>
      <c r="AC75" s="12"/>
      <c r="AD75" s="1">
        <f t="shared" si="13"/>
        <v>0</v>
      </c>
      <c r="AE75" s="12">
        <v>61.7</v>
      </c>
      <c r="AF75" s="12">
        <v>0</v>
      </c>
      <c r="AG75" s="1">
        <v>0</v>
      </c>
      <c r="AH75" s="1">
        <f t="shared" si="14"/>
        <v>61.7</v>
      </c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T75" s="12"/>
      <c r="CB75" s="12"/>
    </row>
    <row r="76" spans="1:112" x14ac:dyDescent="0.25">
      <c r="A76" s="14">
        <v>99345</v>
      </c>
      <c r="B76" t="s">
        <v>32</v>
      </c>
      <c r="D76">
        <v>1</v>
      </c>
      <c r="O76" s="12"/>
      <c r="P76" s="12"/>
      <c r="Q76" s="12"/>
      <c r="R76" s="1">
        <f t="shared" si="15"/>
        <v>0</v>
      </c>
      <c r="S76" s="1">
        <v>36775.54</v>
      </c>
      <c r="T76" s="1">
        <v>0</v>
      </c>
      <c r="U76" s="1">
        <v>0</v>
      </c>
      <c r="V76" s="1">
        <f t="shared" si="16"/>
        <v>36775.54</v>
      </c>
      <c r="Z76" s="1">
        <f t="shared" si="12"/>
        <v>0</v>
      </c>
      <c r="AA76" s="12"/>
      <c r="AB76" s="12"/>
      <c r="AC76" s="12"/>
      <c r="AD76" s="1">
        <f t="shared" si="13"/>
        <v>0</v>
      </c>
      <c r="AE76" s="12"/>
      <c r="AF76" s="12"/>
      <c r="AG76" s="1"/>
      <c r="AH76" s="1">
        <f t="shared" si="14"/>
        <v>0</v>
      </c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T76" s="12"/>
      <c r="CB76" s="12"/>
    </row>
    <row r="77" spans="1:112" x14ac:dyDescent="0.25">
      <c r="A77" s="14">
        <v>99352</v>
      </c>
      <c r="B77" t="s">
        <v>32</v>
      </c>
      <c r="E77">
        <v>1</v>
      </c>
      <c r="F77">
        <v>1</v>
      </c>
      <c r="G77">
        <v>1</v>
      </c>
      <c r="O77" s="1"/>
      <c r="P77" s="1"/>
      <c r="Q77" s="1"/>
      <c r="R77" s="1">
        <f t="shared" si="15"/>
        <v>0</v>
      </c>
      <c r="S77" s="1"/>
      <c r="T77" s="1"/>
      <c r="U77" s="1"/>
      <c r="V77" s="1">
        <f t="shared" si="16"/>
        <v>0</v>
      </c>
      <c r="W77" s="1">
        <v>9473.43</v>
      </c>
      <c r="X77" s="1">
        <v>0</v>
      </c>
      <c r="Y77" s="1">
        <v>0</v>
      </c>
      <c r="Z77" s="1">
        <f t="shared" si="12"/>
        <v>9473.43</v>
      </c>
      <c r="AA77" s="12">
        <v>7738.09</v>
      </c>
      <c r="AB77" s="12">
        <v>9473.43</v>
      </c>
      <c r="AC77" s="12">
        <v>0</v>
      </c>
      <c r="AD77" s="1">
        <f t="shared" si="13"/>
        <v>17211.52</v>
      </c>
      <c r="AE77" s="12">
        <v>172.12</v>
      </c>
      <c r="AF77" s="12">
        <v>0</v>
      </c>
      <c r="AG77" s="1">
        <v>0</v>
      </c>
      <c r="AH77" s="1">
        <f t="shared" si="14"/>
        <v>172.12</v>
      </c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T77" s="12"/>
      <c r="CB77" s="12"/>
    </row>
    <row r="78" spans="1:112" x14ac:dyDescent="0.25">
      <c r="A78" s="14">
        <v>99362</v>
      </c>
      <c r="B78" t="s">
        <v>32</v>
      </c>
      <c r="C78">
        <v>1</v>
      </c>
      <c r="F78">
        <v>1</v>
      </c>
      <c r="G78">
        <v>1</v>
      </c>
      <c r="O78" s="1">
        <v>2</v>
      </c>
      <c r="P78" s="1">
        <v>0</v>
      </c>
      <c r="Q78" s="1">
        <v>0</v>
      </c>
      <c r="R78" s="1">
        <f t="shared" si="15"/>
        <v>2</v>
      </c>
      <c r="S78" s="1"/>
      <c r="T78" s="1"/>
      <c r="U78" s="1"/>
      <c r="V78" s="1">
        <f t="shared" si="16"/>
        <v>0</v>
      </c>
      <c r="Z78" s="1">
        <f t="shared" si="12"/>
        <v>0</v>
      </c>
      <c r="AA78" s="12">
        <v>187.84</v>
      </c>
      <c r="AB78" s="12">
        <v>0</v>
      </c>
      <c r="AC78" s="12">
        <v>0</v>
      </c>
      <c r="AD78" s="1">
        <f t="shared" si="13"/>
        <v>187.84</v>
      </c>
      <c r="AE78" s="12">
        <v>8198.1200000000008</v>
      </c>
      <c r="AF78" s="12">
        <v>187.84</v>
      </c>
      <c r="AG78" s="1">
        <v>0</v>
      </c>
      <c r="AH78" s="1">
        <f t="shared" si="14"/>
        <v>8385.9600000000009</v>
      </c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T78" s="12"/>
      <c r="CB78" s="12"/>
    </row>
    <row r="79" spans="1:112" x14ac:dyDescent="0.25">
      <c r="A79" s="14">
        <v>98221</v>
      </c>
      <c r="B79" t="s">
        <v>34</v>
      </c>
      <c r="C79">
        <v>1</v>
      </c>
      <c r="E79">
        <v>2</v>
      </c>
      <c r="F79">
        <v>1</v>
      </c>
      <c r="O79" s="1">
        <v>57350.95</v>
      </c>
      <c r="P79" s="1">
        <v>0</v>
      </c>
      <c r="Q79" s="1">
        <v>0</v>
      </c>
      <c r="R79" s="1">
        <f t="shared" si="15"/>
        <v>57350.95</v>
      </c>
      <c r="S79" s="1"/>
      <c r="T79" s="1"/>
      <c r="U79" s="1"/>
      <c r="V79" s="1">
        <f t="shared" si="16"/>
        <v>0</v>
      </c>
      <c r="W79" s="1">
        <v>12632.6</v>
      </c>
      <c r="X79" s="1">
        <v>0</v>
      </c>
      <c r="Y79" s="1">
        <v>0</v>
      </c>
      <c r="Z79" s="1">
        <f t="shared" si="12"/>
        <v>12632.6</v>
      </c>
      <c r="AA79" s="12">
        <v>126.1</v>
      </c>
      <c r="AB79" s="12">
        <v>12610</v>
      </c>
      <c r="AC79" s="12">
        <v>0</v>
      </c>
      <c r="AD79" s="1">
        <f t="shared" si="13"/>
        <v>12736.1</v>
      </c>
      <c r="AE79" s="12"/>
      <c r="AF79" s="12"/>
      <c r="AG79" s="1"/>
      <c r="AH79" s="1">
        <f t="shared" si="14"/>
        <v>0</v>
      </c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T79" s="12"/>
      <c r="CB79" s="12"/>
    </row>
    <row r="80" spans="1:112" x14ac:dyDescent="0.25">
      <c r="A80" s="14">
        <v>98230</v>
      </c>
      <c r="B80" t="s">
        <v>34</v>
      </c>
      <c r="D80">
        <v>1</v>
      </c>
      <c r="O80" s="1"/>
      <c r="P80" s="1"/>
      <c r="Q80" s="1"/>
      <c r="R80" s="1">
        <f t="shared" si="15"/>
        <v>0</v>
      </c>
      <c r="S80" s="1">
        <v>2094.04</v>
      </c>
      <c r="T80" s="1">
        <v>0</v>
      </c>
      <c r="U80" s="1">
        <v>0</v>
      </c>
      <c r="V80" s="1">
        <f t="shared" si="16"/>
        <v>2094.04</v>
      </c>
      <c r="Z80" s="1">
        <f t="shared" si="12"/>
        <v>0</v>
      </c>
      <c r="AA80" s="12"/>
      <c r="AB80" s="12"/>
      <c r="AC80" s="12"/>
      <c r="AD80" s="1">
        <f t="shared" si="13"/>
        <v>0</v>
      </c>
      <c r="AE80" s="12"/>
      <c r="AF80" s="12"/>
      <c r="AG80" s="1"/>
      <c r="AH80" s="1">
        <f t="shared" si="14"/>
        <v>0</v>
      </c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T80" s="12"/>
      <c r="CB80" s="12"/>
    </row>
    <row r="81" spans="1:80" x14ac:dyDescent="0.25">
      <c r="A81" s="14">
        <v>98295</v>
      </c>
      <c r="B81" t="s">
        <v>34</v>
      </c>
      <c r="F81">
        <v>1</v>
      </c>
      <c r="G81">
        <v>2</v>
      </c>
      <c r="O81" s="1"/>
      <c r="P81" s="1"/>
      <c r="Q81" s="1"/>
      <c r="R81" s="1">
        <f t="shared" si="15"/>
        <v>0</v>
      </c>
      <c r="S81" s="1"/>
      <c r="T81" s="1"/>
      <c r="U81" s="1"/>
      <c r="V81" s="1">
        <f t="shared" si="16"/>
        <v>0</v>
      </c>
      <c r="Z81" s="1">
        <f t="shared" si="12"/>
        <v>0</v>
      </c>
      <c r="AA81" s="12">
        <v>8673.48</v>
      </c>
      <c r="AB81" s="12">
        <v>0</v>
      </c>
      <c r="AC81" s="12">
        <v>0</v>
      </c>
      <c r="AD81" s="1">
        <f t="shared" si="13"/>
        <v>8673.48</v>
      </c>
      <c r="AE81" s="12">
        <v>8071.99</v>
      </c>
      <c r="AF81" s="12">
        <v>8673.48</v>
      </c>
      <c r="AG81" s="1">
        <v>0</v>
      </c>
      <c r="AH81" s="1">
        <f t="shared" si="14"/>
        <v>16745.47</v>
      </c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T81" s="12"/>
      <c r="CB81" s="12"/>
    </row>
    <row r="82" spans="1:80" x14ac:dyDescent="0.25">
      <c r="A82" s="14">
        <v>98520</v>
      </c>
      <c r="B82" t="s">
        <v>34</v>
      </c>
      <c r="C82">
        <v>2</v>
      </c>
      <c r="D82">
        <v>1</v>
      </c>
      <c r="E82">
        <v>1</v>
      </c>
      <c r="O82" s="1">
        <v>2266.54</v>
      </c>
      <c r="P82" s="1">
        <v>0</v>
      </c>
      <c r="Q82" s="1">
        <v>0</v>
      </c>
      <c r="R82" s="1">
        <f t="shared" si="15"/>
        <v>2266.54</v>
      </c>
      <c r="S82" s="1">
        <v>15.93</v>
      </c>
      <c r="T82" s="1">
        <v>0</v>
      </c>
      <c r="U82" s="1">
        <v>0</v>
      </c>
      <c r="V82" s="1">
        <f t="shared" si="16"/>
        <v>15.93</v>
      </c>
      <c r="W82" s="1">
        <v>15.93</v>
      </c>
      <c r="X82" s="1">
        <v>0</v>
      </c>
      <c r="Y82" s="1">
        <v>0</v>
      </c>
      <c r="Z82" s="1">
        <f t="shared" si="12"/>
        <v>15.93</v>
      </c>
      <c r="AA82" s="12"/>
      <c r="AB82" s="12"/>
      <c r="AC82" s="12"/>
      <c r="AD82" s="1">
        <f t="shared" si="13"/>
        <v>0</v>
      </c>
      <c r="AE82" s="12"/>
      <c r="AF82" s="12"/>
      <c r="AG82" s="1"/>
      <c r="AH82" s="1">
        <f t="shared" si="14"/>
        <v>0</v>
      </c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T82" s="12"/>
      <c r="CB82" s="12"/>
    </row>
    <row r="83" spans="1:80" x14ac:dyDescent="0.25">
      <c r="A83" s="14">
        <v>98837</v>
      </c>
      <c r="B83" t="s">
        <v>34</v>
      </c>
      <c r="C83">
        <v>1</v>
      </c>
      <c r="O83" s="1">
        <v>12649.17</v>
      </c>
      <c r="P83" s="1">
        <v>0</v>
      </c>
      <c r="Q83" s="1">
        <v>0</v>
      </c>
      <c r="R83" s="1">
        <f t="shared" si="15"/>
        <v>12649.17</v>
      </c>
      <c r="S83" s="1"/>
      <c r="T83" s="1"/>
      <c r="U83" s="1"/>
      <c r="V83" s="1">
        <f t="shared" si="16"/>
        <v>0</v>
      </c>
      <c r="Z83" s="1">
        <f t="shared" si="12"/>
        <v>0</v>
      </c>
      <c r="AA83" s="12"/>
      <c r="AB83" s="12"/>
      <c r="AC83" s="12"/>
      <c r="AD83" s="1">
        <f t="shared" si="13"/>
        <v>0</v>
      </c>
      <c r="AE83" s="12"/>
      <c r="AF83" s="12"/>
      <c r="AG83" s="1"/>
      <c r="AH83" s="1">
        <f t="shared" si="14"/>
        <v>0</v>
      </c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T83" s="12"/>
      <c r="CB83" s="12"/>
    </row>
    <row r="84" spans="1:80" x14ac:dyDescent="0.25">
      <c r="A84" s="14">
        <v>98902</v>
      </c>
      <c r="B84" t="s">
        <v>34</v>
      </c>
      <c r="D84">
        <v>1</v>
      </c>
      <c r="E84">
        <v>1</v>
      </c>
      <c r="F84">
        <v>1</v>
      </c>
      <c r="O84" s="1"/>
      <c r="P84" s="1"/>
      <c r="Q84" s="1"/>
      <c r="R84" s="1">
        <f t="shared" si="15"/>
        <v>0</v>
      </c>
      <c r="S84" s="1">
        <v>4283.71</v>
      </c>
      <c r="T84" s="1">
        <v>0</v>
      </c>
      <c r="U84" s="1">
        <v>0</v>
      </c>
      <c r="V84" s="1">
        <f t="shared" si="16"/>
        <v>4283.71</v>
      </c>
      <c r="W84" s="1">
        <v>4853.6400000000003</v>
      </c>
      <c r="X84" s="1">
        <v>4283.71</v>
      </c>
      <c r="Y84" s="1">
        <v>0</v>
      </c>
      <c r="Z84" s="1">
        <f t="shared" si="12"/>
        <v>9137.35</v>
      </c>
      <c r="AA84" s="12">
        <v>4600.76</v>
      </c>
      <c r="AB84" s="12">
        <v>4853.6400000000003</v>
      </c>
      <c r="AC84" s="12">
        <v>4283.71</v>
      </c>
      <c r="AD84" s="1">
        <f t="shared" si="13"/>
        <v>13738.11</v>
      </c>
      <c r="AE84" s="12"/>
      <c r="AF84" s="12"/>
      <c r="AG84" s="1"/>
      <c r="AH84" s="1">
        <f t="shared" si="14"/>
        <v>0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T84" s="12"/>
      <c r="CB84" s="12"/>
    </row>
    <row r="85" spans="1:80" x14ac:dyDescent="0.25">
      <c r="A85" s="14">
        <v>98903</v>
      </c>
      <c r="B85" t="s">
        <v>34</v>
      </c>
      <c r="G85">
        <v>1</v>
      </c>
      <c r="O85" s="1"/>
      <c r="P85" s="1"/>
      <c r="Q85" s="1"/>
      <c r="R85" s="1">
        <f t="shared" si="15"/>
        <v>0</v>
      </c>
      <c r="S85" s="1"/>
      <c r="T85" s="1"/>
      <c r="U85" s="1"/>
      <c r="V85" s="1">
        <f t="shared" si="16"/>
        <v>0</v>
      </c>
      <c r="Z85" s="1">
        <f t="shared" si="12"/>
        <v>0</v>
      </c>
      <c r="AA85" s="12"/>
      <c r="AB85" s="12"/>
      <c r="AC85" s="12"/>
      <c r="AD85" s="1">
        <f t="shared" si="13"/>
        <v>0</v>
      </c>
      <c r="AE85" s="12">
        <v>95.25</v>
      </c>
      <c r="AF85" s="12">
        <v>0</v>
      </c>
      <c r="AG85" s="1">
        <v>0</v>
      </c>
      <c r="AH85" s="1">
        <f t="shared" si="14"/>
        <v>95.25</v>
      </c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T85" s="12"/>
      <c r="CB85" s="12"/>
    </row>
    <row r="86" spans="1:80" x14ac:dyDescent="0.25">
      <c r="A86" s="14">
        <v>98930</v>
      </c>
      <c r="B86" t="s">
        <v>34</v>
      </c>
      <c r="C86">
        <v>1</v>
      </c>
      <c r="D86">
        <v>1</v>
      </c>
      <c r="E86">
        <v>1</v>
      </c>
      <c r="O86" s="1">
        <v>1563.99</v>
      </c>
      <c r="P86" s="1">
        <v>1484.69</v>
      </c>
      <c r="Q86" s="1">
        <v>0</v>
      </c>
      <c r="R86" s="1">
        <f t="shared" si="15"/>
        <v>3048.6800000000003</v>
      </c>
      <c r="S86" s="1">
        <v>0</v>
      </c>
      <c r="T86" s="1">
        <v>1563.99</v>
      </c>
      <c r="U86" s="1">
        <v>1484.69</v>
      </c>
      <c r="V86" s="1">
        <f t="shared" si="16"/>
        <v>3048.6800000000003</v>
      </c>
      <c r="W86" s="1">
        <v>6463.62</v>
      </c>
      <c r="X86" s="1">
        <v>0</v>
      </c>
      <c r="Y86" s="1">
        <v>0</v>
      </c>
      <c r="Z86" s="1">
        <f t="shared" si="12"/>
        <v>6463.62</v>
      </c>
      <c r="AA86" s="12"/>
      <c r="AB86" s="12"/>
      <c r="AC86" s="12"/>
      <c r="AD86" s="1">
        <f t="shared" si="13"/>
        <v>0</v>
      </c>
      <c r="AE86" s="12"/>
      <c r="AF86" s="12"/>
      <c r="AG86" s="1"/>
      <c r="AH86" s="1">
        <f t="shared" si="14"/>
        <v>0</v>
      </c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T86" s="12"/>
      <c r="CB86" s="12"/>
    </row>
    <row r="87" spans="1:80" x14ac:dyDescent="0.25">
      <c r="A87" s="14">
        <v>98936</v>
      </c>
      <c r="B87" t="s">
        <v>34</v>
      </c>
      <c r="E87">
        <v>3</v>
      </c>
      <c r="F87">
        <v>3</v>
      </c>
      <c r="G87">
        <v>3</v>
      </c>
      <c r="O87" s="1"/>
      <c r="P87" s="1"/>
      <c r="Q87" s="1"/>
      <c r="R87" s="1">
        <f t="shared" si="15"/>
        <v>0</v>
      </c>
      <c r="S87" s="1"/>
      <c r="T87" s="1"/>
      <c r="U87" s="1"/>
      <c r="V87" s="1">
        <f t="shared" si="16"/>
        <v>0</v>
      </c>
      <c r="W87" s="1">
        <v>4673.0600000000004</v>
      </c>
      <c r="X87" s="1">
        <v>0</v>
      </c>
      <c r="Y87" s="1">
        <v>0</v>
      </c>
      <c r="Z87" s="1">
        <f t="shared" si="12"/>
        <v>4673.0600000000004</v>
      </c>
      <c r="AA87" s="12">
        <v>4719.6499999999996</v>
      </c>
      <c r="AB87" s="12">
        <v>0</v>
      </c>
      <c r="AC87" s="12">
        <v>0</v>
      </c>
      <c r="AD87" s="1">
        <f t="shared" si="13"/>
        <v>4719.6499999999996</v>
      </c>
      <c r="AE87" s="12">
        <v>4766.8500000000004</v>
      </c>
      <c r="AF87" s="12">
        <v>3005.81</v>
      </c>
      <c r="AG87" s="1">
        <v>0</v>
      </c>
      <c r="AH87" s="1">
        <f t="shared" si="14"/>
        <v>7772.66</v>
      </c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T87" s="12"/>
      <c r="CB87" s="12"/>
    </row>
    <row r="88" spans="1:80" x14ac:dyDescent="0.25">
      <c r="A88" s="14">
        <v>98942</v>
      </c>
      <c r="B88" t="s">
        <v>34</v>
      </c>
      <c r="C88">
        <v>1</v>
      </c>
      <c r="O88" s="1">
        <v>950</v>
      </c>
      <c r="P88" s="1">
        <v>0</v>
      </c>
      <c r="Q88" s="1">
        <v>0</v>
      </c>
      <c r="R88" s="1">
        <f t="shared" si="15"/>
        <v>950</v>
      </c>
      <c r="S88" s="1"/>
      <c r="T88" s="1"/>
      <c r="U88" s="1"/>
      <c r="V88" s="1">
        <f t="shared" si="16"/>
        <v>0</v>
      </c>
      <c r="Z88" s="1">
        <f t="shared" si="12"/>
        <v>0</v>
      </c>
      <c r="AA88" s="12"/>
      <c r="AB88" s="12"/>
      <c r="AC88" s="12"/>
      <c r="AD88" s="1">
        <f t="shared" si="13"/>
        <v>0</v>
      </c>
      <c r="AE88" s="12"/>
      <c r="AF88" s="12"/>
      <c r="AG88" s="1"/>
      <c r="AH88" s="1">
        <f t="shared" si="14"/>
        <v>0</v>
      </c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T88" s="12"/>
      <c r="CB88" s="12"/>
    </row>
    <row r="89" spans="1:80" x14ac:dyDescent="0.25">
      <c r="A89" s="14">
        <v>98948</v>
      </c>
      <c r="B89" t="s">
        <v>34</v>
      </c>
      <c r="C89">
        <v>1</v>
      </c>
      <c r="O89" s="1">
        <v>3.37</v>
      </c>
      <c r="P89" s="1">
        <v>0</v>
      </c>
      <c r="Q89" s="1">
        <v>0</v>
      </c>
      <c r="R89" s="1">
        <f t="shared" si="15"/>
        <v>3.37</v>
      </c>
      <c r="S89" s="1"/>
      <c r="T89" s="1"/>
      <c r="U89" s="1"/>
      <c r="V89" s="1">
        <f t="shared" si="16"/>
        <v>0</v>
      </c>
      <c r="Z89" s="1">
        <f t="shared" si="12"/>
        <v>0</v>
      </c>
      <c r="AA89" s="12"/>
      <c r="AB89" s="12"/>
      <c r="AC89" s="12"/>
      <c r="AD89" s="1">
        <f t="shared" si="13"/>
        <v>0</v>
      </c>
      <c r="AE89" s="12"/>
      <c r="AF89" s="12"/>
      <c r="AG89" s="1"/>
      <c r="AH89" s="1">
        <f t="shared" si="14"/>
        <v>0</v>
      </c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T89" s="12"/>
      <c r="CB89" s="12"/>
    </row>
    <row r="90" spans="1:80" x14ac:dyDescent="0.25">
      <c r="A90" s="14">
        <v>99301</v>
      </c>
      <c r="B90" t="s">
        <v>34</v>
      </c>
      <c r="E90">
        <v>1</v>
      </c>
      <c r="O90" s="1"/>
      <c r="P90" s="1"/>
      <c r="Q90" s="1"/>
      <c r="R90" s="1">
        <f t="shared" si="15"/>
        <v>0</v>
      </c>
      <c r="S90" s="1"/>
      <c r="T90" s="1"/>
      <c r="U90" s="1"/>
      <c r="V90" s="1">
        <f t="shared" si="16"/>
        <v>0</v>
      </c>
      <c r="W90" s="1">
        <v>12250.34</v>
      </c>
      <c r="X90" s="1">
        <v>0</v>
      </c>
      <c r="Y90" s="1">
        <v>0</v>
      </c>
      <c r="Z90" s="1">
        <f t="shared" si="12"/>
        <v>12250.34</v>
      </c>
      <c r="AA90" s="12"/>
      <c r="AB90" s="12"/>
      <c r="AC90" s="12"/>
      <c r="AD90" s="1">
        <f t="shared" si="13"/>
        <v>0</v>
      </c>
      <c r="AE90" s="12"/>
      <c r="AF90" s="12"/>
      <c r="AG90" s="1"/>
      <c r="AH90" s="1">
        <f t="shared" si="14"/>
        <v>0</v>
      </c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T90" s="12"/>
      <c r="CB90" s="12"/>
    </row>
    <row r="91" spans="1:80" x14ac:dyDescent="0.25">
      <c r="A91" s="14">
        <v>98220</v>
      </c>
      <c r="B91" t="s">
        <v>35</v>
      </c>
      <c r="C91">
        <v>9</v>
      </c>
      <c r="D91">
        <v>10</v>
      </c>
      <c r="E91">
        <v>12</v>
      </c>
      <c r="F91">
        <v>9</v>
      </c>
      <c r="G91">
        <v>9</v>
      </c>
      <c r="O91" s="1">
        <v>873.25</v>
      </c>
      <c r="P91" s="1">
        <v>273.06</v>
      </c>
      <c r="Q91" s="1">
        <v>269.63</v>
      </c>
      <c r="R91" s="1">
        <f t="shared" si="15"/>
        <v>1415.94</v>
      </c>
      <c r="S91" s="1">
        <v>1217.02</v>
      </c>
      <c r="T91" s="1">
        <v>536.21</v>
      </c>
      <c r="U91" s="1">
        <v>406.18</v>
      </c>
      <c r="V91" s="1">
        <f t="shared" si="16"/>
        <v>2159.41</v>
      </c>
      <c r="W91" s="1">
        <v>1474.85</v>
      </c>
      <c r="X91" s="1">
        <v>957.95</v>
      </c>
      <c r="Y91" s="1">
        <v>942.3900000000001</v>
      </c>
      <c r="Z91" s="1">
        <f t="shared" si="12"/>
        <v>3375.1900000000005</v>
      </c>
      <c r="AA91" s="12">
        <v>1260.3</v>
      </c>
      <c r="AB91" s="12">
        <v>680.47</v>
      </c>
      <c r="AC91" s="12">
        <v>1506.94</v>
      </c>
      <c r="AD91" s="1">
        <f t="shared" si="13"/>
        <v>3447.71</v>
      </c>
      <c r="AE91" s="12">
        <v>685.97</v>
      </c>
      <c r="AF91" s="12">
        <v>440.69</v>
      </c>
      <c r="AG91" s="1">
        <v>1563</v>
      </c>
      <c r="AH91" s="1">
        <f t="shared" si="14"/>
        <v>2689.66</v>
      </c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T91" s="12"/>
      <c r="CB91" s="12"/>
    </row>
    <row r="92" spans="1:80" x14ac:dyDescent="0.25">
      <c r="A92" s="14">
        <v>98221</v>
      </c>
      <c r="B92" t="s">
        <v>35</v>
      </c>
      <c r="C92">
        <v>443</v>
      </c>
      <c r="D92">
        <v>519</v>
      </c>
      <c r="E92">
        <v>482</v>
      </c>
      <c r="F92">
        <v>487</v>
      </c>
      <c r="G92">
        <v>447</v>
      </c>
      <c r="O92" s="1">
        <v>43067.93</v>
      </c>
      <c r="P92" s="1">
        <v>13382.9</v>
      </c>
      <c r="Q92" s="1">
        <v>19350.240000000002</v>
      </c>
      <c r="R92" s="1">
        <f t="shared" si="15"/>
        <v>75801.070000000007</v>
      </c>
      <c r="S92" s="1">
        <v>66218.880000000005</v>
      </c>
      <c r="T92" s="1">
        <v>18194.54</v>
      </c>
      <c r="U92" s="1">
        <v>20401.239999999998</v>
      </c>
      <c r="V92" s="1">
        <f t="shared" si="16"/>
        <v>104814.66</v>
      </c>
      <c r="W92" s="1">
        <v>41442.5</v>
      </c>
      <c r="X92" s="1">
        <v>29430.68</v>
      </c>
      <c r="Y92" s="1">
        <v>24953.879999999997</v>
      </c>
      <c r="Z92" s="1">
        <f t="shared" si="12"/>
        <v>95827.06</v>
      </c>
      <c r="AA92" s="12">
        <v>53561.1</v>
      </c>
      <c r="AB92" s="12">
        <v>19585.89</v>
      </c>
      <c r="AC92" s="12">
        <v>31000.03</v>
      </c>
      <c r="AD92" s="1">
        <f t="shared" si="13"/>
        <v>104147.01999999999</v>
      </c>
      <c r="AE92" s="12">
        <v>33270.57</v>
      </c>
      <c r="AF92" s="12">
        <v>21846.6</v>
      </c>
      <c r="AG92" s="1">
        <v>25065.16</v>
      </c>
      <c r="AH92" s="1">
        <f t="shared" si="14"/>
        <v>80182.33</v>
      </c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T92" s="12"/>
      <c r="CB92" s="12"/>
    </row>
    <row r="93" spans="1:80" x14ac:dyDescent="0.25">
      <c r="A93" s="14">
        <v>98223</v>
      </c>
      <c r="B93" t="s">
        <v>35</v>
      </c>
      <c r="C93">
        <v>325</v>
      </c>
      <c r="D93">
        <v>457</v>
      </c>
      <c r="E93">
        <v>367</v>
      </c>
      <c r="F93">
        <v>400</v>
      </c>
      <c r="G93">
        <v>400</v>
      </c>
      <c r="O93" s="1">
        <v>36303.360000000001</v>
      </c>
      <c r="P93" s="1">
        <v>10839.67</v>
      </c>
      <c r="Q93" s="1">
        <v>10918.51</v>
      </c>
      <c r="R93" s="1">
        <f t="shared" si="15"/>
        <v>58061.54</v>
      </c>
      <c r="S93" s="1">
        <v>65520.52</v>
      </c>
      <c r="T93" s="1">
        <v>12164.26</v>
      </c>
      <c r="U93" s="1">
        <v>9310.84</v>
      </c>
      <c r="V93" s="1">
        <f t="shared" si="16"/>
        <v>86995.62</v>
      </c>
      <c r="W93" s="1">
        <v>36269.339999999997</v>
      </c>
      <c r="X93" s="1">
        <v>27477.58</v>
      </c>
      <c r="Y93" s="1">
        <v>9899.42</v>
      </c>
      <c r="Z93" s="1">
        <f t="shared" si="12"/>
        <v>73646.34</v>
      </c>
      <c r="AA93" s="12">
        <v>48735.82</v>
      </c>
      <c r="AB93" s="12">
        <v>17371.89</v>
      </c>
      <c r="AC93" s="12">
        <v>16675.96</v>
      </c>
      <c r="AD93" s="1">
        <f t="shared" si="13"/>
        <v>82783.669999999984</v>
      </c>
      <c r="AE93" s="12">
        <v>37998.25</v>
      </c>
      <c r="AF93" s="12">
        <v>24706.5</v>
      </c>
      <c r="AG93" s="1">
        <v>21808.43</v>
      </c>
      <c r="AH93" s="1">
        <f t="shared" si="14"/>
        <v>84513.18</v>
      </c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T93" s="12"/>
      <c r="CB93" s="12"/>
    </row>
    <row r="94" spans="1:80" x14ac:dyDescent="0.25">
      <c r="A94" s="14">
        <v>98225</v>
      </c>
      <c r="B94" t="s">
        <v>35</v>
      </c>
      <c r="C94">
        <v>570</v>
      </c>
      <c r="D94">
        <v>497</v>
      </c>
      <c r="E94">
        <v>722</v>
      </c>
      <c r="F94">
        <v>689</v>
      </c>
      <c r="G94">
        <v>716</v>
      </c>
      <c r="O94" s="1">
        <v>53412.31</v>
      </c>
      <c r="P94" s="1">
        <v>14200.4</v>
      </c>
      <c r="Q94" s="1">
        <v>8725.9600000000009</v>
      </c>
      <c r="R94" s="1">
        <f t="shared" si="15"/>
        <v>76338.67</v>
      </c>
      <c r="S94" s="1">
        <v>45817.68</v>
      </c>
      <c r="T94" s="1">
        <v>18738.38</v>
      </c>
      <c r="U94" s="1">
        <v>11218.95</v>
      </c>
      <c r="V94" s="1">
        <f t="shared" si="16"/>
        <v>75775.009999999995</v>
      </c>
      <c r="W94" s="1">
        <v>67263.44</v>
      </c>
      <c r="X94" s="1">
        <v>32714.43</v>
      </c>
      <c r="Y94" s="1">
        <v>15345.64</v>
      </c>
      <c r="Z94" s="1">
        <f t="shared" si="12"/>
        <v>115323.51</v>
      </c>
      <c r="AA94" s="12">
        <v>67576.36</v>
      </c>
      <c r="AB94" s="12">
        <v>29909.46</v>
      </c>
      <c r="AC94" s="12">
        <v>25106.350000000002</v>
      </c>
      <c r="AD94" s="1">
        <f t="shared" si="13"/>
        <v>122592.17000000001</v>
      </c>
      <c r="AE94" s="12">
        <v>49976.61</v>
      </c>
      <c r="AF94" s="12">
        <v>30447.17</v>
      </c>
      <c r="AG94" s="1">
        <v>26967.79</v>
      </c>
      <c r="AH94" s="1">
        <f t="shared" si="14"/>
        <v>107391.57</v>
      </c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T94" s="12"/>
      <c r="CB94" s="12"/>
    </row>
    <row r="95" spans="1:80" x14ac:dyDescent="0.25">
      <c r="A95" s="14">
        <v>98226</v>
      </c>
      <c r="B95" t="s">
        <v>35</v>
      </c>
      <c r="C95">
        <v>469</v>
      </c>
      <c r="D95">
        <v>396</v>
      </c>
      <c r="E95">
        <v>551</v>
      </c>
      <c r="F95">
        <v>534</v>
      </c>
      <c r="G95">
        <v>581</v>
      </c>
      <c r="O95" s="1">
        <v>48301.32</v>
      </c>
      <c r="P95" s="1">
        <v>14338.92</v>
      </c>
      <c r="Q95" s="1">
        <v>11535.73</v>
      </c>
      <c r="R95" s="1">
        <f t="shared" si="15"/>
        <v>74175.97</v>
      </c>
      <c r="S95" s="1">
        <v>39983.06</v>
      </c>
      <c r="T95" s="1">
        <v>16083.48</v>
      </c>
      <c r="U95" s="1">
        <v>16838.269999999997</v>
      </c>
      <c r="V95" s="1">
        <f t="shared" si="16"/>
        <v>72904.81</v>
      </c>
      <c r="W95" s="1">
        <v>58569.86</v>
      </c>
      <c r="X95" s="1">
        <v>27190.11</v>
      </c>
      <c r="Y95" s="1">
        <v>16349.73</v>
      </c>
      <c r="Z95" s="1">
        <f t="shared" si="12"/>
        <v>102109.7</v>
      </c>
      <c r="AA95" s="12">
        <v>51996.27</v>
      </c>
      <c r="AB95" s="12">
        <v>26454.639999999999</v>
      </c>
      <c r="AC95" s="12">
        <v>21525</v>
      </c>
      <c r="AD95" s="1">
        <f t="shared" si="13"/>
        <v>99975.91</v>
      </c>
      <c r="AE95" s="12">
        <v>45269.56</v>
      </c>
      <c r="AF95" s="12">
        <v>25722.37</v>
      </c>
      <c r="AG95" s="1">
        <v>27363.919999999998</v>
      </c>
      <c r="AH95" s="1">
        <f t="shared" si="14"/>
        <v>98355.849999999991</v>
      </c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T95" s="12"/>
      <c r="CB95" s="12"/>
    </row>
    <row r="96" spans="1:80" x14ac:dyDescent="0.25">
      <c r="A96" s="14">
        <v>98229</v>
      </c>
      <c r="B96" t="s">
        <v>35</v>
      </c>
      <c r="C96">
        <v>321</v>
      </c>
      <c r="D96">
        <v>294</v>
      </c>
      <c r="E96">
        <v>391</v>
      </c>
      <c r="F96">
        <v>357</v>
      </c>
      <c r="G96">
        <v>375</v>
      </c>
      <c r="O96" s="1">
        <v>31663.38</v>
      </c>
      <c r="P96" s="1">
        <v>8214.85</v>
      </c>
      <c r="Q96" s="1">
        <v>7766.05</v>
      </c>
      <c r="R96" s="1">
        <f t="shared" si="15"/>
        <v>47644.280000000006</v>
      </c>
      <c r="S96" s="1">
        <v>29839.65</v>
      </c>
      <c r="T96" s="1">
        <v>12487.94</v>
      </c>
      <c r="U96" s="1">
        <v>9454.36</v>
      </c>
      <c r="V96" s="1">
        <f t="shared" si="16"/>
        <v>51781.950000000004</v>
      </c>
      <c r="W96" s="1">
        <v>43098.64</v>
      </c>
      <c r="X96" s="1">
        <v>21669.62</v>
      </c>
      <c r="Y96" s="1">
        <v>12848.8</v>
      </c>
      <c r="Z96" s="1">
        <f t="shared" si="12"/>
        <v>77617.06</v>
      </c>
      <c r="AA96" s="12">
        <v>38404.21</v>
      </c>
      <c r="AB96" s="12">
        <v>18386.72</v>
      </c>
      <c r="AC96" s="12">
        <v>18140.89</v>
      </c>
      <c r="AD96" s="1">
        <f t="shared" si="13"/>
        <v>74931.820000000007</v>
      </c>
      <c r="AE96" s="12">
        <v>32526.61</v>
      </c>
      <c r="AF96" s="12">
        <v>18574.25</v>
      </c>
      <c r="AG96" s="1">
        <v>22038.54</v>
      </c>
      <c r="AH96" s="1">
        <f t="shared" si="14"/>
        <v>73139.399999999994</v>
      </c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T96" s="12"/>
      <c r="CB96" s="12"/>
    </row>
    <row r="97" spans="1:80" x14ac:dyDescent="0.25">
      <c r="A97" s="14">
        <v>98230</v>
      </c>
      <c r="B97" t="s">
        <v>35</v>
      </c>
      <c r="C97">
        <v>325</v>
      </c>
      <c r="D97">
        <v>422</v>
      </c>
      <c r="E97">
        <v>430</v>
      </c>
      <c r="F97">
        <v>395</v>
      </c>
      <c r="G97">
        <v>437</v>
      </c>
      <c r="O97" s="1">
        <v>30370.34</v>
      </c>
      <c r="P97" s="1">
        <v>11117.78</v>
      </c>
      <c r="Q97" s="1">
        <v>6683.3799999999992</v>
      </c>
      <c r="R97" s="1">
        <f t="shared" si="15"/>
        <v>48171.5</v>
      </c>
      <c r="S97" s="1">
        <v>55134.13</v>
      </c>
      <c r="T97" s="1">
        <v>10689.89</v>
      </c>
      <c r="U97" s="1">
        <v>9184.27</v>
      </c>
      <c r="V97" s="1">
        <f t="shared" si="16"/>
        <v>75008.289999999994</v>
      </c>
      <c r="W97" s="1">
        <v>39705.050000000003</v>
      </c>
      <c r="X97" s="1">
        <v>23895.43</v>
      </c>
      <c r="Y97" s="1">
        <v>9087.68</v>
      </c>
      <c r="Z97" s="1">
        <f t="shared" si="12"/>
        <v>72688.160000000003</v>
      </c>
      <c r="AA97" s="12">
        <v>34001.9</v>
      </c>
      <c r="AB97" s="12">
        <v>18925.3</v>
      </c>
      <c r="AC97" s="12">
        <v>16399.649999999998</v>
      </c>
      <c r="AD97" s="1">
        <f t="shared" si="13"/>
        <v>69326.849999999991</v>
      </c>
      <c r="AE97" s="12">
        <v>31187.09</v>
      </c>
      <c r="AF97" s="12">
        <v>15363.95</v>
      </c>
      <c r="AG97" s="1">
        <v>14723.21</v>
      </c>
      <c r="AH97" s="1">
        <f t="shared" si="14"/>
        <v>61274.25</v>
      </c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T97" s="12"/>
      <c r="CB97" s="12"/>
    </row>
    <row r="98" spans="1:80" x14ac:dyDescent="0.25">
      <c r="A98" s="14">
        <v>98232</v>
      </c>
      <c r="B98" t="s">
        <v>35</v>
      </c>
      <c r="C98">
        <v>9</v>
      </c>
      <c r="D98">
        <v>7</v>
      </c>
      <c r="E98">
        <v>7</v>
      </c>
      <c r="F98">
        <v>5</v>
      </c>
      <c r="G98">
        <v>7</v>
      </c>
      <c r="O98" s="1">
        <v>998.91</v>
      </c>
      <c r="P98" s="1">
        <v>523.35</v>
      </c>
      <c r="Q98" s="1">
        <v>176.04000000000002</v>
      </c>
      <c r="R98" s="1">
        <f t="shared" si="15"/>
        <v>1698.3</v>
      </c>
      <c r="S98" s="1">
        <v>1102.71</v>
      </c>
      <c r="T98" s="1">
        <v>144.38999999999999</v>
      </c>
      <c r="U98" s="1">
        <v>12.34</v>
      </c>
      <c r="V98" s="1">
        <f t="shared" si="16"/>
        <v>1259.4399999999998</v>
      </c>
      <c r="W98" s="1">
        <v>939.23</v>
      </c>
      <c r="X98" s="1">
        <v>392.37</v>
      </c>
      <c r="Y98" s="1">
        <v>156.72999999999999</v>
      </c>
      <c r="Z98" s="1">
        <f t="shared" si="12"/>
        <v>1488.33</v>
      </c>
      <c r="AA98" s="12">
        <v>527.75</v>
      </c>
      <c r="AB98" s="12">
        <v>491.84</v>
      </c>
      <c r="AC98" s="12">
        <v>288.31</v>
      </c>
      <c r="AD98" s="1">
        <f t="shared" si="13"/>
        <v>1307.8999999999999</v>
      </c>
      <c r="AE98" s="12">
        <v>639.82000000000005</v>
      </c>
      <c r="AF98" s="12">
        <v>385.32</v>
      </c>
      <c r="AG98" s="1">
        <v>622.38</v>
      </c>
      <c r="AH98" s="1">
        <f t="shared" si="14"/>
        <v>1647.52</v>
      </c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T98" s="12"/>
      <c r="CB98" s="12"/>
    </row>
    <row r="99" spans="1:80" x14ac:dyDescent="0.25">
      <c r="A99" s="14">
        <v>98233</v>
      </c>
      <c r="B99" t="s">
        <v>35</v>
      </c>
      <c r="C99">
        <v>457</v>
      </c>
      <c r="D99">
        <v>520</v>
      </c>
      <c r="E99">
        <v>531</v>
      </c>
      <c r="F99">
        <v>435</v>
      </c>
      <c r="G99">
        <v>487</v>
      </c>
      <c r="O99" s="1">
        <v>54523.14</v>
      </c>
      <c r="P99" s="1">
        <v>17168.61</v>
      </c>
      <c r="Q99" s="1">
        <v>6405.43</v>
      </c>
      <c r="R99" s="1">
        <f t="shared" si="15"/>
        <v>78097.179999999993</v>
      </c>
      <c r="S99" s="1">
        <v>69757.19</v>
      </c>
      <c r="T99" s="1">
        <v>25739.16</v>
      </c>
      <c r="U99" s="1">
        <v>10282.619999999999</v>
      </c>
      <c r="V99" s="1">
        <f t="shared" si="16"/>
        <v>105778.97</v>
      </c>
      <c r="W99" s="1">
        <v>53360.43</v>
      </c>
      <c r="X99" s="1">
        <v>28545.62</v>
      </c>
      <c r="Y99" s="1">
        <v>15229.54</v>
      </c>
      <c r="Z99" s="1">
        <f t="shared" si="12"/>
        <v>97135.59</v>
      </c>
      <c r="AA99" s="12">
        <v>41663.199999999997</v>
      </c>
      <c r="AB99" s="12">
        <v>18653.12</v>
      </c>
      <c r="AC99" s="12">
        <v>21762.720000000001</v>
      </c>
      <c r="AD99" s="1">
        <f t="shared" si="13"/>
        <v>82079.039999999994</v>
      </c>
      <c r="AE99" s="12">
        <v>33563.35</v>
      </c>
      <c r="AF99" s="12">
        <v>17029.150000000001</v>
      </c>
      <c r="AG99" s="1">
        <v>21165.42</v>
      </c>
      <c r="AH99" s="1">
        <f t="shared" si="14"/>
        <v>71757.919999999998</v>
      </c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T99" s="12"/>
      <c r="CB99" s="12"/>
    </row>
    <row r="100" spans="1:80" x14ac:dyDescent="0.25">
      <c r="A100" s="14">
        <v>98240</v>
      </c>
      <c r="B100" t="s">
        <v>35</v>
      </c>
      <c r="C100">
        <v>12</v>
      </c>
      <c r="D100">
        <v>10</v>
      </c>
      <c r="E100">
        <v>11</v>
      </c>
      <c r="F100">
        <v>18</v>
      </c>
      <c r="G100">
        <v>16</v>
      </c>
      <c r="O100" s="1">
        <v>1284.9000000000001</v>
      </c>
      <c r="P100" s="1">
        <v>316.93</v>
      </c>
      <c r="Q100" s="1">
        <v>159.94</v>
      </c>
      <c r="R100" s="1">
        <f t="shared" si="15"/>
        <v>1761.7700000000002</v>
      </c>
      <c r="S100" s="1">
        <v>1904.78</v>
      </c>
      <c r="T100" s="1">
        <v>170.42</v>
      </c>
      <c r="U100" s="1">
        <v>125.9</v>
      </c>
      <c r="V100" s="1">
        <f t="shared" si="16"/>
        <v>2201.1</v>
      </c>
      <c r="W100" s="1">
        <v>1284.1300000000001</v>
      </c>
      <c r="X100" s="1">
        <v>424.99</v>
      </c>
      <c r="Y100" s="1">
        <v>0</v>
      </c>
      <c r="Z100" s="1">
        <f t="shared" si="12"/>
        <v>1709.1200000000001</v>
      </c>
      <c r="AA100" s="12">
        <v>2325.2199999999998</v>
      </c>
      <c r="AB100" s="12">
        <v>629.72</v>
      </c>
      <c r="AC100" s="12">
        <v>196.66</v>
      </c>
      <c r="AD100" s="1">
        <f t="shared" si="13"/>
        <v>3151.5999999999995</v>
      </c>
      <c r="AE100" s="12">
        <v>1290.3900000000001</v>
      </c>
      <c r="AF100" s="12">
        <v>552.95000000000005</v>
      </c>
      <c r="AG100" s="1">
        <v>365.57000000000005</v>
      </c>
      <c r="AH100" s="1">
        <f t="shared" si="14"/>
        <v>2208.9100000000003</v>
      </c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T100" s="12"/>
      <c r="CB100" s="12"/>
    </row>
    <row r="101" spans="1:80" x14ac:dyDescent="0.25">
      <c r="A101" s="14">
        <v>98244</v>
      </c>
      <c r="B101" t="s">
        <v>35</v>
      </c>
      <c r="C101">
        <v>2</v>
      </c>
      <c r="D101">
        <v>2</v>
      </c>
      <c r="E101">
        <v>4</v>
      </c>
      <c r="F101">
        <v>2</v>
      </c>
      <c r="G101">
        <v>2</v>
      </c>
      <c r="O101" s="1">
        <v>292.70999999999998</v>
      </c>
      <c r="P101" s="1">
        <v>32.57</v>
      </c>
      <c r="Q101" s="1">
        <v>0</v>
      </c>
      <c r="R101" s="1">
        <f t="shared" si="15"/>
        <v>325.27999999999997</v>
      </c>
      <c r="S101" s="1">
        <v>290.14999999999998</v>
      </c>
      <c r="T101" s="1">
        <v>0</v>
      </c>
      <c r="U101" s="1">
        <v>0</v>
      </c>
      <c r="V101" s="1">
        <f t="shared" si="16"/>
        <v>290.14999999999998</v>
      </c>
      <c r="W101" s="1">
        <v>440.75</v>
      </c>
      <c r="X101" s="1">
        <v>290.14999999999998</v>
      </c>
      <c r="Y101" s="1">
        <v>0</v>
      </c>
      <c r="Z101" s="1">
        <f t="shared" si="12"/>
        <v>730.9</v>
      </c>
      <c r="AA101" s="12">
        <v>217.35</v>
      </c>
      <c r="AB101" s="12">
        <v>16.82</v>
      </c>
      <c r="AC101" s="12">
        <v>0</v>
      </c>
      <c r="AD101" s="1">
        <f t="shared" si="13"/>
        <v>234.17</v>
      </c>
      <c r="AE101" s="12">
        <v>203.85</v>
      </c>
      <c r="AF101" s="12">
        <v>95.72</v>
      </c>
      <c r="AG101" s="1">
        <v>16.82</v>
      </c>
      <c r="AH101" s="1">
        <f t="shared" si="14"/>
        <v>316.39</v>
      </c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T101" s="12"/>
      <c r="CB101" s="12"/>
    </row>
    <row r="102" spans="1:80" x14ac:dyDescent="0.25">
      <c r="A102" s="14">
        <v>98247</v>
      </c>
      <c r="B102" t="s">
        <v>35</v>
      </c>
      <c r="C102">
        <v>108</v>
      </c>
      <c r="D102">
        <v>113</v>
      </c>
      <c r="E102">
        <v>124</v>
      </c>
      <c r="F102">
        <v>120</v>
      </c>
      <c r="G102">
        <v>115</v>
      </c>
      <c r="O102" s="1">
        <v>10043.57</v>
      </c>
      <c r="P102" s="1">
        <v>2193.56</v>
      </c>
      <c r="Q102" s="1">
        <v>2359.15</v>
      </c>
      <c r="R102" s="1">
        <f t="shared" si="15"/>
        <v>14596.279999999999</v>
      </c>
      <c r="S102" s="1">
        <v>11465.38</v>
      </c>
      <c r="T102" s="1">
        <v>4244.16</v>
      </c>
      <c r="U102" s="1">
        <v>2731.73</v>
      </c>
      <c r="V102" s="1">
        <f t="shared" si="16"/>
        <v>18441.27</v>
      </c>
      <c r="W102" s="1">
        <v>16856.88</v>
      </c>
      <c r="X102" s="1">
        <v>6586.04</v>
      </c>
      <c r="Y102" s="1">
        <v>3696.6899999999996</v>
      </c>
      <c r="Z102" s="1">
        <f t="shared" si="12"/>
        <v>27139.61</v>
      </c>
      <c r="AA102" s="12">
        <v>12791.53</v>
      </c>
      <c r="AB102" s="12">
        <v>9494.0400000000009</v>
      </c>
      <c r="AC102" s="12">
        <v>4922.8599999999997</v>
      </c>
      <c r="AD102" s="1">
        <f t="shared" si="13"/>
        <v>27208.43</v>
      </c>
      <c r="AE102" s="12">
        <v>9049.23</v>
      </c>
      <c r="AF102" s="12">
        <v>5383.97</v>
      </c>
      <c r="AG102" s="1">
        <v>7568.11</v>
      </c>
      <c r="AH102" s="1">
        <f t="shared" si="14"/>
        <v>22001.31</v>
      </c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T102" s="12"/>
      <c r="CB102" s="12"/>
    </row>
    <row r="103" spans="1:80" x14ac:dyDescent="0.25">
      <c r="A103" s="14">
        <v>98248</v>
      </c>
      <c r="B103" t="s">
        <v>35</v>
      </c>
      <c r="C103">
        <v>405</v>
      </c>
      <c r="D103">
        <v>543</v>
      </c>
      <c r="E103">
        <v>575</v>
      </c>
      <c r="F103">
        <v>494</v>
      </c>
      <c r="G103">
        <v>477</v>
      </c>
      <c r="O103" s="1">
        <v>40721.75</v>
      </c>
      <c r="P103" s="1">
        <v>12791.27</v>
      </c>
      <c r="Q103" s="1">
        <v>6591.04</v>
      </c>
      <c r="R103" s="1">
        <f t="shared" si="15"/>
        <v>60104.060000000005</v>
      </c>
      <c r="S103" s="1">
        <v>79279.429999999993</v>
      </c>
      <c r="T103" s="1">
        <v>17437.82</v>
      </c>
      <c r="U103" s="1">
        <v>9401.06</v>
      </c>
      <c r="V103" s="1">
        <f t="shared" si="16"/>
        <v>106118.31</v>
      </c>
      <c r="W103" s="1">
        <v>57434.2</v>
      </c>
      <c r="X103" s="1">
        <v>35301.83</v>
      </c>
      <c r="Y103" s="1">
        <v>12903.720000000001</v>
      </c>
      <c r="Z103" s="1">
        <f t="shared" si="12"/>
        <v>105639.75</v>
      </c>
      <c r="AA103" s="12">
        <v>46682.53</v>
      </c>
      <c r="AB103" s="12">
        <v>21900.49</v>
      </c>
      <c r="AC103" s="12">
        <v>24928.25</v>
      </c>
      <c r="AD103" s="1">
        <f t="shared" si="13"/>
        <v>93511.27</v>
      </c>
      <c r="AE103" s="12">
        <v>38483.17</v>
      </c>
      <c r="AF103" s="12">
        <v>17946.66</v>
      </c>
      <c r="AG103" s="1">
        <v>18973.349999999999</v>
      </c>
      <c r="AH103" s="1">
        <f t="shared" si="14"/>
        <v>75403.179999999993</v>
      </c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T103" s="12"/>
      <c r="CB103" s="12"/>
    </row>
    <row r="104" spans="1:80" x14ac:dyDescent="0.25">
      <c r="A104" s="14">
        <v>98257</v>
      </c>
      <c r="B104" t="s">
        <v>35</v>
      </c>
      <c r="C104">
        <v>39</v>
      </c>
      <c r="D104">
        <v>43</v>
      </c>
      <c r="E104">
        <v>51</v>
      </c>
      <c r="F104">
        <v>54</v>
      </c>
      <c r="G104">
        <v>46</v>
      </c>
      <c r="O104" s="1">
        <v>4146.25</v>
      </c>
      <c r="P104" s="1">
        <v>852.32</v>
      </c>
      <c r="Q104" s="1">
        <v>1434.42</v>
      </c>
      <c r="R104" s="1">
        <f t="shared" si="15"/>
        <v>6432.99</v>
      </c>
      <c r="S104" s="1">
        <v>4484.5200000000004</v>
      </c>
      <c r="T104" s="1">
        <v>2203.7199999999998</v>
      </c>
      <c r="U104" s="1">
        <v>1764.2399999999998</v>
      </c>
      <c r="V104" s="1">
        <f t="shared" si="16"/>
        <v>8452.48</v>
      </c>
      <c r="W104" s="1">
        <v>6132.64</v>
      </c>
      <c r="X104" s="1">
        <v>2131.46</v>
      </c>
      <c r="Y104" s="1">
        <v>2449.91</v>
      </c>
      <c r="Z104" s="1">
        <f t="shared" si="12"/>
        <v>10714.01</v>
      </c>
      <c r="AA104" s="12">
        <v>7910.05</v>
      </c>
      <c r="AB104" s="12">
        <v>3647.82</v>
      </c>
      <c r="AC104" s="12">
        <v>2593.87</v>
      </c>
      <c r="AD104" s="1">
        <f t="shared" si="13"/>
        <v>14151.740000000002</v>
      </c>
      <c r="AE104" s="12">
        <v>4203.03</v>
      </c>
      <c r="AF104" s="12">
        <v>4369.59</v>
      </c>
      <c r="AG104" s="1">
        <v>3784.33</v>
      </c>
      <c r="AH104" s="1">
        <f t="shared" si="14"/>
        <v>12356.949999999999</v>
      </c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T104" s="12"/>
      <c r="CB104" s="12"/>
    </row>
    <row r="105" spans="1:80" x14ac:dyDescent="0.25">
      <c r="A105" s="14">
        <v>98264</v>
      </c>
      <c r="B105" t="s">
        <v>35</v>
      </c>
      <c r="C105">
        <v>464</v>
      </c>
      <c r="D105">
        <v>565</v>
      </c>
      <c r="E105">
        <v>558</v>
      </c>
      <c r="F105">
        <v>539</v>
      </c>
      <c r="G105">
        <v>512</v>
      </c>
      <c r="O105" s="1">
        <v>50271.95</v>
      </c>
      <c r="P105" s="1">
        <v>15342.9</v>
      </c>
      <c r="Q105" s="1">
        <v>11087.14</v>
      </c>
      <c r="R105" s="1">
        <f t="shared" si="15"/>
        <v>76701.989999999991</v>
      </c>
      <c r="S105" s="1">
        <v>82769.600000000006</v>
      </c>
      <c r="T105" s="1">
        <v>23573.61</v>
      </c>
      <c r="U105" s="1">
        <v>9744.92</v>
      </c>
      <c r="V105" s="1">
        <f t="shared" si="16"/>
        <v>116088.13</v>
      </c>
      <c r="W105" s="1">
        <v>59795.47</v>
      </c>
      <c r="X105" s="1">
        <v>39881.57</v>
      </c>
      <c r="Y105" s="1">
        <v>16341.08</v>
      </c>
      <c r="Z105" s="1">
        <f t="shared" si="12"/>
        <v>116018.12000000001</v>
      </c>
      <c r="AA105" s="12">
        <v>53979.97</v>
      </c>
      <c r="AB105" s="12">
        <v>26746.91</v>
      </c>
      <c r="AC105" s="12">
        <v>33220.28</v>
      </c>
      <c r="AD105" s="1">
        <f t="shared" si="13"/>
        <v>113947.16</v>
      </c>
      <c r="AE105" s="12">
        <v>35313.599999999999</v>
      </c>
      <c r="AF105" s="12">
        <v>25289.27</v>
      </c>
      <c r="AG105" s="1">
        <v>32879.22</v>
      </c>
      <c r="AH105" s="1">
        <f t="shared" si="14"/>
        <v>93482.09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T105" s="12"/>
      <c r="CB105" s="12"/>
    </row>
    <row r="106" spans="1:80" x14ac:dyDescent="0.25">
      <c r="A106" s="14">
        <v>98271</v>
      </c>
      <c r="B106" t="s">
        <v>35</v>
      </c>
      <c r="C106">
        <v>123</v>
      </c>
      <c r="D106">
        <v>117</v>
      </c>
      <c r="E106">
        <v>103</v>
      </c>
      <c r="F106">
        <v>109</v>
      </c>
      <c r="G106">
        <v>112</v>
      </c>
      <c r="O106" s="1">
        <v>9814.0300000000007</v>
      </c>
      <c r="P106" s="1">
        <v>3640.82</v>
      </c>
      <c r="Q106" s="1">
        <v>2758.25</v>
      </c>
      <c r="R106" s="1">
        <f t="shared" si="15"/>
        <v>16213.1</v>
      </c>
      <c r="S106" s="1">
        <v>12146.51</v>
      </c>
      <c r="T106" s="1">
        <v>4100.97</v>
      </c>
      <c r="U106" s="1">
        <v>2723.87</v>
      </c>
      <c r="V106" s="1">
        <f t="shared" si="16"/>
        <v>18971.349999999999</v>
      </c>
      <c r="W106" s="1">
        <v>7297.53</v>
      </c>
      <c r="X106" s="1">
        <v>7191.59</v>
      </c>
      <c r="Y106" s="1">
        <v>2975.41</v>
      </c>
      <c r="Z106" s="1">
        <f t="shared" si="12"/>
        <v>17464.53</v>
      </c>
      <c r="AA106" s="12">
        <v>7967.04</v>
      </c>
      <c r="AB106" s="12">
        <v>4589.2700000000004</v>
      </c>
      <c r="AC106" s="12">
        <v>6370.2</v>
      </c>
      <c r="AD106" s="1">
        <f t="shared" si="13"/>
        <v>18926.510000000002</v>
      </c>
      <c r="AE106" s="12">
        <v>6622.32</v>
      </c>
      <c r="AF106" s="12">
        <v>4923.54</v>
      </c>
      <c r="AG106" s="1">
        <v>7339.4</v>
      </c>
      <c r="AH106" s="1">
        <f t="shared" si="14"/>
        <v>18885.260000000002</v>
      </c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T106" s="12"/>
      <c r="CB106" s="12"/>
    </row>
    <row r="107" spans="1:80" x14ac:dyDescent="0.25">
      <c r="A107" s="14">
        <v>98273</v>
      </c>
      <c r="B107" t="s">
        <v>35</v>
      </c>
      <c r="C107">
        <v>351</v>
      </c>
      <c r="D107">
        <v>433</v>
      </c>
      <c r="E107">
        <v>675</v>
      </c>
      <c r="F107">
        <v>453</v>
      </c>
      <c r="G107">
        <v>478</v>
      </c>
      <c r="O107" s="1">
        <v>21355.83</v>
      </c>
      <c r="P107" s="1">
        <v>18212.240000000002</v>
      </c>
      <c r="Q107" s="1">
        <v>11714.41</v>
      </c>
      <c r="R107" s="1">
        <f t="shared" si="15"/>
        <v>51282.48000000001</v>
      </c>
      <c r="S107" s="1">
        <v>48506.23</v>
      </c>
      <c r="T107" s="1">
        <v>9074.17</v>
      </c>
      <c r="U107" s="1">
        <v>14891.82</v>
      </c>
      <c r="V107" s="1">
        <f t="shared" si="16"/>
        <v>72472.22</v>
      </c>
      <c r="W107" s="1">
        <v>93123.48</v>
      </c>
      <c r="X107" s="1">
        <v>24568.38</v>
      </c>
      <c r="Y107" s="1">
        <v>16219.880000000001</v>
      </c>
      <c r="Z107" s="1">
        <f t="shared" si="12"/>
        <v>133911.74</v>
      </c>
      <c r="AA107" s="12">
        <v>31457.58</v>
      </c>
      <c r="AB107" s="12">
        <v>44477.95</v>
      </c>
      <c r="AC107" s="12">
        <v>22859.190000000002</v>
      </c>
      <c r="AD107" s="1">
        <f t="shared" si="13"/>
        <v>98794.72</v>
      </c>
      <c r="AE107" s="12">
        <v>40073.410000000003</v>
      </c>
      <c r="AF107" s="12">
        <v>15028.69</v>
      </c>
      <c r="AG107" s="1">
        <v>37080</v>
      </c>
      <c r="AH107" s="1">
        <f t="shared" si="14"/>
        <v>92182.1</v>
      </c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T107" s="12"/>
      <c r="CB107" s="12"/>
    </row>
    <row r="108" spans="1:80" x14ac:dyDescent="0.25">
      <c r="A108" s="14">
        <v>98274</v>
      </c>
      <c r="B108" t="s">
        <v>35</v>
      </c>
      <c r="C108">
        <v>219</v>
      </c>
      <c r="D108">
        <v>282</v>
      </c>
      <c r="E108">
        <v>275</v>
      </c>
      <c r="F108">
        <v>267</v>
      </c>
      <c r="G108">
        <v>280</v>
      </c>
      <c r="O108" s="1">
        <v>20633.72</v>
      </c>
      <c r="P108" s="1">
        <v>4674.93</v>
      </c>
      <c r="Q108" s="1">
        <v>7616.29</v>
      </c>
      <c r="R108" s="1">
        <f t="shared" si="15"/>
        <v>32924.94</v>
      </c>
      <c r="S108" s="1">
        <v>34954.43</v>
      </c>
      <c r="T108" s="1">
        <v>8133.07</v>
      </c>
      <c r="U108" s="1">
        <v>3194.58</v>
      </c>
      <c r="V108" s="1">
        <f t="shared" si="16"/>
        <v>46282.080000000002</v>
      </c>
      <c r="W108" s="1">
        <v>33179.46</v>
      </c>
      <c r="X108" s="1">
        <v>16708.54</v>
      </c>
      <c r="Y108" s="1">
        <v>5761.33</v>
      </c>
      <c r="Z108" s="1">
        <f t="shared" si="12"/>
        <v>55649.33</v>
      </c>
      <c r="AA108" s="12">
        <v>29379.68</v>
      </c>
      <c r="AB108" s="12">
        <v>16114.31</v>
      </c>
      <c r="AC108" s="12">
        <v>10203.130000000001</v>
      </c>
      <c r="AD108" s="1">
        <f t="shared" si="13"/>
        <v>55697.119999999995</v>
      </c>
      <c r="AE108" s="12">
        <v>24701.41</v>
      </c>
      <c r="AF108" s="12">
        <v>14047.98</v>
      </c>
      <c r="AG108" s="1">
        <v>14187.579999999998</v>
      </c>
      <c r="AH108" s="1">
        <f t="shared" si="14"/>
        <v>52936.97</v>
      </c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T108" s="12"/>
      <c r="CB108" s="12"/>
    </row>
    <row r="109" spans="1:80" x14ac:dyDescent="0.25">
      <c r="A109" s="14">
        <v>98276</v>
      </c>
      <c r="B109" t="s">
        <v>35</v>
      </c>
      <c r="C109">
        <v>29</v>
      </c>
      <c r="D109">
        <v>26</v>
      </c>
      <c r="E109">
        <v>31</v>
      </c>
      <c r="F109">
        <v>29</v>
      </c>
      <c r="G109">
        <v>34</v>
      </c>
      <c r="O109" s="1">
        <v>2539.79</v>
      </c>
      <c r="P109" s="1">
        <v>448.65</v>
      </c>
      <c r="Q109" s="1">
        <v>1193.96</v>
      </c>
      <c r="R109" s="1">
        <f t="shared" si="15"/>
        <v>4182.3999999999996</v>
      </c>
      <c r="S109" s="1">
        <v>2864.69</v>
      </c>
      <c r="T109" s="1">
        <v>1042.07</v>
      </c>
      <c r="U109" s="1">
        <v>1410.16</v>
      </c>
      <c r="V109" s="1">
        <f t="shared" si="16"/>
        <v>5316.92</v>
      </c>
      <c r="W109" s="1">
        <v>5029.8</v>
      </c>
      <c r="X109" s="1">
        <v>1040.5899999999999</v>
      </c>
      <c r="Y109" s="1">
        <v>596.48</v>
      </c>
      <c r="Z109" s="1">
        <f t="shared" si="12"/>
        <v>6666.8700000000008</v>
      </c>
      <c r="AA109" s="12">
        <v>2968.73</v>
      </c>
      <c r="AB109" s="12">
        <v>2440.36</v>
      </c>
      <c r="AC109" s="12">
        <v>869.6</v>
      </c>
      <c r="AD109" s="1">
        <f t="shared" si="13"/>
        <v>6278.6900000000005</v>
      </c>
      <c r="AE109" s="12">
        <v>2818.81</v>
      </c>
      <c r="AF109" s="12">
        <v>1451.91</v>
      </c>
      <c r="AG109" s="1">
        <v>1032.4100000000001</v>
      </c>
      <c r="AH109" s="1">
        <f t="shared" si="14"/>
        <v>5303.13</v>
      </c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T109" s="12"/>
      <c r="CB109" s="12"/>
    </row>
    <row r="110" spans="1:80" x14ac:dyDescent="0.25">
      <c r="A110" s="14">
        <v>98277</v>
      </c>
      <c r="B110" t="s">
        <v>35</v>
      </c>
      <c r="C110">
        <v>266</v>
      </c>
      <c r="D110">
        <v>298</v>
      </c>
      <c r="E110">
        <v>354</v>
      </c>
      <c r="F110">
        <v>361</v>
      </c>
      <c r="G110">
        <v>339</v>
      </c>
      <c r="O110" s="1">
        <v>24560.76</v>
      </c>
      <c r="P110" s="1">
        <v>6191.51</v>
      </c>
      <c r="Q110" s="1">
        <v>9516.1</v>
      </c>
      <c r="R110" s="1">
        <f t="shared" si="15"/>
        <v>40268.369999999995</v>
      </c>
      <c r="S110" s="1">
        <v>29802.26</v>
      </c>
      <c r="T110" s="1">
        <v>9587.57</v>
      </c>
      <c r="U110" s="1">
        <v>10226.77</v>
      </c>
      <c r="V110" s="1">
        <f t="shared" si="16"/>
        <v>49616.600000000006</v>
      </c>
      <c r="W110" s="1">
        <v>37806.76</v>
      </c>
      <c r="X110" s="1">
        <v>17688.87</v>
      </c>
      <c r="Y110" s="1">
        <v>11544.7</v>
      </c>
      <c r="Z110" s="1">
        <f t="shared" si="12"/>
        <v>67040.33</v>
      </c>
      <c r="AA110" s="12">
        <v>36372.550000000003</v>
      </c>
      <c r="AB110" s="12">
        <v>19973.939999999999</v>
      </c>
      <c r="AC110" s="12">
        <v>17079.690000000002</v>
      </c>
      <c r="AD110" s="1">
        <f t="shared" si="13"/>
        <v>73426.180000000008</v>
      </c>
      <c r="AE110" s="12">
        <v>23017.85</v>
      </c>
      <c r="AF110" s="12">
        <v>18626.759999999998</v>
      </c>
      <c r="AG110" s="1">
        <v>21512</v>
      </c>
      <c r="AH110" s="1">
        <f t="shared" si="14"/>
        <v>63156.61</v>
      </c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T110" s="12"/>
      <c r="CB110" s="12"/>
    </row>
    <row r="111" spans="1:80" x14ac:dyDescent="0.25">
      <c r="A111" s="14">
        <v>98278</v>
      </c>
      <c r="B111" t="s">
        <v>35</v>
      </c>
      <c r="D111">
        <v>1</v>
      </c>
      <c r="E111">
        <v>1</v>
      </c>
      <c r="F111">
        <v>1</v>
      </c>
      <c r="G111">
        <v>1</v>
      </c>
      <c r="O111" s="1"/>
      <c r="P111" s="1"/>
      <c r="Q111" s="1"/>
      <c r="R111" s="1">
        <f t="shared" si="15"/>
        <v>0</v>
      </c>
      <c r="S111" s="1">
        <v>6.98</v>
      </c>
      <c r="T111" s="1">
        <v>0</v>
      </c>
      <c r="U111" s="1">
        <v>0</v>
      </c>
      <c r="V111" s="1">
        <f t="shared" si="16"/>
        <v>6.98</v>
      </c>
      <c r="W111" s="1">
        <v>4.2</v>
      </c>
      <c r="X111" s="1">
        <v>0</v>
      </c>
      <c r="Y111" s="1">
        <v>0</v>
      </c>
      <c r="Z111" s="1">
        <f t="shared" si="12"/>
        <v>4.2</v>
      </c>
      <c r="AA111" s="12">
        <v>94.5</v>
      </c>
      <c r="AB111" s="12">
        <v>4.2</v>
      </c>
      <c r="AC111" s="12">
        <v>0</v>
      </c>
      <c r="AD111" s="1">
        <f t="shared" si="13"/>
        <v>98.7</v>
      </c>
      <c r="AE111" s="12">
        <v>51.57</v>
      </c>
      <c r="AF111" s="12">
        <v>0</v>
      </c>
      <c r="AG111" s="1">
        <v>0</v>
      </c>
      <c r="AH111" s="1">
        <f t="shared" si="14"/>
        <v>51.57</v>
      </c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T111" s="12"/>
      <c r="CB111" s="12"/>
    </row>
    <row r="112" spans="1:80" x14ac:dyDescent="0.25">
      <c r="A112" s="14">
        <v>98282</v>
      </c>
      <c r="B112" t="s">
        <v>35</v>
      </c>
      <c r="C112">
        <v>24</v>
      </c>
      <c r="D112">
        <v>37</v>
      </c>
      <c r="E112">
        <v>42</v>
      </c>
      <c r="F112">
        <v>29</v>
      </c>
      <c r="G112">
        <v>42</v>
      </c>
      <c r="O112" s="1">
        <v>1946.52</v>
      </c>
      <c r="P112" s="1">
        <v>386.36</v>
      </c>
      <c r="Q112" s="1">
        <v>235.94</v>
      </c>
      <c r="R112" s="1">
        <f t="shared" si="15"/>
        <v>2568.8200000000002</v>
      </c>
      <c r="S112" s="1">
        <v>3927.09</v>
      </c>
      <c r="T112" s="1">
        <v>714.18</v>
      </c>
      <c r="U112" s="1">
        <v>241.99</v>
      </c>
      <c r="V112" s="1">
        <f t="shared" si="16"/>
        <v>4883.26</v>
      </c>
      <c r="W112" s="1">
        <v>3290.98</v>
      </c>
      <c r="X112" s="1">
        <v>1841.89</v>
      </c>
      <c r="Y112" s="1">
        <v>413.90999999999997</v>
      </c>
      <c r="Z112" s="1">
        <f t="shared" si="12"/>
        <v>5546.78</v>
      </c>
      <c r="AA112" s="12">
        <v>2625.17</v>
      </c>
      <c r="AB112" s="12">
        <v>909.03</v>
      </c>
      <c r="AC112" s="12">
        <v>830.89</v>
      </c>
      <c r="AD112" s="1">
        <f t="shared" si="13"/>
        <v>4365.09</v>
      </c>
      <c r="AE112" s="12">
        <v>2912.69</v>
      </c>
      <c r="AF112" s="12">
        <v>886.67</v>
      </c>
      <c r="AG112" s="1">
        <v>381.57</v>
      </c>
      <c r="AH112" s="1">
        <f t="shared" si="14"/>
        <v>4180.93</v>
      </c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T112" s="12"/>
      <c r="CB112" s="12"/>
    </row>
    <row r="113" spans="1:80" x14ac:dyDescent="0.25">
      <c r="A113" s="14">
        <v>98284</v>
      </c>
      <c r="B113" t="s">
        <v>35</v>
      </c>
      <c r="C113">
        <v>307</v>
      </c>
      <c r="D113">
        <v>320</v>
      </c>
      <c r="E113">
        <v>348</v>
      </c>
      <c r="F113">
        <v>329</v>
      </c>
      <c r="G113">
        <v>348</v>
      </c>
      <c r="O113" s="1">
        <v>27374.35</v>
      </c>
      <c r="P113" s="1">
        <v>1434.4</v>
      </c>
      <c r="Q113" s="1">
        <v>12674.630000000001</v>
      </c>
      <c r="R113" s="1">
        <f t="shared" si="15"/>
        <v>41483.380000000005</v>
      </c>
      <c r="S113" s="1">
        <v>31222.28</v>
      </c>
      <c r="T113" s="1">
        <v>11107.55</v>
      </c>
      <c r="U113" s="1">
        <v>6860.48</v>
      </c>
      <c r="V113" s="1">
        <f t="shared" si="16"/>
        <v>49190.31</v>
      </c>
      <c r="W113" s="1">
        <v>34286.42</v>
      </c>
      <c r="X113" s="1">
        <v>16614.169999999998</v>
      </c>
      <c r="Y113" s="1">
        <v>12118.98</v>
      </c>
      <c r="Z113" s="1">
        <f t="shared" si="12"/>
        <v>63019.569999999992</v>
      </c>
      <c r="AA113" s="12">
        <v>29191.66</v>
      </c>
      <c r="AB113" s="12">
        <v>16959.919999999998</v>
      </c>
      <c r="AC113" s="12">
        <v>16057.439999999999</v>
      </c>
      <c r="AD113" s="1">
        <f t="shared" si="13"/>
        <v>62209.020000000004</v>
      </c>
      <c r="AE113" s="12">
        <v>30019.31</v>
      </c>
      <c r="AF113" s="12">
        <v>18329.490000000002</v>
      </c>
      <c r="AG113" s="1">
        <v>16308.99</v>
      </c>
      <c r="AH113" s="1">
        <f t="shared" si="14"/>
        <v>64657.79</v>
      </c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T113" s="12"/>
      <c r="CB113" s="12"/>
    </row>
    <row r="114" spans="1:80" x14ac:dyDescent="0.25">
      <c r="A114" s="14">
        <v>98292</v>
      </c>
      <c r="B114" t="s">
        <v>35</v>
      </c>
      <c r="C114">
        <v>167</v>
      </c>
      <c r="D114">
        <v>199</v>
      </c>
      <c r="E114">
        <v>194</v>
      </c>
      <c r="F114">
        <v>182</v>
      </c>
      <c r="G114">
        <v>203</v>
      </c>
      <c r="O114" s="1">
        <v>15101.86</v>
      </c>
      <c r="P114" s="1">
        <v>3906.33</v>
      </c>
      <c r="Q114" s="1">
        <v>4738.74</v>
      </c>
      <c r="R114" s="1">
        <f t="shared" si="15"/>
        <v>23746.93</v>
      </c>
      <c r="S114" s="1">
        <v>27289.98</v>
      </c>
      <c r="T114" s="1">
        <v>6374.02</v>
      </c>
      <c r="U114" s="1">
        <v>5242.83</v>
      </c>
      <c r="V114" s="1">
        <f t="shared" si="16"/>
        <v>38906.83</v>
      </c>
      <c r="W114" s="1">
        <v>16304.8</v>
      </c>
      <c r="X114" s="1">
        <v>13029.18</v>
      </c>
      <c r="Y114" s="1">
        <v>4945.92</v>
      </c>
      <c r="Z114" s="1">
        <f t="shared" si="12"/>
        <v>34279.9</v>
      </c>
      <c r="AA114" s="12">
        <v>20120.330000000002</v>
      </c>
      <c r="AB114" s="12">
        <v>5728.66</v>
      </c>
      <c r="AC114" s="12">
        <v>8411.99</v>
      </c>
      <c r="AD114" s="1">
        <f t="shared" si="13"/>
        <v>34260.980000000003</v>
      </c>
      <c r="AE114" s="12">
        <v>16301.41</v>
      </c>
      <c r="AF114" s="12">
        <v>10019.18</v>
      </c>
      <c r="AG114" s="1">
        <v>6532.08</v>
      </c>
      <c r="AH114" s="1">
        <f t="shared" si="14"/>
        <v>32852.67</v>
      </c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T114" s="12"/>
      <c r="CB114" s="12"/>
    </row>
    <row r="115" spans="1:80" x14ac:dyDescent="0.25">
      <c r="A115" s="14">
        <v>98295</v>
      </c>
      <c r="B115" t="s">
        <v>35</v>
      </c>
      <c r="C115">
        <v>32</v>
      </c>
      <c r="D115">
        <v>35</v>
      </c>
      <c r="E115">
        <v>47</v>
      </c>
      <c r="F115">
        <v>39</v>
      </c>
      <c r="G115">
        <v>40</v>
      </c>
      <c r="O115" s="1">
        <v>2812.34</v>
      </c>
      <c r="P115" s="1">
        <v>763.38</v>
      </c>
      <c r="Q115" s="1">
        <v>2004.6699999999998</v>
      </c>
      <c r="R115" s="1">
        <f t="shared" si="15"/>
        <v>5580.39</v>
      </c>
      <c r="S115" s="1">
        <v>3448.14</v>
      </c>
      <c r="T115" s="1">
        <v>1208.28</v>
      </c>
      <c r="U115" s="1">
        <v>2364.04</v>
      </c>
      <c r="V115" s="1">
        <f t="shared" si="16"/>
        <v>7020.46</v>
      </c>
      <c r="W115" s="1">
        <v>6704.97</v>
      </c>
      <c r="X115" s="1">
        <v>1862.48</v>
      </c>
      <c r="Y115" s="1">
        <v>2704.83</v>
      </c>
      <c r="Z115" s="1">
        <f t="shared" si="12"/>
        <v>11272.28</v>
      </c>
      <c r="AA115" s="12">
        <v>4459.82</v>
      </c>
      <c r="AB115" s="12">
        <v>2949.49</v>
      </c>
      <c r="AC115" s="12">
        <v>3485.51</v>
      </c>
      <c r="AD115" s="1">
        <f t="shared" si="13"/>
        <v>10894.82</v>
      </c>
      <c r="AE115" s="12">
        <v>3468.9</v>
      </c>
      <c r="AF115" s="12">
        <v>2331.59</v>
      </c>
      <c r="AG115" s="1">
        <v>4024.17</v>
      </c>
      <c r="AH115" s="1">
        <f t="shared" si="14"/>
        <v>9824.66</v>
      </c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T115" s="12"/>
      <c r="CB115" s="12"/>
    </row>
    <row r="116" spans="1:80" x14ac:dyDescent="0.25">
      <c r="A116" s="14">
        <v>98310</v>
      </c>
      <c r="B116" t="s">
        <v>35</v>
      </c>
      <c r="C116">
        <v>478</v>
      </c>
      <c r="D116">
        <v>563</v>
      </c>
      <c r="E116">
        <v>527</v>
      </c>
      <c r="F116">
        <v>581</v>
      </c>
      <c r="G116">
        <v>559</v>
      </c>
      <c r="O116" s="1">
        <v>35157.699999999997</v>
      </c>
      <c r="P116" s="1">
        <v>14918.67</v>
      </c>
      <c r="Q116" s="1">
        <v>20158.16</v>
      </c>
      <c r="R116" s="1">
        <f t="shared" si="15"/>
        <v>70234.53</v>
      </c>
      <c r="S116" s="1">
        <v>60853.279999999999</v>
      </c>
      <c r="T116" s="1">
        <v>17670.36</v>
      </c>
      <c r="U116" s="1">
        <v>19257.36</v>
      </c>
      <c r="V116" s="1">
        <f t="shared" si="16"/>
        <v>97781</v>
      </c>
      <c r="W116" s="1">
        <v>36109.230000000003</v>
      </c>
      <c r="X116" s="1">
        <v>33401.370000000003</v>
      </c>
      <c r="Y116" s="1">
        <v>21245.010000000002</v>
      </c>
      <c r="Z116" s="1">
        <f t="shared" si="12"/>
        <v>90755.610000000015</v>
      </c>
      <c r="AA116" s="12">
        <v>48389.62</v>
      </c>
      <c r="AB116" s="12">
        <v>19086.16</v>
      </c>
      <c r="AC116" s="12">
        <v>35357.1</v>
      </c>
      <c r="AD116" s="1">
        <f t="shared" si="13"/>
        <v>102832.88</v>
      </c>
      <c r="AE116" s="12">
        <v>34643.03</v>
      </c>
      <c r="AF116" s="12">
        <v>26161.46</v>
      </c>
      <c r="AG116" s="1">
        <v>31943.629999999997</v>
      </c>
      <c r="AH116" s="1">
        <f t="shared" si="14"/>
        <v>92748.12</v>
      </c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T116" s="12"/>
      <c r="CB116" s="12"/>
    </row>
    <row r="117" spans="1:80" x14ac:dyDescent="0.25">
      <c r="A117" s="14">
        <v>98311</v>
      </c>
      <c r="B117" t="s">
        <v>35</v>
      </c>
      <c r="C117">
        <v>451</v>
      </c>
      <c r="D117">
        <v>535</v>
      </c>
      <c r="E117">
        <v>518</v>
      </c>
      <c r="F117">
        <v>475</v>
      </c>
      <c r="G117">
        <v>510</v>
      </c>
      <c r="O117" s="1">
        <v>46481.89</v>
      </c>
      <c r="P117" s="1">
        <v>18317.650000000001</v>
      </c>
      <c r="Q117" s="1">
        <v>17943.439999999999</v>
      </c>
      <c r="R117" s="1">
        <f t="shared" si="15"/>
        <v>82742.98</v>
      </c>
      <c r="S117" s="1">
        <v>70713.440000000002</v>
      </c>
      <c r="T117" s="1">
        <v>18931.18</v>
      </c>
      <c r="U117" s="1">
        <v>21132.550000000003</v>
      </c>
      <c r="V117" s="1">
        <f t="shared" si="16"/>
        <v>110777.17</v>
      </c>
      <c r="W117" s="1">
        <v>45709.79</v>
      </c>
      <c r="X117" s="1">
        <v>31977.97</v>
      </c>
      <c r="Y117" s="1">
        <v>21717.129999999997</v>
      </c>
      <c r="Z117" s="1">
        <f t="shared" si="12"/>
        <v>99404.890000000014</v>
      </c>
      <c r="AA117" s="12">
        <v>54216.55</v>
      </c>
      <c r="AB117" s="12">
        <v>18851.599999999999</v>
      </c>
      <c r="AC117" s="12">
        <v>27813.05</v>
      </c>
      <c r="AD117" s="1">
        <f t="shared" si="13"/>
        <v>100881.2</v>
      </c>
      <c r="AE117" s="12">
        <v>39615.86</v>
      </c>
      <c r="AF117" s="12">
        <v>27975.08</v>
      </c>
      <c r="AG117" s="1">
        <v>29938.32</v>
      </c>
      <c r="AH117" s="1">
        <f t="shared" si="14"/>
        <v>97529.260000000009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T117" s="12"/>
      <c r="CB117" s="12"/>
    </row>
    <row r="118" spans="1:80" x14ac:dyDescent="0.25">
      <c r="A118" s="14">
        <v>98312</v>
      </c>
      <c r="B118" t="s">
        <v>35</v>
      </c>
      <c r="C118">
        <v>583</v>
      </c>
      <c r="D118">
        <v>658</v>
      </c>
      <c r="E118">
        <v>699</v>
      </c>
      <c r="F118">
        <v>624</v>
      </c>
      <c r="G118">
        <v>661</v>
      </c>
      <c r="O118" s="1">
        <v>47399.45</v>
      </c>
      <c r="P118" s="1">
        <v>17670.919999999998</v>
      </c>
      <c r="Q118" s="1">
        <v>30147.54</v>
      </c>
      <c r="R118" s="1">
        <f t="shared" si="15"/>
        <v>95217.91</v>
      </c>
      <c r="S118" s="1">
        <v>71764.759999999995</v>
      </c>
      <c r="T118" s="1">
        <v>22202.51</v>
      </c>
      <c r="U118" s="1">
        <v>34736.42</v>
      </c>
      <c r="V118" s="1">
        <f t="shared" si="16"/>
        <v>128703.68999999999</v>
      </c>
      <c r="W118" s="1">
        <v>59248.69</v>
      </c>
      <c r="X118" s="1">
        <v>35942.980000000003</v>
      </c>
      <c r="Y118" s="1">
        <v>39081.99</v>
      </c>
      <c r="Z118" s="1">
        <f t="shared" si="12"/>
        <v>134273.66</v>
      </c>
      <c r="AA118" s="12">
        <v>51069.31</v>
      </c>
      <c r="AB118" s="12">
        <v>25884.47</v>
      </c>
      <c r="AC118" s="12">
        <v>52002.44</v>
      </c>
      <c r="AD118" s="1">
        <f t="shared" si="13"/>
        <v>128956.22</v>
      </c>
      <c r="AE118" s="12">
        <v>42485.46</v>
      </c>
      <c r="AF118" s="12">
        <v>25345.54</v>
      </c>
      <c r="AG118" s="1">
        <v>50991.37</v>
      </c>
      <c r="AH118" s="1">
        <f t="shared" si="14"/>
        <v>118822.37</v>
      </c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T118" s="12"/>
      <c r="CB118" s="12"/>
    </row>
    <row r="119" spans="1:80" x14ac:dyDescent="0.25">
      <c r="A119" s="14">
        <v>98314</v>
      </c>
      <c r="B119" t="s">
        <v>35</v>
      </c>
      <c r="C119">
        <v>1</v>
      </c>
      <c r="D119">
        <v>1</v>
      </c>
      <c r="E119">
        <v>1</v>
      </c>
      <c r="F119">
        <v>1</v>
      </c>
      <c r="G119">
        <v>1</v>
      </c>
      <c r="O119" s="1">
        <v>76</v>
      </c>
      <c r="P119" s="1">
        <v>26.9</v>
      </c>
      <c r="Q119" s="1">
        <v>0</v>
      </c>
      <c r="R119" s="1">
        <f t="shared" si="15"/>
        <v>102.9</v>
      </c>
      <c r="S119" s="1">
        <v>111.5</v>
      </c>
      <c r="T119" s="1">
        <v>76</v>
      </c>
      <c r="U119" s="1">
        <v>26.9</v>
      </c>
      <c r="V119" s="1">
        <f t="shared" si="16"/>
        <v>214.4</v>
      </c>
      <c r="W119" s="1">
        <v>65.489999999999995</v>
      </c>
      <c r="X119" s="1">
        <v>111.5</v>
      </c>
      <c r="Y119" s="1">
        <v>102.9</v>
      </c>
      <c r="Z119" s="1">
        <f t="shared" si="12"/>
        <v>279.89</v>
      </c>
      <c r="AA119" s="12">
        <v>90.47</v>
      </c>
      <c r="AB119" s="12">
        <v>65.489999999999995</v>
      </c>
      <c r="AC119" s="12">
        <v>214.4</v>
      </c>
      <c r="AD119" s="1">
        <f t="shared" si="13"/>
        <v>370.36</v>
      </c>
      <c r="AE119" s="12">
        <v>39.19</v>
      </c>
      <c r="AF119" s="12">
        <v>90.47</v>
      </c>
      <c r="AG119" s="1">
        <v>279.89</v>
      </c>
      <c r="AH119" s="1">
        <f t="shared" si="14"/>
        <v>409.54999999999995</v>
      </c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T119" s="12"/>
      <c r="CB119" s="12"/>
    </row>
    <row r="120" spans="1:80" x14ac:dyDescent="0.25">
      <c r="A120" s="14">
        <v>98337</v>
      </c>
      <c r="B120" t="s">
        <v>35</v>
      </c>
      <c r="C120">
        <v>195</v>
      </c>
      <c r="D120">
        <v>204</v>
      </c>
      <c r="E120">
        <v>228</v>
      </c>
      <c r="F120">
        <v>222</v>
      </c>
      <c r="G120">
        <v>220</v>
      </c>
      <c r="O120" s="1">
        <v>13822.68</v>
      </c>
      <c r="P120" s="1">
        <v>5194.8900000000003</v>
      </c>
      <c r="Q120" s="1">
        <v>10961.439999999999</v>
      </c>
      <c r="R120" s="1">
        <f t="shared" si="15"/>
        <v>29979.01</v>
      </c>
      <c r="S120" s="1">
        <v>20301.7</v>
      </c>
      <c r="T120" s="1">
        <v>6023.45</v>
      </c>
      <c r="U120" s="1">
        <v>9983.869999999999</v>
      </c>
      <c r="V120" s="1">
        <f t="shared" si="16"/>
        <v>36309.020000000004</v>
      </c>
      <c r="W120" s="1">
        <v>17473.849999999999</v>
      </c>
      <c r="X120" s="1">
        <v>13436.25</v>
      </c>
      <c r="Y120" s="1">
        <v>11599.900000000001</v>
      </c>
      <c r="Z120" s="1">
        <f t="shared" si="12"/>
        <v>42510</v>
      </c>
      <c r="AA120" s="12">
        <v>16733.849999999999</v>
      </c>
      <c r="AB120" s="12">
        <v>9747.7999999999993</v>
      </c>
      <c r="AC120" s="12">
        <v>19039.82</v>
      </c>
      <c r="AD120" s="1">
        <f t="shared" si="13"/>
        <v>45521.47</v>
      </c>
      <c r="AE120" s="12">
        <v>13704.88</v>
      </c>
      <c r="AF120" s="12">
        <v>8261.34</v>
      </c>
      <c r="AG120" s="1">
        <v>17188.89</v>
      </c>
      <c r="AH120" s="1">
        <f t="shared" si="14"/>
        <v>39155.11</v>
      </c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T120" s="12"/>
      <c r="CB120" s="12"/>
    </row>
    <row r="121" spans="1:80" x14ac:dyDescent="0.25">
      <c r="A121" s="14">
        <v>98345</v>
      </c>
      <c r="B121" t="s">
        <v>35</v>
      </c>
      <c r="C121">
        <v>3</v>
      </c>
      <c r="D121">
        <v>4</v>
      </c>
      <c r="E121">
        <v>4</v>
      </c>
      <c r="F121">
        <v>5</v>
      </c>
      <c r="G121">
        <v>5</v>
      </c>
      <c r="O121" s="1">
        <v>297.31</v>
      </c>
      <c r="P121" s="1">
        <v>123.77</v>
      </c>
      <c r="Q121" s="1">
        <v>0</v>
      </c>
      <c r="R121" s="1">
        <f t="shared" si="15"/>
        <v>421.08</v>
      </c>
      <c r="S121" s="1">
        <v>471.25</v>
      </c>
      <c r="T121" s="1">
        <v>0.49</v>
      </c>
      <c r="U121" s="1">
        <v>0</v>
      </c>
      <c r="V121" s="1">
        <f t="shared" si="16"/>
        <v>471.74</v>
      </c>
      <c r="W121" s="1">
        <v>478.04</v>
      </c>
      <c r="X121" s="1">
        <v>372.68</v>
      </c>
      <c r="Y121" s="1">
        <v>0.49</v>
      </c>
      <c r="Z121" s="1">
        <f t="shared" si="12"/>
        <v>851.21</v>
      </c>
      <c r="AA121" s="12">
        <v>548.59</v>
      </c>
      <c r="AB121" s="12">
        <v>429.19</v>
      </c>
      <c r="AC121" s="12">
        <v>373.17</v>
      </c>
      <c r="AD121" s="1">
        <f t="shared" si="13"/>
        <v>1350.95</v>
      </c>
      <c r="AE121" s="12">
        <v>413.41</v>
      </c>
      <c r="AF121" s="12">
        <v>329.98</v>
      </c>
      <c r="AG121" s="1">
        <v>469.72</v>
      </c>
      <c r="AH121" s="1">
        <f t="shared" si="14"/>
        <v>1213.1100000000001</v>
      </c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T121" s="12"/>
      <c r="CB121" s="12"/>
    </row>
    <row r="122" spans="1:80" x14ac:dyDescent="0.25">
      <c r="A122" s="14">
        <v>98366</v>
      </c>
      <c r="B122" t="s">
        <v>35</v>
      </c>
      <c r="C122">
        <v>466</v>
      </c>
      <c r="D122">
        <v>551</v>
      </c>
      <c r="E122">
        <v>573</v>
      </c>
      <c r="F122">
        <v>582</v>
      </c>
      <c r="G122">
        <v>600</v>
      </c>
      <c r="O122" s="1">
        <v>46058.64</v>
      </c>
      <c r="P122" s="1">
        <v>16658.91</v>
      </c>
      <c r="Q122" s="1">
        <v>27177.67</v>
      </c>
      <c r="R122" s="1">
        <f t="shared" si="15"/>
        <v>89895.22</v>
      </c>
      <c r="S122" s="1">
        <v>62315.34</v>
      </c>
      <c r="T122" s="1">
        <v>19971.66</v>
      </c>
      <c r="U122" s="1">
        <v>26735.5</v>
      </c>
      <c r="V122" s="1">
        <f t="shared" si="16"/>
        <v>109022.5</v>
      </c>
      <c r="W122" s="1">
        <v>63645.58</v>
      </c>
      <c r="X122" s="1">
        <v>29296.17</v>
      </c>
      <c r="Y122" s="1">
        <v>31496.59</v>
      </c>
      <c r="Z122" s="1">
        <f t="shared" si="12"/>
        <v>124438.34</v>
      </c>
      <c r="AA122" s="12">
        <v>62522.65</v>
      </c>
      <c r="AB122" s="12">
        <v>36541.71</v>
      </c>
      <c r="AC122" s="12">
        <v>38207.229999999996</v>
      </c>
      <c r="AD122" s="1">
        <f t="shared" si="13"/>
        <v>137271.59</v>
      </c>
      <c r="AE122" s="12">
        <v>52190.76</v>
      </c>
      <c r="AF122" s="12">
        <v>33414.26</v>
      </c>
      <c r="AG122" s="1">
        <v>49833.84</v>
      </c>
      <c r="AH122" s="1">
        <f t="shared" si="14"/>
        <v>135438.85999999999</v>
      </c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T122" s="12"/>
      <c r="CB122" s="12"/>
    </row>
    <row r="123" spans="1:80" x14ac:dyDescent="0.25">
      <c r="A123" s="14">
        <v>98367</v>
      </c>
      <c r="B123" t="s">
        <v>35</v>
      </c>
      <c r="C123">
        <v>245</v>
      </c>
      <c r="D123">
        <v>254</v>
      </c>
      <c r="E123">
        <v>261</v>
      </c>
      <c r="F123">
        <v>238</v>
      </c>
      <c r="G123">
        <v>259</v>
      </c>
      <c r="O123" s="1">
        <v>26755.08</v>
      </c>
      <c r="P123" s="1">
        <v>10231.16</v>
      </c>
      <c r="Q123" s="1">
        <v>7457.45</v>
      </c>
      <c r="R123" s="1">
        <f t="shared" si="15"/>
        <v>44443.69</v>
      </c>
      <c r="S123" s="1">
        <v>30781.279999999999</v>
      </c>
      <c r="T123" s="1">
        <v>10346.299999999999</v>
      </c>
      <c r="U123" s="1">
        <v>7046.86</v>
      </c>
      <c r="V123" s="1">
        <f t="shared" si="16"/>
        <v>48174.44</v>
      </c>
      <c r="W123" s="1">
        <v>29871.5</v>
      </c>
      <c r="X123" s="1">
        <v>12975.87</v>
      </c>
      <c r="Y123" s="1">
        <v>8932.77</v>
      </c>
      <c r="Z123" s="1">
        <f t="shared" si="12"/>
        <v>51780.14</v>
      </c>
      <c r="AA123" s="12">
        <v>24510.720000000001</v>
      </c>
      <c r="AB123" s="12">
        <v>13356.74</v>
      </c>
      <c r="AC123" s="12">
        <v>13048.92</v>
      </c>
      <c r="AD123" s="1">
        <f t="shared" si="13"/>
        <v>50916.38</v>
      </c>
      <c r="AE123" s="12">
        <v>20124.03</v>
      </c>
      <c r="AF123" s="12">
        <v>13331.01</v>
      </c>
      <c r="AG123" s="1">
        <v>18568.62</v>
      </c>
      <c r="AH123" s="1">
        <f t="shared" si="14"/>
        <v>52023.66</v>
      </c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T123" s="12"/>
      <c r="CB123" s="12"/>
    </row>
    <row r="124" spans="1:80" x14ac:dyDescent="0.25">
      <c r="A124" s="14">
        <v>98370</v>
      </c>
      <c r="B124" t="s">
        <v>35</v>
      </c>
      <c r="C124">
        <v>85</v>
      </c>
      <c r="D124">
        <v>113</v>
      </c>
      <c r="E124">
        <v>123</v>
      </c>
      <c r="F124">
        <v>119</v>
      </c>
      <c r="G124">
        <v>101</v>
      </c>
      <c r="O124" s="1">
        <v>7706.89</v>
      </c>
      <c r="P124" s="1">
        <v>1407.27</v>
      </c>
      <c r="Q124" s="1">
        <v>1593.0100000000002</v>
      </c>
      <c r="R124" s="1">
        <f t="shared" si="15"/>
        <v>10707.17</v>
      </c>
      <c r="S124" s="1">
        <v>10390.59</v>
      </c>
      <c r="T124" s="1">
        <v>2885.51</v>
      </c>
      <c r="U124" s="1">
        <v>774.89</v>
      </c>
      <c r="V124" s="1">
        <f t="shared" si="16"/>
        <v>14050.99</v>
      </c>
      <c r="W124" s="1">
        <v>14505.02</v>
      </c>
      <c r="X124" s="1">
        <v>4364.3999999999996</v>
      </c>
      <c r="Y124" s="1">
        <v>1647.52</v>
      </c>
      <c r="Z124" s="1">
        <f t="shared" si="12"/>
        <v>20516.939999999999</v>
      </c>
      <c r="AA124" s="12">
        <v>13094.77</v>
      </c>
      <c r="AB124" s="12">
        <v>7724.28</v>
      </c>
      <c r="AC124" s="12">
        <v>3330.9300000000003</v>
      </c>
      <c r="AD124" s="1">
        <f t="shared" si="13"/>
        <v>24149.98</v>
      </c>
      <c r="AE124" s="12">
        <v>8522.4</v>
      </c>
      <c r="AF124" s="12">
        <v>5421.95</v>
      </c>
      <c r="AG124" s="1">
        <v>5656.6100000000006</v>
      </c>
      <c r="AH124" s="1">
        <f t="shared" si="14"/>
        <v>19600.96</v>
      </c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T124" s="12"/>
      <c r="CB124" s="12"/>
    </row>
    <row r="125" spans="1:80" x14ac:dyDescent="0.25">
      <c r="A125" s="14">
        <v>98383</v>
      </c>
      <c r="B125" t="s">
        <v>35</v>
      </c>
      <c r="C125">
        <v>209</v>
      </c>
      <c r="D125">
        <v>248</v>
      </c>
      <c r="E125">
        <v>215</v>
      </c>
      <c r="F125">
        <v>211</v>
      </c>
      <c r="G125">
        <v>213</v>
      </c>
      <c r="O125" s="1">
        <v>22707.19</v>
      </c>
      <c r="P125" s="1">
        <v>5542.16</v>
      </c>
      <c r="Q125" s="1">
        <v>3405.33</v>
      </c>
      <c r="R125" s="1">
        <f t="shared" si="15"/>
        <v>31654.68</v>
      </c>
      <c r="S125" s="1">
        <v>35920.400000000001</v>
      </c>
      <c r="T125" s="1">
        <v>7044.93</v>
      </c>
      <c r="U125" s="1">
        <v>4298.2700000000004</v>
      </c>
      <c r="V125" s="1">
        <f t="shared" si="16"/>
        <v>47263.600000000006</v>
      </c>
      <c r="W125" s="1">
        <v>21567.16</v>
      </c>
      <c r="X125" s="1">
        <v>14608.05</v>
      </c>
      <c r="Y125" s="1">
        <v>7055.05</v>
      </c>
      <c r="Z125" s="1">
        <f t="shared" si="12"/>
        <v>43230.26</v>
      </c>
      <c r="AA125" s="12">
        <v>25785.57</v>
      </c>
      <c r="AB125" s="12">
        <v>9479.52</v>
      </c>
      <c r="AC125" s="12">
        <v>11304.27</v>
      </c>
      <c r="AD125" s="1">
        <f t="shared" si="13"/>
        <v>46569.36</v>
      </c>
      <c r="AE125" s="12">
        <v>19280.27</v>
      </c>
      <c r="AF125" s="12">
        <v>11575.04</v>
      </c>
      <c r="AG125" s="1">
        <v>13352.779999999999</v>
      </c>
      <c r="AH125" s="1">
        <f t="shared" si="14"/>
        <v>44208.09</v>
      </c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T125" s="12"/>
      <c r="CB125" s="12"/>
    </row>
    <row r="126" spans="1:80" x14ac:dyDescent="0.25">
      <c r="A126" s="14">
        <v>98520</v>
      </c>
      <c r="B126" t="s">
        <v>35</v>
      </c>
      <c r="C126">
        <v>137</v>
      </c>
      <c r="D126">
        <v>143</v>
      </c>
      <c r="E126">
        <v>135</v>
      </c>
      <c r="F126">
        <v>157</v>
      </c>
      <c r="G126">
        <v>171</v>
      </c>
      <c r="O126" s="1">
        <v>13538.51</v>
      </c>
      <c r="P126" s="1">
        <v>3074.11</v>
      </c>
      <c r="Q126" s="1">
        <v>3466.06</v>
      </c>
      <c r="R126" s="1">
        <f t="shared" si="15"/>
        <v>20078.68</v>
      </c>
      <c r="S126" s="1">
        <v>15421.63</v>
      </c>
      <c r="T126" s="1">
        <v>5361.79</v>
      </c>
      <c r="U126" s="1">
        <v>4483.83</v>
      </c>
      <c r="V126" s="1">
        <f t="shared" si="16"/>
        <v>25267.25</v>
      </c>
      <c r="W126" s="1">
        <v>15275.98</v>
      </c>
      <c r="X126" s="1">
        <v>10762.49</v>
      </c>
      <c r="Y126" s="1">
        <v>6051.05</v>
      </c>
      <c r="Z126" s="1">
        <f t="shared" si="12"/>
        <v>32089.52</v>
      </c>
      <c r="AA126" s="12">
        <v>17687.189999999999</v>
      </c>
      <c r="AB126" s="12">
        <v>7592.11</v>
      </c>
      <c r="AC126" s="12">
        <v>11056.18</v>
      </c>
      <c r="AD126" s="1">
        <f t="shared" si="13"/>
        <v>36335.479999999996</v>
      </c>
      <c r="AE126" s="12">
        <v>13411.9</v>
      </c>
      <c r="AF126" s="12">
        <v>11799.66</v>
      </c>
      <c r="AG126" s="1">
        <v>13822.34</v>
      </c>
      <c r="AH126" s="1">
        <f t="shared" si="14"/>
        <v>39033.899999999994</v>
      </c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T126" s="12"/>
      <c r="CB126" s="12"/>
    </row>
    <row r="127" spans="1:80" x14ac:dyDescent="0.25">
      <c r="A127" s="14">
        <v>98524</v>
      </c>
      <c r="B127" t="s">
        <v>35</v>
      </c>
      <c r="C127">
        <v>7</v>
      </c>
      <c r="D127">
        <v>7</v>
      </c>
      <c r="E127">
        <v>4</v>
      </c>
      <c r="F127">
        <v>5</v>
      </c>
      <c r="G127">
        <v>8</v>
      </c>
      <c r="O127" s="1">
        <v>771.45</v>
      </c>
      <c r="P127" s="1">
        <v>308.13</v>
      </c>
      <c r="Q127" s="1">
        <v>337.71</v>
      </c>
      <c r="R127" s="1">
        <f t="shared" si="15"/>
        <v>1417.29</v>
      </c>
      <c r="S127" s="1">
        <v>759.82</v>
      </c>
      <c r="T127" s="1">
        <v>275.61</v>
      </c>
      <c r="U127" s="1">
        <v>498.87</v>
      </c>
      <c r="V127" s="1">
        <f t="shared" si="16"/>
        <v>1534.3000000000002</v>
      </c>
      <c r="W127" s="1">
        <v>400.02</v>
      </c>
      <c r="X127" s="1">
        <v>177.01</v>
      </c>
      <c r="Y127" s="1">
        <v>420.63</v>
      </c>
      <c r="Z127" s="1">
        <f t="shared" si="12"/>
        <v>997.66</v>
      </c>
      <c r="AA127" s="12">
        <v>490.13</v>
      </c>
      <c r="AB127" s="12">
        <v>132.82</v>
      </c>
      <c r="AC127" s="12">
        <v>29.99</v>
      </c>
      <c r="AD127" s="1">
        <f t="shared" si="13"/>
        <v>652.94000000000005</v>
      </c>
      <c r="AE127" s="12">
        <v>584.4</v>
      </c>
      <c r="AF127" s="12">
        <v>273.68</v>
      </c>
      <c r="AG127" s="1">
        <v>162.81</v>
      </c>
      <c r="AH127" s="1">
        <f t="shared" si="14"/>
        <v>1020.8899999999999</v>
      </c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T127" s="12"/>
      <c r="CB127" s="12"/>
    </row>
    <row r="128" spans="1:80" x14ac:dyDescent="0.25">
      <c r="A128" s="14">
        <v>98528</v>
      </c>
      <c r="B128" t="s">
        <v>35</v>
      </c>
      <c r="C128">
        <v>18</v>
      </c>
      <c r="D128">
        <v>17</v>
      </c>
      <c r="E128">
        <v>17</v>
      </c>
      <c r="F128">
        <v>17</v>
      </c>
      <c r="G128">
        <v>14</v>
      </c>
      <c r="O128" s="1">
        <v>1166.93</v>
      </c>
      <c r="P128" s="1">
        <v>258.79000000000002</v>
      </c>
      <c r="Q128" s="1">
        <v>28.55</v>
      </c>
      <c r="R128" s="1">
        <f t="shared" si="15"/>
        <v>1454.27</v>
      </c>
      <c r="S128" s="1">
        <v>1328.5</v>
      </c>
      <c r="T128" s="1">
        <v>369.48</v>
      </c>
      <c r="U128" s="1">
        <v>126.93</v>
      </c>
      <c r="V128" s="1">
        <f t="shared" si="16"/>
        <v>1824.91</v>
      </c>
      <c r="W128" s="1">
        <v>1605.51</v>
      </c>
      <c r="X128" s="1">
        <v>419.26</v>
      </c>
      <c r="Y128" s="1">
        <v>415.41</v>
      </c>
      <c r="Z128" s="1">
        <f t="shared" si="12"/>
        <v>2440.1799999999998</v>
      </c>
      <c r="AA128" s="12">
        <v>1508.4</v>
      </c>
      <c r="AB128" s="12">
        <v>1660.66</v>
      </c>
      <c r="AC128" s="12">
        <v>574.41999999999996</v>
      </c>
      <c r="AD128" s="1">
        <f t="shared" si="13"/>
        <v>3743.4800000000005</v>
      </c>
      <c r="AE128" s="12">
        <v>740.79</v>
      </c>
      <c r="AF128" s="12">
        <v>568.11</v>
      </c>
      <c r="AG128" s="1">
        <v>868.6</v>
      </c>
      <c r="AH128" s="1">
        <f t="shared" si="14"/>
        <v>2177.5</v>
      </c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T128" s="12"/>
      <c r="CB128" s="12"/>
    </row>
    <row r="129" spans="1:80" x14ac:dyDescent="0.25">
      <c r="A129" s="14">
        <v>98541</v>
      </c>
      <c r="B129" t="s">
        <v>35</v>
      </c>
      <c r="C129">
        <v>22</v>
      </c>
      <c r="D129">
        <v>28</v>
      </c>
      <c r="E129">
        <v>32</v>
      </c>
      <c r="F129">
        <v>28</v>
      </c>
      <c r="G129">
        <v>32</v>
      </c>
      <c r="O129" s="1">
        <v>1883.8</v>
      </c>
      <c r="P129" s="1">
        <v>381.81</v>
      </c>
      <c r="Q129" s="1">
        <v>46.29</v>
      </c>
      <c r="R129" s="1">
        <f t="shared" si="15"/>
        <v>2311.9</v>
      </c>
      <c r="S129" s="1">
        <v>2456.7199999999998</v>
      </c>
      <c r="T129" s="1">
        <v>386.91</v>
      </c>
      <c r="U129" s="1">
        <v>98.570000000000007</v>
      </c>
      <c r="V129" s="1">
        <f t="shared" si="16"/>
        <v>2942.2</v>
      </c>
      <c r="W129" s="1">
        <v>3525.44</v>
      </c>
      <c r="X129" s="1">
        <v>850.71</v>
      </c>
      <c r="Y129" s="1">
        <v>304.77999999999997</v>
      </c>
      <c r="Z129" s="1">
        <f t="shared" si="12"/>
        <v>4680.9299999999994</v>
      </c>
      <c r="AA129" s="12">
        <v>2495.12</v>
      </c>
      <c r="AB129" s="12">
        <v>1535.22</v>
      </c>
      <c r="AC129" s="12">
        <v>377.3</v>
      </c>
      <c r="AD129" s="1">
        <f t="shared" si="13"/>
        <v>4407.6400000000003</v>
      </c>
      <c r="AE129" s="12">
        <v>2135.21</v>
      </c>
      <c r="AF129" s="12">
        <v>1300.7</v>
      </c>
      <c r="AG129" s="1">
        <v>1527.71</v>
      </c>
      <c r="AH129" s="1">
        <f t="shared" si="14"/>
        <v>4963.62</v>
      </c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T129" s="12"/>
      <c r="CB129" s="12"/>
    </row>
    <row r="130" spans="1:80" x14ac:dyDescent="0.25">
      <c r="A130" s="14">
        <v>98550</v>
      </c>
      <c r="B130" t="s">
        <v>35</v>
      </c>
      <c r="C130">
        <v>114</v>
      </c>
      <c r="D130">
        <v>133</v>
      </c>
      <c r="E130">
        <v>136</v>
      </c>
      <c r="F130">
        <v>150</v>
      </c>
      <c r="G130">
        <v>146</v>
      </c>
      <c r="O130" s="1">
        <v>9675.35</v>
      </c>
      <c r="P130" s="1">
        <v>2028.45</v>
      </c>
      <c r="Q130" s="1">
        <v>3865.06</v>
      </c>
      <c r="R130" s="1">
        <f t="shared" si="15"/>
        <v>15568.86</v>
      </c>
      <c r="S130" s="1">
        <v>13763.84</v>
      </c>
      <c r="T130" s="1">
        <v>4059.09</v>
      </c>
      <c r="U130" s="1">
        <v>2592.4</v>
      </c>
      <c r="V130" s="1">
        <f t="shared" si="16"/>
        <v>20415.330000000002</v>
      </c>
      <c r="W130" s="1">
        <v>16262.57</v>
      </c>
      <c r="X130" s="1">
        <v>8665.7900000000009</v>
      </c>
      <c r="Y130" s="1">
        <v>4976.4500000000007</v>
      </c>
      <c r="Z130" s="1">
        <f t="shared" si="12"/>
        <v>29904.81</v>
      </c>
      <c r="AA130" s="12">
        <v>18222.599999999999</v>
      </c>
      <c r="AB130" s="12">
        <v>11942</v>
      </c>
      <c r="AC130" s="12">
        <v>8807.99</v>
      </c>
      <c r="AD130" s="1">
        <f t="shared" si="13"/>
        <v>38972.589999999997</v>
      </c>
      <c r="AE130" s="12">
        <v>9857.73</v>
      </c>
      <c r="AF130" s="12">
        <v>9228.81</v>
      </c>
      <c r="AG130" s="1">
        <v>11855.740000000002</v>
      </c>
      <c r="AH130" s="1">
        <f t="shared" si="14"/>
        <v>30942.280000000002</v>
      </c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T130" s="12"/>
      <c r="CB130" s="12"/>
    </row>
    <row r="131" spans="1:80" x14ac:dyDescent="0.25">
      <c r="A131" s="14">
        <v>98557</v>
      </c>
      <c r="B131" t="s">
        <v>35</v>
      </c>
      <c r="C131">
        <v>8</v>
      </c>
      <c r="D131">
        <v>9</v>
      </c>
      <c r="E131">
        <v>14</v>
      </c>
      <c r="F131">
        <v>18</v>
      </c>
      <c r="G131">
        <v>18</v>
      </c>
      <c r="O131" s="1">
        <v>474.54</v>
      </c>
      <c r="P131" s="1">
        <v>69.510000000000005</v>
      </c>
      <c r="Q131" s="1">
        <v>124.77000000000001</v>
      </c>
      <c r="R131" s="1">
        <f t="shared" si="15"/>
        <v>668.82</v>
      </c>
      <c r="S131" s="1">
        <v>669.03</v>
      </c>
      <c r="T131" s="1">
        <v>55.22</v>
      </c>
      <c r="U131" s="1">
        <v>35.94</v>
      </c>
      <c r="V131" s="1">
        <f t="shared" si="16"/>
        <v>760.19</v>
      </c>
      <c r="W131" s="1">
        <v>1398.3</v>
      </c>
      <c r="X131" s="1">
        <v>391.36</v>
      </c>
      <c r="Y131" s="1">
        <v>41.239999999999995</v>
      </c>
      <c r="Z131" s="1">
        <f t="shared" si="12"/>
        <v>1830.8999999999999</v>
      </c>
      <c r="AA131" s="12">
        <v>1446.45</v>
      </c>
      <c r="AB131" s="12">
        <v>786.33</v>
      </c>
      <c r="AC131" s="12">
        <v>328.64</v>
      </c>
      <c r="AD131" s="1">
        <f t="shared" si="13"/>
        <v>2561.42</v>
      </c>
      <c r="AE131" s="12">
        <v>1274.4100000000001</v>
      </c>
      <c r="AF131" s="12">
        <v>856.84</v>
      </c>
      <c r="AG131" s="1">
        <v>647.80999999999995</v>
      </c>
      <c r="AH131" s="1">
        <f t="shared" si="14"/>
        <v>2779.06</v>
      </c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T131" s="12"/>
      <c r="CB131" s="12"/>
    </row>
    <row r="132" spans="1:80" x14ac:dyDescent="0.25">
      <c r="A132" s="14">
        <v>98563</v>
      </c>
      <c r="B132" t="s">
        <v>35</v>
      </c>
      <c r="C132">
        <v>33</v>
      </c>
      <c r="D132">
        <v>29</v>
      </c>
      <c r="E132">
        <v>44</v>
      </c>
      <c r="F132">
        <v>47</v>
      </c>
      <c r="G132">
        <v>38</v>
      </c>
      <c r="O132" s="1">
        <v>3573.74</v>
      </c>
      <c r="P132" s="1">
        <v>535.83000000000004</v>
      </c>
      <c r="Q132" s="1">
        <v>847.53</v>
      </c>
      <c r="R132" s="1">
        <f t="shared" si="15"/>
        <v>4957.0999999999995</v>
      </c>
      <c r="S132" s="1">
        <v>3723.18</v>
      </c>
      <c r="T132" s="1">
        <v>1515.97</v>
      </c>
      <c r="U132" s="1">
        <v>578.58999999999992</v>
      </c>
      <c r="V132" s="1">
        <f t="shared" si="16"/>
        <v>5817.74</v>
      </c>
      <c r="W132" s="1">
        <v>5640.58</v>
      </c>
      <c r="X132" s="1">
        <v>2180.67</v>
      </c>
      <c r="Y132" s="1">
        <v>2384.83</v>
      </c>
      <c r="Z132" s="1">
        <f t="shared" si="12"/>
        <v>10206.08</v>
      </c>
      <c r="AA132" s="12">
        <v>6076.06</v>
      </c>
      <c r="AB132" s="12">
        <v>2517.84</v>
      </c>
      <c r="AC132" s="12">
        <v>2405.9700000000003</v>
      </c>
      <c r="AD132" s="1">
        <f t="shared" si="13"/>
        <v>10999.870000000003</v>
      </c>
      <c r="AE132" s="12">
        <v>4750.2700000000004</v>
      </c>
      <c r="AF132" s="12">
        <v>3162.91</v>
      </c>
      <c r="AG132" s="1">
        <v>3244.17</v>
      </c>
      <c r="AH132" s="1">
        <f t="shared" si="14"/>
        <v>11157.35</v>
      </c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T132" s="12"/>
      <c r="CB132" s="12"/>
    </row>
    <row r="133" spans="1:80" x14ac:dyDescent="0.25">
      <c r="A133" s="14">
        <v>98584</v>
      </c>
      <c r="B133" t="s">
        <v>35</v>
      </c>
      <c r="C133">
        <v>150</v>
      </c>
      <c r="D133">
        <v>157</v>
      </c>
      <c r="E133">
        <v>166</v>
      </c>
      <c r="F133">
        <v>178</v>
      </c>
      <c r="G133">
        <v>193</v>
      </c>
      <c r="O133" s="1">
        <v>11695</v>
      </c>
      <c r="P133" s="1">
        <v>1761.99</v>
      </c>
      <c r="Q133" s="1">
        <v>3401.48</v>
      </c>
      <c r="R133" s="1">
        <f t="shared" si="15"/>
        <v>16858.47</v>
      </c>
      <c r="S133" s="1">
        <v>12426.04</v>
      </c>
      <c r="T133" s="1">
        <v>4397.45</v>
      </c>
      <c r="U133" s="1">
        <v>3303.69</v>
      </c>
      <c r="V133" s="1">
        <f t="shared" si="16"/>
        <v>20127.18</v>
      </c>
      <c r="W133" s="1">
        <v>16258.53</v>
      </c>
      <c r="X133" s="1">
        <v>6468.96</v>
      </c>
      <c r="Y133" s="1">
        <v>6557.1</v>
      </c>
      <c r="Z133" s="1">
        <f t="shared" ref="Z133:Z196" si="17">SUM(W133:Y133)</f>
        <v>29284.590000000004</v>
      </c>
      <c r="AA133" s="12">
        <v>14488.52</v>
      </c>
      <c r="AB133" s="12">
        <v>7947.44</v>
      </c>
      <c r="AC133" s="12">
        <v>6110.9500000000007</v>
      </c>
      <c r="AD133" s="1">
        <f t="shared" ref="AD133:AD196" si="18">SUM(AA133:AC133)</f>
        <v>28546.91</v>
      </c>
      <c r="AE133" s="12">
        <v>14865.88</v>
      </c>
      <c r="AF133" s="12">
        <v>7123.99</v>
      </c>
      <c r="AG133" s="1">
        <v>6247.21</v>
      </c>
      <c r="AH133" s="1">
        <f t="shared" ref="AH133:AH196" si="19">SUM(AE133:AG133)</f>
        <v>28237.079999999998</v>
      </c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T133" s="12"/>
      <c r="CB133" s="12"/>
    </row>
    <row r="134" spans="1:80" x14ac:dyDescent="0.25">
      <c r="A134" s="14">
        <v>98611</v>
      </c>
      <c r="B134" t="s">
        <v>35</v>
      </c>
      <c r="C134">
        <v>11</v>
      </c>
      <c r="D134">
        <v>5</v>
      </c>
      <c r="E134">
        <v>14</v>
      </c>
      <c r="F134">
        <v>15</v>
      </c>
      <c r="G134">
        <v>14</v>
      </c>
      <c r="O134" s="1">
        <v>996.18</v>
      </c>
      <c r="P134" s="1">
        <v>518.55999999999995</v>
      </c>
      <c r="Q134" s="1">
        <v>219.44</v>
      </c>
      <c r="R134" s="1">
        <f t="shared" si="15"/>
        <v>1734.1799999999998</v>
      </c>
      <c r="S134" s="1">
        <v>18.97</v>
      </c>
      <c r="T134" s="1">
        <v>262.72000000000003</v>
      </c>
      <c r="U134" s="1">
        <v>165.06</v>
      </c>
      <c r="V134" s="1">
        <f t="shared" si="16"/>
        <v>446.75000000000006</v>
      </c>
      <c r="W134" s="1">
        <v>1274.07</v>
      </c>
      <c r="X134" s="1">
        <v>1262.27</v>
      </c>
      <c r="Y134" s="1">
        <v>427.78000000000003</v>
      </c>
      <c r="Z134" s="1">
        <f t="shared" si="17"/>
        <v>2964.1200000000003</v>
      </c>
      <c r="AA134" s="12">
        <v>988.64</v>
      </c>
      <c r="AB134" s="12">
        <v>678.89</v>
      </c>
      <c r="AC134" s="12">
        <v>973.34</v>
      </c>
      <c r="AD134" s="1">
        <f t="shared" si="18"/>
        <v>2640.87</v>
      </c>
      <c r="AE134" s="12">
        <v>851.12</v>
      </c>
      <c r="AF134" s="12">
        <v>487.99</v>
      </c>
      <c r="AG134" s="1">
        <v>978.66000000000008</v>
      </c>
      <c r="AH134" s="1">
        <f t="shared" si="19"/>
        <v>2317.7700000000004</v>
      </c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T134" s="12"/>
      <c r="CB134" s="12"/>
    </row>
    <row r="135" spans="1:80" x14ac:dyDescent="0.25">
      <c r="A135" s="14">
        <v>98625</v>
      </c>
      <c r="B135" t="s">
        <v>35</v>
      </c>
      <c r="C135">
        <v>21</v>
      </c>
      <c r="D135">
        <v>11</v>
      </c>
      <c r="E135">
        <v>28</v>
      </c>
      <c r="F135">
        <v>24</v>
      </c>
      <c r="G135">
        <v>25</v>
      </c>
      <c r="O135" s="1">
        <v>2997.98</v>
      </c>
      <c r="P135" s="1">
        <v>603.89</v>
      </c>
      <c r="Q135" s="1">
        <v>217.9</v>
      </c>
      <c r="R135" s="1">
        <f t="shared" si="15"/>
        <v>3819.77</v>
      </c>
      <c r="S135" s="1">
        <v>319.83</v>
      </c>
      <c r="T135" s="1">
        <v>839.75</v>
      </c>
      <c r="U135" s="1">
        <v>273.26</v>
      </c>
      <c r="V135" s="1">
        <f t="shared" si="16"/>
        <v>1432.84</v>
      </c>
      <c r="W135" s="1">
        <v>3049.97</v>
      </c>
      <c r="X135" s="1">
        <v>1724.94</v>
      </c>
      <c r="Y135" s="1">
        <v>634.70000000000005</v>
      </c>
      <c r="Z135" s="1">
        <f t="shared" si="17"/>
        <v>5409.61</v>
      </c>
      <c r="AA135" s="12">
        <v>3200.28</v>
      </c>
      <c r="AB135" s="12">
        <v>568.84</v>
      </c>
      <c r="AC135" s="12">
        <v>692.81999999999994</v>
      </c>
      <c r="AD135" s="1">
        <f t="shared" si="18"/>
        <v>4461.9400000000005</v>
      </c>
      <c r="AE135" s="12">
        <v>2273.85</v>
      </c>
      <c r="AF135" s="12">
        <v>1456.73</v>
      </c>
      <c r="AG135" s="1">
        <v>990.59</v>
      </c>
      <c r="AH135" s="1">
        <f t="shared" si="19"/>
        <v>4721.17</v>
      </c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T135" s="12"/>
      <c r="CB135" s="12"/>
    </row>
    <row r="136" spans="1:80" x14ac:dyDescent="0.25">
      <c r="A136" s="14">
        <v>98626</v>
      </c>
      <c r="B136" t="s">
        <v>35</v>
      </c>
      <c r="C136">
        <v>70</v>
      </c>
      <c r="D136">
        <v>36</v>
      </c>
      <c r="E136">
        <v>75</v>
      </c>
      <c r="F136">
        <v>71</v>
      </c>
      <c r="G136">
        <v>75</v>
      </c>
      <c r="O136" s="1">
        <v>6181.13</v>
      </c>
      <c r="P136" s="1">
        <v>1523.34</v>
      </c>
      <c r="Q136" s="1">
        <v>348.18</v>
      </c>
      <c r="R136" s="1">
        <f t="shared" si="15"/>
        <v>8052.6500000000005</v>
      </c>
      <c r="S136" s="1">
        <v>65.98</v>
      </c>
      <c r="T136" s="1">
        <v>2375.79</v>
      </c>
      <c r="U136" s="1">
        <v>851.85</v>
      </c>
      <c r="V136" s="1">
        <f t="shared" si="16"/>
        <v>3293.62</v>
      </c>
      <c r="W136" s="1">
        <v>5067.43</v>
      </c>
      <c r="X136" s="1">
        <v>3142.91</v>
      </c>
      <c r="Y136" s="1">
        <v>1772.7999999999997</v>
      </c>
      <c r="Z136" s="1">
        <f t="shared" si="17"/>
        <v>9983.14</v>
      </c>
      <c r="AA136" s="12">
        <v>5266.08</v>
      </c>
      <c r="AB136" s="12">
        <v>2399.89</v>
      </c>
      <c r="AC136" s="12">
        <v>2657.93</v>
      </c>
      <c r="AD136" s="1">
        <f t="shared" si="18"/>
        <v>10323.9</v>
      </c>
      <c r="AE136" s="12">
        <v>4507.72</v>
      </c>
      <c r="AF136" s="12">
        <v>2738.54</v>
      </c>
      <c r="AG136" s="1">
        <v>2537.1400000000003</v>
      </c>
      <c r="AH136" s="1">
        <f t="shared" si="19"/>
        <v>9783.4000000000015</v>
      </c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T136" s="12"/>
      <c r="CB136" s="12"/>
    </row>
    <row r="137" spans="1:80" x14ac:dyDescent="0.25">
      <c r="A137" s="14">
        <v>98632</v>
      </c>
      <c r="B137" t="s">
        <v>35</v>
      </c>
      <c r="C137">
        <v>83</v>
      </c>
      <c r="D137">
        <v>99</v>
      </c>
      <c r="E137">
        <v>117</v>
      </c>
      <c r="F137">
        <v>123</v>
      </c>
      <c r="G137">
        <v>112</v>
      </c>
      <c r="O137" s="1">
        <v>5439.85</v>
      </c>
      <c r="P137" s="1">
        <v>1070.82</v>
      </c>
      <c r="Q137" s="1">
        <v>1036.04</v>
      </c>
      <c r="R137" s="1">
        <f t="shared" ref="R137:R200" si="20">SUM(O137:Q137)</f>
        <v>7546.71</v>
      </c>
      <c r="S137" s="1">
        <v>8639.4500000000007</v>
      </c>
      <c r="T137" s="1">
        <v>1971.88</v>
      </c>
      <c r="U137" s="1">
        <v>913.07999999999993</v>
      </c>
      <c r="V137" s="1">
        <f t="shared" ref="V137:V200" si="21">SUM(S137:U137)</f>
        <v>11524.410000000002</v>
      </c>
      <c r="W137" s="1">
        <v>9647</v>
      </c>
      <c r="X137" s="1">
        <v>4463.84</v>
      </c>
      <c r="Y137" s="1">
        <v>1327.49</v>
      </c>
      <c r="Z137" s="1">
        <f t="shared" si="17"/>
        <v>15438.33</v>
      </c>
      <c r="AA137" s="12">
        <v>10479.5</v>
      </c>
      <c r="AB137" s="12">
        <v>5437.6</v>
      </c>
      <c r="AC137" s="12">
        <v>4525.3100000000004</v>
      </c>
      <c r="AD137" s="1">
        <f t="shared" si="18"/>
        <v>20442.41</v>
      </c>
      <c r="AE137" s="12">
        <v>6556.25</v>
      </c>
      <c r="AF137" s="12">
        <v>6095.44</v>
      </c>
      <c r="AG137" s="1">
        <v>6081.26</v>
      </c>
      <c r="AH137" s="1">
        <f t="shared" si="19"/>
        <v>18732.949999999997</v>
      </c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T137" s="12"/>
      <c r="CB137" s="12"/>
    </row>
    <row r="138" spans="1:80" x14ac:dyDescent="0.25">
      <c r="A138" s="14">
        <v>98674</v>
      </c>
      <c r="B138" t="s">
        <v>35</v>
      </c>
      <c r="C138">
        <v>97</v>
      </c>
      <c r="D138">
        <v>38</v>
      </c>
      <c r="E138">
        <v>113</v>
      </c>
      <c r="F138">
        <v>109</v>
      </c>
      <c r="G138">
        <v>109</v>
      </c>
      <c r="O138" s="1">
        <v>10038.41</v>
      </c>
      <c r="P138" s="1">
        <v>2259.69</v>
      </c>
      <c r="Q138" s="1">
        <v>785.24</v>
      </c>
      <c r="R138" s="1">
        <f t="shared" si="20"/>
        <v>13083.34</v>
      </c>
      <c r="S138" s="1">
        <v>365.61</v>
      </c>
      <c r="T138" s="1">
        <v>3511.04</v>
      </c>
      <c r="U138" s="1">
        <v>1322.06</v>
      </c>
      <c r="V138" s="1">
        <f t="shared" si="21"/>
        <v>5198.71</v>
      </c>
      <c r="W138" s="1">
        <v>11283.27</v>
      </c>
      <c r="X138" s="1">
        <v>6548.82</v>
      </c>
      <c r="Y138" s="1">
        <v>1520.87</v>
      </c>
      <c r="Z138" s="1">
        <f t="shared" si="17"/>
        <v>19352.96</v>
      </c>
      <c r="AA138" s="12">
        <v>10606.76</v>
      </c>
      <c r="AB138" s="12">
        <v>3992.71</v>
      </c>
      <c r="AC138" s="12">
        <v>3858.39</v>
      </c>
      <c r="AD138" s="1">
        <f t="shared" si="18"/>
        <v>18457.86</v>
      </c>
      <c r="AE138" s="12">
        <v>6998.45</v>
      </c>
      <c r="AF138" s="12">
        <v>4621.41</v>
      </c>
      <c r="AG138" s="1">
        <v>3168.51</v>
      </c>
      <c r="AH138" s="1">
        <f t="shared" si="19"/>
        <v>14788.37</v>
      </c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T138" s="12"/>
      <c r="CB138" s="12"/>
    </row>
    <row r="139" spans="1:80" x14ac:dyDescent="0.25">
      <c r="A139" s="14">
        <v>98801</v>
      </c>
      <c r="B139" t="s">
        <v>35</v>
      </c>
      <c r="C139">
        <v>76</v>
      </c>
      <c r="D139">
        <v>92</v>
      </c>
      <c r="E139">
        <v>93</v>
      </c>
      <c r="F139">
        <v>71</v>
      </c>
      <c r="G139">
        <v>87</v>
      </c>
      <c r="O139" s="1">
        <v>4799.8900000000003</v>
      </c>
      <c r="P139" s="1">
        <v>1193.1099999999999</v>
      </c>
      <c r="Q139" s="1">
        <v>2487.5300000000002</v>
      </c>
      <c r="R139" s="1">
        <f t="shared" si="20"/>
        <v>8480.5300000000007</v>
      </c>
      <c r="S139" s="1">
        <v>8553.2099999999991</v>
      </c>
      <c r="T139" s="1">
        <v>1788.05</v>
      </c>
      <c r="U139" s="1">
        <v>2059.58</v>
      </c>
      <c r="V139" s="1">
        <f t="shared" si="21"/>
        <v>12400.839999999998</v>
      </c>
      <c r="W139" s="1">
        <v>6273.03</v>
      </c>
      <c r="X139" s="1">
        <v>5117.01</v>
      </c>
      <c r="Y139" s="1">
        <v>1528.94</v>
      </c>
      <c r="Z139" s="1">
        <f t="shared" si="17"/>
        <v>12918.980000000001</v>
      </c>
      <c r="AA139" s="12">
        <v>4668.26</v>
      </c>
      <c r="AB139" s="12">
        <v>3375.33</v>
      </c>
      <c r="AC139" s="12">
        <v>3840.83</v>
      </c>
      <c r="AD139" s="1">
        <f t="shared" si="18"/>
        <v>11884.42</v>
      </c>
      <c r="AE139" s="12">
        <v>3110.57</v>
      </c>
      <c r="AF139" s="12">
        <v>2452.7199999999998</v>
      </c>
      <c r="AG139" s="1">
        <v>2861.46</v>
      </c>
      <c r="AH139" s="1">
        <f t="shared" si="19"/>
        <v>8424.75</v>
      </c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T139" s="12"/>
      <c r="CB139" s="12"/>
    </row>
    <row r="140" spans="1:80" x14ac:dyDescent="0.25">
      <c r="A140" s="14">
        <v>98802</v>
      </c>
      <c r="B140" t="s">
        <v>35</v>
      </c>
      <c r="C140">
        <v>20</v>
      </c>
      <c r="D140">
        <v>24</v>
      </c>
      <c r="E140">
        <v>28</v>
      </c>
      <c r="F140">
        <v>24</v>
      </c>
      <c r="G140">
        <v>21</v>
      </c>
      <c r="O140" s="1">
        <v>1094.78</v>
      </c>
      <c r="P140" s="1">
        <v>113.34</v>
      </c>
      <c r="Q140" s="1">
        <v>141.32999999999998</v>
      </c>
      <c r="R140" s="1">
        <f t="shared" si="20"/>
        <v>1349.4499999999998</v>
      </c>
      <c r="S140" s="1">
        <v>2369.48</v>
      </c>
      <c r="T140" s="1">
        <v>472.5</v>
      </c>
      <c r="U140" s="1">
        <v>254.67000000000002</v>
      </c>
      <c r="V140" s="1">
        <f t="shared" si="21"/>
        <v>3096.65</v>
      </c>
      <c r="W140" s="1">
        <v>1798.82</v>
      </c>
      <c r="X140" s="1">
        <v>1524.03</v>
      </c>
      <c r="Y140" s="1">
        <v>589.36</v>
      </c>
      <c r="Z140" s="1">
        <f t="shared" si="17"/>
        <v>3912.21</v>
      </c>
      <c r="AA140" s="12">
        <v>1420.52</v>
      </c>
      <c r="AB140" s="12">
        <v>880.59</v>
      </c>
      <c r="AC140" s="12">
        <v>920.31999999999994</v>
      </c>
      <c r="AD140" s="1">
        <f t="shared" si="18"/>
        <v>3221.4300000000003</v>
      </c>
      <c r="AE140" s="12">
        <v>675.2</v>
      </c>
      <c r="AF140" s="12">
        <v>742.42</v>
      </c>
      <c r="AG140" s="1">
        <v>882.92000000000007</v>
      </c>
      <c r="AH140" s="1">
        <f t="shared" si="19"/>
        <v>2300.54</v>
      </c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T140" s="12"/>
      <c r="CB140" s="12"/>
    </row>
    <row r="141" spans="1:80" x14ac:dyDescent="0.25">
      <c r="A141" s="14">
        <v>98837</v>
      </c>
      <c r="B141" t="s">
        <v>35</v>
      </c>
      <c r="C141">
        <v>59</v>
      </c>
      <c r="D141">
        <v>69</v>
      </c>
      <c r="E141">
        <v>94</v>
      </c>
      <c r="F141">
        <v>79</v>
      </c>
      <c r="G141">
        <v>79</v>
      </c>
      <c r="O141" s="1">
        <v>4193.1000000000004</v>
      </c>
      <c r="P141" s="1">
        <v>976.67</v>
      </c>
      <c r="Q141" s="1">
        <v>1708.73</v>
      </c>
      <c r="R141" s="1">
        <f t="shared" si="20"/>
        <v>6878.5</v>
      </c>
      <c r="S141" s="1">
        <v>6453.48</v>
      </c>
      <c r="T141" s="1">
        <v>1917.46</v>
      </c>
      <c r="U141" s="1">
        <v>1695.81</v>
      </c>
      <c r="V141" s="1">
        <f t="shared" si="21"/>
        <v>10066.749999999998</v>
      </c>
      <c r="W141" s="1">
        <v>10393.17</v>
      </c>
      <c r="X141" s="1">
        <v>3395.9</v>
      </c>
      <c r="Y141" s="1">
        <v>3020.41</v>
      </c>
      <c r="Z141" s="1">
        <f t="shared" si="17"/>
        <v>16809.48</v>
      </c>
      <c r="AA141" s="12">
        <v>6508.14</v>
      </c>
      <c r="AB141" s="12">
        <v>5390.52</v>
      </c>
      <c r="AC141" s="12">
        <v>3782.51</v>
      </c>
      <c r="AD141" s="1">
        <f t="shared" si="18"/>
        <v>15681.17</v>
      </c>
      <c r="AE141" s="12">
        <v>4393.49</v>
      </c>
      <c r="AF141" s="12">
        <v>3415.58</v>
      </c>
      <c r="AG141" s="1">
        <v>6143</v>
      </c>
      <c r="AH141" s="1">
        <f t="shared" si="19"/>
        <v>13952.07</v>
      </c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T141" s="12"/>
      <c r="CB141" s="12"/>
    </row>
    <row r="142" spans="1:80" x14ac:dyDescent="0.25">
      <c r="A142" s="14">
        <v>98848</v>
      </c>
      <c r="B142" t="s">
        <v>35</v>
      </c>
      <c r="C142">
        <v>2</v>
      </c>
      <c r="D142">
        <v>3</v>
      </c>
      <c r="E142">
        <v>4</v>
      </c>
      <c r="F142">
        <v>4</v>
      </c>
      <c r="G142">
        <v>6</v>
      </c>
      <c r="O142" s="1">
        <v>12.47</v>
      </c>
      <c r="P142" s="1">
        <v>7.62</v>
      </c>
      <c r="Q142" s="1">
        <v>0</v>
      </c>
      <c r="R142" s="1">
        <f t="shared" si="20"/>
        <v>20.09</v>
      </c>
      <c r="S142" s="1">
        <v>426.82</v>
      </c>
      <c r="T142" s="1">
        <v>0.89</v>
      </c>
      <c r="U142" s="1">
        <v>0</v>
      </c>
      <c r="V142" s="1">
        <f t="shared" si="21"/>
        <v>427.71</v>
      </c>
      <c r="W142" s="1">
        <v>142.16999999999999</v>
      </c>
      <c r="X142" s="1">
        <v>40.97</v>
      </c>
      <c r="Y142" s="1">
        <v>0.89</v>
      </c>
      <c r="Z142" s="1">
        <f t="shared" si="17"/>
        <v>184.02999999999997</v>
      </c>
      <c r="AA142" s="12">
        <v>355.05</v>
      </c>
      <c r="AB142" s="12">
        <v>26.62</v>
      </c>
      <c r="AC142" s="12">
        <v>0</v>
      </c>
      <c r="AD142" s="1">
        <f t="shared" si="18"/>
        <v>381.67</v>
      </c>
      <c r="AE142" s="12">
        <v>327.52999999999997</v>
      </c>
      <c r="AF142" s="12">
        <v>251.96</v>
      </c>
      <c r="AG142" s="1">
        <v>26.62</v>
      </c>
      <c r="AH142" s="1">
        <f t="shared" si="19"/>
        <v>606.11</v>
      </c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T142" s="12"/>
      <c r="CB142" s="12"/>
    </row>
    <row r="143" spans="1:80" x14ac:dyDescent="0.25">
      <c r="A143" s="14">
        <v>98901</v>
      </c>
      <c r="B143" t="s">
        <v>35</v>
      </c>
      <c r="C143">
        <v>273</v>
      </c>
      <c r="D143">
        <v>321</v>
      </c>
      <c r="E143">
        <v>361</v>
      </c>
      <c r="F143">
        <v>381</v>
      </c>
      <c r="G143">
        <v>371</v>
      </c>
      <c r="O143" s="1">
        <v>22386.83</v>
      </c>
      <c r="P143" s="1">
        <v>4391.7700000000004</v>
      </c>
      <c r="Q143" s="1">
        <v>16422.75</v>
      </c>
      <c r="R143" s="1">
        <f t="shared" si="20"/>
        <v>43201.350000000006</v>
      </c>
      <c r="S143" s="1">
        <v>36387.919999999998</v>
      </c>
      <c r="T143" s="1">
        <v>11477.25</v>
      </c>
      <c r="U143" s="1">
        <v>15827.95</v>
      </c>
      <c r="V143" s="1">
        <f t="shared" si="21"/>
        <v>63693.119999999995</v>
      </c>
      <c r="W143" s="1">
        <v>38266.769999999997</v>
      </c>
      <c r="X143" s="1">
        <v>17116.23</v>
      </c>
      <c r="Y143" s="1">
        <v>16761.91</v>
      </c>
      <c r="Z143" s="1">
        <f t="shared" si="17"/>
        <v>72144.91</v>
      </c>
      <c r="AA143" s="12">
        <v>33065.99</v>
      </c>
      <c r="AB143" s="12">
        <v>23256.240000000002</v>
      </c>
      <c r="AC143" s="12">
        <v>18117.73</v>
      </c>
      <c r="AD143" s="1">
        <f t="shared" si="18"/>
        <v>74439.959999999992</v>
      </c>
      <c r="AE143" s="12">
        <v>21847.79</v>
      </c>
      <c r="AF143" s="12">
        <v>19346.900000000001</v>
      </c>
      <c r="AG143" s="1">
        <v>24506.04</v>
      </c>
      <c r="AH143" s="1">
        <f t="shared" si="19"/>
        <v>65700.73000000001</v>
      </c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T143" s="12"/>
      <c r="CB143" s="12"/>
    </row>
    <row r="144" spans="1:80" x14ac:dyDescent="0.25">
      <c r="A144" s="14">
        <v>98902</v>
      </c>
      <c r="B144" t="s">
        <v>35</v>
      </c>
      <c r="C144">
        <v>1287</v>
      </c>
      <c r="D144">
        <v>1114</v>
      </c>
      <c r="E144">
        <v>1539</v>
      </c>
      <c r="F144">
        <v>1495</v>
      </c>
      <c r="G144">
        <v>1444</v>
      </c>
      <c r="O144" s="1">
        <v>137536.35999999999</v>
      </c>
      <c r="P144" s="1">
        <v>45570.46</v>
      </c>
      <c r="Q144" s="1">
        <v>40942.649999999994</v>
      </c>
      <c r="R144" s="1">
        <f t="shared" si="20"/>
        <v>224049.46999999997</v>
      </c>
      <c r="S144" s="1">
        <v>114308.39</v>
      </c>
      <c r="T144" s="1">
        <v>63957.48</v>
      </c>
      <c r="U144" s="1">
        <v>48730.93</v>
      </c>
      <c r="V144" s="1">
        <f t="shared" si="21"/>
        <v>226996.8</v>
      </c>
      <c r="W144" s="1">
        <v>192618.48</v>
      </c>
      <c r="X144" s="1">
        <v>96304.41</v>
      </c>
      <c r="Y144" s="1">
        <v>71181</v>
      </c>
      <c r="Z144" s="1">
        <f t="shared" si="17"/>
        <v>360103.89</v>
      </c>
      <c r="AA144" s="12">
        <v>123676.41</v>
      </c>
      <c r="AB144" s="12">
        <v>105468.75</v>
      </c>
      <c r="AC144" s="12">
        <v>100784.48999999999</v>
      </c>
      <c r="AD144" s="1">
        <f t="shared" si="18"/>
        <v>329929.65000000002</v>
      </c>
      <c r="AE144" s="12">
        <v>76230.11</v>
      </c>
      <c r="AF144" s="12">
        <v>78048.02</v>
      </c>
      <c r="AG144" s="1">
        <v>136098.20000000001</v>
      </c>
      <c r="AH144" s="1">
        <f t="shared" si="19"/>
        <v>290376.33</v>
      </c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T144" s="12"/>
      <c r="CB144" s="12"/>
    </row>
    <row r="145" spans="1:80" x14ac:dyDescent="0.25">
      <c r="A145" s="14">
        <v>98903</v>
      </c>
      <c r="B145" t="s">
        <v>35</v>
      </c>
      <c r="C145">
        <v>153</v>
      </c>
      <c r="D145">
        <v>105</v>
      </c>
      <c r="E145">
        <v>179</v>
      </c>
      <c r="F145">
        <v>175</v>
      </c>
      <c r="G145">
        <v>140</v>
      </c>
      <c r="O145" s="1">
        <v>12401.74</v>
      </c>
      <c r="P145" s="1">
        <v>3904.54</v>
      </c>
      <c r="Q145" s="1">
        <v>3411.25</v>
      </c>
      <c r="R145" s="1">
        <f t="shared" si="20"/>
        <v>19717.53</v>
      </c>
      <c r="S145" s="1">
        <v>6733.65</v>
      </c>
      <c r="T145" s="1">
        <v>4361.45</v>
      </c>
      <c r="U145" s="1">
        <v>4243.1099999999997</v>
      </c>
      <c r="V145" s="1">
        <f t="shared" si="21"/>
        <v>15338.21</v>
      </c>
      <c r="W145" s="1">
        <v>17831.84</v>
      </c>
      <c r="X145" s="1">
        <v>7848.09</v>
      </c>
      <c r="Y145" s="1">
        <v>3459.4</v>
      </c>
      <c r="Z145" s="1">
        <f t="shared" si="17"/>
        <v>29139.33</v>
      </c>
      <c r="AA145" s="12">
        <v>14033.48</v>
      </c>
      <c r="AB145" s="12">
        <v>9308.4699999999993</v>
      </c>
      <c r="AC145" s="12">
        <v>8240.02</v>
      </c>
      <c r="AD145" s="1">
        <f t="shared" si="18"/>
        <v>31581.969999999998</v>
      </c>
      <c r="AE145" s="12">
        <v>4947.9399999999996</v>
      </c>
      <c r="AF145" s="12">
        <v>7196.11</v>
      </c>
      <c r="AG145" s="1">
        <v>10320.09</v>
      </c>
      <c r="AH145" s="1">
        <f t="shared" si="19"/>
        <v>22464.14</v>
      </c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T145" s="12"/>
      <c r="CB145" s="12"/>
    </row>
    <row r="146" spans="1:80" x14ac:dyDescent="0.25">
      <c r="A146" s="14">
        <v>98908</v>
      </c>
      <c r="B146" t="s">
        <v>35</v>
      </c>
      <c r="C146">
        <v>516</v>
      </c>
      <c r="D146">
        <v>597</v>
      </c>
      <c r="E146">
        <v>655</v>
      </c>
      <c r="F146">
        <v>655</v>
      </c>
      <c r="G146">
        <v>596</v>
      </c>
      <c r="O146" s="1">
        <v>57660.81</v>
      </c>
      <c r="P146" s="1">
        <v>15663</v>
      </c>
      <c r="Q146" s="1">
        <v>37420.25</v>
      </c>
      <c r="R146" s="1">
        <f t="shared" si="20"/>
        <v>110744.06</v>
      </c>
      <c r="S146" s="1">
        <v>90154.87</v>
      </c>
      <c r="T146" s="1">
        <v>25237.86</v>
      </c>
      <c r="U146" s="1">
        <v>39542.590000000004</v>
      </c>
      <c r="V146" s="1">
        <f t="shared" si="21"/>
        <v>154935.32</v>
      </c>
      <c r="W146" s="1">
        <v>96943</v>
      </c>
      <c r="X146" s="1">
        <v>46940.75</v>
      </c>
      <c r="Y146" s="1">
        <v>32089.27</v>
      </c>
      <c r="Z146" s="1">
        <f t="shared" si="17"/>
        <v>175973.02</v>
      </c>
      <c r="AA146" s="12">
        <v>75450.31</v>
      </c>
      <c r="AB146" s="12">
        <v>49759.93</v>
      </c>
      <c r="AC146" s="12">
        <v>50723.33</v>
      </c>
      <c r="AD146" s="1">
        <f t="shared" si="18"/>
        <v>175933.57</v>
      </c>
      <c r="AE146" s="12">
        <v>43936.82</v>
      </c>
      <c r="AF146" s="12">
        <v>41420.050000000003</v>
      </c>
      <c r="AG146" s="1">
        <v>57161.81</v>
      </c>
      <c r="AH146" s="1">
        <f t="shared" si="19"/>
        <v>142518.68</v>
      </c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T146" s="12"/>
      <c r="CB146" s="12"/>
    </row>
    <row r="147" spans="1:80" x14ac:dyDescent="0.25">
      <c r="A147" s="14">
        <v>98930</v>
      </c>
      <c r="B147" t="s">
        <v>35</v>
      </c>
      <c r="C147">
        <v>238</v>
      </c>
      <c r="D147">
        <v>166</v>
      </c>
      <c r="E147">
        <v>262</v>
      </c>
      <c r="F147">
        <v>232</v>
      </c>
      <c r="G147">
        <v>257</v>
      </c>
      <c r="O147" s="1">
        <v>25927.45</v>
      </c>
      <c r="P147" s="1">
        <v>8805.24</v>
      </c>
      <c r="Q147" s="1">
        <v>2311.9700000000003</v>
      </c>
      <c r="R147" s="1">
        <f t="shared" si="20"/>
        <v>37044.660000000003</v>
      </c>
      <c r="S147" s="1">
        <v>11543.61</v>
      </c>
      <c r="T147" s="1">
        <v>10679.39</v>
      </c>
      <c r="U147" s="1">
        <v>5632.7</v>
      </c>
      <c r="V147" s="1">
        <f t="shared" si="21"/>
        <v>27855.7</v>
      </c>
      <c r="W147" s="1">
        <v>27380.46</v>
      </c>
      <c r="X147" s="1">
        <v>18922.080000000002</v>
      </c>
      <c r="Y147" s="1">
        <v>9414.4500000000007</v>
      </c>
      <c r="Z147" s="1">
        <f t="shared" si="17"/>
        <v>55716.990000000005</v>
      </c>
      <c r="AA147" s="12">
        <v>17409.13</v>
      </c>
      <c r="AB147" s="12">
        <v>11123.53</v>
      </c>
      <c r="AC147" s="12">
        <v>14544.9</v>
      </c>
      <c r="AD147" s="1">
        <f t="shared" si="18"/>
        <v>43077.560000000005</v>
      </c>
      <c r="AE147" s="12">
        <v>13501.27</v>
      </c>
      <c r="AF147" s="12">
        <v>8013.08</v>
      </c>
      <c r="AG147" s="1">
        <v>16262.21</v>
      </c>
      <c r="AH147" s="1">
        <f t="shared" si="19"/>
        <v>37776.559999999998</v>
      </c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T147" s="12"/>
      <c r="CB147" s="12"/>
    </row>
    <row r="148" spans="1:80" x14ac:dyDescent="0.25">
      <c r="A148" s="14">
        <v>98932</v>
      </c>
      <c r="B148" t="s">
        <v>35</v>
      </c>
      <c r="C148">
        <v>52</v>
      </c>
      <c r="D148">
        <v>34</v>
      </c>
      <c r="E148">
        <v>54</v>
      </c>
      <c r="F148">
        <v>59</v>
      </c>
      <c r="G148">
        <v>61</v>
      </c>
      <c r="O148" s="1">
        <v>4263.6000000000004</v>
      </c>
      <c r="P148" s="1">
        <v>2005.93</v>
      </c>
      <c r="Q148" s="1">
        <v>1333.72</v>
      </c>
      <c r="R148" s="1">
        <f t="shared" si="20"/>
        <v>7603.2500000000009</v>
      </c>
      <c r="S148" s="1">
        <v>50</v>
      </c>
      <c r="T148" s="1">
        <v>2280.58</v>
      </c>
      <c r="U148" s="1">
        <v>1876.07</v>
      </c>
      <c r="V148" s="1">
        <f t="shared" si="21"/>
        <v>4206.6499999999996</v>
      </c>
      <c r="W148" s="1">
        <v>4255.2299999999996</v>
      </c>
      <c r="X148" s="1">
        <v>4749.97</v>
      </c>
      <c r="Y148" s="1">
        <v>2334.02</v>
      </c>
      <c r="Z148" s="1">
        <f t="shared" si="17"/>
        <v>11339.220000000001</v>
      </c>
      <c r="AA148" s="12">
        <v>3701.24</v>
      </c>
      <c r="AB148" s="12">
        <v>3269.67</v>
      </c>
      <c r="AC148" s="12">
        <v>5106.97</v>
      </c>
      <c r="AD148" s="1">
        <f t="shared" si="18"/>
        <v>12077.880000000001</v>
      </c>
      <c r="AE148" s="12">
        <v>2798.92</v>
      </c>
      <c r="AF148" s="12">
        <v>2529.65</v>
      </c>
      <c r="AG148" s="1">
        <v>6334.7999999999993</v>
      </c>
      <c r="AH148" s="1">
        <f t="shared" si="19"/>
        <v>11663.369999999999</v>
      </c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T148" s="12"/>
      <c r="CB148" s="12"/>
    </row>
    <row r="149" spans="1:80" x14ac:dyDescent="0.25">
      <c r="A149" s="14">
        <v>98936</v>
      </c>
      <c r="B149" t="s">
        <v>35</v>
      </c>
      <c r="C149">
        <v>94</v>
      </c>
      <c r="D149">
        <v>105</v>
      </c>
      <c r="E149">
        <v>117</v>
      </c>
      <c r="F149">
        <v>125</v>
      </c>
      <c r="G149">
        <v>117</v>
      </c>
      <c r="O149" s="1">
        <v>7980.53</v>
      </c>
      <c r="P149" s="1">
        <v>1993.67</v>
      </c>
      <c r="Q149" s="1">
        <v>1751.5299999999997</v>
      </c>
      <c r="R149" s="1">
        <f t="shared" si="20"/>
        <v>11725.73</v>
      </c>
      <c r="S149" s="1">
        <v>12589.16</v>
      </c>
      <c r="T149" s="1">
        <v>2876.15</v>
      </c>
      <c r="U149" s="1">
        <v>1301.8</v>
      </c>
      <c r="V149" s="1">
        <f t="shared" si="21"/>
        <v>16767.11</v>
      </c>
      <c r="W149" s="1">
        <v>16619.73</v>
      </c>
      <c r="X149" s="1">
        <v>5711.11</v>
      </c>
      <c r="Y149" s="1">
        <v>2142.2799999999997</v>
      </c>
      <c r="Z149" s="1">
        <f t="shared" si="17"/>
        <v>24473.119999999999</v>
      </c>
      <c r="AA149" s="12">
        <v>12766.93</v>
      </c>
      <c r="AB149" s="12">
        <v>8582.68</v>
      </c>
      <c r="AC149" s="12">
        <v>3115.2999999999997</v>
      </c>
      <c r="AD149" s="1">
        <f t="shared" si="18"/>
        <v>24464.91</v>
      </c>
      <c r="AE149" s="12">
        <v>9983.91</v>
      </c>
      <c r="AF149" s="12">
        <v>6664.71</v>
      </c>
      <c r="AG149" s="1">
        <v>4574.0300000000007</v>
      </c>
      <c r="AH149" s="1">
        <f t="shared" si="19"/>
        <v>21222.65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T149" s="12"/>
      <c r="CB149" s="12"/>
    </row>
    <row r="150" spans="1:80" x14ac:dyDescent="0.25">
      <c r="A150" s="14">
        <v>98942</v>
      </c>
      <c r="B150" t="s">
        <v>35</v>
      </c>
      <c r="C150">
        <v>148</v>
      </c>
      <c r="D150">
        <v>159</v>
      </c>
      <c r="E150">
        <v>180</v>
      </c>
      <c r="F150">
        <v>188</v>
      </c>
      <c r="G150">
        <v>180</v>
      </c>
      <c r="O150" s="1">
        <v>16253.79</v>
      </c>
      <c r="P150" s="1">
        <v>4468.3500000000004</v>
      </c>
      <c r="Q150" s="1">
        <v>5513.18</v>
      </c>
      <c r="R150" s="1">
        <f t="shared" si="20"/>
        <v>26235.32</v>
      </c>
      <c r="S150" s="1">
        <v>19537.04</v>
      </c>
      <c r="T150" s="1">
        <v>6723.85</v>
      </c>
      <c r="U150" s="1">
        <v>5761.93</v>
      </c>
      <c r="V150" s="1">
        <f t="shared" si="21"/>
        <v>32022.82</v>
      </c>
      <c r="W150" s="1">
        <v>26083.13</v>
      </c>
      <c r="X150" s="1">
        <v>10383.290000000001</v>
      </c>
      <c r="Y150" s="1">
        <v>8722.11</v>
      </c>
      <c r="Z150" s="1">
        <f t="shared" si="17"/>
        <v>45188.53</v>
      </c>
      <c r="AA150" s="12">
        <v>21566.68</v>
      </c>
      <c r="AB150" s="12">
        <v>11741.92</v>
      </c>
      <c r="AC150" s="12">
        <v>11593.1</v>
      </c>
      <c r="AD150" s="1">
        <f t="shared" si="18"/>
        <v>44901.7</v>
      </c>
      <c r="AE150" s="12">
        <v>12041.55</v>
      </c>
      <c r="AF150" s="12">
        <v>13435.9</v>
      </c>
      <c r="AG150" s="1">
        <v>14174.61</v>
      </c>
      <c r="AH150" s="1">
        <f t="shared" si="19"/>
        <v>39652.06</v>
      </c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T150" s="12"/>
      <c r="CB150" s="12"/>
    </row>
    <row r="151" spans="1:80" x14ac:dyDescent="0.25">
      <c r="A151" s="14">
        <v>98944</v>
      </c>
      <c r="B151" t="s">
        <v>35</v>
      </c>
      <c r="C151">
        <v>239</v>
      </c>
      <c r="D151">
        <v>295</v>
      </c>
      <c r="E151">
        <v>325</v>
      </c>
      <c r="F151">
        <v>320</v>
      </c>
      <c r="G151">
        <v>327</v>
      </c>
      <c r="O151" s="1">
        <v>22087.37</v>
      </c>
      <c r="P151" s="1">
        <v>5416.24</v>
      </c>
      <c r="Q151" s="1">
        <v>8490.57</v>
      </c>
      <c r="R151" s="1">
        <f t="shared" si="20"/>
        <v>35994.18</v>
      </c>
      <c r="S151" s="1">
        <v>32894.82</v>
      </c>
      <c r="T151" s="1">
        <v>11243.57</v>
      </c>
      <c r="U151" s="1">
        <v>6935.91</v>
      </c>
      <c r="V151" s="1">
        <f t="shared" si="21"/>
        <v>51074.3</v>
      </c>
      <c r="W151" s="1">
        <v>41600.47</v>
      </c>
      <c r="X151" s="1">
        <v>20698.88</v>
      </c>
      <c r="Y151" s="1">
        <v>12790.52</v>
      </c>
      <c r="Z151" s="1">
        <f t="shared" si="17"/>
        <v>75089.87000000001</v>
      </c>
      <c r="AA151" s="12">
        <v>29490.48</v>
      </c>
      <c r="AB151" s="12">
        <v>24485.31</v>
      </c>
      <c r="AC151" s="12">
        <v>18357.59</v>
      </c>
      <c r="AD151" s="1">
        <f t="shared" si="18"/>
        <v>72333.38</v>
      </c>
      <c r="AE151" s="12">
        <v>20654.91</v>
      </c>
      <c r="AF151" s="12">
        <v>19657.84</v>
      </c>
      <c r="AG151" s="1">
        <v>29214.17</v>
      </c>
      <c r="AH151" s="1">
        <f t="shared" si="19"/>
        <v>69526.92</v>
      </c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T151" s="12"/>
      <c r="CB151" s="12"/>
    </row>
    <row r="152" spans="1:80" x14ac:dyDescent="0.25">
      <c r="A152" s="14">
        <v>98948</v>
      </c>
      <c r="B152" t="s">
        <v>35</v>
      </c>
      <c r="C152">
        <v>178</v>
      </c>
      <c r="D152">
        <v>221</v>
      </c>
      <c r="E152">
        <v>231</v>
      </c>
      <c r="F152">
        <v>226</v>
      </c>
      <c r="G152">
        <v>224</v>
      </c>
      <c r="O152" s="1">
        <v>16028.51</v>
      </c>
      <c r="P152" s="1">
        <v>6304.11</v>
      </c>
      <c r="Q152" s="1">
        <v>8667.619999999999</v>
      </c>
      <c r="R152" s="1">
        <f t="shared" si="20"/>
        <v>31000.239999999998</v>
      </c>
      <c r="S152" s="1">
        <v>29633.25</v>
      </c>
      <c r="T152" s="1">
        <v>8415.4</v>
      </c>
      <c r="U152" s="1">
        <v>10126.11</v>
      </c>
      <c r="V152" s="1">
        <f t="shared" si="21"/>
        <v>48174.76</v>
      </c>
      <c r="W152" s="1">
        <v>26279.41</v>
      </c>
      <c r="X152" s="1">
        <v>16319.5</v>
      </c>
      <c r="Y152" s="1">
        <v>13596.82</v>
      </c>
      <c r="Z152" s="1">
        <f t="shared" si="17"/>
        <v>56195.73</v>
      </c>
      <c r="AA152" s="12">
        <v>21987.8</v>
      </c>
      <c r="AB152" s="12">
        <v>14431.73</v>
      </c>
      <c r="AC152" s="12">
        <v>19930.29</v>
      </c>
      <c r="AD152" s="1">
        <f t="shared" si="18"/>
        <v>56349.82</v>
      </c>
      <c r="AE152" s="12">
        <v>12925.07</v>
      </c>
      <c r="AF152" s="12">
        <v>13992.61</v>
      </c>
      <c r="AG152" s="1">
        <v>23680.760000000002</v>
      </c>
      <c r="AH152" s="1">
        <f t="shared" si="19"/>
        <v>50598.44</v>
      </c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T152" s="12"/>
      <c r="CB152" s="12"/>
    </row>
    <row r="153" spans="1:80" x14ac:dyDescent="0.25">
      <c r="A153" s="14">
        <v>98951</v>
      </c>
      <c r="B153" t="s">
        <v>35</v>
      </c>
      <c r="C153">
        <v>54</v>
      </c>
      <c r="D153">
        <v>74</v>
      </c>
      <c r="E153">
        <v>71</v>
      </c>
      <c r="F153">
        <v>67</v>
      </c>
      <c r="G153">
        <v>72</v>
      </c>
      <c r="O153" s="1">
        <v>4483.1899999999996</v>
      </c>
      <c r="P153" s="1">
        <v>1109.6199999999999</v>
      </c>
      <c r="Q153" s="1">
        <v>1469.84</v>
      </c>
      <c r="R153" s="1">
        <f t="shared" si="20"/>
        <v>7062.65</v>
      </c>
      <c r="S153" s="1">
        <v>9048.4500000000007</v>
      </c>
      <c r="T153" s="1">
        <v>2271.73</v>
      </c>
      <c r="U153" s="1">
        <v>1702.25</v>
      </c>
      <c r="V153" s="1">
        <f t="shared" si="21"/>
        <v>13022.43</v>
      </c>
      <c r="W153" s="1">
        <v>7107.32</v>
      </c>
      <c r="X153" s="1">
        <v>4976.29</v>
      </c>
      <c r="Y153" s="1">
        <v>2514.89</v>
      </c>
      <c r="Z153" s="1">
        <f t="shared" si="17"/>
        <v>14598.5</v>
      </c>
      <c r="AA153" s="12">
        <v>6276.3</v>
      </c>
      <c r="AB153" s="12">
        <v>3820.01</v>
      </c>
      <c r="AC153" s="12">
        <v>3747.9</v>
      </c>
      <c r="AD153" s="1">
        <f t="shared" si="18"/>
        <v>13844.210000000001</v>
      </c>
      <c r="AE153" s="12">
        <v>4162.1099999999997</v>
      </c>
      <c r="AF153" s="12">
        <v>4468.29</v>
      </c>
      <c r="AG153" s="1">
        <v>4951.3500000000004</v>
      </c>
      <c r="AH153" s="1">
        <f t="shared" si="19"/>
        <v>13581.75</v>
      </c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T153" s="12"/>
      <c r="CB153" s="12"/>
    </row>
    <row r="154" spans="1:80" x14ac:dyDescent="0.25">
      <c r="A154" s="14">
        <v>98953</v>
      </c>
      <c r="B154" t="s">
        <v>35</v>
      </c>
      <c r="C154">
        <v>77</v>
      </c>
      <c r="D154">
        <v>34</v>
      </c>
      <c r="E154">
        <v>92</v>
      </c>
      <c r="F154">
        <v>90</v>
      </c>
      <c r="G154">
        <v>85</v>
      </c>
      <c r="O154" s="1">
        <v>7315.84</v>
      </c>
      <c r="P154" s="1">
        <v>2389.6799999999998</v>
      </c>
      <c r="Q154" s="1">
        <v>3679.73</v>
      </c>
      <c r="R154" s="1">
        <f t="shared" si="20"/>
        <v>13385.25</v>
      </c>
      <c r="S154" s="1">
        <v>0</v>
      </c>
      <c r="T154" s="1">
        <v>2593.27</v>
      </c>
      <c r="U154" s="1">
        <v>4295.1900000000005</v>
      </c>
      <c r="V154" s="1">
        <f t="shared" si="21"/>
        <v>6888.4600000000009</v>
      </c>
      <c r="W154" s="1">
        <v>9863.68</v>
      </c>
      <c r="X154" s="1">
        <v>8753.93</v>
      </c>
      <c r="Y154" s="1">
        <v>4747.37</v>
      </c>
      <c r="Z154" s="1">
        <f t="shared" si="17"/>
        <v>23364.98</v>
      </c>
      <c r="AA154" s="12">
        <v>6973.54</v>
      </c>
      <c r="AB154" s="12">
        <v>4427.3100000000004</v>
      </c>
      <c r="AC154" s="12">
        <v>6588.7</v>
      </c>
      <c r="AD154" s="1">
        <f t="shared" si="18"/>
        <v>17989.55</v>
      </c>
      <c r="AE154" s="12">
        <v>4298.3</v>
      </c>
      <c r="AF154" s="12">
        <v>3423.74</v>
      </c>
      <c r="AG154" s="1">
        <v>7717.99</v>
      </c>
      <c r="AH154" s="1">
        <f t="shared" si="19"/>
        <v>15440.029999999999</v>
      </c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T154" s="12"/>
      <c r="CB154" s="12"/>
    </row>
    <row r="155" spans="1:80" x14ac:dyDescent="0.25">
      <c r="A155" s="14">
        <v>99301</v>
      </c>
      <c r="B155" t="s">
        <v>35</v>
      </c>
      <c r="C155">
        <v>1720</v>
      </c>
      <c r="D155">
        <v>878</v>
      </c>
      <c r="E155">
        <v>1997</v>
      </c>
      <c r="F155">
        <v>1848</v>
      </c>
      <c r="G155">
        <v>1902</v>
      </c>
      <c r="O155" s="1">
        <v>190890.9</v>
      </c>
      <c r="P155" s="1">
        <v>58170.99</v>
      </c>
      <c r="Q155" s="1">
        <v>25079.52</v>
      </c>
      <c r="R155" s="1">
        <f t="shared" si="20"/>
        <v>274141.40999999997</v>
      </c>
      <c r="S155" s="1">
        <v>45734.49</v>
      </c>
      <c r="T155" s="1">
        <v>70821.119999999995</v>
      </c>
      <c r="U155" s="1">
        <v>40368.07</v>
      </c>
      <c r="V155" s="1">
        <f t="shared" si="21"/>
        <v>156923.68</v>
      </c>
      <c r="W155" s="1">
        <v>217501.53</v>
      </c>
      <c r="X155" s="1">
        <v>135631.82999999999</v>
      </c>
      <c r="Y155" s="1">
        <v>57872.340000000004</v>
      </c>
      <c r="Z155" s="1">
        <f t="shared" si="17"/>
        <v>411005.7</v>
      </c>
      <c r="AA155" s="12">
        <v>142330.67000000001</v>
      </c>
      <c r="AB155" s="12">
        <v>96046.99</v>
      </c>
      <c r="AC155" s="12">
        <v>94486.85</v>
      </c>
      <c r="AD155" s="1">
        <f t="shared" si="18"/>
        <v>332864.51</v>
      </c>
      <c r="AE155" s="12">
        <v>103908.18</v>
      </c>
      <c r="AF155" s="12">
        <v>68994.44</v>
      </c>
      <c r="AG155" s="1">
        <v>98348.510000000009</v>
      </c>
      <c r="AH155" s="1">
        <f t="shared" si="19"/>
        <v>271251.13</v>
      </c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T155" s="12"/>
      <c r="CB155" s="12"/>
    </row>
    <row r="156" spans="1:80" x14ac:dyDescent="0.25">
      <c r="A156" s="14">
        <v>99323</v>
      </c>
      <c r="B156" t="s">
        <v>35</v>
      </c>
      <c r="C156">
        <v>11</v>
      </c>
      <c r="D156">
        <v>19</v>
      </c>
      <c r="E156">
        <v>20</v>
      </c>
      <c r="F156">
        <v>15</v>
      </c>
      <c r="G156">
        <v>14</v>
      </c>
      <c r="O156" s="1">
        <v>1001.4</v>
      </c>
      <c r="P156" s="1">
        <v>111.73</v>
      </c>
      <c r="Q156" s="1">
        <v>80.38</v>
      </c>
      <c r="R156" s="1">
        <f t="shared" si="20"/>
        <v>1193.5099999999998</v>
      </c>
      <c r="S156" s="1">
        <v>3605.55</v>
      </c>
      <c r="T156" s="1">
        <v>445.9</v>
      </c>
      <c r="U156" s="1">
        <v>132.16</v>
      </c>
      <c r="V156" s="1">
        <f t="shared" si="21"/>
        <v>4183.6100000000006</v>
      </c>
      <c r="W156" s="1">
        <v>1652.57</v>
      </c>
      <c r="X156" s="1">
        <v>2380.19</v>
      </c>
      <c r="Y156" s="1">
        <v>540.33000000000004</v>
      </c>
      <c r="Z156" s="1">
        <f t="shared" si="17"/>
        <v>4573.09</v>
      </c>
      <c r="AA156" s="12">
        <v>993.69</v>
      </c>
      <c r="AB156" s="12">
        <v>577.22</v>
      </c>
      <c r="AC156" s="12">
        <v>483.81</v>
      </c>
      <c r="AD156" s="1">
        <f t="shared" si="18"/>
        <v>2054.7200000000003</v>
      </c>
      <c r="AE156" s="12">
        <v>499.3</v>
      </c>
      <c r="AF156" s="12">
        <v>559.30999999999995</v>
      </c>
      <c r="AG156" s="1">
        <v>652.59999999999991</v>
      </c>
      <c r="AH156" s="1">
        <f t="shared" si="19"/>
        <v>1711.2099999999998</v>
      </c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T156" s="12"/>
      <c r="CB156" s="12"/>
    </row>
    <row r="157" spans="1:80" x14ac:dyDescent="0.25">
      <c r="A157" s="14">
        <v>99324</v>
      </c>
      <c r="B157" t="s">
        <v>35</v>
      </c>
      <c r="C157">
        <v>132</v>
      </c>
      <c r="D157">
        <v>159</v>
      </c>
      <c r="E157">
        <v>178</v>
      </c>
      <c r="F157">
        <v>156</v>
      </c>
      <c r="G157">
        <v>173</v>
      </c>
      <c r="O157" s="1">
        <v>11163.77</v>
      </c>
      <c r="P157" s="1">
        <v>2721.62</v>
      </c>
      <c r="Q157" s="1">
        <v>4819.57</v>
      </c>
      <c r="R157" s="1">
        <f t="shared" si="20"/>
        <v>18704.96</v>
      </c>
      <c r="S157" s="1">
        <v>18145.689999999999</v>
      </c>
      <c r="T157" s="1">
        <v>5438.63</v>
      </c>
      <c r="U157" s="1">
        <v>3586.24</v>
      </c>
      <c r="V157" s="1">
        <f t="shared" si="21"/>
        <v>27170.559999999998</v>
      </c>
      <c r="W157" s="1">
        <v>17946.400000000001</v>
      </c>
      <c r="X157" s="1">
        <v>8706.11</v>
      </c>
      <c r="Y157" s="1">
        <v>4304.72</v>
      </c>
      <c r="Z157" s="1">
        <f t="shared" si="17"/>
        <v>30957.230000000003</v>
      </c>
      <c r="AA157" s="12">
        <v>11805.89</v>
      </c>
      <c r="AB157" s="12">
        <v>8526.26</v>
      </c>
      <c r="AC157" s="12">
        <v>6292.4</v>
      </c>
      <c r="AD157" s="1">
        <f t="shared" si="18"/>
        <v>26624.550000000003</v>
      </c>
      <c r="AE157" s="12">
        <v>9963.73</v>
      </c>
      <c r="AF157" s="12">
        <v>7587.91</v>
      </c>
      <c r="AG157" s="1">
        <v>7510.1399999999994</v>
      </c>
      <c r="AH157" s="1">
        <f t="shared" si="19"/>
        <v>25061.78</v>
      </c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T157" s="12"/>
      <c r="CB157" s="12"/>
    </row>
    <row r="158" spans="1:80" x14ac:dyDescent="0.25">
      <c r="A158" s="14">
        <v>99336</v>
      </c>
      <c r="B158" t="s">
        <v>35</v>
      </c>
      <c r="C158">
        <v>319</v>
      </c>
      <c r="D158">
        <v>356</v>
      </c>
      <c r="E158">
        <v>403</v>
      </c>
      <c r="F158">
        <v>397</v>
      </c>
      <c r="G158">
        <v>401</v>
      </c>
      <c r="O158" s="1">
        <v>23676.77</v>
      </c>
      <c r="P158" s="1">
        <v>6727.49</v>
      </c>
      <c r="Q158" s="1">
        <v>7070.79</v>
      </c>
      <c r="R158" s="1">
        <f t="shared" si="20"/>
        <v>37475.050000000003</v>
      </c>
      <c r="S158" s="1">
        <v>34113.800000000003</v>
      </c>
      <c r="T158" s="1">
        <v>9193.65</v>
      </c>
      <c r="U158" s="1">
        <v>6527.21</v>
      </c>
      <c r="V158" s="1">
        <f t="shared" si="21"/>
        <v>49834.66</v>
      </c>
      <c r="W158" s="1">
        <v>44766.57</v>
      </c>
      <c r="X158" s="1">
        <v>16433.61</v>
      </c>
      <c r="Y158" s="1">
        <v>11406.66</v>
      </c>
      <c r="Z158" s="1">
        <f t="shared" si="17"/>
        <v>72606.84</v>
      </c>
      <c r="AA158" s="12">
        <v>31247.97</v>
      </c>
      <c r="AB158" s="12">
        <v>26198.400000000001</v>
      </c>
      <c r="AC158" s="12">
        <v>15201.960000000001</v>
      </c>
      <c r="AD158" s="1">
        <f t="shared" si="18"/>
        <v>72648.33</v>
      </c>
      <c r="AE158" s="12">
        <v>21641.41</v>
      </c>
      <c r="AF158" s="12">
        <v>17761.689999999999</v>
      </c>
      <c r="AG158" s="1">
        <v>21693.52</v>
      </c>
      <c r="AH158" s="1">
        <f t="shared" si="19"/>
        <v>61096.619999999995</v>
      </c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T158" s="12"/>
      <c r="CB158" s="12"/>
    </row>
    <row r="159" spans="1:80" x14ac:dyDescent="0.25">
      <c r="A159" s="14">
        <v>99337</v>
      </c>
      <c r="B159" t="s">
        <v>35</v>
      </c>
      <c r="C159">
        <v>120</v>
      </c>
      <c r="D159">
        <v>141</v>
      </c>
      <c r="E159">
        <v>178</v>
      </c>
      <c r="F159">
        <v>169</v>
      </c>
      <c r="G159">
        <v>154</v>
      </c>
      <c r="O159" s="1">
        <v>14314.7</v>
      </c>
      <c r="P159" s="1">
        <v>3493.97</v>
      </c>
      <c r="Q159" s="1">
        <v>6133.84</v>
      </c>
      <c r="R159" s="1">
        <f t="shared" si="20"/>
        <v>23942.510000000002</v>
      </c>
      <c r="S159" s="1">
        <v>18576.18</v>
      </c>
      <c r="T159" s="1">
        <v>6377.78</v>
      </c>
      <c r="U159" s="1">
        <v>6068.3600000000006</v>
      </c>
      <c r="V159" s="1">
        <f t="shared" si="21"/>
        <v>31022.32</v>
      </c>
      <c r="W159" s="1">
        <v>29102.17</v>
      </c>
      <c r="X159" s="1">
        <v>10277.94</v>
      </c>
      <c r="Y159" s="1">
        <v>10271.67</v>
      </c>
      <c r="Z159" s="1">
        <f t="shared" si="17"/>
        <v>49651.78</v>
      </c>
      <c r="AA159" s="12">
        <v>17480.91</v>
      </c>
      <c r="AB159" s="12">
        <v>17100.849999999999</v>
      </c>
      <c r="AC159" s="12">
        <v>9548.5600000000013</v>
      </c>
      <c r="AD159" s="1">
        <f t="shared" si="18"/>
        <v>44130.319999999992</v>
      </c>
      <c r="AE159" s="12">
        <v>11890.99</v>
      </c>
      <c r="AF159" s="12">
        <v>10173.299999999999</v>
      </c>
      <c r="AG159" s="1">
        <v>16347.2</v>
      </c>
      <c r="AH159" s="1">
        <f t="shared" si="19"/>
        <v>38411.490000000005</v>
      </c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T159" s="12"/>
      <c r="CB159" s="12"/>
    </row>
    <row r="160" spans="1:80" x14ac:dyDescent="0.25">
      <c r="A160" s="14">
        <v>99338</v>
      </c>
      <c r="B160" t="s">
        <v>35</v>
      </c>
      <c r="C160">
        <v>80</v>
      </c>
      <c r="D160">
        <v>110</v>
      </c>
      <c r="E160">
        <v>101</v>
      </c>
      <c r="F160">
        <v>95</v>
      </c>
      <c r="G160">
        <v>108</v>
      </c>
      <c r="O160" s="1">
        <v>6827.71</v>
      </c>
      <c r="P160" s="1">
        <v>2239</v>
      </c>
      <c r="Q160" s="1">
        <v>1094.27</v>
      </c>
      <c r="R160" s="1">
        <f t="shared" si="20"/>
        <v>10160.98</v>
      </c>
      <c r="S160" s="1">
        <v>12645.31</v>
      </c>
      <c r="T160" s="1">
        <v>2077.23</v>
      </c>
      <c r="U160" s="1">
        <v>710.26</v>
      </c>
      <c r="V160" s="1">
        <f t="shared" si="21"/>
        <v>15432.8</v>
      </c>
      <c r="W160" s="1">
        <v>13599.92</v>
      </c>
      <c r="X160" s="1">
        <v>5066.16</v>
      </c>
      <c r="Y160" s="1">
        <v>1488.33</v>
      </c>
      <c r="Z160" s="1">
        <f t="shared" si="17"/>
        <v>20154.410000000003</v>
      </c>
      <c r="AA160" s="12">
        <v>9832.32</v>
      </c>
      <c r="AB160" s="12">
        <v>5091.74</v>
      </c>
      <c r="AC160" s="12">
        <v>2760.77</v>
      </c>
      <c r="AD160" s="1">
        <f t="shared" si="18"/>
        <v>17684.829999999998</v>
      </c>
      <c r="AE160" s="12">
        <v>7994.89</v>
      </c>
      <c r="AF160" s="12">
        <v>4963.83</v>
      </c>
      <c r="AG160" s="1">
        <v>5834.3899999999994</v>
      </c>
      <c r="AH160" s="1">
        <f t="shared" si="19"/>
        <v>18793.11</v>
      </c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T160" s="12"/>
      <c r="CB160" s="12"/>
    </row>
    <row r="161" spans="1:80" x14ac:dyDescent="0.25">
      <c r="A161" s="14">
        <v>99344</v>
      </c>
      <c r="B161" t="s">
        <v>35</v>
      </c>
      <c r="C161">
        <v>153</v>
      </c>
      <c r="D161">
        <v>168</v>
      </c>
      <c r="E161">
        <v>167</v>
      </c>
      <c r="F161">
        <v>167</v>
      </c>
      <c r="G161">
        <v>177</v>
      </c>
      <c r="O161" s="1">
        <v>12394.08</v>
      </c>
      <c r="P161" s="1">
        <v>2218.0700000000002</v>
      </c>
      <c r="Q161" s="1">
        <v>4643.38</v>
      </c>
      <c r="R161" s="1">
        <f t="shared" si="20"/>
        <v>19255.53</v>
      </c>
      <c r="S161" s="1">
        <v>16529.86</v>
      </c>
      <c r="T161" s="1">
        <v>5270.61</v>
      </c>
      <c r="U161" s="1">
        <v>4843.8500000000004</v>
      </c>
      <c r="V161" s="1">
        <f t="shared" si="21"/>
        <v>26644.32</v>
      </c>
      <c r="W161" s="1">
        <v>19942.439999999999</v>
      </c>
      <c r="X161" s="1">
        <v>9636.35</v>
      </c>
      <c r="Y161" s="1">
        <v>6056.37</v>
      </c>
      <c r="Z161" s="1">
        <f t="shared" si="17"/>
        <v>35635.160000000003</v>
      </c>
      <c r="AA161" s="12">
        <v>15886.21</v>
      </c>
      <c r="AB161" s="12">
        <v>12558.24</v>
      </c>
      <c r="AC161" s="12">
        <v>10967.25</v>
      </c>
      <c r="AD161" s="1">
        <f t="shared" si="18"/>
        <v>39411.699999999997</v>
      </c>
      <c r="AE161" s="12">
        <v>10905.47</v>
      </c>
      <c r="AF161" s="12">
        <v>10527.11</v>
      </c>
      <c r="AG161" s="1">
        <v>14782.59</v>
      </c>
      <c r="AH161" s="1">
        <f t="shared" si="19"/>
        <v>36215.17</v>
      </c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T161" s="12"/>
      <c r="CB161" s="12"/>
    </row>
    <row r="162" spans="1:80" x14ac:dyDescent="0.25">
      <c r="A162" s="14">
        <v>99350</v>
      </c>
      <c r="B162" t="s">
        <v>35</v>
      </c>
      <c r="C162">
        <v>56</v>
      </c>
      <c r="D162">
        <v>24</v>
      </c>
      <c r="E162">
        <v>64</v>
      </c>
      <c r="F162">
        <v>55</v>
      </c>
      <c r="G162">
        <v>64</v>
      </c>
      <c r="O162" s="1">
        <v>6723.11</v>
      </c>
      <c r="P162" s="1">
        <v>2414.08</v>
      </c>
      <c r="Q162" s="1">
        <v>494.74</v>
      </c>
      <c r="R162" s="1">
        <f t="shared" si="20"/>
        <v>9631.9299999999985</v>
      </c>
      <c r="S162" s="1">
        <v>76.38</v>
      </c>
      <c r="T162" s="1">
        <v>2688.05</v>
      </c>
      <c r="U162" s="1">
        <v>989.13</v>
      </c>
      <c r="V162" s="1">
        <f t="shared" si="21"/>
        <v>3753.5600000000004</v>
      </c>
      <c r="W162" s="1">
        <v>6761.27</v>
      </c>
      <c r="X162" s="1">
        <v>5224.7299999999996</v>
      </c>
      <c r="Y162" s="1">
        <v>1845.8400000000001</v>
      </c>
      <c r="Z162" s="1">
        <f t="shared" si="17"/>
        <v>13831.84</v>
      </c>
      <c r="AA162" s="12">
        <v>4680.68</v>
      </c>
      <c r="AB162" s="12">
        <v>2939.44</v>
      </c>
      <c r="AC162" s="12">
        <v>3576.66</v>
      </c>
      <c r="AD162" s="1">
        <f t="shared" si="18"/>
        <v>11196.78</v>
      </c>
      <c r="AE162" s="12">
        <v>3837.63</v>
      </c>
      <c r="AF162" s="12">
        <v>2769.64</v>
      </c>
      <c r="AG162" s="1">
        <v>4384.7299999999996</v>
      </c>
      <c r="AH162" s="1">
        <f t="shared" si="19"/>
        <v>10992</v>
      </c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T162" s="12"/>
      <c r="CB162" s="12"/>
    </row>
    <row r="163" spans="1:80" x14ac:dyDescent="0.25">
      <c r="A163" s="14">
        <v>99352</v>
      </c>
      <c r="B163" t="s">
        <v>35</v>
      </c>
      <c r="C163">
        <v>308</v>
      </c>
      <c r="D163">
        <v>394</v>
      </c>
      <c r="E163">
        <v>445</v>
      </c>
      <c r="F163">
        <v>397</v>
      </c>
      <c r="G163">
        <v>398</v>
      </c>
      <c r="O163" s="1">
        <v>27390.33</v>
      </c>
      <c r="P163" s="1">
        <v>7246.4</v>
      </c>
      <c r="Q163" s="1">
        <v>5600.23</v>
      </c>
      <c r="R163" s="1">
        <f t="shared" si="20"/>
        <v>40236.960000000006</v>
      </c>
      <c r="S163" s="1">
        <v>53299.13</v>
      </c>
      <c r="T163" s="1">
        <v>10210.36</v>
      </c>
      <c r="U163" s="1">
        <v>5603.4400000000005</v>
      </c>
      <c r="V163" s="1">
        <f t="shared" si="21"/>
        <v>69112.929999999993</v>
      </c>
      <c r="W163" s="1">
        <v>49088.97</v>
      </c>
      <c r="X163" s="1">
        <v>24041.81</v>
      </c>
      <c r="Y163" s="1">
        <v>8586.61</v>
      </c>
      <c r="Z163" s="1">
        <f t="shared" si="17"/>
        <v>81717.39</v>
      </c>
      <c r="AA163" s="12">
        <v>33256.42</v>
      </c>
      <c r="AB163" s="12">
        <v>22991.38</v>
      </c>
      <c r="AC163" s="12">
        <v>14077.240000000002</v>
      </c>
      <c r="AD163" s="1">
        <f t="shared" si="18"/>
        <v>70325.040000000008</v>
      </c>
      <c r="AE163" s="12">
        <v>20094.71</v>
      </c>
      <c r="AF163" s="12">
        <v>16638.919999999998</v>
      </c>
      <c r="AG163" s="1">
        <v>19388.79</v>
      </c>
      <c r="AH163" s="1">
        <f t="shared" si="19"/>
        <v>56122.42</v>
      </c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T163" s="12"/>
      <c r="CB163" s="12"/>
    </row>
    <row r="164" spans="1:80" x14ac:dyDescent="0.25">
      <c r="A164" s="14">
        <v>99353</v>
      </c>
      <c r="B164" t="s">
        <v>35</v>
      </c>
      <c r="C164">
        <v>36</v>
      </c>
      <c r="D164">
        <v>47</v>
      </c>
      <c r="E164">
        <v>42</v>
      </c>
      <c r="F164">
        <v>39</v>
      </c>
      <c r="G164">
        <v>36</v>
      </c>
      <c r="O164" s="1">
        <v>2319.5700000000002</v>
      </c>
      <c r="P164" s="1">
        <v>659.28</v>
      </c>
      <c r="Q164" s="1">
        <v>322.61</v>
      </c>
      <c r="R164" s="1">
        <f t="shared" si="20"/>
        <v>3301.4600000000005</v>
      </c>
      <c r="S164" s="1">
        <v>5904.5</v>
      </c>
      <c r="T164" s="1">
        <v>1070.69</v>
      </c>
      <c r="U164" s="1">
        <v>551.18000000000006</v>
      </c>
      <c r="V164" s="1">
        <f t="shared" si="21"/>
        <v>7526.3700000000008</v>
      </c>
      <c r="W164" s="1">
        <v>3655.93</v>
      </c>
      <c r="X164" s="1">
        <v>2178.21</v>
      </c>
      <c r="Y164" s="1">
        <v>1018.84</v>
      </c>
      <c r="Z164" s="1">
        <f t="shared" si="17"/>
        <v>6852.98</v>
      </c>
      <c r="AA164" s="12">
        <v>2813.12</v>
      </c>
      <c r="AB164" s="12">
        <v>1822.23</v>
      </c>
      <c r="AC164" s="12">
        <v>1721.17</v>
      </c>
      <c r="AD164" s="1">
        <f t="shared" si="18"/>
        <v>6356.52</v>
      </c>
      <c r="AE164" s="12">
        <v>991.35</v>
      </c>
      <c r="AF164" s="12">
        <v>925.93</v>
      </c>
      <c r="AG164" s="1">
        <v>1393.22</v>
      </c>
      <c r="AH164" s="1">
        <f t="shared" si="19"/>
        <v>3310.5</v>
      </c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T164" s="12"/>
      <c r="CB164" s="12"/>
    </row>
    <row r="165" spans="1:80" x14ac:dyDescent="0.25">
      <c r="A165" s="14">
        <v>99354</v>
      </c>
      <c r="B165" t="s">
        <v>35</v>
      </c>
      <c r="C165">
        <v>160</v>
      </c>
      <c r="D165">
        <v>182</v>
      </c>
      <c r="E165">
        <v>190</v>
      </c>
      <c r="F165">
        <v>166</v>
      </c>
      <c r="G165">
        <v>190</v>
      </c>
      <c r="O165" s="1">
        <v>13759.36</v>
      </c>
      <c r="P165" s="1">
        <v>3469.66</v>
      </c>
      <c r="Q165" s="1">
        <v>3696.7200000000003</v>
      </c>
      <c r="R165" s="1">
        <f t="shared" si="20"/>
        <v>20925.740000000002</v>
      </c>
      <c r="S165" s="1">
        <v>25848.67</v>
      </c>
      <c r="T165" s="1">
        <v>4794.25</v>
      </c>
      <c r="U165" s="1">
        <v>3710.0199999999995</v>
      </c>
      <c r="V165" s="1">
        <f t="shared" si="21"/>
        <v>34352.939999999995</v>
      </c>
      <c r="W165" s="1">
        <v>18208.099999999999</v>
      </c>
      <c r="X165" s="1">
        <v>11900.5</v>
      </c>
      <c r="Y165" s="1">
        <v>6807.42</v>
      </c>
      <c r="Z165" s="1">
        <f t="shared" si="17"/>
        <v>36916.019999999997</v>
      </c>
      <c r="AA165" s="12">
        <v>15519.67</v>
      </c>
      <c r="AB165" s="12">
        <v>8529.44</v>
      </c>
      <c r="AC165" s="12">
        <v>10516.369999999999</v>
      </c>
      <c r="AD165" s="1">
        <f t="shared" si="18"/>
        <v>34565.479999999996</v>
      </c>
      <c r="AE165" s="12">
        <v>8519.43</v>
      </c>
      <c r="AF165" s="12">
        <v>8191.65</v>
      </c>
      <c r="AG165" s="1">
        <v>11884.32</v>
      </c>
      <c r="AH165" s="1">
        <f t="shared" si="19"/>
        <v>28595.4</v>
      </c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T165" s="12"/>
      <c r="CB165" s="12"/>
    </row>
    <row r="166" spans="1:80" x14ac:dyDescent="0.25">
      <c r="A166" s="14">
        <v>99362</v>
      </c>
      <c r="B166" t="s">
        <v>35</v>
      </c>
      <c r="C166">
        <v>659</v>
      </c>
      <c r="D166">
        <v>812</v>
      </c>
      <c r="E166">
        <v>879</v>
      </c>
      <c r="F166">
        <v>839</v>
      </c>
      <c r="G166">
        <v>793</v>
      </c>
      <c r="O166" s="1">
        <v>62113.11</v>
      </c>
      <c r="P166" s="1">
        <v>18326.13</v>
      </c>
      <c r="Q166" s="1">
        <v>21227.55</v>
      </c>
      <c r="R166" s="1">
        <f t="shared" si="20"/>
        <v>101666.79000000001</v>
      </c>
      <c r="S166" s="1">
        <v>109872.1</v>
      </c>
      <c r="T166" s="1">
        <v>26346.41</v>
      </c>
      <c r="U166" s="1">
        <v>22362.93</v>
      </c>
      <c r="V166" s="1">
        <f t="shared" si="21"/>
        <v>158581.44</v>
      </c>
      <c r="W166" s="1">
        <v>97943.63</v>
      </c>
      <c r="X166" s="1">
        <v>55523.49</v>
      </c>
      <c r="Y166" s="1">
        <v>30120.959999999999</v>
      </c>
      <c r="Z166" s="1">
        <f t="shared" si="17"/>
        <v>183588.08</v>
      </c>
      <c r="AA166" s="12">
        <v>77080.320000000007</v>
      </c>
      <c r="AB166" s="12">
        <v>47157.919999999998</v>
      </c>
      <c r="AC166" s="12">
        <v>53920.600000000006</v>
      </c>
      <c r="AD166" s="1">
        <f t="shared" si="18"/>
        <v>178158.84000000003</v>
      </c>
      <c r="AE166" s="12">
        <v>43596.18</v>
      </c>
      <c r="AF166" s="12">
        <v>41990.59</v>
      </c>
      <c r="AG166" s="1">
        <v>55468.61</v>
      </c>
      <c r="AH166" s="1">
        <f t="shared" si="19"/>
        <v>141055.38</v>
      </c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T166" s="12"/>
      <c r="CB166" s="12"/>
    </row>
    <row r="167" spans="1:80" x14ac:dyDescent="0.25">
      <c r="A167" s="14">
        <v>98220</v>
      </c>
      <c r="B167" t="s">
        <v>83</v>
      </c>
      <c r="C167">
        <v>1</v>
      </c>
      <c r="D167">
        <v>2</v>
      </c>
      <c r="E167">
        <v>2</v>
      </c>
      <c r="O167" s="1">
        <v>229.11</v>
      </c>
      <c r="P167" s="1">
        <v>23.54</v>
      </c>
      <c r="Q167" s="1">
        <v>0</v>
      </c>
      <c r="R167" s="1">
        <f t="shared" si="20"/>
        <v>252.65</v>
      </c>
      <c r="S167" s="1">
        <v>403.99</v>
      </c>
      <c r="T167" s="1">
        <v>0</v>
      </c>
      <c r="U167" s="1">
        <v>0</v>
      </c>
      <c r="V167" s="1">
        <f t="shared" si="21"/>
        <v>403.99</v>
      </c>
      <c r="W167" s="1">
        <v>349.66</v>
      </c>
      <c r="X167" s="1">
        <v>0</v>
      </c>
      <c r="Y167" s="1">
        <v>0</v>
      </c>
      <c r="Z167" s="1">
        <f t="shared" si="17"/>
        <v>349.66</v>
      </c>
      <c r="AA167" s="12"/>
      <c r="AB167" s="12"/>
      <c r="AC167" s="12"/>
      <c r="AD167" s="1">
        <f t="shared" si="18"/>
        <v>0</v>
      </c>
      <c r="AE167" s="12"/>
      <c r="AF167" s="12"/>
      <c r="AG167" s="1"/>
      <c r="AH167" s="1">
        <f t="shared" si="19"/>
        <v>0</v>
      </c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T167" s="12"/>
      <c r="CB167" s="12"/>
    </row>
    <row r="168" spans="1:80" x14ac:dyDescent="0.25">
      <c r="A168" s="14">
        <v>98221</v>
      </c>
      <c r="B168" t="s">
        <v>83</v>
      </c>
      <c r="C168">
        <v>39</v>
      </c>
      <c r="D168">
        <v>52</v>
      </c>
      <c r="E168">
        <v>51</v>
      </c>
      <c r="F168">
        <v>44</v>
      </c>
      <c r="G168">
        <v>41</v>
      </c>
      <c r="O168" s="1">
        <v>8296.08</v>
      </c>
      <c r="P168" s="1">
        <v>2309.17</v>
      </c>
      <c r="Q168" s="1">
        <v>2896.7400000000002</v>
      </c>
      <c r="R168" s="1">
        <f t="shared" si="20"/>
        <v>13501.99</v>
      </c>
      <c r="S168" s="1">
        <v>22009.95</v>
      </c>
      <c r="T168" s="1">
        <v>2531.73</v>
      </c>
      <c r="U168" s="1">
        <v>937.88</v>
      </c>
      <c r="V168" s="1">
        <f t="shared" si="21"/>
        <v>25479.56</v>
      </c>
      <c r="W168" s="1">
        <v>13767.74</v>
      </c>
      <c r="X168" s="1">
        <v>5603.18</v>
      </c>
      <c r="Y168" s="1">
        <v>2271.33</v>
      </c>
      <c r="Z168" s="1">
        <f t="shared" si="17"/>
        <v>21642.25</v>
      </c>
      <c r="AA168" s="12">
        <v>11690.16</v>
      </c>
      <c r="AB168" s="12">
        <v>1504.9</v>
      </c>
      <c r="AC168" s="12">
        <v>4978.82</v>
      </c>
      <c r="AD168" s="1">
        <f t="shared" si="18"/>
        <v>18173.879999999997</v>
      </c>
      <c r="AE168" s="12">
        <v>8737.7900000000009</v>
      </c>
      <c r="AF168" s="12">
        <v>7323.98</v>
      </c>
      <c r="AG168" s="1">
        <v>7563.97</v>
      </c>
      <c r="AH168" s="1">
        <f t="shared" si="19"/>
        <v>23625.74</v>
      </c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T168" s="12"/>
      <c r="CB168" s="12"/>
    </row>
    <row r="169" spans="1:80" x14ac:dyDescent="0.25">
      <c r="A169" s="14">
        <v>98223</v>
      </c>
      <c r="B169" t="s">
        <v>83</v>
      </c>
      <c r="C169">
        <v>47</v>
      </c>
      <c r="D169">
        <v>61</v>
      </c>
      <c r="E169">
        <v>46</v>
      </c>
      <c r="F169">
        <v>57</v>
      </c>
      <c r="G169">
        <v>56</v>
      </c>
      <c r="O169" s="1">
        <v>14687.06</v>
      </c>
      <c r="P169" s="1">
        <v>3594.15</v>
      </c>
      <c r="Q169" s="1">
        <v>2418.21</v>
      </c>
      <c r="R169" s="1">
        <f t="shared" si="20"/>
        <v>20699.419999999998</v>
      </c>
      <c r="S169" s="1">
        <v>34175.800000000003</v>
      </c>
      <c r="T169" s="1">
        <v>6593.39</v>
      </c>
      <c r="U169" s="1">
        <v>4869.26</v>
      </c>
      <c r="V169" s="1">
        <f t="shared" si="21"/>
        <v>45638.450000000004</v>
      </c>
      <c r="W169" s="1">
        <v>14796.22</v>
      </c>
      <c r="X169" s="1">
        <v>10822.31</v>
      </c>
      <c r="Y169" s="1">
        <v>5409.8600000000006</v>
      </c>
      <c r="Z169" s="1">
        <f t="shared" si="17"/>
        <v>31028.39</v>
      </c>
      <c r="AA169" s="12">
        <v>25109.9</v>
      </c>
      <c r="AB169" s="12">
        <v>2960.96</v>
      </c>
      <c r="AC169" s="12">
        <v>7448.67</v>
      </c>
      <c r="AD169" s="1">
        <f t="shared" si="18"/>
        <v>35519.53</v>
      </c>
      <c r="AE169" s="12">
        <v>16313.21</v>
      </c>
      <c r="AF169" s="12">
        <v>4973.17</v>
      </c>
      <c r="AG169" s="1">
        <v>9184.83</v>
      </c>
      <c r="AH169" s="1">
        <f t="shared" si="19"/>
        <v>30471.21</v>
      </c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T169" s="12"/>
      <c r="CB169" s="12"/>
    </row>
    <row r="170" spans="1:80" x14ac:dyDescent="0.25">
      <c r="A170" s="14">
        <v>98225</v>
      </c>
      <c r="B170" t="s">
        <v>83</v>
      </c>
      <c r="C170">
        <v>105</v>
      </c>
      <c r="D170">
        <v>68</v>
      </c>
      <c r="E170">
        <v>119</v>
      </c>
      <c r="F170">
        <v>104</v>
      </c>
      <c r="G170">
        <v>103</v>
      </c>
      <c r="O170" s="1">
        <v>23113.57</v>
      </c>
      <c r="P170" s="1">
        <v>6011.53</v>
      </c>
      <c r="Q170" s="1">
        <v>6756.2999999999993</v>
      </c>
      <c r="R170" s="1">
        <f t="shared" si="20"/>
        <v>35881.399999999994</v>
      </c>
      <c r="S170" s="1">
        <v>15279.68</v>
      </c>
      <c r="T170" s="1">
        <v>6079.85</v>
      </c>
      <c r="U170" s="1">
        <v>6758.6100000000006</v>
      </c>
      <c r="V170" s="1">
        <f t="shared" si="21"/>
        <v>28118.14</v>
      </c>
      <c r="W170" s="1">
        <v>34931.32</v>
      </c>
      <c r="X170" s="1">
        <v>13930.99</v>
      </c>
      <c r="Y170" s="1">
        <v>8775.2099999999991</v>
      </c>
      <c r="Z170" s="1">
        <f t="shared" si="17"/>
        <v>57637.52</v>
      </c>
      <c r="AA170" s="12">
        <v>35064.33</v>
      </c>
      <c r="AB170" s="12">
        <v>12557.81</v>
      </c>
      <c r="AC170" s="12">
        <v>13734.880000000001</v>
      </c>
      <c r="AD170" s="1">
        <f t="shared" si="18"/>
        <v>61357.020000000004</v>
      </c>
      <c r="AE170" s="12">
        <v>27709.84</v>
      </c>
      <c r="AF170" s="12">
        <v>6904.77</v>
      </c>
      <c r="AG170" s="1">
        <v>10013.41</v>
      </c>
      <c r="AH170" s="1">
        <f t="shared" si="19"/>
        <v>44628.020000000004</v>
      </c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T170" s="12"/>
      <c r="CB170" s="12"/>
    </row>
    <row r="171" spans="1:80" x14ac:dyDescent="0.25">
      <c r="A171" s="14">
        <v>98226</v>
      </c>
      <c r="B171" t="s">
        <v>83</v>
      </c>
      <c r="C171">
        <v>73</v>
      </c>
      <c r="D171">
        <v>57</v>
      </c>
      <c r="E171">
        <v>140</v>
      </c>
      <c r="F171">
        <v>117</v>
      </c>
      <c r="G171">
        <v>87</v>
      </c>
      <c r="O171" s="1">
        <v>15809.84</v>
      </c>
      <c r="P171" s="1">
        <v>5940.32</v>
      </c>
      <c r="Q171" s="1">
        <v>1035.23</v>
      </c>
      <c r="R171" s="1">
        <f t="shared" si="20"/>
        <v>22785.39</v>
      </c>
      <c r="S171" s="1">
        <v>18417.599999999999</v>
      </c>
      <c r="T171" s="1">
        <v>8318.0499999999993</v>
      </c>
      <c r="U171" s="1">
        <v>5142</v>
      </c>
      <c r="V171" s="1">
        <f t="shared" si="21"/>
        <v>31877.649999999998</v>
      </c>
      <c r="W171" s="1">
        <v>38589.64</v>
      </c>
      <c r="X171" s="1">
        <v>11604.77</v>
      </c>
      <c r="Y171" s="1">
        <v>5742.37</v>
      </c>
      <c r="Z171" s="1">
        <f t="shared" si="17"/>
        <v>55936.780000000006</v>
      </c>
      <c r="AA171" s="12">
        <v>33467.879999999997</v>
      </c>
      <c r="AB171" s="12">
        <v>15381.2</v>
      </c>
      <c r="AC171" s="12">
        <v>1513.92</v>
      </c>
      <c r="AD171" s="1">
        <f t="shared" si="18"/>
        <v>50363</v>
      </c>
      <c r="AE171" s="12">
        <v>23397.96</v>
      </c>
      <c r="AF171" s="12">
        <v>13586.66</v>
      </c>
      <c r="AG171" s="1">
        <v>5818.66</v>
      </c>
      <c r="AH171" s="1">
        <f t="shared" si="19"/>
        <v>42803.28</v>
      </c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T171" s="12"/>
      <c r="CB171" s="12"/>
    </row>
    <row r="172" spans="1:80" x14ac:dyDescent="0.25">
      <c r="A172" s="14">
        <v>98229</v>
      </c>
      <c r="B172" t="s">
        <v>83</v>
      </c>
      <c r="C172">
        <v>15</v>
      </c>
      <c r="D172">
        <v>8</v>
      </c>
      <c r="E172">
        <v>22</v>
      </c>
      <c r="F172">
        <v>26</v>
      </c>
      <c r="G172">
        <v>16</v>
      </c>
      <c r="O172" s="1">
        <v>2975.35</v>
      </c>
      <c r="P172" s="1">
        <v>211.15</v>
      </c>
      <c r="Q172" s="1">
        <v>146.93</v>
      </c>
      <c r="R172" s="1">
        <f t="shared" si="20"/>
        <v>3333.43</v>
      </c>
      <c r="S172" s="1">
        <v>672.88</v>
      </c>
      <c r="T172" s="1">
        <v>305.89999999999998</v>
      </c>
      <c r="U172" s="1">
        <v>265.38</v>
      </c>
      <c r="V172" s="1">
        <f t="shared" si="21"/>
        <v>1244.1599999999999</v>
      </c>
      <c r="W172" s="1">
        <v>3782.02</v>
      </c>
      <c r="X172" s="1">
        <v>1526.76</v>
      </c>
      <c r="Y172" s="1">
        <v>31.619999999999997</v>
      </c>
      <c r="Z172" s="1">
        <f t="shared" si="17"/>
        <v>5340.4</v>
      </c>
      <c r="AA172" s="12">
        <v>3666.55</v>
      </c>
      <c r="AB172" s="12">
        <v>477.22</v>
      </c>
      <c r="AC172" s="12">
        <v>398.17</v>
      </c>
      <c r="AD172" s="1">
        <f t="shared" si="18"/>
        <v>4541.9400000000005</v>
      </c>
      <c r="AE172" s="12">
        <v>1546.78</v>
      </c>
      <c r="AF172" s="12">
        <v>940.04</v>
      </c>
      <c r="AG172" s="1">
        <v>0</v>
      </c>
      <c r="AH172" s="1">
        <f t="shared" si="19"/>
        <v>2486.8199999999997</v>
      </c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T172" s="12"/>
      <c r="CB172" s="12"/>
    </row>
    <row r="173" spans="1:80" x14ac:dyDescent="0.25">
      <c r="A173" s="14">
        <v>98230</v>
      </c>
      <c r="B173" t="s">
        <v>83</v>
      </c>
      <c r="C173">
        <v>22</v>
      </c>
      <c r="D173">
        <v>26</v>
      </c>
      <c r="E173">
        <v>23</v>
      </c>
      <c r="F173">
        <v>19</v>
      </c>
      <c r="G173">
        <v>26</v>
      </c>
      <c r="O173" s="1">
        <v>7100.48</v>
      </c>
      <c r="P173" s="1">
        <v>2361.14</v>
      </c>
      <c r="Q173" s="1">
        <v>2352.0300000000002</v>
      </c>
      <c r="R173" s="1">
        <f t="shared" si="20"/>
        <v>11813.65</v>
      </c>
      <c r="S173" s="1">
        <v>12109.58</v>
      </c>
      <c r="T173" s="1">
        <v>1335.26</v>
      </c>
      <c r="U173" s="1">
        <v>237.53</v>
      </c>
      <c r="V173" s="1">
        <f t="shared" si="21"/>
        <v>13682.37</v>
      </c>
      <c r="W173" s="1">
        <v>5611.69</v>
      </c>
      <c r="X173" s="1">
        <v>3751.35</v>
      </c>
      <c r="Y173" s="1">
        <v>696.9</v>
      </c>
      <c r="Z173" s="1">
        <f t="shared" si="17"/>
        <v>10059.939999999999</v>
      </c>
      <c r="AA173" s="12">
        <v>8671.6</v>
      </c>
      <c r="AB173" s="12">
        <v>1621.45</v>
      </c>
      <c r="AC173" s="12">
        <v>468.3</v>
      </c>
      <c r="AD173" s="1">
        <f t="shared" si="18"/>
        <v>10761.35</v>
      </c>
      <c r="AE173" s="12">
        <v>3063.35</v>
      </c>
      <c r="AF173" s="12">
        <v>1030.03</v>
      </c>
      <c r="AG173" s="1">
        <v>650.83999999999992</v>
      </c>
      <c r="AH173" s="1">
        <f t="shared" si="19"/>
        <v>4744.22</v>
      </c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T173" s="12"/>
      <c r="CB173" s="12"/>
    </row>
    <row r="174" spans="1:80" x14ac:dyDescent="0.25">
      <c r="A174" s="14">
        <v>98232</v>
      </c>
      <c r="B174" t="s">
        <v>83</v>
      </c>
      <c r="C174">
        <v>1</v>
      </c>
      <c r="O174" s="1">
        <v>22.45</v>
      </c>
      <c r="P174" s="1">
        <v>0</v>
      </c>
      <c r="Q174" s="1">
        <v>0</v>
      </c>
      <c r="R174" s="1">
        <f t="shared" si="20"/>
        <v>22.45</v>
      </c>
      <c r="S174" s="1"/>
      <c r="T174" s="1"/>
      <c r="U174" s="1"/>
      <c r="V174" s="1">
        <f t="shared" si="21"/>
        <v>0</v>
      </c>
      <c r="Z174" s="1">
        <f t="shared" si="17"/>
        <v>0</v>
      </c>
      <c r="AA174" s="12"/>
      <c r="AB174" s="12"/>
      <c r="AC174" s="12"/>
      <c r="AD174" s="1">
        <f t="shared" si="18"/>
        <v>0</v>
      </c>
      <c r="AE174" s="12"/>
      <c r="AF174" s="12"/>
      <c r="AG174" s="1"/>
      <c r="AH174" s="1">
        <f t="shared" si="19"/>
        <v>0</v>
      </c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T174" s="12"/>
      <c r="CB174" s="12"/>
    </row>
    <row r="175" spans="1:80" x14ac:dyDescent="0.25">
      <c r="A175" s="14">
        <v>98233</v>
      </c>
      <c r="B175" t="s">
        <v>83</v>
      </c>
      <c r="C175">
        <v>71</v>
      </c>
      <c r="D175">
        <v>74</v>
      </c>
      <c r="E175">
        <v>72</v>
      </c>
      <c r="F175">
        <v>64</v>
      </c>
      <c r="G175">
        <v>70</v>
      </c>
      <c r="O175" s="1">
        <v>38533.49</v>
      </c>
      <c r="P175" s="1">
        <v>11418.93</v>
      </c>
      <c r="Q175" s="1">
        <v>1928.19</v>
      </c>
      <c r="R175" s="1">
        <f t="shared" si="20"/>
        <v>51880.61</v>
      </c>
      <c r="S175" s="1">
        <v>37854.269999999997</v>
      </c>
      <c r="T175" s="1">
        <v>7699.81</v>
      </c>
      <c r="U175" s="1">
        <v>4734.95</v>
      </c>
      <c r="V175" s="1">
        <f t="shared" si="21"/>
        <v>50289.029999999992</v>
      </c>
      <c r="W175" s="1">
        <v>24744.95</v>
      </c>
      <c r="X175" s="1">
        <v>19573.599999999999</v>
      </c>
      <c r="Y175" s="1">
        <v>7962.1100000000006</v>
      </c>
      <c r="Z175" s="1">
        <f t="shared" si="17"/>
        <v>52280.66</v>
      </c>
      <c r="AA175" s="12">
        <v>21541.98</v>
      </c>
      <c r="AB175" s="12">
        <v>7618.76</v>
      </c>
      <c r="AC175" s="12">
        <v>14719.939999999999</v>
      </c>
      <c r="AD175" s="1">
        <f t="shared" si="18"/>
        <v>43880.679999999993</v>
      </c>
      <c r="AE175" s="12">
        <v>16284.4</v>
      </c>
      <c r="AF175" s="12">
        <v>5681.7</v>
      </c>
      <c r="AG175" s="1">
        <v>7167.32</v>
      </c>
      <c r="AH175" s="1">
        <f t="shared" si="19"/>
        <v>29133.42</v>
      </c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T175" s="12"/>
      <c r="CB175" s="12"/>
    </row>
    <row r="176" spans="1:80" x14ac:dyDescent="0.25">
      <c r="A176" s="14">
        <v>98240</v>
      </c>
      <c r="B176" t="s">
        <v>83</v>
      </c>
      <c r="C176">
        <v>1</v>
      </c>
      <c r="D176">
        <v>1</v>
      </c>
      <c r="E176">
        <v>1</v>
      </c>
      <c r="G176">
        <v>1</v>
      </c>
      <c r="O176" s="1">
        <v>200.71</v>
      </c>
      <c r="P176" s="1">
        <v>0</v>
      </c>
      <c r="Q176" s="1">
        <v>0</v>
      </c>
      <c r="R176" s="1">
        <f t="shared" si="20"/>
        <v>200.71</v>
      </c>
      <c r="S176" s="1">
        <v>257.51</v>
      </c>
      <c r="T176" s="1">
        <v>0</v>
      </c>
      <c r="U176" s="1">
        <v>0</v>
      </c>
      <c r="V176" s="1">
        <f t="shared" si="21"/>
        <v>257.51</v>
      </c>
      <c r="W176" s="1">
        <v>172.31</v>
      </c>
      <c r="X176" s="1">
        <v>85.2</v>
      </c>
      <c r="Y176" s="1">
        <v>0</v>
      </c>
      <c r="Z176" s="1">
        <f t="shared" si="17"/>
        <v>257.51</v>
      </c>
      <c r="AA176" s="12"/>
      <c r="AB176" s="12"/>
      <c r="AC176" s="12"/>
      <c r="AD176" s="1">
        <f t="shared" si="18"/>
        <v>0</v>
      </c>
      <c r="AE176" s="12">
        <v>90.79</v>
      </c>
      <c r="AF176" s="12">
        <v>0</v>
      </c>
      <c r="AG176" s="1">
        <v>0</v>
      </c>
      <c r="AH176" s="1">
        <f t="shared" si="19"/>
        <v>90.79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T176" s="12"/>
      <c r="CB176" s="12"/>
    </row>
    <row r="177" spans="1:80" x14ac:dyDescent="0.25">
      <c r="A177" s="14">
        <v>98247</v>
      </c>
      <c r="B177" t="s">
        <v>83</v>
      </c>
      <c r="C177">
        <v>1</v>
      </c>
      <c r="E177">
        <v>5</v>
      </c>
      <c r="F177">
        <v>4</v>
      </c>
      <c r="G177">
        <v>5</v>
      </c>
      <c r="O177" s="1">
        <v>92.32</v>
      </c>
      <c r="P177" s="1">
        <v>0</v>
      </c>
      <c r="Q177" s="1">
        <v>0</v>
      </c>
      <c r="R177" s="1">
        <f t="shared" si="20"/>
        <v>92.32</v>
      </c>
      <c r="S177" s="1"/>
      <c r="T177" s="1"/>
      <c r="U177" s="1"/>
      <c r="V177" s="1">
        <f t="shared" si="21"/>
        <v>0</v>
      </c>
      <c r="W177" s="1">
        <v>720.27</v>
      </c>
      <c r="X177" s="1">
        <v>0</v>
      </c>
      <c r="Y177" s="1">
        <v>0</v>
      </c>
      <c r="Z177" s="1">
        <f t="shared" si="17"/>
        <v>720.27</v>
      </c>
      <c r="AA177" s="12">
        <v>313.77</v>
      </c>
      <c r="AB177" s="12">
        <v>172.3</v>
      </c>
      <c r="AC177" s="12">
        <v>0</v>
      </c>
      <c r="AD177" s="1">
        <f t="shared" si="18"/>
        <v>486.07</v>
      </c>
      <c r="AE177" s="12">
        <v>205.89</v>
      </c>
      <c r="AF177" s="12">
        <v>57.13</v>
      </c>
      <c r="AG177" s="1">
        <v>53.19</v>
      </c>
      <c r="AH177" s="1">
        <f t="shared" si="19"/>
        <v>316.20999999999998</v>
      </c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T177" s="12"/>
      <c r="CB177" s="12"/>
    </row>
    <row r="178" spans="1:80" x14ac:dyDescent="0.25">
      <c r="A178" s="14">
        <v>98248</v>
      </c>
      <c r="B178" t="s">
        <v>83</v>
      </c>
      <c r="C178">
        <v>56</v>
      </c>
      <c r="D178">
        <v>56</v>
      </c>
      <c r="E178">
        <v>62</v>
      </c>
      <c r="F178">
        <v>49</v>
      </c>
      <c r="G178">
        <v>77</v>
      </c>
      <c r="O178" s="1">
        <v>22331.25</v>
      </c>
      <c r="P178" s="1">
        <v>1248.69</v>
      </c>
      <c r="Q178" s="1">
        <v>1282.8499999999999</v>
      </c>
      <c r="R178" s="1">
        <f t="shared" si="20"/>
        <v>24862.789999999997</v>
      </c>
      <c r="S178" s="1">
        <v>16060.59</v>
      </c>
      <c r="T178" s="1">
        <v>1267.0999999999999</v>
      </c>
      <c r="U178" s="1">
        <v>1157.23</v>
      </c>
      <c r="V178" s="1">
        <f t="shared" si="21"/>
        <v>18484.919999999998</v>
      </c>
      <c r="W178" s="1">
        <v>13037.61</v>
      </c>
      <c r="X178" s="1">
        <v>6154.42</v>
      </c>
      <c r="Y178" s="1">
        <v>1591.96</v>
      </c>
      <c r="Z178" s="1">
        <f t="shared" si="17"/>
        <v>20783.989999999998</v>
      </c>
      <c r="AA178" s="12">
        <v>7233.17</v>
      </c>
      <c r="AB178" s="12">
        <v>2798.71</v>
      </c>
      <c r="AC178" s="12">
        <v>3641.7200000000003</v>
      </c>
      <c r="AD178" s="1">
        <f t="shared" si="18"/>
        <v>13673.600000000002</v>
      </c>
      <c r="AE178" s="12">
        <v>10394.790000000001</v>
      </c>
      <c r="AF178" s="12">
        <v>2123.63</v>
      </c>
      <c r="AG178" s="1">
        <v>3845.84</v>
      </c>
      <c r="AH178" s="1">
        <f t="shared" si="19"/>
        <v>16364.260000000002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T178" s="12"/>
      <c r="CB178" s="12"/>
    </row>
    <row r="179" spans="1:80" x14ac:dyDescent="0.25">
      <c r="A179" s="14">
        <v>98257</v>
      </c>
      <c r="B179" t="s">
        <v>83</v>
      </c>
      <c r="C179">
        <v>11</v>
      </c>
      <c r="D179">
        <v>12</v>
      </c>
      <c r="E179">
        <v>14</v>
      </c>
      <c r="F179">
        <v>13</v>
      </c>
      <c r="G179">
        <v>12</v>
      </c>
      <c r="O179" s="1">
        <v>3008.04</v>
      </c>
      <c r="P179" s="1">
        <v>911.04</v>
      </c>
      <c r="Q179" s="1">
        <v>2734.7799999999997</v>
      </c>
      <c r="R179" s="1">
        <f t="shared" si="20"/>
        <v>6653.86</v>
      </c>
      <c r="S179" s="1">
        <v>3626.65</v>
      </c>
      <c r="T179" s="1">
        <v>375.92</v>
      </c>
      <c r="U179" s="1">
        <v>148.97</v>
      </c>
      <c r="V179" s="1">
        <f t="shared" si="21"/>
        <v>4151.54</v>
      </c>
      <c r="W179" s="1">
        <v>2539.6999999999998</v>
      </c>
      <c r="X179" s="1">
        <v>848.26</v>
      </c>
      <c r="Y179" s="1">
        <v>60.55</v>
      </c>
      <c r="Z179" s="1">
        <f t="shared" si="17"/>
        <v>3448.51</v>
      </c>
      <c r="AA179" s="12">
        <v>4309.0600000000004</v>
      </c>
      <c r="AB179" s="12">
        <v>1241.1199999999999</v>
      </c>
      <c r="AC179" s="12">
        <v>763.81</v>
      </c>
      <c r="AD179" s="1">
        <f t="shared" si="18"/>
        <v>6313.99</v>
      </c>
      <c r="AE179" s="12">
        <v>2406.62</v>
      </c>
      <c r="AF179" s="12">
        <v>2824.23</v>
      </c>
      <c r="AG179" s="1">
        <v>207.45</v>
      </c>
      <c r="AH179" s="1">
        <f t="shared" si="19"/>
        <v>5438.3</v>
      </c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T179" s="12"/>
      <c r="CB179" s="12"/>
    </row>
    <row r="180" spans="1:80" x14ac:dyDescent="0.25">
      <c r="A180" s="14">
        <v>98264</v>
      </c>
      <c r="B180" t="s">
        <v>83</v>
      </c>
      <c r="C180">
        <v>35</v>
      </c>
      <c r="D180">
        <v>44</v>
      </c>
      <c r="E180">
        <v>34</v>
      </c>
      <c r="F180">
        <v>33</v>
      </c>
      <c r="G180">
        <v>43</v>
      </c>
      <c r="O180" s="1">
        <v>8114.76</v>
      </c>
      <c r="P180" s="1">
        <v>716.7</v>
      </c>
      <c r="Q180" s="1">
        <v>3620.7</v>
      </c>
      <c r="R180" s="1">
        <f t="shared" si="20"/>
        <v>12452.16</v>
      </c>
      <c r="S180" s="1">
        <v>20397.900000000001</v>
      </c>
      <c r="T180" s="1">
        <v>1752.09</v>
      </c>
      <c r="U180" s="1">
        <v>698.26</v>
      </c>
      <c r="V180" s="1">
        <f t="shared" si="21"/>
        <v>22848.25</v>
      </c>
      <c r="W180" s="1">
        <v>6748.23</v>
      </c>
      <c r="X180" s="1">
        <v>7223.93</v>
      </c>
      <c r="Y180" s="1">
        <v>1495.02</v>
      </c>
      <c r="Z180" s="1">
        <f t="shared" si="17"/>
        <v>15467.18</v>
      </c>
      <c r="AA180" s="12">
        <v>7142.34</v>
      </c>
      <c r="AB180" s="12">
        <v>2379.5100000000002</v>
      </c>
      <c r="AC180" s="12">
        <v>2472.91</v>
      </c>
      <c r="AD180" s="1">
        <f t="shared" si="18"/>
        <v>11994.76</v>
      </c>
      <c r="AE180" s="12">
        <v>10373.43</v>
      </c>
      <c r="AF180" s="12">
        <v>2279.4499999999998</v>
      </c>
      <c r="AG180" s="1">
        <v>2043</v>
      </c>
      <c r="AH180" s="1">
        <f t="shared" si="19"/>
        <v>14695.880000000001</v>
      </c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T180" s="12"/>
      <c r="CB180" s="12"/>
    </row>
    <row r="181" spans="1:80" x14ac:dyDescent="0.25">
      <c r="A181" s="14">
        <v>98271</v>
      </c>
      <c r="B181" t="s">
        <v>83</v>
      </c>
      <c r="C181">
        <v>1</v>
      </c>
      <c r="E181">
        <v>1</v>
      </c>
      <c r="F181">
        <v>1</v>
      </c>
      <c r="G181">
        <v>3</v>
      </c>
      <c r="O181" s="1">
        <v>1675.89</v>
      </c>
      <c r="P181" s="1">
        <v>1403.79</v>
      </c>
      <c r="Q181" s="1">
        <v>0</v>
      </c>
      <c r="R181" s="1">
        <f t="shared" si="20"/>
        <v>3079.6800000000003</v>
      </c>
      <c r="S181" s="1"/>
      <c r="T181" s="1"/>
      <c r="U181" s="1"/>
      <c r="V181" s="1">
        <f t="shared" si="21"/>
        <v>0</v>
      </c>
      <c r="W181" s="1">
        <v>355.94</v>
      </c>
      <c r="X181" s="1">
        <v>0</v>
      </c>
      <c r="Y181" s="1">
        <v>0</v>
      </c>
      <c r="Z181" s="1">
        <f t="shared" si="17"/>
        <v>355.94</v>
      </c>
      <c r="AA181" s="12">
        <v>641.17999999999995</v>
      </c>
      <c r="AB181" s="12">
        <v>0</v>
      </c>
      <c r="AC181" s="12">
        <v>0</v>
      </c>
      <c r="AD181" s="1">
        <f t="shared" si="18"/>
        <v>641.17999999999995</v>
      </c>
      <c r="AE181" s="12">
        <v>4018.31</v>
      </c>
      <c r="AF181" s="12">
        <v>641.17999999999995</v>
      </c>
      <c r="AG181" s="1">
        <v>0</v>
      </c>
      <c r="AH181" s="1">
        <f t="shared" si="19"/>
        <v>4659.49</v>
      </c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T181" s="12"/>
      <c r="CB181" s="12"/>
    </row>
    <row r="182" spans="1:80" x14ac:dyDescent="0.25">
      <c r="A182" s="14">
        <v>98273</v>
      </c>
      <c r="B182" t="s">
        <v>83</v>
      </c>
      <c r="C182">
        <v>30</v>
      </c>
      <c r="D182">
        <v>47</v>
      </c>
      <c r="E182">
        <v>81</v>
      </c>
      <c r="F182">
        <v>36</v>
      </c>
      <c r="G182">
        <v>49</v>
      </c>
      <c r="O182" s="1">
        <v>6033.82</v>
      </c>
      <c r="P182" s="1">
        <v>2436.85</v>
      </c>
      <c r="Q182" s="1">
        <v>421.49</v>
      </c>
      <c r="R182" s="1">
        <f t="shared" si="20"/>
        <v>8892.16</v>
      </c>
      <c r="S182" s="1">
        <v>15371.19</v>
      </c>
      <c r="T182" s="1">
        <v>1383.27</v>
      </c>
      <c r="U182" s="1">
        <v>778.05</v>
      </c>
      <c r="V182" s="1">
        <f t="shared" si="21"/>
        <v>17532.509999999998</v>
      </c>
      <c r="W182" s="1">
        <v>24749.94</v>
      </c>
      <c r="X182" s="1">
        <v>3084.52</v>
      </c>
      <c r="Y182" s="1">
        <v>5791.65</v>
      </c>
      <c r="Z182" s="1">
        <f t="shared" si="17"/>
        <v>33626.11</v>
      </c>
      <c r="AA182" s="12">
        <v>8432.01</v>
      </c>
      <c r="AB182" s="12">
        <v>5985.94</v>
      </c>
      <c r="AC182" s="12">
        <v>762.56000000000006</v>
      </c>
      <c r="AD182" s="1">
        <f t="shared" si="18"/>
        <v>15180.51</v>
      </c>
      <c r="AE182" s="12">
        <v>10826.39</v>
      </c>
      <c r="AF182" s="12">
        <v>1811.44</v>
      </c>
      <c r="AG182" s="1">
        <v>3130.62</v>
      </c>
      <c r="AH182" s="1">
        <f t="shared" si="19"/>
        <v>15768.45</v>
      </c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T182" s="12"/>
      <c r="CB182" s="12"/>
    </row>
    <row r="183" spans="1:80" x14ac:dyDescent="0.25">
      <c r="A183" s="14">
        <v>98274</v>
      </c>
      <c r="B183" t="s">
        <v>83</v>
      </c>
      <c r="C183">
        <v>5</v>
      </c>
      <c r="D183">
        <v>8</v>
      </c>
      <c r="E183">
        <v>4</v>
      </c>
      <c r="F183">
        <v>4</v>
      </c>
      <c r="G183">
        <v>4</v>
      </c>
      <c r="O183" s="1">
        <v>650.45000000000005</v>
      </c>
      <c r="P183" s="1">
        <v>27.56</v>
      </c>
      <c r="Q183" s="1">
        <v>0</v>
      </c>
      <c r="R183" s="1">
        <f t="shared" si="20"/>
        <v>678.01</v>
      </c>
      <c r="S183" s="1">
        <v>3065.62</v>
      </c>
      <c r="T183" s="1">
        <v>27.56</v>
      </c>
      <c r="U183" s="1">
        <v>13.78</v>
      </c>
      <c r="V183" s="1">
        <f t="shared" si="21"/>
        <v>3106.96</v>
      </c>
      <c r="W183" s="1">
        <v>1111.3699999999999</v>
      </c>
      <c r="X183" s="1">
        <v>37.35</v>
      </c>
      <c r="Y183" s="1">
        <v>13.78</v>
      </c>
      <c r="Z183" s="1">
        <f t="shared" si="17"/>
        <v>1162.4999999999998</v>
      </c>
      <c r="AA183" s="12">
        <v>1715.59</v>
      </c>
      <c r="AB183" s="12">
        <v>688.58</v>
      </c>
      <c r="AC183" s="12">
        <v>51.13</v>
      </c>
      <c r="AD183" s="1">
        <f t="shared" si="18"/>
        <v>2455.3000000000002</v>
      </c>
      <c r="AE183" s="12">
        <v>1335.09</v>
      </c>
      <c r="AF183" s="12">
        <v>115.27</v>
      </c>
      <c r="AG183" s="1">
        <v>157.84</v>
      </c>
      <c r="AH183" s="1">
        <f t="shared" si="19"/>
        <v>1608.1999999999998</v>
      </c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T183" s="12"/>
      <c r="CB183" s="12"/>
    </row>
    <row r="184" spans="1:80" x14ac:dyDescent="0.25">
      <c r="A184" s="14">
        <v>98276</v>
      </c>
      <c r="B184" t="s">
        <v>83</v>
      </c>
      <c r="C184">
        <v>1</v>
      </c>
      <c r="D184">
        <v>1</v>
      </c>
      <c r="E184">
        <v>2</v>
      </c>
      <c r="F184">
        <v>2</v>
      </c>
      <c r="G184">
        <v>2</v>
      </c>
      <c r="O184" s="1">
        <v>24.24</v>
      </c>
      <c r="P184" s="1">
        <v>23.16</v>
      </c>
      <c r="Q184" s="1">
        <v>46.239999999999995</v>
      </c>
      <c r="R184" s="1">
        <f t="shared" si="20"/>
        <v>93.639999999999986</v>
      </c>
      <c r="S184" s="1">
        <v>244.14</v>
      </c>
      <c r="T184" s="1">
        <v>0</v>
      </c>
      <c r="U184" s="1">
        <v>0</v>
      </c>
      <c r="V184" s="1">
        <f t="shared" si="21"/>
        <v>244.14</v>
      </c>
      <c r="W184" s="1">
        <v>805.14</v>
      </c>
      <c r="X184" s="1">
        <v>244.14</v>
      </c>
      <c r="Y184" s="1">
        <v>0</v>
      </c>
      <c r="Z184" s="1">
        <f t="shared" si="17"/>
        <v>1049.28</v>
      </c>
      <c r="AA184" s="12">
        <v>238.91</v>
      </c>
      <c r="AB184" s="12">
        <v>473.49</v>
      </c>
      <c r="AC184" s="12">
        <v>0</v>
      </c>
      <c r="AD184" s="1">
        <f t="shared" si="18"/>
        <v>712.4</v>
      </c>
      <c r="AE184" s="12">
        <v>536.16</v>
      </c>
      <c r="AF184" s="12">
        <v>238.91</v>
      </c>
      <c r="AG184" s="1">
        <v>11.97</v>
      </c>
      <c r="AH184" s="1">
        <f t="shared" si="19"/>
        <v>787.04</v>
      </c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T184" s="12"/>
      <c r="CB184" s="12"/>
    </row>
    <row r="185" spans="1:80" x14ac:dyDescent="0.25">
      <c r="A185" s="14">
        <v>98277</v>
      </c>
      <c r="B185" t="s">
        <v>83</v>
      </c>
      <c r="C185">
        <v>26</v>
      </c>
      <c r="D185">
        <v>37</v>
      </c>
      <c r="E185">
        <v>32</v>
      </c>
      <c r="F185">
        <v>30</v>
      </c>
      <c r="G185">
        <v>25</v>
      </c>
      <c r="O185" s="1">
        <v>6561.48</v>
      </c>
      <c r="P185" s="1">
        <v>377.46</v>
      </c>
      <c r="Q185" s="1">
        <v>5452.56</v>
      </c>
      <c r="R185" s="1">
        <f t="shared" si="20"/>
        <v>12391.5</v>
      </c>
      <c r="S185" s="1">
        <v>10492.35</v>
      </c>
      <c r="T185" s="1">
        <v>3903.51</v>
      </c>
      <c r="U185" s="1">
        <v>5247.7800000000007</v>
      </c>
      <c r="V185" s="1">
        <f t="shared" si="21"/>
        <v>19643.64</v>
      </c>
      <c r="W185" s="1">
        <v>6779.42</v>
      </c>
      <c r="X185" s="1">
        <v>12971.88</v>
      </c>
      <c r="Y185" s="1">
        <v>5535.6799999999994</v>
      </c>
      <c r="Z185" s="1">
        <f t="shared" si="17"/>
        <v>25286.98</v>
      </c>
      <c r="AA185" s="12">
        <v>8810.93</v>
      </c>
      <c r="AB185" s="12">
        <v>1098.71</v>
      </c>
      <c r="AC185" s="12">
        <v>5994.24</v>
      </c>
      <c r="AD185" s="1">
        <f t="shared" si="18"/>
        <v>15903.88</v>
      </c>
      <c r="AE185" s="12">
        <v>6271.17</v>
      </c>
      <c r="AF185" s="12">
        <v>3360.85</v>
      </c>
      <c r="AG185" s="1">
        <v>5381.71</v>
      </c>
      <c r="AH185" s="1">
        <f t="shared" si="19"/>
        <v>15013.73</v>
      </c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T185" s="12"/>
      <c r="CB185" s="12"/>
    </row>
    <row r="186" spans="1:80" x14ac:dyDescent="0.25">
      <c r="A186" s="14">
        <v>98282</v>
      </c>
      <c r="B186" t="s">
        <v>83</v>
      </c>
      <c r="C186">
        <v>10</v>
      </c>
      <c r="D186">
        <v>8</v>
      </c>
      <c r="E186">
        <v>8</v>
      </c>
      <c r="F186">
        <v>6</v>
      </c>
      <c r="G186">
        <v>7</v>
      </c>
      <c r="O186" s="1">
        <v>823.2</v>
      </c>
      <c r="P186" s="1">
        <v>155.81</v>
      </c>
      <c r="Q186" s="1">
        <v>151.82999999999998</v>
      </c>
      <c r="R186" s="1">
        <f t="shared" si="20"/>
        <v>1130.8399999999999</v>
      </c>
      <c r="S186" s="1">
        <v>914.11</v>
      </c>
      <c r="T186" s="1">
        <v>561.69000000000005</v>
      </c>
      <c r="U186" s="1">
        <v>75.290000000000006</v>
      </c>
      <c r="V186" s="1">
        <f t="shared" si="21"/>
        <v>1551.0900000000001</v>
      </c>
      <c r="W186" s="1">
        <v>1021.78</v>
      </c>
      <c r="X186" s="1">
        <v>300.77999999999997</v>
      </c>
      <c r="Y186" s="1">
        <v>172.96</v>
      </c>
      <c r="Z186" s="1">
        <f t="shared" si="17"/>
        <v>1495.52</v>
      </c>
      <c r="AA186" s="12">
        <v>438.57</v>
      </c>
      <c r="AB186" s="12">
        <v>364.09</v>
      </c>
      <c r="AC186" s="12">
        <v>473.74</v>
      </c>
      <c r="AD186" s="1">
        <f t="shared" si="18"/>
        <v>1276.4000000000001</v>
      </c>
      <c r="AE186" s="12">
        <v>834.39</v>
      </c>
      <c r="AF186" s="12">
        <v>164.37</v>
      </c>
      <c r="AG186" s="1">
        <v>443.15</v>
      </c>
      <c r="AH186" s="1">
        <f t="shared" si="19"/>
        <v>1441.9099999999999</v>
      </c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T186" s="12"/>
      <c r="CB186" s="12"/>
    </row>
    <row r="187" spans="1:80" x14ac:dyDescent="0.25">
      <c r="A187" s="14">
        <v>98284</v>
      </c>
      <c r="B187" t="s">
        <v>83</v>
      </c>
      <c r="C187">
        <v>15</v>
      </c>
      <c r="D187">
        <v>18</v>
      </c>
      <c r="E187">
        <v>19</v>
      </c>
      <c r="F187">
        <v>25</v>
      </c>
      <c r="G187">
        <v>27</v>
      </c>
      <c r="O187" s="1">
        <v>3479.48</v>
      </c>
      <c r="P187" s="1">
        <v>0</v>
      </c>
      <c r="Q187" s="1">
        <v>3521.4199999999996</v>
      </c>
      <c r="R187" s="1">
        <f t="shared" si="20"/>
        <v>7000.9</v>
      </c>
      <c r="S187" s="1">
        <v>4396.99</v>
      </c>
      <c r="T187" s="1">
        <v>248.91</v>
      </c>
      <c r="U187" s="1">
        <v>43.94</v>
      </c>
      <c r="V187" s="1">
        <f t="shared" si="21"/>
        <v>4689.8399999999992</v>
      </c>
      <c r="W187" s="1">
        <v>7361.67</v>
      </c>
      <c r="X187" s="1">
        <v>311.41000000000003</v>
      </c>
      <c r="Y187" s="1">
        <v>0</v>
      </c>
      <c r="Z187" s="1">
        <f t="shared" si="17"/>
        <v>7673.08</v>
      </c>
      <c r="AA187" s="12">
        <v>10405.459999999999</v>
      </c>
      <c r="AB187" s="12">
        <v>1874.67</v>
      </c>
      <c r="AC187" s="12">
        <v>0</v>
      </c>
      <c r="AD187" s="1">
        <f t="shared" si="18"/>
        <v>12280.13</v>
      </c>
      <c r="AE187" s="12">
        <v>7036.59</v>
      </c>
      <c r="AF187" s="12">
        <v>7960.85</v>
      </c>
      <c r="AG187" s="1">
        <v>976.3</v>
      </c>
      <c r="AH187" s="1">
        <f t="shared" si="19"/>
        <v>15973.74</v>
      </c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T187" s="12"/>
      <c r="CB187" s="12"/>
    </row>
    <row r="188" spans="1:80" x14ac:dyDescent="0.25">
      <c r="A188" s="14">
        <v>98292</v>
      </c>
      <c r="B188" t="s">
        <v>83</v>
      </c>
      <c r="C188">
        <v>15</v>
      </c>
      <c r="D188">
        <v>17</v>
      </c>
      <c r="E188">
        <v>13</v>
      </c>
      <c r="F188">
        <v>16</v>
      </c>
      <c r="G188">
        <v>20</v>
      </c>
      <c r="O188" s="1">
        <v>1745.1</v>
      </c>
      <c r="P188" s="1">
        <v>307.14</v>
      </c>
      <c r="Q188" s="1">
        <v>41.339999999999996</v>
      </c>
      <c r="R188" s="1">
        <f t="shared" si="20"/>
        <v>2093.58</v>
      </c>
      <c r="S188" s="1">
        <v>4149.55</v>
      </c>
      <c r="T188" s="1">
        <v>132.88</v>
      </c>
      <c r="U188" s="1">
        <v>69.42</v>
      </c>
      <c r="V188" s="1">
        <f t="shared" si="21"/>
        <v>4351.8500000000004</v>
      </c>
      <c r="W188" s="1">
        <v>2445.37</v>
      </c>
      <c r="X188" s="1">
        <v>631.23</v>
      </c>
      <c r="Y188" s="1">
        <v>202.3</v>
      </c>
      <c r="Z188" s="1">
        <f t="shared" si="17"/>
        <v>3278.9</v>
      </c>
      <c r="AA188" s="12">
        <v>3953.72</v>
      </c>
      <c r="AB188" s="12">
        <v>618.95000000000005</v>
      </c>
      <c r="AC188" s="12">
        <v>42.77</v>
      </c>
      <c r="AD188" s="1">
        <f t="shared" si="18"/>
        <v>4615.4400000000005</v>
      </c>
      <c r="AE188" s="12">
        <v>3652.88</v>
      </c>
      <c r="AF188" s="12">
        <v>889.64</v>
      </c>
      <c r="AG188" s="1">
        <v>497.94</v>
      </c>
      <c r="AH188" s="1">
        <f t="shared" si="19"/>
        <v>5040.46</v>
      </c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T188" s="12"/>
      <c r="CB188" s="12"/>
    </row>
    <row r="189" spans="1:80" x14ac:dyDescent="0.25">
      <c r="A189" s="14">
        <v>98295</v>
      </c>
      <c r="B189" t="s">
        <v>83</v>
      </c>
      <c r="C189">
        <v>5</v>
      </c>
      <c r="D189">
        <v>7</v>
      </c>
      <c r="E189">
        <v>8</v>
      </c>
      <c r="F189">
        <v>5</v>
      </c>
      <c r="G189">
        <v>8</v>
      </c>
      <c r="O189" s="1">
        <v>433.58</v>
      </c>
      <c r="P189" s="1">
        <v>202.97</v>
      </c>
      <c r="Q189" s="1">
        <v>198.22</v>
      </c>
      <c r="R189" s="1">
        <f t="shared" si="20"/>
        <v>834.77</v>
      </c>
      <c r="S189" s="1">
        <v>741.7</v>
      </c>
      <c r="T189" s="1">
        <v>13.13</v>
      </c>
      <c r="U189" s="1">
        <v>26.26</v>
      </c>
      <c r="V189" s="1">
        <f t="shared" si="21"/>
        <v>781.09</v>
      </c>
      <c r="W189" s="1">
        <v>1947.51</v>
      </c>
      <c r="X189" s="1">
        <v>564.41999999999996</v>
      </c>
      <c r="Y189" s="1">
        <v>39.39</v>
      </c>
      <c r="Z189" s="1">
        <f t="shared" si="17"/>
        <v>2551.3199999999997</v>
      </c>
      <c r="AA189" s="12">
        <v>641.84</v>
      </c>
      <c r="AB189" s="12">
        <v>752.21</v>
      </c>
      <c r="AC189" s="12">
        <v>233.97000000000003</v>
      </c>
      <c r="AD189" s="1">
        <f t="shared" si="18"/>
        <v>1628.0200000000002</v>
      </c>
      <c r="AE189" s="12">
        <v>543.41</v>
      </c>
      <c r="AF189" s="12">
        <v>537.02</v>
      </c>
      <c r="AG189" s="1">
        <v>914.42000000000007</v>
      </c>
      <c r="AH189" s="1">
        <f t="shared" si="19"/>
        <v>1994.85</v>
      </c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T189" s="12"/>
      <c r="CB189" s="12"/>
    </row>
    <row r="190" spans="1:80" x14ac:dyDescent="0.25">
      <c r="A190" s="14">
        <v>98310</v>
      </c>
      <c r="B190" t="s">
        <v>83</v>
      </c>
      <c r="C190">
        <v>34</v>
      </c>
      <c r="D190">
        <v>47</v>
      </c>
      <c r="E190">
        <v>44</v>
      </c>
      <c r="F190">
        <v>38</v>
      </c>
      <c r="G190">
        <v>29</v>
      </c>
      <c r="O190" s="1">
        <v>12647.77</v>
      </c>
      <c r="P190" s="1">
        <v>4409.47</v>
      </c>
      <c r="Q190" s="1">
        <v>1373.93</v>
      </c>
      <c r="R190" s="1">
        <f t="shared" si="20"/>
        <v>18431.170000000002</v>
      </c>
      <c r="S190" s="1">
        <v>21655.07</v>
      </c>
      <c r="T190" s="1">
        <v>3434.69</v>
      </c>
      <c r="U190" s="1">
        <v>824.2</v>
      </c>
      <c r="V190" s="1">
        <f t="shared" si="21"/>
        <v>25913.96</v>
      </c>
      <c r="W190" s="1">
        <v>14183.2</v>
      </c>
      <c r="X190" s="1">
        <v>8293.9500000000007</v>
      </c>
      <c r="Y190" s="1">
        <v>2947.2799999999997</v>
      </c>
      <c r="Z190" s="1">
        <f t="shared" si="17"/>
        <v>25424.43</v>
      </c>
      <c r="AA190" s="12">
        <v>17896.669999999998</v>
      </c>
      <c r="AB190" s="12">
        <v>3548.81</v>
      </c>
      <c r="AC190" s="12">
        <v>3306.02</v>
      </c>
      <c r="AD190" s="1">
        <f t="shared" si="18"/>
        <v>24751.5</v>
      </c>
      <c r="AE190" s="12">
        <v>11147.75</v>
      </c>
      <c r="AF190" s="12">
        <v>4283.75</v>
      </c>
      <c r="AG190" s="1">
        <v>3237.92</v>
      </c>
      <c r="AH190" s="1">
        <f t="shared" si="19"/>
        <v>18669.419999999998</v>
      </c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T190" s="12"/>
      <c r="CB190" s="12"/>
    </row>
    <row r="191" spans="1:80" x14ac:dyDescent="0.25">
      <c r="A191" s="14">
        <v>98311</v>
      </c>
      <c r="B191" t="s">
        <v>83</v>
      </c>
      <c r="C191">
        <v>16</v>
      </c>
      <c r="D191">
        <v>13</v>
      </c>
      <c r="E191">
        <v>10</v>
      </c>
      <c r="F191">
        <v>19</v>
      </c>
      <c r="G191">
        <v>10</v>
      </c>
      <c r="O191" s="1">
        <v>2639.98</v>
      </c>
      <c r="P191" s="1">
        <v>577.69000000000005</v>
      </c>
      <c r="Q191" s="1">
        <v>5996.89</v>
      </c>
      <c r="R191" s="1">
        <f t="shared" si="20"/>
        <v>9214.5600000000013</v>
      </c>
      <c r="S191" s="1">
        <v>4629.97</v>
      </c>
      <c r="T191" s="1">
        <v>966.96</v>
      </c>
      <c r="U191" s="1">
        <v>5844.76</v>
      </c>
      <c r="V191" s="1">
        <f t="shared" si="21"/>
        <v>11441.69</v>
      </c>
      <c r="W191" s="1">
        <v>1813.05</v>
      </c>
      <c r="X191" s="1">
        <v>919.74</v>
      </c>
      <c r="Y191" s="1">
        <v>194.52</v>
      </c>
      <c r="Z191" s="1">
        <f t="shared" si="17"/>
        <v>2927.31</v>
      </c>
      <c r="AA191" s="12">
        <v>18599.04</v>
      </c>
      <c r="AB191" s="12">
        <v>667.43</v>
      </c>
      <c r="AC191" s="12">
        <v>684.89</v>
      </c>
      <c r="AD191" s="1">
        <f t="shared" si="18"/>
        <v>19951.36</v>
      </c>
      <c r="AE191" s="12">
        <v>3196.73</v>
      </c>
      <c r="AF191" s="12">
        <v>2701.06</v>
      </c>
      <c r="AG191" s="1">
        <v>466.90999999999997</v>
      </c>
      <c r="AH191" s="1">
        <f t="shared" si="19"/>
        <v>6364.7</v>
      </c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T191" s="12"/>
      <c r="CB191" s="12"/>
    </row>
    <row r="192" spans="1:80" x14ac:dyDescent="0.25">
      <c r="A192" s="14">
        <v>98312</v>
      </c>
      <c r="B192" t="s">
        <v>83</v>
      </c>
      <c r="C192">
        <v>49</v>
      </c>
      <c r="D192">
        <v>49</v>
      </c>
      <c r="E192">
        <v>51</v>
      </c>
      <c r="F192">
        <v>37</v>
      </c>
      <c r="G192">
        <v>34</v>
      </c>
      <c r="O192" s="1">
        <v>19083.509999999998</v>
      </c>
      <c r="P192" s="1">
        <v>1885.31</v>
      </c>
      <c r="Q192" s="1">
        <v>3875.78</v>
      </c>
      <c r="R192" s="1">
        <f t="shared" si="20"/>
        <v>24844.6</v>
      </c>
      <c r="S192" s="1">
        <v>17509.02</v>
      </c>
      <c r="T192" s="1">
        <v>5115.87</v>
      </c>
      <c r="U192" s="1">
        <v>5433.47</v>
      </c>
      <c r="V192" s="1">
        <f t="shared" si="21"/>
        <v>28058.36</v>
      </c>
      <c r="W192" s="1">
        <v>21092.84</v>
      </c>
      <c r="X192" s="1">
        <v>7499.45</v>
      </c>
      <c r="Y192" s="1">
        <v>4313.7700000000004</v>
      </c>
      <c r="Z192" s="1">
        <f t="shared" si="17"/>
        <v>32906.06</v>
      </c>
      <c r="AA192" s="12">
        <v>9489.73</v>
      </c>
      <c r="AB192" s="12">
        <v>4949.82</v>
      </c>
      <c r="AC192" s="12">
        <v>6239.21</v>
      </c>
      <c r="AD192" s="1">
        <f t="shared" si="18"/>
        <v>20678.759999999998</v>
      </c>
      <c r="AE192" s="12">
        <v>6677</v>
      </c>
      <c r="AF192" s="12">
        <v>3424.64</v>
      </c>
      <c r="AG192" s="1">
        <v>6828.66</v>
      </c>
      <c r="AH192" s="1">
        <f t="shared" si="19"/>
        <v>16930.3</v>
      </c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T192" s="12"/>
      <c r="CB192" s="12"/>
    </row>
    <row r="193" spans="1:80" x14ac:dyDescent="0.25">
      <c r="A193" s="14">
        <v>98337</v>
      </c>
      <c r="B193" t="s">
        <v>83</v>
      </c>
      <c r="C193">
        <v>8</v>
      </c>
      <c r="D193">
        <v>13</v>
      </c>
      <c r="E193">
        <v>8</v>
      </c>
      <c r="F193">
        <v>7</v>
      </c>
      <c r="G193">
        <v>8</v>
      </c>
      <c r="O193" s="1">
        <v>3225.35</v>
      </c>
      <c r="P193" s="1">
        <v>394.02</v>
      </c>
      <c r="Q193" s="1">
        <v>931.67000000000007</v>
      </c>
      <c r="R193" s="1">
        <f t="shared" si="20"/>
        <v>4551.04</v>
      </c>
      <c r="S193" s="1">
        <v>12097.6</v>
      </c>
      <c r="T193" s="1">
        <v>1904.96</v>
      </c>
      <c r="U193" s="1">
        <v>1325.69</v>
      </c>
      <c r="V193" s="1">
        <f t="shared" si="21"/>
        <v>15328.250000000002</v>
      </c>
      <c r="W193" s="1">
        <v>5633.39</v>
      </c>
      <c r="X193" s="1">
        <v>5123.68</v>
      </c>
      <c r="Y193" s="1">
        <v>3045.79</v>
      </c>
      <c r="Z193" s="1">
        <f t="shared" si="17"/>
        <v>13802.86</v>
      </c>
      <c r="AA193" s="12">
        <v>5547.16</v>
      </c>
      <c r="AB193" s="12">
        <v>3518.63</v>
      </c>
      <c r="AC193" s="12">
        <v>0</v>
      </c>
      <c r="AD193" s="1">
        <f t="shared" si="18"/>
        <v>9065.7900000000009</v>
      </c>
      <c r="AE193" s="12">
        <v>2361.61</v>
      </c>
      <c r="AF193" s="12">
        <v>1454.32</v>
      </c>
      <c r="AG193" s="1">
        <v>71.45</v>
      </c>
      <c r="AH193" s="1">
        <f t="shared" si="19"/>
        <v>3887.38</v>
      </c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T193" s="12"/>
      <c r="CB193" s="12"/>
    </row>
    <row r="194" spans="1:80" x14ac:dyDescent="0.25">
      <c r="A194" s="14">
        <v>98345</v>
      </c>
      <c r="B194" t="s">
        <v>83</v>
      </c>
      <c r="C194">
        <v>1</v>
      </c>
      <c r="O194" s="1">
        <v>583.51</v>
      </c>
      <c r="P194" s="1">
        <v>0</v>
      </c>
      <c r="Q194" s="1">
        <v>0</v>
      </c>
      <c r="R194" s="1">
        <f t="shared" si="20"/>
        <v>583.51</v>
      </c>
      <c r="S194" s="1"/>
      <c r="T194" s="1"/>
      <c r="U194" s="1"/>
      <c r="V194" s="1">
        <f t="shared" si="21"/>
        <v>0</v>
      </c>
      <c r="Z194" s="1">
        <f t="shared" si="17"/>
        <v>0</v>
      </c>
      <c r="AA194" s="12"/>
      <c r="AB194" s="12"/>
      <c r="AC194" s="12"/>
      <c r="AD194" s="1">
        <f t="shared" si="18"/>
        <v>0</v>
      </c>
      <c r="AE194" s="12"/>
      <c r="AF194" s="12"/>
      <c r="AG194" s="1"/>
      <c r="AH194" s="1">
        <f t="shared" si="19"/>
        <v>0</v>
      </c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T194" s="12"/>
      <c r="CB194" s="12"/>
    </row>
    <row r="195" spans="1:80" x14ac:dyDescent="0.25">
      <c r="A195" s="14">
        <v>98366</v>
      </c>
      <c r="B195" t="s">
        <v>83</v>
      </c>
      <c r="C195">
        <v>23</v>
      </c>
      <c r="D195">
        <v>32</v>
      </c>
      <c r="E195">
        <v>33</v>
      </c>
      <c r="F195">
        <v>23</v>
      </c>
      <c r="G195">
        <v>35</v>
      </c>
      <c r="O195" s="1">
        <v>7249.68</v>
      </c>
      <c r="P195" s="1">
        <v>935.93</v>
      </c>
      <c r="Q195" s="1">
        <v>3967.46</v>
      </c>
      <c r="R195" s="1">
        <f t="shared" si="20"/>
        <v>12153.07</v>
      </c>
      <c r="S195" s="1">
        <v>10669.19</v>
      </c>
      <c r="T195" s="1">
        <v>4406.67</v>
      </c>
      <c r="U195" s="1">
        <v>4640.8899999999994</v>
      </c>
      <c r="V195" s="1">
        <f t="shared" si="21"/>
        <v>19716.75</v>
      </c>
      <c r="W195" s="1">
        <v>9693.65</v>
      </c>
      <c r="X195" s="1">
        <v>4136.25</v>
      </c>
      <c r="Y195" s="1">
        <v>3131.54</v>
      </c>
      <c r="Z195" s="1">
        <f t="shared" si="17"/>
        <v>16961.439999999999</v>
      </c>
      <c r="AA195" s="12">
        <v>6643.85</v>
      </c>
      <c r="AB195" s="12">
        <v>4142.1099999999997</v>
      </c>
      <c r="AC195" s="12">
        <v>4032.7799999999997</v>
      </c>
      <c r="AD195" s="1">
        <f t="shared" si="18"/>
        <v>14818.739999999998</v>
      </c>
      <c r="AE195" s="12">
        <v>7670.45</v>
      </c>
      <c r="AF195" s="12">
        <v>3827.29</v>
      </c>
      <c r="AG195" s="1">
        <v>7311.59</v>
      </c>
      <c r="AH195" s="1">
        <f t="shared" si="19"/>
        <v>18809.330000000002</v>
      </c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T195" s="12"/>
      <c r="CB195" s="12"/>
    </row>
    <row r="196" spans="1:80" x14ac:dyDescent="0.25">
      <c r="A196" s="14">
        <v>98367</v>
      </c>
      <c r="B196" t="s">
        <v>83</v>
      </c>
      <c r="C196">
        <v>4</v>
      </c>
      <c r="D196">
        <v>2</v>
      </c>
      <c r="E196">
        <v>2</v>
      </c>
      <c r="F196">
        <v>1</v>
      </c>
      <c r="G196">
        <v>2</v>
      </c>
      <c r="O196" s="1">
        <v>372.32</v>
      </c>
      <c r="P196" s="1">
        <v>26</v>
      </c>
      <c r="Q196" s="1">
        <v>117</v>
      </c>
      <c r="R196" s="1">
        <f t="shared" si="20"/>
        <v>515.31999999999994</v>
      </c>
      <c r="S196" s="1">
        <v>324.08</v>
      </c>
      <c r="T196" s="1">
        <v>0</v>
      </c>
      <c r="U196" s="1">
        <v>0</v>
      </c>
      <c r="V196" s="1">
        <f t="shared" si="21"/>
        <v>324.08</v>
      </c>
      <c r="W196" s="1">
        <v>221.09</v>
      </c>
      <c r="X196" s="1">
        <v>61.9</v>
      </c>
      <c r="Y196" s="1">
        <v>0</v>
      </c>
      <c r="Z196" s="1">
        <f t="shared" si="17"/>
        <v>282.99</v>
      </c>
      <c r="AA196" s="12">
        <v>154.99</v>
      </c>
      <c r="AB196" s="12">
        <v>191.3</v>
      </c>
      <c r="AC196" s="12">
        <v>0</v>
      </c>
      <c r="AD196" s="1">
        <f t="shared" si="18"/>
        <v>346.29</v>
      </c>
      <c r="AE196" s="12">
        <v>197.35</v>
      </c>
      <c r="AF196" s="12">
        <v>154.99</v>
      </c>
      <c r="AG196" s="1">
        <v>191.3</v>
      </c>
      <c r="AH196" s="1">
        <f t="shared" si="19"/>
        <v>543.6400000000001</v>
      </c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T196" s="12"/>
      <c r="CB196" s="12"/>
    </row>
    <row r="197" spans="1:80" x14ac:dyDescent="0.25">
      <c r="A197" s="14">
        <v>98370</v>
      </c>
      <c r="B197" t="s">
        <v>83</v>
      </c>
      <c r="C197">
        <v>9</v>
      </c>
      <c r="D197">
        <v>10</v>
      </c>
      <c r="E197">
        <v>9</v>
      </c>
      <c r="F197">
        <v>11</v>
      </c>
      <c r="G197">
        <v>8</v>
      </c>
      <c r="O197" s="1">
        <v>2725.54</v>
      </c>
      <c r="P197" s="1">
        <v>1038.31</v>
      </c>
      <c r="Q197" s="1">
        <v>10565.92</v>
      </c>
      <c r="R197" s="1">
        <f t="shared" si="20"/>
        <v>14329.77</v>
      </c>
      <c r="S197" s="1">
        <v>2802.87</v>
      </c>
      <c r="T197" s="1">
        <v>592.41</v>
      </c>
      <c r="U197" s="1">
        <v>13.45</v>
      </c>
      <c r="V197" s="1">
        <f t="shared" si="21"/>
        <v>3408.7299999999996</v>
      </c>
      <c r="W197" s="1">
        <v>2862.35</v>
      </c>
      <c r="X197" s="1">
        <v>1354.13</v>
      </c>
      <c r="Y197" s="1">
        <v>504.32</v>
      </c>
      <c r="Z197" s="1">
        <f t="shared" ref="Z197:Z239" si="22">SUM(W197:Y197)</f>
        <v>4720.7999999999993</v>
      </c>
      <c r="AA197" s="12">
        <v>6901.24</v>
      </c>
      <c r="AB197" s="12">
        <v>1318.27</v>
      </c>
      <c r="AC197" s="12">
        <v>191.48</v>
      </c>
      <c r="AD197" s="1">
        <f t="shared" ref="AD197:AD239" si="23">SUM(AA197:AC197)</f>
        <v>8410.99</v>
      </c>
      <c r="AE197" s="12">
        <v>3117.42</v>
      </c>
      <c r="AF197" s="12">
        <v>3041.03</v>
      </c>
      <c r="AG197" s="1">
        <v>13128.01</v>
      </c>
      <c r="AH197" s="1">
        <f t="shared" ref="AH197:AH239" si="24">SUM(AE197:AG197)</f>
        <v>19286.46</v>
      </c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T197" s="12"/>
      <c r="CB197" s="12"/>
    </row>
    <row r="198" spans="1:80" x14ac:dyDescent="0.25">
      <c r="A198" s="14">
        <v>98383</v>
      </c>
      <c r="B198" t="s">
        <v>83</v>
      </c>
      <c r="C198">
        <v>19</v>
      </c>
      <c r="D198">
        <v>27</v>
      </c>
      <c r="E198">
        <v>26</v>
      </c>
      <c r="F198">
        <v>18</v>
      </c>
      <c r="G198">
        <v>22</v>
      </c>
      <c r="O198" s="1">
        <v>5502.84</v>
      </c>
      <c r="P198" s="1">
        <v>3709.25</v>
      </c>
      <c r="Q198" s="1">
        <v>12369.09</v>
      </c>
      <c r="R198" s="1">
        <f t="shared" si="20"/>
        <v>21581.18</v>
      </c>
      <c r="S198" s="1">
        <v>17592.91</v>
      </c>
      <c r="T198" s="1">
        <v>4094.41</v>
      </c>
      <c r="U198" s="1">
        <v>15585.76</v>
      </c>
      <c r="V198" s="1">
        <f t="shared" si="21"/>
        <v>37273.08</v>
      </c>
      <c r="W198" s="1">
        <v>9164.74</v>
      </c>
      <c r="X198" s="1">
        <v>19709.560000000001</v>
      </c>
      <c r="Y198" s="1">
        <v>19559.73</v>
      </c>
      <c r="Z198" s="1">
        <f t="shared" si="22"/>
        <v>48434.03</v>
      </c>
      <c r="AA198" s="12">
        <v>5716.14</v>
      </c>
      <c r="AB198" s="12">
        <v>3997.98</v>
      </c>
      <c r="AC198" s="12">
        <v>25647.239999999998</v>
      </c>
      <c r="AD198" s="1">
        <f t="shared" si="23"/>
        <v>35361.360000000001</v>
      </c>
      <c r="AE198" s="12">
        <v>6412.31</v>
      </c>
      <c r="AF198" s="12">
        <v>4266.2</v>
      </c>
      <c r="AG198" s="1">
        <v>15132.33</v>
      </c>
      <c r="AH198" s="1">
        <f t="shared" si="24"/>
        <v>25810.84</v>
      </c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T198" s="12"/>
      <c r="CB198" s="12"/>
    </row>
    <row r="199" spans="1:80" x14ac:dyDescent="0.25">
      <c r="A199" s="14">
        <v>98520</v>
      </c>
      <c r="B199" t="s">
        <v>83</v>
      </c>
      <c r="C199">
        <v>12</v>
      </c>
      <c r="D199">
        <v>17</v>
      </c>
      <c r="E199">
        <v>17</v>
      </c>
      <c r="F199">
        <v>20</v>
      </c>
      <c r="G199">
        <v>17</v>
      </c>
      <c r="O199" s="1">
        <v>7467.25</v>
      </c>
      <c r="P199" s="1">
        <v>1005.68</v>
      </c>
      <c r="Q199" s="1">
        <v>3724.57</v>
      </c>
      <c r="R199" s="1">
        <f t="shared" si="20"/>
        <v>12197.5</v>
      </c>
      <c r="S199" s="1">
        <v>5641.97</v>
      </c>
      <c r="T199" s="1">
        <v>2161.86</v>
      </c>
      <c r="U199" s="1">
        <v>1565.6000000000001</v>
      </c>
      <c r="V199" s="1">
        <f t="shared" si="21"/>
        <v>9369.43</v>
      </c>
      <c r="W199" s="1">
        <v>2979.8</v>
      </c>
      <c r="X199" s="1">
        <v>1681.48</v>
      </c>
      <c r="Y199" s="1">
        <v>1824.64</v>
      </c>
      <c r="Z199" s="1">
        <f t="shared" si="22"/>
        <v>6485.920000000001</v>
      </c>
      <c r="AA199" s="12">
        <v>9552.33</v>
      </c>
      <c r="AB199" s="12">
        <v>1544.68</v>
      </c>
      <c r="AC199" s="12">
        <v>1869.3899999999999</v>
      </c>
      <c r="AD199" s="1">
        <f t="shared" si="23"/>
        <v>12966.4</v>
      </c>
      <c r="AE199" s="12">
        <v>3489.41</v>
      </c>
      <c r="AF199" s="12">
        <v>4253.24</v>
      </c>
      <c r="AG199" s="1">
        <v>2268.6999999999998</v>
      </c>
      <c r="AH199" s="1">
        <f t="shared" si="24"/>
        <v>10011.349999999999</v>
      </c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T199" s="12"/>
      <c r="CB199" s="12"/>
    </row>
    <row r="200" spans="1:80" x14ac:dyDescent="0.25">
      <c r="A200" s="14">
        <v>98528</v>
      </c>
      <c r="B200" t="s">
        <v>83</v>
      </c>
      <c r="C200">
        <v>19</v>
      </c>
      <c r="D200">
        <v>20</v>
      </c>
      <c r="E200">
        <v>21</v>
      </c>
      <c r="F200">
        <v>7</v>
      </c>
      <c r="G200">
        <v>15</v>
      </c>
      <c r="O200" s="1">
        <v>17697.23</v>
      </c>
      <c r="P200" s="1">
        <v>1260.21</v>
      </c>
      <c r="Q200" s="1">
        <v>1466.76</v>
      </c>
      <c r="R200" s="1">
        <f t="shared" si="20"/>
        <v>20424.199999999997</v>
      </c>
      <c r="S200" s="1">
        <v>5555.54</v>
      </c>
      <c r="T200" s="1">
        <v>877.86</v>
      </c>
      <c r="U200" s="1">
        <v>108.89</v>
      </c>
      <c r="V200" s="1">
        <f t="shared" si="21"/>
        <v>6542.29</v>
      </c>
      <c r="W200" s="1">
        <v>4311.8</v>
      </c>
      <c r="X200" s="1">
        <v>2600.36</v>
      </c>
      <c r="Y200" s="1">
        <v>104.39</v>
      </c>
      <c r="Z200" s="1">
        <f t="shared" si="22"/>
        <v>7016.55</v>
      </c>
      <c r="AA200" s="12">
        <v>2442.16</v>
      </c>
      <c r="AB200" s="12">
        <v>2082.1</v>
      </c>
      <c r="AC200" s="12">
        <v>712.52</v>
      </c>
      <c r="AD200" s="1">
        <f t="shared" si="23"/>
        <v>5236.7800000000007</v>
      </c>
      <c r="AE200" s="12">
        <v>2697.39</v>
      </c>
      <c r="AF200" s="12">
        <v>2371.34</v>
      </c>
      <c r="AG200" s="1">
        <v>1797.44</v>
      </c>
      <c r="AH200" s="1">
        <f t="shared" si="24"/>
        <v>6866.17</v>
      </c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T200" s="12"/>
      <c r="CB200" s="12"/>
    </row>
    <row r="201" spans="1:80" x14ac:dyDescent="0.25">
      <c r="A201" s="14">
        <v>98541</v>
      </c>
      <c r="B201" t="s">
        <v>83</v>
      </c>
      <c r="C201">
        <v>3</v>
      </c>
      <c r="D201">
        <v>7</v>
      </c>
      <c r="E201">
        <v>6</v>
      </c>
      <c r="F201">
        <v>4</v>
      </c>
      <c r="G201">
        <v>5</v>
      </c>
      <c r="O201" s="1">
        <v>994.25</v>
      </c>
      <c r="P201" s="1">
        <v>0</v>
      </c>
      <c r="Q201" s="1">
        <v>0</v>
      </c>
      <c r="R201" s="1">
        <f t="shared" ref="R201:R239" si="25">SUM(O201:Q201)</f>
        <v>994.25</v>
      </c>
      <c r="S201" s="1">
        <v>1691.63</v>
      </c>
      <c r="T201" s="1">
        <v>143.37</v>
      </c>
      <c r="U201" s="1">
        <v>0</v>
      </c>
      <c r="V201" s="1">
        <f t="shared" ref="V201:V239" si="26">SUM(S201:U201)</f>
        <v>1835</v>
      </c>
      <c r="W201" s="1">
        <v>858.28</v>
      </c>
      <c r="X201" s="1">
        <v>534.96</v>
      </c>
      <c r="Y201" s="1">
        <v>143.37</v>
      </c>
      <c r="Z201" s="1">
        <f t="shared" si="22"/>
        <v>1536.6100000000001</v>
      </c>
      <c r="AA201" s="12">
        <v>1255.55</v>
      </c>
      <c r="AB201" s="12">
        <v>453.57</v>
      </c>
      <c r="AC201" s="12">
        <v>136.97999999999999</v>
      </c>
      <c r="AD201" s="1">
        <f t="shared" si="23"/>
        <v>1846.1</v>
      </c>
      <c r="AE201" s="12">
        <v>2061.12</v>
      </c>
      <c r="AF201" s="12">
        <v>226.63</v>
      </c>
      <c r="AG201" s="1">
        <v>0</v>
      </c>
      <c r="AH201" s="1">
        <f t="shared" si="24"/>
        <v>2287.75</v>
      </c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T201" s="12"/>
      <c r="CB201" s="12"/>
    </row>
    <row r="202" spans="1:80" x14ac:dyDescent="0.25">
      <c r="A202" s="14">
        <v>98550</v>
      </c>
      <c r="B202" t="s">
        <v>83</v>
      </c>
      <c r="C202">
        <v>7</v>
      </c>
      <c r="D202">
        <v>6</v>
      </c>
      <c r="E202">
        <v>13</v>
      </c>
      <c r="F202">
        <v>7</v>
      </c>
      <c r="G202">
        <v>8</v>
      </c>
      <c r="O202" s="1">
        <v>928.36</v>
      </c>
      <c r="P202" s="1">
        <v>256.08</v>
      </c>
      <c r="Q202" s="1">
        <v>1974.45</v>
      </c>
      <c r="R202" s="1">
        <f t="shared" si="25"/>
        <v>3158.8900000000003</v>
      </c>
      <c r="S202" s="1">
        <v>2866.59</v>
      </c>
      <c r="T202" s="1">
        <v>66.87</v>
      </c>
      <c r="U202" s="1">
        <v>129.29999999999998</v>
      </c>
      <c r="V202" s="1">
        <f t="shared" si="26"/>
        <v>3062.76</v>
      </c>
      <c r="W202" s="1">
        <v>7567.62</v>
      </c>
      <c r="X202" s="1">
        <v>1341.83</v>
      </c>
      <c r="Y202" s="1">
        <v>2292.12</v>
      </c>
      <c r="Z202" s="1">
        <f t="shared" si="22"/>
        <v>11201.57</v>
      </c>
      <c r="AA202" s="12">
        <v>1582.11</v>
      </c>
      <c r="AB202" s="12">
        <v>4501.59</v>
      </c>
      <c r="AC202" s="12">
        <v>2860.3199999999997</v>
      </c>
      <c r="AD202" s="1">
        <f t="shared" si="23"/>
        <v>8944.02</v>
      </c>
      <c r="AE202" s="12">
        <v>1250.08</v>
      </c>
      <c r="AF202" s="12">
        <v>602.26</v>
      </c>
      <c r="AG202" s="1">
        <v>3938.04</v>
      </c>
      <c r="AH202" s="1">
        <f t="shared" si="24"/>
        <v>5790.38</v>
      </c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T202" s="12"/>
      <c r="CB202" s="12"/>
    </row>
    <row r="203" spans="1:80" x14ac:dyDescent="0.25">
      <c r="A203" s="14">
        <v>98557</v>
      </c>
      <c r="B203" t="s">
        <v>83</v>
      </c>
      <c r="C203">
        <v>1</v>
      </c>
      <c r="O203" s="1">
        <v>2161.77</v>
      </c>
      <c r="P203" s="1">
        <v>0</v>
      </c>
      <c r="Q203" s="1">
        <v>0</v>
      </c>
      <c r="R203" s="1">
        <f t="shared" si="25"/>
        <v>2161.77</v>
      </c>
      <c r="S203" s="1"/>
      <c r="T203" s="1"/>
      <c r="U203" s="1"/>
      <c r="V203" s="1">
        <f t="shared" si="26"/>
        <v>0</v>
      </c>
      <c r="Z203" s="1">
        <f t="shared" si="22"/>
        <v>0</v>
      </c>
      <c r="AA203" s="12"/>
      <c r="AB203" s="12"/>
      <c r="AC203" s="12"/>
      <c r="AD203" s="1">
        <f t="shared" si="23"/>
        <v>0</v>
      </c>
      <c r="AE203" s="12"/>
      <c r="AF203" s="12"/>
      <c r="AG203" s="1"/>
      <c r="AH203" s="1">
        <f t="shared" si="24"/>
        <v>0</v>
      </c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T203" s="12"/>
      <c r="CB203" s="12"/>
    </row>
    <row r="204" spans="1:80" x14ac:dyDescent="0.25">
      <c r="A204" s="14">
        <v>98563</v>
      </c>
      <c r="B204" t="s">
        <v>83</v>
      </c>
      <c r="C204">
        <v>4</v>
      </c>
      <c r="D204">
        <v>3</v>
      </c>
      <c r="E204">
        <v>4</v>
      </c>
      <c r="F204">
        <v>3</v>
      </c>
      <c r="G204">
        <v>4</v>
      </c>
      <c r="O204" s="1">
        <v>1081.17</v>
      </c>
      <c r="P204" s="1">
        <v>389.48</v>
      </c>
      <c r="Q204" s="1">
        <v>904.66</v>
      </c>
      <c r="R204" s="1">
        <f t="shared" si="25"/>
        <v>2375.31</v>
      </c>
      <c r="S204" s="1">
        <v>764.34</v>
      </c>
      <c r="T204" s="1">
        <v>373.75</v>
      </c>
      <c r="U204" s="1">
        <v>1267.51</v>
      </c>
      <c r="V204" s="1">
        <f t="shared" si="26"/>
        <v>2405.6000000000004</v>
      </c>
      <c r="W204" s="1">
        <v>1091.79</v>
      </c>
      <c r="X204" s="1">
        <v>367.89</v>
      </c>
      <c r="Y204" s="1">
        <v>1141.26</v>
      </c>
      <c r="Z204" s="1">
        <f t="shared" si="22"/>
        <v>2600.9399999999996</v>
      </c>
      <c r="AA204" s="12">
        <v>1301.2</v>
      </c>
      <c r="AB204" s="12">
        <v>925.87</v>
      </c>
      <c r="AC204" s="12">
        <v>495.37</v>
      </c>
      <c r="AD204" s="1">
        <f t="shared" si="23"/>
        <v>2722.44</v>
      </c>
      <c r="AE204" s="12">
        <v>990.48</v>
      </c>
      <c r="AF204" s="12">
        <v>363.27</v>
      </c>
      <c r="AG204" s="1">
        <v>243.44</v>
      </c>
      <c r="AH204" s="1">
        <f t="shared" si="24"/>
        <v>1597.19</v>
      </c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T204" s="12"/>
      <c r="CB204" s="12"/>
    </row>
    <row r="205" spans="1:80" x14ac:dyDescent="0.25">
      <c r="A205" s="14">
        <v>98584</v>
      </c>
      <c r="B205" t="s">
        <v>83</v>
      </c>
      <c r="C205">
        <v>10</v>
      </c>
      <c r="D205">
        <v>22</v>
      </c>
      <c r="E205">
        <v>18</v>
      </c>
      <c r="F205">
        <v>9</v>
      </c>
      <c r="G205">
        <v>14</v>
      </c>
      <c r="O205" s="1">
        <v>5006.16</v>
      </c>
      <c r="P205" s="1">
        <v>394.59</v>
      </c>
      <c r="Q205" s="1">
        <v>156.06</v>
      </c>
      <c r="R205" s="1">
        <f t="shared" si="25"/>
        <v>5556.81</v>
      </c>
      <c r="S205" s="1">
        <v>5416.18</v>
      </c>
      <c r="T205" s="1">
        <v>3821.47</v>
      </c>
      <c r="U205" s="1">
        <v>550.65</v>
      </c>
      <c r="V205" s="1">
        <f t="shared" si="26"/>
        <v>9788.2999999999993</v>
      </c>
      <c r="W205" s="1">
        <v>4705.37</v>
      </c>
      <c r="X205" s="1">
        <v>2077.77</v>
      </c>
      <c r="Y205" s="1">
        <v>4290.28</v>
      </c>
      <c r="Z205" s="1">
        <f t="shared" si="22"/>
        <v>11073.419999999998</v>
      </c>
      <c r="AA205" s="12">
        <v>2297.04</v>
      </c>
      <c r="AB205" s="12">
        <v>1783.34</v>
      </c>
      <c r="AC205" s="12">
        <v>4772.83</v>
      </c>
      <c r="AD205" s="1">
        <f t="shared" si="23"/>
        <v>8853.2099999999991</v>
      </c>
      <c r="AE205" s="12">
        <v>3225.89</v>
      </c>
      <c r="AF205" s="12">
        <v>9076.58</v>
      </c>
      <c r="AG205" s="1">
        <v>6093.17</v>
      </c>
      <c r="AH205" s="1">
        <f t="shared" si="24"/>
        <v>18395.64</v>
      </c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T205" s="12"/>
      <c r="CB205" s="12"/>
    </row>
    <row r="206" spans="1:80" x14ac:dyDescent="0.25">
      <c r="A206" s="14">
        <v>98611</v>
      </c>
      <c r="B206" t="s">
        <v>83</v>
      </c>
      <c r="C206">
        <v>7</v>
      </c>
      <c r="D206">
        <v>4</v>
      </c>
      <c r="E206">
        <v>6</v>
      </c>
      <c r="F206">
        <v>7</v>
      </c>
      <c r="G206">
        <v>4</v>
      </c>
      <c r="O206" s="1">
        <v>2910.87</v>
      </c>
      <c r="P206" s="1">
        <v>409.06</v>
      </c>
      <c r="Q206" s="1">
        <v>19.14</v>
      </c>
      <c r="R206" s="1">
        <f t="shared" si="25"/>
        <v>3339.0699999999997</v>
      </c>
      <c r="S206" s="1">
        <v>0</v>
      </c>
      <c r="T206" s="1">
        <v>552.51</v>
      </c>
      <c r="U206" s="1">
        <v>391.90999999999997</v>
      </c>
      <c r="V206" s="1">
        <f t="shared" si="26"/>
        <v>944.42</v>
      </c>
      <c r="W206" s="1">
        <v>1237.19</v>
      </c>
      <c r="X206" s="1">
        <v>333.21</v>
      </c>
      <c r="Y206" s="1">
        <v>135.60000000000002</v>
      </c>
      <c r="Z206" s="1">
        <f t="shared" si="22"/>
        <v>1706</v>
      </c>
      <c r="AA206" s="12">
        <v>740.46</v>
      </c>
      <c r="AB206" s="12">
        <v>45.9</v>
      </c>
      <c r="AC206" s="12">
        <v>101.82000000000001</v>
      </c>
      <c r="AD206" s="1">
        <f t="shared" si="23"/>
        <v>888.18000000000006</v>
      </c>
      <c r="AE206" s="12">
        <v>879.11</v>
      </c>
      <c r="AF206" s="12">
        <v>162.37</v>
      </c>
      <c r="AG206" s="1">
        <v>73.460000000000008</v>
      </c>
      <c r="AH206" s="1">
        <f t="shared" si="24"/>
        <v>1114.94</v>
      </c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T206" s="12"/>
      <c r="CB206" s="12"/>
    </row>
    <row r="207" spans="1:80" x14ac:dyDescent="0.25">
      <c r="A207" s="14">
        <v>98625</v>
      </c>
      <c r="B207" t="s">
        <v>83</v>
      </c>
      <c r="C207">
        <v>5</v>
      </c>
      <c r="D207">
        <v>4</v>
      </c>
      <c r="E207">
        <v>6</v>
      </c>
      <c r="F207">
        <v>3</v>
      </c>
      <c r="G207">
        <v>4</v>
      </c>
      <c r="O207" s="1">
        <v>2737.04</v>
      </c>
      <c r="P207" s="1">
        <v>120.37</v>
      </c>
      <c r="Q207" s="1">
        <v>0</v>
      </c>
      <c r="R207" s="1">
        <f t="shared" si="25"/>
        <v>2857.41</v>
      </c>
      <c r="S207" s="1">
        <v>27.24</v>
      </c>
      <c r="T207" s="1">
        <v>100.85</v>
      </c>
      <c r="U207" s="1">
        <v>120.37</v>
      </c>
      <c r="V207" s="1">
        <f t="shared" si="26"/>
        <v>248.46</v>
      </c>
      <c r="W207" s="1">
        <v>2181.5700000000002</v>
      </c>
      <c r="X207" s="1">
        <v>91.7</v>
      </c>
      <c r="Y207" s="1">
        <v>221.22</v>
      </c>
      <c r="Z207" s="1">
        <f t="shared" si="22"/>
        <v>2494.4899999999998</v>
      </c>
      <c r="AA207" s="12">
        <v>301.77999999999997</v>
      </c>
      <c r="AB207" s="12">
        <v>265.08</v>
      </c>
      <c r="AC207" s="12">
        <v>0</v>
      </c>
      <c r="AD207" s="1">
        <f t="shared" si="23"/>
        <v>566.8599999999999</v>
      </c>
      <c r="AE207" s="12">
        <v>2101.63</v>
      </c>
      <c r="AF207" s="12">
        <v>0</v>
      </c>
      <c r="AG207" s="1">
        <v>0</v>
      </c>
      <c r="AH207" s="1">
        <f t="shared" si="24"/>
        <v>2101.63</v>
      </c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T207" s="12"/>
      <c r="CB207" s="12"/>
    </row>
    <row r="208" spans="1:80" x14ac:dyDescent="0.25">
      <c r="A208" s="14">
        <v>98626</v>
      </c>
      <c r="B208" t="s">
        <v>83</v>
      </c>
      <c r="C208">
        <v>27</v>
      </c>
      <c r="D208">
        <v>14</v>
      </c>
      <c r="E208">
        <v>22</v>
      </c>
      <c r="F208">
        <v>18</v>
      </c>
      <c r="G208">
        <v>20</v>
      </c>
      <c r="O208" s="1">
        <v>15678.71</v>
      </c>
      <c r="P208" s="1">
        <v>1518.86</v>
      </c>
      <c r="Q208" s="1">
        <v>1137.52</v>
      </c>
      <c r="R208" s="1">
        <f t="shared" si="25"/>
        <v>18335.09</v>
      </c>
      <c r="S208" s="1">
        <v>392.26</v>
      </c>
      <c r="T208" s="1">
        <v>4811.84</v>
      </c>
      <c r="U208" s="1">
        <v>1571.97</v>
      </c>
      <c r="V208" s="1">
        <f t="shared" si="26"/>
        <v>6776.0700000000006</v>
      </c>
      <c r="W208" s="1">
        <v>8215.2099999999991</v>
      </c>
      <c r="X208" s="1">
        <v>4609.1499999999996</v>
      </c>
      <c r="Y208" s="1">
        <v>4741.92</v>
      </c>
      <c r="Z208" s="1">
        <f t="shared" si="22"/>
        <v>17566.28</v>
      </c>
      <c r="AA208" s="12">
        <v>7834.6</v>
      </c>
      <c r="AB208" s="12">
        <v>2816.23</v>
      </c>
      <c r="AC208" s="12">
        <v>5649.6</v>
      </c>
      <c r="AD208" s="1">
        <f t="shared" si="23"/>
        <v>16300.43</v>
      </c>
      <c r="AE208" s="12">
        <v>6487.74</v>
      </c>
      <c r="AF208" s="12">
        <v>574</v>
      </c>
      <c r="AG208" s="1">
        <v>536.1</v>
      </c>
      <c r="AH208" s="1">
        <f t="shared" si="24"/>
        <v>7597.84</v>
      </c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T208" s="12"/>
      <c r="CB208" s="12"/>
    </row>
    <row r="209" spans="1:80" x14ac:dyDescent="0.25">
      <c r="A209" s="14">
        <v>98632</v>
      </c>
      <c r="B209" t="s">
        <v>83</v>
      </c>
      <c r="C209">
        <v>25</v>
      </c>
      <c r="D209">
        <v>31</v>
      </c>
      <c r="E209">
        <v>34</v>
      </c>
      <c r="F209">
        <v>34</v>
      </c>
      <c r="G209">
        <v>32</v>
      </c>
      <c r="O209" s="1">
        <v>6040.58</v>
      </c>
      <c r="P209" s="1">
        <v>924.33</v>
      </c>
      <c r="Q209" s="1">
        <v>2432.84</v>
      </c>
      <c r="R209" s="1">
        <f t="shared" si="25"/>
        <v>9397.75</v>
      </c>
      <c r="S209" s="1">
        <v>10124.719999999999</v>
      </c>
      <c r="T209" s="1">
        <v>1150.97</v>
      </c>
      <c r="U209" s="1">
        <v>1368.64</v>
      </c>
      <c r="V209" s="1">
        <f t="shared" si="26"/>
        <v>12644.329999999998</v>
      </c>
      <c r="W209" s="1">
        <v>9986.91</v>
      </c>
      <c r="X209" s="1">
        <v>4813.78</v>
      </c>
      <c r="Y209" s="1">
        <v>522.57000000000005</v>
      </c>
      <c r="Z209" s="1">
        <f t="shared" si="22"/>
        <v>15323.259999999998</v>
      </c>
      <c r="AA209" s="12">
        <v>11272.3</v>
      </c>
      <c r="AB209" s="12">
        <v>1283.47</v>
      </c>
      <c r="AC209" s="12">
        <v>810.45999999999992</v>
      </c>
      <c r="AD209" s="1">
        <f t="shared" si="23"/>
        <v>13366.229999999998</v>
      </c>
      <c r="AE209" s="12">
        <v>7748.34</v>
      </c>
      <c r="AF209" s="12">
        <v>2483.35</v>
      </c>
      <c r="AG209" s="1">
        <v>1250.07</v>
      </c>
      <c r="AH209" s="1">
        <f t="shared" si="24"/>
        <v>11481.76</v>
      </c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T209" s="12"/>
      <c r="CB209" s="12"/>
    </row>
    <row r="210" spans="1:80" x14ac:dyDescent="0.25">
      <c r="A210" s="14">
        <v>98674</v>
      </c>
      <c r="B210" t="s">
        <v>83</v>
      </c>
      <c r="C210">
        <v>28</v>
      </c>
      <c r="D210">
        <v>6</v>
      </c>
      <c r="E210">
        <v>24</v>
      </c>
      <c r="F210">
        <v>23</v>
      </c>
      <c r="G210">
        <v>10</v>
      </c>
      <c r="O210" s="1">
        <v>10753.38</v>
      </c>
      <c r="P210" s="1">
        <v>1086.19</v>
      </c>
      <c r="Q210" s="1">
        <v>3254.3599999999997</v>
      </c>
      <c r="R210" s="1">
        <f t="shared" si="25"/>
        <v>15093.93</v>
      </c>
      <c r="S210" s="1">
        <v>27.66</v>
      </c>
      <c r="T210" s="1">
        <v>399.72</v>
      </c>
      <c r="U210" s="1">
        <v>3168.6000000000004</v>
      </c>
      <c r="V210" s="1">
        <f t="shared" si="26"/>
        <v>3595.9800000000005</v>
      </c>
      <c r="W210" s="1">
        <v>9455.68</v>
      </c>
      <c r="X210" s="1">
        <v>1032.05</v>
      </c>
      <c r="Y210" s="1">
        <v>467.71000000000004</v>
      </c>
      <c r="Z210" s="1">
        <f t="shared" si="22"/>
        <v>10955.439999999999</v>
      </c>
      <c r="AA210" s="12">
        <v>3364.18</v>
      </c>
      <c r="AB210" s="12">
        <v>537.27</v>
      </c>
      <c r="AC210" s="12">
        <v>447.32</v>
      </c>
      <c r="AD210" s="1">
        <f t="shared" si="23"/>
        <v>4348.7699999999995</v>
      </c>
      <c r="AE210" s="12">
        <v>1191.24</v>
      </c>
      <c r="AF210" s="12">
        <v>810.3</v>
      </c>
      <c r="AG210" s="1">
        <v>638.55999999999995</v>
      </c>
      <c r="AH210" s="1">
        <f t="shared" si="24"/>
        <v>2640.1</v>
      </c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T210" s="12"/>
      <c r="CB210" s="12"/>
    </row>
    <row r="211" spans="1:80" x14ac:dyDescent="0.25">
      <c r="A211" s="14">
        <v>98801</v>
      </c>
      <c r="B211" t="s">
        <v>83</v>
      </c>
      <c r="C211">
        <v>31</v>
      </c>
      <c r="D211">
        <v>28</v>
      </c>
      <c r="E211">
        <v>35</v>
      </c>
      <c r="F211">
        <v>26</v>
      </c>
      <c r="G211">
        <v>25</v>
      </c>
      <c r="O211" s="1">
        <v>13543.57</v>
      </c>
      <c r="P211" s="1">
        <v>1923.95</v>
      </c>
      <c r="Q211" s="1">
        <v>189.41</v>
      </c>
      <c r="R211" s="1">
        <f t="shared" si="25"/>
        <v>15656.93</v>
      </c>
      <c r="S211" s="1">
        <v>18772.46</v>
      </c>
      <c r="T211" s="1">
        <v>1390.15</v>
      </c>
      <c r="U211" s="1">
        <v>444.71000000000004</v>
      </c>
      <c r="V211" s="1">
        <f t="shared" si="26"/>
        <v>20607.32</v>
      </c>
      <c r="W211" s="1">
        <v>11427.52</v>
      </c>
      <c r="X211" s="1">
        <v>5841.53</v>
      </c>
      <c r="Y211" s="1">
        <v>40.64</v>
      </c>
      <c r="Z211" s="1">
        <f t="shared" si="22"/>
        <v>17309.689999999999</v>
      </c>
      <c r="AA211" s="12">
        <v>10048.23</v>
      </c>
      <c r="AB211" s="12">
        <v>2749.67</v>
      </c>
      <c r="AC211" s="12">
        <v>386.15999999999997</v>
      </c>
      <c r="AD211" s="1">
        <f t="shared" si="23"/>
        <v>13184.06</v>
      </c>
      <c r="AE211" s="12">
        <v>4403.8900000000003</v>
      </c>
      <c r="AF211" s="12">
        <v>5038.43</v>
      </c>
      <c r="AG211" s="1">
        <v>1346.57</v>
      </c>
      <c r="AH211" s="1">
        <f t="shared" si="24"/>
        <v>10788.89</v>
      </c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T211" s="12"/>
      <c r="CB211" s="12"/>
    </row>
    <row r="212" spans="1:80" x14ac:dyDescent="0.25">
      <c r="A212" s="14">
        <v>98802</v>
      </c>
      <c r="B212" t="s">
        <v>83</v>
      </c>
      <c r="C212">
        <v>9</v>
      </c>
      <c r="D212">
        <v>12</v>
      </c>
      <c r="E212">
        <v>7</v>
      </c>
      <c r="F212">
        <v>9</v>
      </c>
      <c r="G212">
        <v>10</v>
      </c>
      <c r="O212" s="1">
        <v>4209.13</v>
      </c>
      <c r="P212" s="1">
        <v>1556.81</v>
      </c>
      <c r="Q212" s="1">
        <v>2240.71</v>
      </c>
      <c r="R212" s="1">
        <f t="shared" si="25"/>
        <v>8006.6500000000005</v>
      </c>
      <c r="S212" s="1">
        <v>5275.25</v>
      </c>
      <c r="T212" s="1">
        <v>2773.19</v>
      </c>
      <c r="U212" s="1">
        <v>1497.88</v>
      </c>
      <c r="V212" s="1">
        <f t="shared" si="26"/>
        <v>9546.32</v>
      </c>
      <c r="W212" s="1">
        <v>5569.47</v>
      </c>
      <c r="X212" s="1">
        <v>836.11</v>
      </c>
      <c r="Y212" s="1">
        <v>2078.94</v>
      </c>
      <c r="Z212" s="1">
        <f t="shared" si="22"/>
        <v>8484.52</v>
      </c>
      <c r="AA212" s="12">
        <v>3437.83</v>
      </c>
      <c r="AB212" s="12">
        <v>3601.48</v>
      </c>
      <c r="AC212" s="12">
        <v>2905.05</v>
      </c>
      <c r="AD212" s="1">
        <f t="shared" si="23"/>
        <v>9944.36</v>
      </c>
      <c r="AE212" s="12">
        <v>2307.1</v>
      </c>
      <c r="AF212" s="12">
        <v>2375.6</v>
      </c>
      <c r="AG212" s="1">
        <v>6325.17</v>
      </c>
      <c r="AH212" s="1">
        <f t="shared" si="24"/>
        <v>11007.869999999999</v>
      </c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T212" s="12"/>
      <c r="CB212" s="12"/>
    </row>
    <row r="213" spans="1:80" x14ac:dyDescent="0.25">
      <c r="A213" s="14">
        <v>98837</v>
      </c>
      <c r="B213" t="s">
        <v>83</v>
      </c>
      <c r="C213">
        <v>18</v>
      </c>
      <c r="D213">
        <v>21</v>
      </c>
      <c r="E213">
        <v>22</v>
      </c>
      <c r="F213">
        <v>21</v>
      </c>
      <c r="G213">
        <v>16</v>
      </c>
      <c r="O213" s="1">
        <v>3824.17</v>
      </c>
      <c r="P213" s="1">
        <v>432.98</v>
      </c>
      <c r="Q213" s="1">
        <v>596.75</v>
      </c>
      <c r="R213" s="1">
        <f t="shared" si="25"/>
        <v>4853.8999999999996</v>
      </c>
      <c r="S213" s="1">
        <v>8191.74</v>
      </c>
      <c r="T213" s="1">
        <v>959.36</v>
      </c>
      <c r="U213" s="1">
        <v>522.43000000000006</v>
      </c>
      <c r="V213" s="1">
        <f t="shared" si="26"/>
        <v>9673.5300000000007</v>
      </c>
      <c r="W213" s="1">
        <v>10673.6</v>
      </c>
      <c r="X213" s="1">
        <v>5515.31</v>
      </c>
      <c r="Y213" s="1">
        <v>1089.8499999999999</v>
      </c>
      <c r="Z213" s="1">
        <f t="shared" si="22"/>
        <v>17278.759999999998</v>
      </c>
      <c r="AA213" s="12">
        <v>10408.44</v>
      </c>
      <c r="AB213" s="12">
        <v>7218.9</v>
      </c>
      <c r="AC213" s="12">
        <v>3498.42</v>
      </c>
      <c r="AD213" s="1">
        <f t="shared" si="23"/>
        <v>21125.760000000002</v>
      </c>
      <c r="AE213" s="12">
        <v>5608.41</v>
      </c>
      <c r="AF213" s="12">
        <v>3971.24</v>
      </c>
      <c r="AG213" s="1">
        <v>1762.9699999999998</v>
      </c>
      <c r="AH213" s="1">
        <f t="shared" si="24"/>
        <v>11342.619999999999</v>
      </c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T213" s="12"/>
      <c r="CB213" s="12"/>
    </row>
    <row r="214" spans="1:80" x14ac:dyDescent="0.25">
      <c r="A214" s="14">
        <v>98848</v>
      </c>
      <c r="B214" t="s">
        <v>83</v>
      </c>
      <c r="C214">
        <v>5</v>
      </c>
      <c r="D214">
        <v>3</v>
      </c>
      <c r="E214">
        <v>4</v>
      </c>
      <c r="F214">
        <v>4</v>
      </c>
      <c r="G214">
        <v>7</v>
      </c>
      <c r="O214" s="1">
        <v>949.87</v>
      </c>
      <c r="P214" s="1">
        <v>434.56</v>
      </c>
      <c r="Q214" s="1">
        <v>29.66</v>
      </c>
      <c r="R214" s="1">
        <f t="shared" si="25"/>
        <v>1414.0900000000001</v>
      </c>
      <c r="S214" s="1">
        <v>397.88</v>
      </c>
      <c r="T214" s="1">
        <v>196.58</v>
      </c>
      <c r="U214" s="1">
        <v>0</v>
      </c>
      <c r="V214" s="1">
        <f t="shared" si="26"/>
        <v>594.46</v>
      </c>
      <c r="W214" s="1">
        <v>3152.87</v>
      </c>
      <c r="X214" s="1">
        <v>160.97999999999999</v>
      </c>
      <c r="Y214" s="1">
        <v>0</v>
      </c>
      <c r="Z214" s="1">
        <f t="shared" si="22"/>
        <v>3313.85</v>
      </c>
      <c r="AA214" s="12">
        <v>1177.3699999999999</v>
      </c>
      <c r="AB214" s="12">
        <v>1228.0999999999999</v>
      </c>
      <c r="AC214" s="12">
        <v>160.97999999999999</v>
      </c>
      <c r="AD214" s="1">
        <f t="shared" si="23"/>
        <v>2566.4499999999998</v>
      </c>
      <c r="AE214" s="12">
        <v>402.77</v>
      </c>
      <c r="AF214" s="12">
        <v>639.66999999999996</v>
      </c>
      <c r="AG214" s="1">
        <v>1389.08</v>
      </c>
      <c r="AH214" s="1">
        <f t="shared" si="24"/>
        <v>2431.52</v>
      </c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T214" s="12"/>
      <c r="CB214" s="12"/>
    </row>
    <row r="215" spans="1:80" x14ac:dyDescent="0.25">
      <c r="A215" s="14">
        <v>98901</v>
      </c>
      <c r="B215" t="s">
        <v>83</v>
      </c>
      <c r="C215">
        <v>56</v>
      </c>
      <c r="D215">
        <v>57</v>
      </c>
      <c r="E215">
        <v>73</v>
      </c>
      <c r="F215">
        <v>78</v>
      </c>
      <c r="G215">
        <v>68</v>
      </c>
      <c r="O215" s="1">
        <v>23436.45</v>
      </c>
      <c r="P215" s="1">
        <v>1926.79</v>
      </c>
      <c r="Q215" s="1">
        <v>13586.66</v>
      </c>
      <c r="R215" s="1">
        <f t="shared" si="25"/>
        <v>38949.9</v>
      </c>
      <c r="S215" s="1">
        <v>34407.79</v>
      </c>
      <c r="T215" s="1">
        <v>4247.99</v>
      </c>
      <c r="U215" s="1">
        <v>10710.949999999999</v>
      </c>
      <c r="V215" s="1">
        <f t="shared" si="26"/>
        <v>49366.729999999996</v>
      </c>
      <c r="W215" s="1">
        <v>44886.54</v>
      </c>
      <c r="X215" s="1">
        <v>11545.38</v>
      </c>
      <c r="Y215" s="1">
        <v>10540.8</v>
      </c>
      <c r="Z215" s="1">
        <f t="shared" si="22"/>
        <v>66972.72</v>
      </c>
      <c r="AA215" s="12">
        <v>29934.44</v>
      </c>
      <c r="AB215" s="12">
        <v>15881.52</v>
      </c>
      <c r="AC215" s="12">
        <v>13630.68</v>
      </c>
      <c r="AD215" s="1">
        <f t="shared" si="23"/>
        <v>59446.64</v>
      </c>
      <c r="AE215" s="12">
        <v>20742.84</v>
      </c>
      <c r="AF215" s="12">
        <v>9420.25</v>
      </c>
      <c r="AG215" s="1">
        <v>10267.84</v>
      </c>
      <c r="AH215" s="1">
        <f t="shared" si="24"/>
        <v>40430.93</v>
      </c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T215" s="12"/>
      <c r="CB215" s="12"/>
    </row>
    <row r="216" spans="1:80" x14ac:dyDescent="0.25">
      <c r="A216" s="14">
        <v>98902</v>
      </c>
      <c r="B216" t="s">
        <v>83</v>
      </c>
      <c r="C216">
        <v>133</v>
      </c>
      <c r="D216">
        <v>124</v>
      </c>
      <c r="E216">
        <v>168</v>
      </c>
      <c r="F216">
        <v>151</v>
      </c>
      <c r="G216">
        <v>145</v>
      </c>
      <c r="O216" s="1">
        <v>34600.51</v>
      </c>
      <c r="P216" s="1">
        <v>4429.93</v>
      </c>
      <c r="Q216" s="1">
        <v>6257.31</v>
      </c>
      <c r="R216" s="1">
        <f t="shared" si="25"/>
        <v>45287.75</v>
      </c>
      <c r="S216" s="1">
        <v>39819.760000000002</v>
      </c>
      <c r="T216" s="1">
        <v>7007.28</v>
      </c>
      <c r="U216" s="1">
        <v>2096.14</v>
      </c>
      <c r="V216" s="1">
        <f t="shared" si="26"/>
        <v>48923.18</v>
      </c>
      <c r="W216" s="1">
        <v>50679.91</v>
      </c>
      <c r="X216" s="1">
        <v>26225.3</v>
      </c>
      <c r="Y216" s="1">
        <v>7129.31</v>
      </c>
      <c r="Z216" s="1">
        <f t="shared" si="22"/>
        <v>84034.52</v>
      </c>
      <c r="AA216" s="12">
        <v>27587.33</v>
      </c>
      <c r="AB216" s="12">
        <v>18418.22</v>
      </c>
      <c r="AC216" s="12">
        <v>16200.57</v>
      </c>
      <c r="AD216" s="1">
        <f t="shared" si="23"/>
        <v>62206.12</v>
      </c>
      <c r="AE216" s="12">
        <v>15581.94</v>
      </c>
      <c r="AF216" s="12">
        <v>8143.17</v>
      </c>
      <c r="AG216" s="1">
        <v>13715.93</v>
      </c>
      <c r="AH216" s="1">
        <f t="shared" si="24"/>
        <v>37441.040000000001</v>
      </c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T216" s="12"/>
      <c r="CB216" s="12"/>
    </row>
    <row r="217" spans="1:80" x14ac:dyDescent="0.25">
      <c r="A217" s="14">
        <v>98903</v>
      </c>
      <c r="B217" t="s">
        <v>83</v>
      </c>
      <c r="C217">
        <v>28</v>
      </c>
      <c r="D217">
        <v>29</v>
      </c>
      <c r="E217">
        <v>43</v>
      </c>
      <c r="F217">
        <v>40</v>
      </c>
      <c r="G217">
        <v>30</v>
      </c>
      <c r="O217" s="1">
        <v>11122.09</v>
      </c>
      <c r="P217" s="1">
        <v>720.55</v>
      </c>
      <c r="Q217" s="1">
        <v>75.509999999999991</v>
      </c>
      <c r="R217" s="1">
        <f t="shared" si="25"/>
        <v>11918.15</v>
      </c>
      <c r="S217" s="1">
        <v>10072.33</v>
      </c>
      <c r="T217" s="1">
        <v>1436.88</v>
      </c>
      <c r="U217" s="1">
        <v>356.39</v>
      </c>
      <c r="V217" s="1">
        <f t="shared" si="26"/>
        <v>11865.599999999999</v>
      </c>
      <c r="W217" s="1">
        <v>26802.01</v>
      </c>
      <c r="X217" s="1">
        <v>5099.41</v>
      </c>
      <c r="Y217" s="1">
        <v>1521.31</v>
      </c>
      <c r="Z217" s="1">
        <f t="shared" si="22"/>
        <v>33422.729999999996</v>
      </c>
      <c r="AA217" s="12">
        <v>13840.67</v>
      </c>
      <c r="AB217" s="12">
        <v>7388.29</v>
      </c>
      <c r="AC217" s="12">
        <v>3829.8</v>
      </c>
      <c r="AD217" s="1">
        <f t="shared" si="23"/>
        <v>25058.76</v>
      </c>
      <c r="AE217" s="12">
        <v>5019.78</v>
      </c>
      <c r="AF217" s="12">
        <v>4899.16</v>
      </c>
      <c r="AG217" s="1">
        <v>8788.82</v>
      </c>
      <c r="AH217" s="1">
        <f t="shared" si="24"/>
        <v>18707.759999999998</v>
      </c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T217" s="12"/>
      <c r="CB217" s="12"/>
    </row>
    <row r="218" spans="1:80" x14ac:dyDescent="0.25">
      <c r="A218" s="14">
        <v>98908</v>
      </c>
      <c r="B218" t="s">
        <v>83</v>
      </c>
      <c r="C218">
        <v>19</v>
      </c>
      <c r="D218">
        <v>25</v>
      </c>
      <c r="E218">
        <v>30</v>
      </c>
      <c r="F218">
        <v>30</v>
      </c>
      <c r="G218">
        <v>26</v>
      </c>
      <c r="O218" s="1">
        <v>5482.74</v>
      </c>
      <c r="P218" s="1">
        <v>596.12</v>
      </c>
      <c r="Q218" s="1">
        <v>174.95999999999998</v>
      </c>
      <c r="R218" s="1">
        <f t="shared" si="25"/>
        <v>6253.82</v>
      </c>
      <c r="S218" s="1">
        <v>6274.4</v>
      </c>
      <c r="T218" s="1">
        <v>1442.01</v>
      </c>
      <c r="U218" s="1">
        <v>286.5</v>
      </c>
      <c r="V218" s="1">
        <f t="shared" si="26"/>
        <v>8002.91</v>
      </c>
      <c r="W218" s="1">
        <v>15963.13</v>
      </c>
      <c r="X218" s="1">
        <v>2512.61</v>
      </c>
      <c r="Y218" s="1">
        <v>528.06000000000006</v>
      </c>
      <c r="Z218" s="1">
        <f t="shared" si="22"/>
        <v>19003.8</v>
      </c>
      <c r="AA218" s="12">
        <v>6964.6</v>
      </c>
      <c r="AB218" s="12">
        <v>4021.05</v>
      </c>
      <c r="AC218" s="12">
        <v>12829.48</v>
      </c>
      <c r="AD218" s="1">
        <f t="shared" si="23"/>
        <v>23815.13</v>
      </c>
      <c r="AE218" s="12">
        <v>7055.22</v>
      </c>
      <c r="AF218" s="12">
        <v>2462.84</v>
      </c>
      <c r="AG218" s="1">
        <v>5576.73</v>
      </c>
      <c r="AH218" s="1">
        <f t="shared" si="24"/>
        <v>15094.79</v>
      </c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T218" s="12"/>
      <c r="CB218" s="12"/>
    </row>
    <row r="219" spans="1:80" x14ac:dyDescent="0.25">
      <c r="A219" s="14">
        <v>98930</v>
      </c>
      <c r="B219" t="s">
        <v>83</v>
      </c>
      <c r="C219">
        <v>25</v>
      </c>
      <c r="D219">
        <v>16</v>
      </c>
      <c r="E219">
        <v>32</v>
      </c>
      <c r="F219">
        <v>20</v>
      </c>
      <c r="G219">
        <v>32</v>
      </c>
      <c r="O219" s="1">
        <v>6347.03</v>
      </c>
      <c r="P219" s="1">
        <v>1181.68</v>
      </c>
      <c r="Q219" s="1">
        <v>56.47</v>
      </c>
      <c r="R219" s="1">
        <f t="shared" si="25"/>
        <v>7585.18</v>
      </c>
      <c r="S219" s="1">
        <v>2292.88</v>
      </c>
      <c r="T219" s="1">
        <v>2135</v>
      </c>
      <c r="U219" s="1">
        <v>80.16</v>
      </c>
      <c r="V219" s="1">
        <f t="shared" si="26"/>
        <v>4508.04</v>
      </c>
      <c r="W219" s="1">
        <v>17065.62</v>
      </c>
      <c r="X219" s="1">
        <v>3657.27</v>
      </c>
      <c r="Y219" s="1">
        <v>499.21999999999997</v>
      </c>
      <c r="Z219" s="1">
        <f t="shared" si="22"/>
        <v>21222.11</v>
      </c>
      <c r="AA219" s="12">
        <v>2353.27</v>
      </c>
      <c r="AB219" s="12">
        <v>4135.6000000000004</v>
      </c>
      <c r="AC219" s="12">
        <v>2179.9</v>
      </c>
      <c r="AD219" s="1">
        <f t="shared" si="23"/>
        <v>8668.77</v>
      </c>
      <c r="AE219" s="12">
        <v>8604.42</v>
      </c>
      <c r="AF219" s="12">
        <v>1663.31</v>
      </c>
      <c r="AG219" s="1">
        <v>4406.46</v>
      </c>
      <c r="AH219" s="1">
        <f t="shared" si="24"/>
        <v>14674.189999999999</v>
      </c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CB219" s="12"/>
    </row>
    <row r="220" spans="1:80" x14ac:dyDescent="0.25">
      <c r="A220" s="14">
        <v>98932</v>
      </c>
      <c r="B220" t="s">
        <v>83</v>
      </c>
      <c r="C220">
        <v>4</v>
      </c>
      <c r="D220">
        <v>2</v>
      </c>
      <c r="E220">
        <v>3</v>
      </c>
      <c r="F220">
        <v>3</v>
      </c>
      <c r="G220">
        <v>5</v>
      </c>
      <c r="O220" s="1">
        <v>1800.58</v>
      </c>
      <c r="P220" s="1">
        <v>1448.36</v>
      </c>
      <c r="Q220" s="1">
        <v>0</v>
      </c>
      <c r="R220" s="1">
        <f t="shared" si="25"/>
        <v>3248.9399999999996</v>
      </c>
      <c r="S220" s="1">
        <v>0</v>
      </c>
      <c r="T220" s="1">
        <v>240.23</v>
      </c>
      <c r="U220" s="1">
        <v>53.42</v>
      </c>
      <c r="V220" s="1">
        <f t="shared" si="26"/>
        <v>293.64999999999998</v>
      </c>
      <c r="W220" s="1">
        <v>454.71</v>
      </c>
      <c r="X220" s="1">
        <v>476.27</v>
      </c>
      <c r="Y220" s="1">
        <v>222.95999999999998</v>
      </c>
      <c r="Z220" s="1">
        <f t="shared" si="22"/>
        <v>1153.94</v>
      </c>
      <c r="AA220" s="12">
        <v>324.07</v>
      </c>
      <c r="AB220" s="12">
        <v>278.87</v>
      </c>
      <c r="AC220" s="12">
        <v>1021.1</v>
      </c>
      <c r="AD220" s="1">
        <f t="shared" si="23"/>
        <v>1624.04</v>
      </c>
      <c r="AE220" s="12">
        <v>659.89</v>
      </c>
      <c r="AF220" s="12">
        <v>324.07</v>
      </c>
      <c r="AG220" s="1">
        <v>699.37</v>
      </c>
      <c r="AH220" s="1">
        <f t="shared" si="24"/>
        <v>1683.33</v>
      </c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CB220" s="12"/>
    </row>
    <row r="221" spans="1:80" x14ac:dyDescent="0.25">
      <c r="A221" s="14">
        <v>98936</v>
      </c>
      <c r="B221" t="s">
        <v>83</v>
      </c>
      <c r="C221">
        <v>5</v>
      </c>
      <c r="D221">
        <v>8</v>
      </c>
      <c r="E221">
        <v>7</v>
      </c>
      <c r="F221">
        <v>11</v>
      </c>
      <c r="G221">
        <v>9</v>
      </c>
      <c r="O221" s="1">
        <v>537.41</v>
      </c>
      <c r="P221" s="1">
        <v>0</v>
      </c>
      <c r="Q221" s="1">
        <v>0</v>
      </c>
      <c r="R221" s="1">
        <f t="shared" si="25"/>
        <v>537.41</v>
      </c>
      <c r="S221" s="1">
        <v>2956.22</v>
      </c>
      <c r="T221" s="1">
        <v>0</v>
      </c>
      <c r="U221" s="1">
        <v>0</v>
      </c>
      <c r="V221" s="1">
        <f t="shared" si="26"/>
        <v>2956.22</v>
      </c>
      <c r="W221" s="1">
        <v>3101.13</v>
      </c>
      <c r="X221" s="1">
        <v>625.05999999999995</v>
      </c>
      <c r="Y221" s="1">
        <v>0</v>
      </c>
      <c r="Z221" s="1">
        <f t="shared" si="22"/>
        <v>3726.19</v>
      </c>
      <c r="AA221" s="12">
        <v>3947.78</v>
      </c>
      <c r="AB221" s="12">
        <v>243.92</v>
      </c>
      <c r="AC221" s="12">
        <v>488.99</v>
      </c>
      <c r="AD221" s="1">
        <f t="shared" si="23"/>
        <v>4680.6899999999996</v>
      </c>
      <c r="AE221" s="12">
        <v>2454.0500000000002</v>
      </c>
      <c r="AF221" s="12">
        <v>615.53</v>
      </c>
      <c r="AG221" s="1">
        <v>418.67999999999995</v>
      </c>
      <c r="AH221" s="1">
        <f t="shared" si="24"/>
        <v>3488.2599999999998</v>
      </c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CB221" s="12"/>
    </row>
    <row r="222" spans="1:80" x14ac:dyDescent="0.25">
      <c r="A222" s="14">
        <v>98942</v>
      </c>
      <c r="B222" t="s">
        <v>83</v>
      </c>
      <c r="C222">
        <v>8</v>
      </c>
      <c r="D222">
        <v>14</v>
      </c>
      <c r="E222">
        <v>22</v>
      </c>
      <c r="F222">
        <v>13</v>
      </c>
      <c r="G222">
        <v>12</v>
      </c>
      <c r="O222" s="1">
        <v>3106.55</v>
      </c>
      <c r="P222" s="1">
        <v>1614.85</v>
      </c>
      <c r="Q222" s="1">
        <v>14712.09</v>
      </c>
      <c r="R222" s="1">
        <f t="shared" si="25"/>
        <v>19433.489999999998</v>
      </c>
      <c r="S222" s="1">
        <v>5128.1899999999996</v>
      </c>
      <c r="T222" s="1">
        <v>2349.87</v>
      </c>
      <c r="U222" s="1">
        <v>16254.04</v>
      </c>
      <c r="V222" s="1">
        <f t="shared" si="26"/>
        <v>23732.1</v>
      </c>
      <c r="W222" s="1">
        <v>6815.12</v>
      </c>
      <c r="X222" s="1">
        <v>3448.18</v>
      </c>
      <c r="Y222" s="1">
        <v>16547.330000000002</v>
      </c>
      <c r="Z222" s="1">
        <f t="shared" si="22"/>
        <v>26810.63</v>
      </c>
      <c r="AA222" s="12">
        <v>2630.15</v>
      </c>
      <c r="AB222" s="12">
        <v>2058.5500000000002</v>
      </c>
      <c r="AC222" s="12">
        <v>570.38</v>
      </c>
      <c r="AD222" s="1">
        <f t="shared" si="23"/>
        <v>5259.0800000000008</v>
      </c>
      <c r="AE222" s="12">
        <v>2176.2600000000002</v>
      </c>
      <c r="AF222" s="12">
        <v>986.53</v>
      </c>
      <c r="AG222" s="1">
        <v>1716.4899999999998</v>
      </c>
      <c r="AH222" s="1">
        <f t="shared" si="24"/>
        <v>4879.28</v>
      </c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CB222" s="12"/>
    </row>
    <row r="223" spans="1:80" x14ac:dyDescent="0.25">
      <c r="A223" s="14">
        <v>98944</v>
      </c>
      <c r="B223" t="s">
        <v>83</v>
      </c>
      <c r="C223">
        <v>22</v>
      </c>
      <c r="D223">
        <v>48</v>
      </c>
      <c r="E223">
        <v>51</v>
      </c>
      <c r="F223">
        <v>44</v>
      </c>
      <c r="G223">
        <v>42</v>
      </c>
      <c r="O223" s="1">
        <v>4675.9399999999996</v>
      </c>
      <c r="P223" s="1">
        <v>1294.5899999999999</v>
      </c>
      <c r="Q223" s="1">
        <v>16875.240000000002</v>
      </c>
      <c r="R223" s="1">
        <f t="shared" si="25"/>
        <v>22845.77</v>
      </c>
      <c r="S223" s="1">
        <v>75120.259999999995</v>
      </c>
      <c r="T223" s="1">
        <v>2966.07</v>
      </c>
      <c r="U223" s="1">
        <v>15564.210000000001</v>
      </c>
      <c r="V223" s="1">
        <f t="shared" si="26"/>
        <v>93650.540000000008</v>
      </c>
      <c r="W223" s="1">
        <v>70922.2</v>
      </c>
      <c r="X223" s="1">
        <v>5946.79</v>
      </c>
      <c r="Y223" s="1">
        <v>17222.420000000002</v>
      </c>
      <c r="Z223" s="1">
        <f t="shared" si="22"/>
        <v>94091.409999999989</v>
      </c>
      <c r="AA223" s="12">
        <v>58288.639999999999</v>
      </c>
      <c r="AB223" s="12">
        <v>8887.64</v>
      </c>
      <c r="AC223" s="12">
        <v>19487.3</v>
      </c>
      <c r="AD223" s="1">
        <f t="shared" si="23"/>
        <v>86663.58</v>
      </c>
      <c r="AE223" s="12">
        <v>5533.44</v>
      </c>
      <c r="AF223" s="12">
        <v>4895.47</v>
      </c>
      <c r="AG223" s="1">
        <v>5583.8</v>
      </c>
      <c r="AH223" s="1">
        <f t="shared" si="24"/>
        <v>16012.71</v>
      </c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CB223" s="12"/>
    </row>
    <row r="224" spans="1:80" x14ac:dyDescent="0.25">
      <c r="A224" s="14">
        <v>98948</v>
      </c>
      <c r="B224" t="s">
        <v>83</v>
      </c>
      <c r="C224">
        <v>49</v>
      </c>
      <c r="D224">
        <v>29</v>
      </c>
      <c r="E224">
        <v>33</v>
      </c>
      <c r="F224">
        <v>37</v>
      </c>
      <c r="G224">
        <v>25</v>
      </c>
      <c r="O224" s="1">
        <v>21436.25</v>
      </c>
      <c r="P224" s="1">
        <v>3104.47</v>
      </c>
      <c r="Q224" s="1">
        <v>4198.95</v>
      </c>
      <c r="R224" s="1">
        <f t="shared" si="25"/>
        <v>28739.670000000002</v>
      </c>
      <c r="S224" s="1">
        <v>23177.759999999998</v>
      </c>
      <c r="T224" s="1">
        <v>3136.53</v>
      </c>
      <c r="U224" s="1">
        <v>1543.64</v>
      </c>
      <c r="V224" s="1">
        <f t="shared" si="26"/>
        <v>27857.929999999997</v>
      </c>
      <c r="W224" s="1">
        <v>13559.2</v>
      </c>
      <c r="X224" s="1">
        <v>6905.43</v>
      </c>
      <c r="Y224" s="1">
        <v>3548.07</v>
      </c>
      <c r="Z224" s="1">
        <f t="shared" si="22"/>
        <v>24012.7</v>
      </c>
      <c r="AA224" s="12">
        <v>10601.83</v>
      </c>
      <c r="AB224" s="12">
        <v>5806.89</v>
      </c>
      <c r="AC224" s="12">
        <v>7435.0499999999993</v>
      </c>
      <c r="AD224" s="1">
        <f t="shared" si="23"/>
        <v>23843.77</v>
      </c>
      <c r="AE224" s="12">
        <v>5828.28</v>
      </c>
      <c r="AF224" s="12">
        <v>3882.8</v>
      </c>
      <c r="AG224" s="1">
        <v>4279.09</v>
      </c>
      <c r="AH224" s="1">
        <f t="shared" si="24"/>
        <v>13990.17</v>
      </c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CB224" s="12"/>
    </row>
    <row r="225" spans="1:80" x14ac:dyDescent="0.25">
      <c r="A225" s="14">
        <v>98951</v>
      </c>
      <c r="B225" t="s">
        <v>83</v>
      </c>
      <c r="C225">
        <v>15</v>
      </c>
      <c r="D225">
        <v>16</v>
      </c>
      <c r="E225">
        <v>15</v>
      </c>
      <c r="F225">
        <v>18</v>
      </c>
      <c r="G225">
        <v>14</v>
      </c>
      <c r="O225" s="1">
        <v>4229.34</v>
      </c>
      <c r="P225" s="1">
        <v>608.49</v>
      </c>
      <c r="Q225" s="1">
        <v>1708.43</v>
      </c>
      <c r="R225" s="1">
        <f t="shared" si="25"/>
        <v>6546.26</v>
      </c>
      <c r="S225" s="1">
        <v>5278.76</v>
      </c>
      <c r="T225" s="1">
        <v>1649.56</v>
      </c>
      <c r="U225" s="1">
        <v>2035.63</v>
      </c>
      <c r="V225" s="1">
        <f t="shared" si="26"/>
        <v>8963.9500000000007</v>
      </c>
      <c r="W225" s="1">
        <v>3899.4</v>
      </c>
      <c r="X225" s="1">
        <v>3026.64</v>
      </c>
      <c r="Y225" s="1">
        <v>2565.23</v>
      </c>
      <c r="Z225" s="1">
        <f t="shared" si="22"/>
        <v>9491.27</v>
      </c>
      <c r="AA225" s="12">
        <v>5655.46</v>
      </c>
      <c r="AB225" s="12">
        <v>4574.43</v>
      </c>
      <c r="AC225" s="12">
        <v>3072.7200000000003</v>
      </c>
      <c r="AD225" s="1">
        <f t="shared" si="23"/>
        <v>13302.61</v>
      </c>
      <c r="AE225" s="12">
        <v>1613.05</v>
      </c>
      <c r="AF225" s="12">
        <v>2456.98</v>
      </c>
      <c r="AG225" s="1">
        <v>6245.19</v>
      </c>
      <c r="AH225" s="1">
        <f t="shared" si="24"/>
        <v>10315.219999999999</v>
      </c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CB225" s="12"/>
    </row>
    <row r="226" spans="1:80" x14ac:dyDescent="0.25">
      <c r="A226" s="14">
        <v>98953</v>
      </c>
      <c r="B226" t="s">
        <v>83</v>
      </c>
      <c r="C226">
        <v>10</v>
      </c>
      <c r="D226">
        <v>5</v>
      </c>
      <c r="E226">
        <v>20</v>
      </c>
      <c r="F226">
        <v>10</v>
      </c>
      <c r="G226">
        <v>10</v>
      </c>
      <c r="O226" s="1">
        <v>2908.98</v>
      </c>
      <c r="P226" s="1">
        <v>1.38</v>
      </c>
      <c r="Q226" s="1">
        <v>0</v>
      </c>
      <c r="R226" s="1">
        <f t="shared" si="25"/>
        <v>2910.36</v>
      </c>
      <c r="S226" s="1">
        <v>0</v>
      </c>
      <c r="T226" s="1">
        <v>1558.21</v>
      </c>
      <c r="U226" s="1">
        <v>0</v>
      </c>
      <c r="V226" s="1">
        <f t="shared" si="26"/>
        <v>1558.21</v>
      </c>
      <c r="W226" s="1">
        <v>8977.02</v>
      </c>
      <c r="X226" s="1">
        <v>5025.1400000000003</v>
      </c>
      <c r="Y226" s="1">
        <v>1151.99</v>
      </c>
      <c r="Z226" s="1">
        <f t="shared" si="22"/>
        <v>15154.15</v>
      </c>
      <c r="AA226" s="12">
        <v>2178.8000000000002</v>
      </c>
      <c r="AB226" s="12">
        <v>1376.63</v>
      </c>
      <c r="AC226" s="12">
        <v>338.89</v>
      </c>
      <c r="AD226" s="1">
        <f t="shared" si="23"/>
        <v>3894.32</v>
      </c>
      <c r="AE226" s="12">
        <v>1500.81</v>
      </c>
      <c r="AF226" s="12">
        <v>47.88</v>
      </c>
      <c r="AG226" s="1">
        <v>445.59000000000003</v>
      </c>
      <c r="AH226" s="1">
        <f t="shared" si="24"/>
        <v>1994.2800000000002</v>
      </c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CB226" s="12"/>
    </row>
    <row r="227" spans="1:80" x14ac:dyDescent="0.25">
      <c r="A227" s="14">
        <v>99301</v>
      </c>
      <c r="B227" t="s">
        <v>83</v>
      </c>
      <c r="C227">
        <v>96</v>
      </c>
      <c r="D227">
        <v>103</v>
      </c>
      <c r="E227">
        <v>128</v>
      </c>
      <c r="F227">
        <v>105</v>
      </c>
      <c r="G227">
        <v>100</v>
      </c>
      <c r="O227" s="1">
        <v>34922.82</v>
      </c>
      <c r="P227" s="1">
        <v>13870.82</v>
      </c>
      <c r="Q227" s="1">
        <v>24847.030000000002</v>
      </c>
      <c r="R227" s="1">
        <f t="shared" si="25"/>
        <v>73640.67</v>
      </c>
      <c r="S227" s="1">
        <v>124044.39</v>
      </c>
      <c r="T227" s="1">
        <v>17333.36</v>
      </c>
      <c r="U227" s="1">
        <v>25164.03</v>
      </c>
      <c r="V227" s="1">
        <f t="shared" si="26"/>
        <v>166541.78</v>
      </c>
      <c r="W227" s="1">
        <v>54511.14</v>
      </c>
      <c r="X227" s="1">
        <v>26006.15</v>
      </c>
      <c r="Y227" s="1">
        <v>29465.31</v>
      </c>
      <c r="Z227" s="1">
        <f t="shared" si="22"/>
        <v>109982.6</v>
      </c>
      <c r="AA227" s="12">
        <v>44185.87</v>
      </c>
      <c r="AB227" s="12">
        <v>23728.29</v>
      </c>
      <c r="AC227" s="12">
        <v>41861.74</v>
      </c>
      <c r="AD227" s="1">
        <f t="shared" si="23"/>
        <v>109775.9</v>
      </c>
      <c r="AE227" s="12">
        <v>20785.87</v>
      </c>
      <c r="AF227" s="12">
        <v>10182.08</v>
      </c>
      <c r="AG227" s="1">
        <v>44563.41</v>
      </c>
      <c r="AH227" s="1">
        <f t="shared" si="24"/>
        <v>75531.360000000001</v>
      </c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CB227" s="12"/>
    </row>
    <row r="228" spans="1:80" x14ac:dyDescent="0.25">
      <c r="A228" s="14">
        <v>99323</v>
      </c>
      <c r="B228" t="s">
        <v>83</v>
      </c>
      <c r="C228">
        <v>3</v>
      </c>
      <c r="D228">
        <v>1</v>
      </c>
      <c r="E228">
        <v>2</v>
      </c>
      <c r="F228">
        <v>1</v>
      </c>
      <c r="O228" s="1">
        <v>983.61</v>
      </c>
      <c r="P228" s="1">
        <v>0</v>
      </c>
      <c r="Q228" s="1">
        <v>291.39999999999998</v>
      </c>
      <c r="R228" s="1">
        <f t="shared" si="25"/>
        <v>1275.01</v>
      </c>
      <c r="S228" s="1">
        <v>13</v>
      </c>
      <c r="T228" s="1">
        <v>0</v>
      </c>
      <c r="U228" s="1">
        <v>0</v>
      </c>
      <c r="V228" s="1">
        <f t="shared" si="26"/>
        <v>13</v>
      </c>
      <c r="W228" s="1">
        <v>1749.8</v>
      </c>
      <c r="X228" s="1">
        <v>0</v>
      </c>
      <c r="Y228" s="1">
        <v>0</v>
      </c>
      <c r="Z228" s="1">
        <f t="shared" si="22"/>
        <v>1749.8</v>
      </c>
      <c r="AA228" s="12">
        <v>282.14</v>
      </c>
      <c r="AB228" s="12">
        <v>0</v>
      </c>
      <c r="AC228" s="12">
        <v>0</v>
      </c>
      <c r="AD228" s="1">
        <f t="shared" si="23"/>
        <v>282.14</v>
      </c>
      <c r="AE228" s="12"/>
      <c r="AF228" s="12"/>
      <c r="AG228" s="1"/>
      <c r="AH228" s="1">
        <f t="shared" si="24"/>
        <v>0</v>
      </c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CB228" s="12"/>
    </row>
    <row r="229" spans="1:80" x14ac:dyDescent="0.25">
      <c r="A229" s="14">
        <v>99324</v>
      </c>
      <c r="B229" t="s">
        <v>83</v>
      </c>
      <c r="C229">
        <v>6</v>
      </c>
      <c r="D229">
        <v>5</v>
      </c>
      <c r="E229">
        <v>3</v>
      </c>
      <c r="F229">
        <v>4</v>
      </c>
      <c r="G229">
        <v>5</v>
      </c>
      <c r="O229" s="1">
        <v>2890.81</v>
      </c>
      <c r="P229" s="1">
        <v>475.79</v>
      </c>
      <c r="Q229" s="1">
        <v>2032.84</v>
      </c>
      <c r="R229" s="1">
        <f t="shared" si="25"/>
        <v>5399.44</v>
      </c>
      <c r="S229" s="1">
        <v>3196.41</v>
      </c>
      <c r="T229" s="1">
        <v>0</v>
      </c>
      <c r="U229" s="1">
        <v>0</v>
      </c>
      <c r="V229" s="1">
        <f t="shared" si="26"/>
        <v>3196.41</v>
      </c>
      <c r="W229" s="1">
        <v>758.66</v>
      </c>
      <c r="X229" s="1">
        <v>812.27</v>
      </c>
      <c r="Y229" s="1">
        <v>0</v>
      </c>
      <c r="Z229" s="1">
        <f t="shared" si="22"/>
        <v>1570.9299999999998</v>
      </c>
      <c r="AA229" s="12">
        <v>806.63</v>
      </c>
      <c r="AB229" s="12">
        <v>604.82000000000005</v>
      </c>
      <c r="AC229" s="12">
        <v>598.89</v>
      </c>
      <c r="AD229" s="1">
        <f t="shared" si="23"/>
        <v>2010.3400000000001</v>
      </c>
      <c r="AE229" s="12">
        <v>695.58</v>
      </c>
      <c r="AF229" s="12">
        <v>692.07</v>
      </c>
      <c r="AG229" s="1">
        <v>1203.71</v>
      </c>
      <c r="AH229" s="1">
        <f t="shared" si="24"/>
        <v>2591.36</v>
      </c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CB229" s="12"/>
    </row>
    <row r="230" spans="1:80" x14ac:dyDescent="0.25">
      <c r="A230" s="14">
        <v>99336</v>
      </c>
      <c r="B230" t="s">
        <v>83</v>
      </c>
      <c r="C230">
        <v>68</v>
      </c>
      <c r="D230">
        <v>88</v>
      </c>
      <c r="E230">
        <v>96</v>
      </c>
      <c r="F230">
        <v>89</v>
      </c>
      <c r="G230">
        <v>85</v>
      </c>
      <c r="O230" s="1">
        <v>16223.1</v>
      </c>
      <c r="P230" s="1">
        <v>3344.27</v>
      </c>
      <c r="Q230" s="1">
        <v>1233.1099999999999</v>
      </c>
      <c r="R230" s="1">
        <f t="shared" si="25"/>
        <v>20800.48</v>
      </c>
      <c r="S230" s="1">
        <v>52148.74</v>
      </c>
      <c r="T230" s="1">
        <v>6948.61</v>
      </c>
      <c r="U230" s="1">
        <v>2985.92</v>
      </c>
      <c r="V230" s="1">
        <f t="shared" si="26"/>
        <v>62083.27</v>
      </c>
      <c r="W230" s="1">
        <v>29662.21</v>
      </c>
      <c r="X230" s="1">
        <v>13932.43</v>
      </c>
      <c r="Y230" s="1">
        <v>8260.2999999999993</v>
      </c>
      <c r="Z230" s="1">
        <f t="shared" si="22"/>
        <v>51854.94</v>
      </c>
      <c r="AA230" s="12">
        <v>20949.41</v>
      </c>
      <c r="AB230" s="12">
        <v>14930.69</v>
      </c>
      <c r="AC230" s="12">
        <v>87595.78</v>
      </c>
      <c r="AD230" s="1">
        <f t="shared" si="23"/>
        <v>123475.88</v>
      </c>
      <c r="AE230" s="12">
        <v>15689.59</v>
      </c>
      <c r="AF230" s="12">
        <v>10544.54</v>
      </c>
      <c r="AG230" s="1">
        <v>15048.52</v>
      </c>
      <c r="AH230" s="1">
        <f t="shared" si="24"/>
        <v>41282.65</v>
      </c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CB230" s="12"/>
    </row>
    <row r="231" spans="1:80" x14ac:dyDescent="0.25">
      <c r="A231" s="14">
        <v>99337</v>
      </c>
      <c r="B231" t="s">
        <v>83</v>
      </c>
      <c r="C231">
        <v>4</v>
      </c>
      <c r="D231">
        <v>2</v>
      </c>
      <c r="E231">
        <v>4</v>
      </c>
      <c r="F231">
        <v>5</v>
      </c>
      <c r="G231">
        <v>9</v>
      </c>
      <c r="O231" s="1">
        <v>744.8</v>
      </c>
      <c r="P231" s="1">
        <v>1001.8</v>
      </c>
      <c r="Q231" s="1">
        <v>98.259999999999991</v>
      </c>
      <c r="R231" s="1">
        <f t="shared" si="25"/>
        <v>1844.86</v>
      </c>
      <c r="S231" s="1">
        <v>341.12</v>
      </c>
      <c r="T231" s="1">
        <v>33.090000000000003</v>
      </c>
      <c r="U231" s="1">
        <v>15.6</v>
      </c>
      <c r="V231" s="1">
        <f t="shared" si="26"/>
        <v>389.81000000000006</v>
      </c>
      <c r="W231" s="1">
        <v>1214.6199999999999</v>
      </c>
      <c r="X231" s="1">
        <v>293.17</v>
      </c>
      <c r="Y231" s="1">
        <v>0</v>
      </c>
      <c r="Z231" s="1">
        <f t="shared" si="22"/>
        <v>1507.79</v>
      </c>
      <c r="AA231" s="12">
        <v>2219</v>
      </c>
      <c r="AB231" s="12">
        <v>730.2</v>
      </c>
      <c r="AC231" s="12">
        <v>293.17</v>
      </c>
      <c r="AD231" s="1">
        <f t="shared" si="23"/>
        <v>3242.37</v>
      </c>
      <c r="AE231" s="12">
        <v>1590.88</v>
      </c>
      <c r="AF231" s="12">
        <v>510.4</v>
      </c>
      <c r="AG231" s="1">
        <v>3402.9300000000003</v>
      </c>
      <c r="AH231" s="1">
        <f t="shared" si="24"/>
        <v>5504.2100000000009</v>
      </c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CB231" s="12"/>
    </row>
    <row r="232" spans="1:80" x14ac:dyDescent="0.25">
      <c r="A232" s="14">
        <v>99338</v>
      </c>
      <c r="B232" t="s">
        <v>83</v>
      </c>
      <c r="C232">
        <v>2</v>
      </c>
      <c r="D232">
        <v>2</v>
      </c>
      <c r="E232">
        <v>2</v>
      </c>
      <c r="F232">
        <v>2</v>
      </c>
      <c r="G232">
        <v>4</v>
      </c>
      <c r="O232" s="1">
        <v>464.33</v>
      </c>
      <c r="P232" s="1">
        <v>0</v>
      </c>
      <c r="Q232" s="1">
        <v>0</v>
      </c>
      <c r="R232" s="1">
        <f t="shared" si="25"/>
        <v>464.33</v>
      </c>
      <c r="S232" s="1">
        <v>517.48</v>
      </c>
      <c r="T232" s="1">
        <v>96.53</v>
      </c>
      <c r="U232" s="1">
        <v>0</v>
      </c>
      <c r="V232" s="1">
        <f t="shared" si="26"/>
        <v>614.01</v>
      </c>
      <c r="W232" s="1">
        <v>469.72</v>
      </c>
      <c r="X232" s="1">
        <v>517.48</v>
      </c>
      <c r="Y232" s="1">
        <v>96.53</v>
      </c>
      <c r="Z232" s="1">
        <f t="shared" si="22"/>
        <v>1083.73</v>
      </c>
      <c r="AA232" s="12">
        <v>288.88</v>
      </c>
      <c r="AB232" s="12">
        <v>141.07</v>
      </c>
      <c r="AC232" s="12">
        <v>70.05</v>
      </c>
      <c r="AD232" s="1">
        <f t="shared" si="23"/>
        <v>500</v>
      </c>
      <c r="AE232" s="12">
        <v>547.32000000000005</v>
      </c>
      <c r="AF232" s="12">
        <v>288.88</v>
      </c>
      <c r="AG232" s="1">
        <v>211.12</v>
      </c>
      <c r="AH232" s="1">
        <f t="shared" si="24"/>
        <v>1047.3200000000002</v>
      </c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CB232" s="12"/>
    </row>
    <row r="233" spans="1:80" x14ac:dyDescent="0.25">
      <c r="A233" s="14">
        <v>99344</v>
      </c>
      <c r="B233" t="s">
        <v>83</v>
      </c>
      <c r="C233">
        <v>14</v>
      </c>
      <c r="D233">
        <v>22</v>
      </c>
      <c r="E233">
        <v>20</v>
      </c>
      <c r="F233">
        <v>20</v>
      </c>
      <c r="G233">
        <v>14</v>
      </c>
      <c r="O233" s="1">
        <v>7013.67</v>
      </c>
      <c r="P233" s="1">
        <v>86.89</v>
      </c>
      <c r="Q233" s="1">
        <v>754.67</v>
      </c>
      <c r="R233" s="1">
        <f t="shared" si="25"/>
        <v>7855.2300000000005</v>
      </c>
      <c r="S233" s="1">
        <v>6442.82</v>
      </c>
      <c r="T233" s="1">
        <v>2938.86</v>
      </c>
      <c r="U233" s="1">
        <v>13.78</v>
      </c>
      <c r="V233" s="1">
        <f t="shared" si="26"/>
        <v>9395.4600000000009</v>
      </c>
      <c r="W233" s="1">
        <v>8357.48</v>
      </c>
      <c r="X233" s="1">
        <v>4599.37</v>
      </c>
      <c r="Y233" s="1">
        <v>2952.6400000000003</v>
      </c>
      <c r="Z233" s="1">
        <f t="shared" si="22"/>
        <v>15909.489999999998</v>
      </c>
      <c r="AA233" s="12">
        <v>6378.7</v>
      </c>
      <c r="AB233" s="12">
        <v>2445.36</v>
      </c>
      <c r="AC233" s="12">
        <v>1807</v>
      </c>
      <c r="AD233" s="1">
        <f t="shared" si="23"/>
        <v>10631.06</v>
      </c>
      <c r="AE233" s="12">
        <v>2181.4299999999998</v>
      </c>
      <c r="AF233" s="12">
        <v>3424.75</v>
      </c>
      <c r="AG233" s="1">
        <v>3767.62</v>
      </c>
      <c r="AH233" s="1">
        <f t="shared" si="24"/>
        <v>9373.7999999999993</v>
      </c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CB233" s="12"/>
    </row>
    <row r="234" spans="1:80" x14ac:dyDescent="0.25">
      <c r="A234" s="14">
        <v>99345</v>
      </c>
      <c r="B234" t="s">
        <v>83</v>
      </c>
      <c r="D234">
        <v>2</v>
      </c>
      <c r="O234" s="1"/>
      <c r="P234" s="1"/>
      <c r="Q234" s="1"/>
      <c r="R234" s="1">
        <f t="shared" si="25"/>
        <v>0</v>
      </c>
      <c r="S234" s="1">
        <v>917.56</v>
      </c>
      <c r="T234" s="1">
        <v>0</v>
      </c>
      <c r="U234" s="1">
        <v>0</v>
      </c>
      <c r="V234" s="1">
        <f t="shared" si="26"/>
        <v>917.56</v>
      </c>
      <c r="Z234" s="1">
        <f t="shared" si="22"/>
        <v>0</v>
      </c>
      <c r="AA234" s="12"/>
      <c r="AB234" s="12"/>
      <c r="AC234" s="12"/>
      <c r="AD234" s="1">
        <f t="shared" si="23"/>
        <v>0</v>
      </c>
      <c r="AE234" s="12"/>
      <c r="AF234" s="12"/>
      <c r="AG234" s="1"/>
      <c r="AH234" s="1">
        <f t="shared" si="24"/>
        <v>0</v>
      </c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CB234" s="12"/>
    </row>
    <row r="235" spans="1:80" x14ac:dyDescent="0.25">
      <c r="A235" s="14">
        <v>99350</v>
      </c>
      <c r="B235" t="s">
        <v>83</v>
      </c>
      <c r="C235">
        <v>16</v>
      </c>
      <c r="D235">
        <v>6</v>
      </c>
      <c r="E235">
        <v>20</v>
      </c>
      <c r="F235">
        <v>15</v>
      </c>
      <c r="G235">
        <v>20</v>
      </c>
      <c r="O235" s="1">
        <v>4289.32</v>
      </c>
      <c r="P235" s="1">
        <v>597.86</v>
      </c>
      <c r="Q235" s="1">
        <v>132.78</v>
      </c>
      <c r="R235" s="1">
        <f t="shared" si="25"/>
        <v>5019.9599999999991</v>
      </c>
      <c r="S235" s="1">
        <v>0</v>
      </c>
      <c r="T235" s="1">
        <v>1484.5</v>
      </c>
      <c r="U235" s="1">
        <v>326.40999999999997</v>
      </c>
      <c r="V235" s="1">
        <f t="shared" si="26"/>
        <v>1810.9099999999999</v>
      </c>
      <c r="W235" s="1">
        <v>4355.6499999999996</v>
      </c>
      <c r="X235" s="1">
        <v>3698.64</v>
      </c>
      <c r="Y235" s="1">
        <v>1992.66</v>
      </c>
      <c r="Z235" s="1">
        <f t="shared" si="22"/>
        <v>10046.949999999999</v>
      </c>
      <c r="AA235" s="12">
        <v>3137.46</v>
      </c>
      <c r="AB235" s="12">
        <v>2162.5700000000002</v>
      </c>
      <c r="AC235" s="12">
        <v>5863.4</v>
      </c>
      <c r="AD235" s="1">
        <f t="shared" si="23"/>
        <v>11163.43</v>
      </c>
      <c r="AE235" s="12">
        <v>3121.22</v>
      </c>
      <c r="AF235" s="12">
        <v>970.65</v>
      </c>
      <c r="AG235" s="1">
        <v>3814</v>
      </c>
      <c r="AH235" s="1">
        <f t="shared" si="24"/>
        <v>7905.87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CB235" s="12"/>
    </row>
    <row r="236" spans="1:80" x14ac:dyDescent="0.25">
      <c r="A236" s="14">
        <v>99352</v>
      </c>
      <c r="B236" t="s">
        <v>83</v>
      </c>
      <c r="C236">
        <v>39</v>
      </c>
      <c r="D236">
        <v>46</v>
      </c>
      <c r="E236">
        <v>45</v>
      </c>
      <c r="F236">
        <v>40</v>
      </c>
      <c r="G236">
        <v>43</v>
      </c>
      <c r="O236" s="1">
        <v>15214.16</v>
      </c>
      <c r="P236" s="1">
        <v>5404.51</v>
      </c>
      <c r="Q236" s="1">
        <v>685.88</v>
      </c>
      <c r="R236" s="1">
        <f t="shared" si="25"/>
        <v>21304.55</v>
      </c>
      <c r="S236" s="1">
        <v>40505.449999999997</v>
      </c>
      <c r="T236" s="1">
        <v>7695.33</v>
      </c>
      <c r="U236" s="1">
        <v>4245.84</v>
      </c>
      <c r="V236" s="1">
        <f t="shared" si="26"/>
        <v>52446.619999999995</v>
      </c>
      <c r="W236" s="1">
        <v>14215.13</v>
      </c>
      <c r="X236" s="1">
        <v>15475.77</v>
      </c>
      <c r="Y236" s="1">
        <v>9470.41</v>
      </c>
      <c r="Z236" s="1">
        <f t="shared" si="22"/>
        <v>39161.31</v>
      </c>
      <c r="AA236" s="12">
        <v>11150.28</v>
      </c>
      <c r="AB236" s="12">
        <v>2658.64</v>
      </c>
      <c r="AC236" s="12">
        <v>15451.64</v>
      </c>
      <c r="AD236" s="1">
        <f t="shared" si="23"/>
        <v>29260.559999999998</v>
      </c>
      <c r="AE236" s="12">
        <v>8921.7199999999993</v>
      </c>
      <c r="AF236" s="12">
        <v>5803.96</v>
      </c>
      <c r="AG236" s="1">
        <v>16326.83</v>
      </c>
      <c r="AH236" s="1">
        <f t="shared" si="24"/>
        <v>31052.510000000002</v>
      </c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CB236" s="12"/>
    </row>
    <row r="237" spans="1:80" x14ac:dyDescent="0.25">
      <c r="A237" s="14">
        <v>99353</v>
      </c>
      <c r="B237" t="s">
        <v>83</v>
      </c>
      <c r="C237">
        <v>3</v>
      </c>
      <c r="D237">
        <v>1</v>
      </c>
      <c r="E237">
        <v>2</v>
      </c>
      <c r="F237">
        <v>2</v>
      </c>
      <c r="G237">
        <v>3</v>
      </c>
      <c r="O237" s="1">
        <v>559.67999999999995</v>
      </c>
      <c r="P237" s="1">
        <v>45.19</v>
      </c>
      <c r="Q237" s="1">
        <v>0</v>
      </c>
      <c r="R237" s="1">
        <f t="shared" si="25"/>
        <v>604.86999999999989</v>
      </c>
      <c r="S237" s="1">
        <v>110.65</v>
      </c>
      <c r="T237" s="1">
        <v>0</v>
      </c>
      <c r="U237" s="1">
        <v>0</v>
      </c>
      <c r="V237" s="1">
        <f t="shared" si="26"/>
        <v>110.65</v>
      </c>
      <c r="W237" s="1">
        <v>280.18</v>
      </c>
      <c r="X237" s="1">
        <v>10.65</v>
      </c>
      <c r="Y237" s="1">
        <v>0</v>
      </c>
      <c r="Z237" s="1">
        <f t="shared" si="22"/>
        <v>290.83</v>
      </c>
      <c r="AA237" s="12">
        <v>212.1</v>
      </c>
      <c r="AB237" s="12">
        <v>280.18</v>
      </c>
      <c r="AC237" s="12">
        <v>10.65</v>
      </c>
      <c r="AD237" s="1">
        <f t="shared" si="23"/>
        <v>502.92999999999995</v>
      </c>
      <c r="AE237" s="12">
        <v>68.86</v>
      </c>
      <c r="AF237" s="12">
        <v>35.07</v>
      </c>
      <c r="AG237" s="1">
        <v>0</v>
      </c>
      <c r="AH237" s="1">
        <f t="shared" si="24"/>
        <v>103.93</v>
      </c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</row>
    <row r="238" spans="1:80" x14ac:dyDescent="0.25">
      <c r="A238" s="14">
        <v>99354</v>
      </c>
      <c r="B238" t="s">
        <v>83</v>
      </c>
      <c r="C238">
        <v>23</v>
      </c>
      <c r="D238">
        <v>10</v>
      </c>
      <c r="E238">
        <v>17</v>
      </c>
      <c r="F238">
        <v>11</v>
      </c>
      <c r="G238">
        <v>13</v>
      </c>
      <c r="O238" s="1">
        <v>39160.160000000003</v>
      </c>
      <c r="P238" s="1">
        <v>14510.92</v>
      </c>
      <c r="Q238" s="1">
        <v>62.44</v>
      </c>
      <c r="R238" s="1">
        <f t="shared" si="25"/>
        <v>53733.520000000004</v>
      </c>
      <c r="S238" s="1">
        <v>35001.93</v>
      </c>
      <c r="T238" s="1">
        <v>1011.73</v>
      </c>
      <c r="U238" s="1">
        <v>0</v>
      </c>
      <c r="V238" s="1">
        <f t="shared" si="26"/>
        <v>36013.660000000003</v>
      </c>
      <c r="W238" s="1">
        <v>16407.43</v>
      </c>
      <c r="X238" s="1">
        <v>26390.03</v>
      </c>
      <c r="Y238" s="1">
        <v>345.14</v>
      </c>
      <c r="Z238" s="1">
        <f t="shared" si="22"/>
        <v>43142.6</v>
      </c>
      <c r="AA238" s="12">
        <v>13821.2</v>
      </c>
      <c r="AB238" s="12">
        <v>510.8</v>
      </c>
      <c r="AC238" s="12">
        <v>59.129999999999995</v>
      </c>
      <c r="AD238" s="1">
        <f t="shared" si="23"/>
        <v>14391.13</v>
      </c>
      <c r="AE238" s="12">
        <v>4038.73</v>
      </c>
      <c r="AF238" s="12">
        <v>13482.7</v>
      </c>
      <c r="AG238" s="1">
        <v>454.36</v>
      </c>
      <c r="AH238" s="1">
        <f t="shared" si="24"/>
        <v>17975.79</v>
      </c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</row>
    <row r="239" spans="1:80" x14ac:dyDescent="0.25">
      <c r="A239" s="14">
        <v>99362</v>
      </c>
      <c r="B239" t="s">
        <v>83</v>
      </c>
      <c r="C239">
        <v>48</v>
      </c>
      <c r="D239">
        <v>59</v>
      </c>
      <c r="E239">
        <v>60</v>
      </c>
      <c r="F239">
        <v>48</v>
      </c>
      <c r="G239">
        <v>61</v>
      </c>
      <c r="O239" s="1">
        <v>20341.93</v>
      </c>
      <c r="P239" s="1">
        <v>3922.22</v>
      </c>
      <c r="Q239" s="1">
        <v>8245.41</v>
      </c>
      <c r="R239" s="1">
        <f t="shared" si="25"/>
        <v>32509.56</v>
      </c>
      <c r="S239" s="1">
        <v>28915.93</v>
      </c>
      <c r="T239" s="1">
        <v>6614.91</v>
      </c>
      <c r="U239" s="1">
        <v>3384.32</v>
      </c>
      <c r="V239" s="1">
        <f t="shared" si="26"/>
        <v>38915.159999999996</v>
      </c>
      <c r="W239" s="1">
        <v>22233.99</v>
      </c>
      <c r="X239" s="1">
        <v>10251.98</v>
      </c>
      <c r="Y239" s="1">
        <v>2267.77</v>
      </c>
      <c r="Z239" s="1">
        <f t="shared" si="22"/>
        <v>34753.74</v>
      </c>
      <c r="AA239" s="12">
        <v>9993.06</v>
      </c>
      <c r="AB239" s="12">
        <v>15620.99</v>
      </c>
      <c r="AC239" s="12">
        <v>917.98</v>
      </c>
      <c r="AD239" s="1">
        <f t="shared" si="23"/>
        <v>26532.03</v>
      </c>
      <c r="AE239" s="12">
        <v>11452.63</v>
      </c>
      <c r="AF239" s="12">
        <v>11659.75</v>
      </c>
      <c r="AG239" s="1">
        <v>12824.05</v>
      </c>
      <c r="AH239" s="1">
        <f t="shared" si="24"/>
        <v>35936.429999999993</v>
      </c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</row>
    <row r="240" spans="1:80" x14ac:dyDescent="0.25">
      <c r="A240" s="14"/>
      <c r="O240" s="1"/>
      <c r="P240" s="1"/>
      <c r="Q240" s="1"/>
      <c r="R240" s="1"/>
      <c r="S240" s="1"/>
      <c r="T240" s="1"/>
      <c r="U240" s="1"/>
      <c r="V240" s="1"/>
      <c r="AA240" s="12"/>
      <c r="AB240" s="12"/>
      <c r="AC240" s="12"/>
      <c r="AD240" s="12"/>
      <c r="AE240" s="12"/>
      <c r="AF240" s="12"/>
      <c r="AG240" s="1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</row>
    <row r="241" spans="1:58" x14ac:dyDescent="0.25">
      <c r="A241" s="14"/>
      <c r="O241" s="1"/>
      <c r="P241" s="1"/>
      <c r="Q241" s="1"/>
      <c r="R241" s="1"/>
      <c r="S241" s="1"/>
      <c r="T241" s="1"/>
      <c r="U241" s="1"/>
      <c r="V241" s="1"/>
      <c r="AA241" s="12"/>
      <c r="AB241" s="12"/>
      <c r="AC241" s="12"/>
      <c r="AD241" s="12"/>
      <c r="AE241" s="12"/>
      <c r="AF241" s="12"/>
      <c r="AG241" s="1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</row>
    <row r="242" spans="1:58" x14ac:dyDescent="0.25">
      <c r="A242" s="14"/>
      <c r="O242" s="1"/>
      <c r="P242" s="1"/>
      <c r="Q242" s="1"/>
      <c r="R242" s="1"/>
      <c r="S242" s="1"/>
      <c r="T242" s="1"/>
      <c r="U242" s="1"/>
      <c r="V242" s="1"/>
      <c r="AA242" s="12"/>
      <c r="AB242" s="12"/>
      <c r="AC242" s="12"/>
      <c r="AD242" s="12"/>
      <c r="AE242" s="12"/>
      <c r="AF242" s="12"/>
      <c r="AG242" s="1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</row>
    <row r="243" spans="1:58" x14ac:dyDescent="0.25">
      <c r="A243" s="14"/>
      <c r="O243" s="1"/>
      <c r="P243" s="1"/>
      <c r="Q243" s="1"/>
      <c r="R243" s="1"/>
      <c r="S243" s="1"/>
      <c r="T243" s="1"/>
      <c r="U243" s="1"/>
      <c r="V243" s="1"/>
      <c r="AA243" s="12"/>
      <c r="AB243" s="12"/>
      <c r="AC243" s="12"/>
      <c r="AD243" s="12"/>
      <c r="AE243" s="12"/>
      <c r="AF243" s="12"/>
      <c r="AG243" s="1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</row>
    <row r="244" spans="1:58" x14ac:dyDescent="0.25">
      <c r="A244" s="14"/>
      <c r="O244" s="1"/>
      <c r="P244" s="1"/>
      <c r="Q244" s="1"/>
      <c r="R244" s="1"/>
      <c r="S244" s="1"/>
      <c r="T244" s="1"/>
      <c r="U244" s="1"/>
      <c r="V244" s="1"/>
      <c r="AA244" s="12"/>
      <c r="AB244" s="12"/>
      <c r="AC244" s="12"/>
      <c r="AD244" s="12"/>
      <c r="AE244" s="12"/>
      <c r="AF244" s="12"/>
      <c r="AG244" s="1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</row>
    <row r="245" spans="1:58" x14ac:dyDescent="0.25">
      <c r="A245" s="14"/>
      <c r="O245" s="1"/>
      <c r="P245" s="1"/>
      <c r="Q245" s="1"/>
      <c r="R245" s="1"/>
      <c r="S245" s="1"/>
      <c r="T245" s="1"/>
      <c r="U245" s="1"/>
      <c r="V245" s="1"/>
      <c r="AA245" s="12"/>
      <c r="AB245" s="12"/>
      <c r="AC245" s="12"/>
      <c r="AD245" s="12"/>
      <c r="AE245" s="12"/>
      <c r="AF245" s="12"/>
      <c r="AG245" s="1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</row>
    <row r="246" spans="1:58" x14ac:dyDescent="0.25">
      <c r="A246" s="14"/>
      <c r="O246" s="1"/>
      <c r="P246" s="1"/>
      <c r="Q246" s="1"/>
      <c r="R246" s="1"/>
      <c r="S246" s="1"/>
      <c r="T246" s="1"/>
      <c r="U246" s="1"/>
      <c r="V246" s="1"/>
      <c r="AA246" s="12"/>
      <c r="AB246" s="12"/>
      <c r="AC246" s="12"/>
      <c r="AD246" s="12"/>
      <c r="AE246" s="12"/>
      <c r="AF246" s="12"/>
      <c r="AG246" s="1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</row>
    <row r="247" spans="1:58" x14ac:dyDescent="0.25">
      <c r="A247" s="14"/>
      <c r="O247" s="1"/>
      <c r="P247" s="1"/>
      <c r="Q247" s="1"/>
      <c r="R247" s="1"/>
      <c r="S247" s="1"/>
      <c r="T247" s="1"/>
      <c r="U247" s="1"/>
      <c r="V247" s="1"/>
      <c r="AA247" s="12"/>
      <c r="AB247" s="12"/>
      <c r="AC247" s="12"/>
      <c r="AD247" s="12"/>
      <c r="AE247" s="12"/>
      <c r="AF247" s="12"/>
      <c r="AG247" s="1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</row>
    <row r="248" spans="1:58" x14ac:dyDescent="0.25">
      <c r="A248" s="14"/>
      <c r="O248" s="1"/>
      <c r="P248" s="1"/>
      <c r="Q248" s="1"/>
      <c r="R248" s="1"/>
      <c r="S248" s="1"/>
      <c r="T248" s="1"/>
      <c r="U248" s="1"/>
      <c r="V248" s="1"/>
      <c r="AA248" s="12"/>
      <c r="AB248" s="12"/>
      <c r="AC248" s="12"/>
      <c r="AD248" s="12"/>
      <c r="AE248" s="12"/>
      <c r="AF248" s="12"/>
      <c r="AG248" s="1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</row>
    <row r="249" spans="1:58" x14ac:dyDescent="0.25">
      <c r="A249" s="14"/>
      <c r="O249" s="1"/>
      <c r="P249" s="1"/>
      <c r="Q249" s="1"/>
      <c r="R249" s="1"/>
      <c r="S249" s="1"/>
      <c r="T249" s="1"/>
      <c r="U249" s="1"/>
      <c r="V249" s="1"/>
      <c r="AA249" s="12"/>
      <c r="AB249" s="12"/>
      <c r="AC249" s="12"/>
      <c r="AD249" s="12"/>
      <c r="AE249" s="12"/>
      <c r="AF249" s="12"/>
      <c r="AG249" s="1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</row>
    <row r="250" spans="1:58" x14ac:dyDescent="0.25">
      <c r="A250" s="14"/>
      <c r="O250" s="1"/>
      <c r="P250" s="1"/>
      <c r="Q250" s="1"/>
      <c r="R250" s="1"/>
      <c r="S250" s="1"/>
      <c r="T250" s="1"/>
      <c r="U250" s="1"/>
      <c r="V250" s="1"/>
      <c r="AA250" s="12"/>
      <c r="AB250" s="12"/>
      <c r="AC250" s="12"/>
      <c r="AD250" s="12"/>
      <c r="AE250" s="12"/>
      <c r="AF250" s="12"/>
      <c r="AG250" s="1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</row>
    <row r="251" spans="1:58" x14ac:dyDescent="0.25">
      <c r="A251" s="14"/>
      <c r="O251" s="1"/>
      <c r="P251" s="1"/>
      <c r="Q251" s="1"/>
      <c r="R251" s="1"/>
      <c r="S251" s="1"/>
      <c r="T251" s="1"/>
      <c r="U251" s="1"/>
      <c r="V251" s="1"/>
      <c r="AA251" s="12"/>
      <c r="AB251" s="12"/>
      <c r="AC251" s="12"/>
      <c r="AD251" s="12"/>
      <c r="AE251" s="12"/>
      <c r="AF251" s="12"/>
      <c r="AG251" s="1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</row>
    <row r="252" spans="1:58" x14ac:dyDescent="0.25">
      <c r="A252" s="14"/>
      <c r="O252" s="1"/>
      <c r="P252" s="1"/>
      <c r="Q252" s="1"/>
      <c r="R252" s="1"/>
      <c r="S252" s="1"/>
      <c r="T252" s="1"/>
      <c r="U252" s="1"/>
      <c r="V252" s="1"/>
      <c r="AA252" s="12"/>
      <c r="AB252" s="12"/>
      <c r="AC252" s="12"/>
      <c r="AD252" s="12"/>
      <c r="AE252" s="12"/>
      <c r="AF252" s="12"/>
      <c r="AG252" s="1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</row>
    <row r="253" spans="1:58" x14ac:dyDescent="0.25">
      <c r="A253" s="14"/>
      <c r="O253" s="1"/>
      <c r="P253" s="1"/>
      <c r="Q253" s="1"/>
      <c r="R253" s="1"/>
      <c r="S253" s="1"/>
      <c r="T253" s="1"/>
      <c r="U253" s="1"/>
      <c r="V253" s="1"/>
      <c r="AA253" s="12"/>
      <c r="AB253" s="12"/>
      <c r="AC253" s="12"/>
      <c r="AD253" s="12"/>
      <c r="AE253" s="12"/>
      <c r="AF253" s="12"/>
      <c r="AG253" s="1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</row>
    <row r="254" spans="1:58" x14ac:dyDescent="0.25">
      <c r="A254" s="14"/>
      <c r="O254" s="1"/>
      <c r="P254" s="1"/>
      <c r="Q254" s="1"/>
      <c r="R254" s="1"/>
      <c r="S254" s="1"/>
      <c r="T254" s="1"/>
      <c r="U254" s="1"/>
      <c r="V254" s="1"/>
      <c r="AA254" s="12"/>
      <c r="AB254" s="12"/>
      <c r="AC254" s="12"/>
      <c r="AD254" s="12"/>
      <c r="AE254" s="12"/>
      <c r="AF254" s="12"/>
      <c r="AG254" s="1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</row>
    <row r="255" spans="1:58" x14ac:dyDescent="0.25">
      <c r="A255" s="14"/>
      <c r="O255" s="1"/>
      <c r="P255" s="1"/>
      <c r="Q255" s="1"/>
      <c r="R255" s="1"/>
      <c r="S255" s="1"/>
      <c r="T255" s="1"/>
      <c r="U255" s="1"/>
      <c r="V255" s="1"/>
      <c r="AA255" s="12"/>
      <c r="AB255" s="12"/>
      <c r="AC255" s="12"/>
      <c r="AD255" s="12"/>
      <c r="AE255" s="12"/>
      <c r="AF255" s="12"/>
      <c r="AG255" s="1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</row>
    <row r="256" spans="1:58" x14ac:dyDescent="0.25">
      <c r="A256" s="14"/>
      <c r="O256" s="1"/>
      <c r="P256" s="1"/>
      <c r="Q256" s="1"/>
      <c r="R256" s="1"/>
      <c r="S256" s="1"/>
      <c r="T256" s="1"/>
      <c r="U256" s="1"/>
      <c r="V256" s="1"/>
      <c r="AA256" s="12"/>
      <c r="AB256" s="12"/>
      <c r="AC256" s="12"/>
      <c r="AD256" s="12"/>
      <c r="AE256" s="12"/>
      <c r="AF256" s="12"/>
      <c r="AG256" s="1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</row>
    <row r="257" spans="1:58" x14ac:dyDescent="0.25">
      <c r="A257" s="14"/>
      <c r="O257" s="1"/>
      <c r="P257" s="1"/>
      <c r="Q257" s="1"/>
      <c r="R257" s="1"/>
      <c r="S257" s="1"/>
      <c r="T257" s="1"/>
      <c r="U257" s="1"/>
      <c r="V257" s="1"/>
      <c r="AA257" s="12"/>
      <c r="AB257" s="12"/>
      <c r="AC257" s="12"/>
      <c r="AD257" s="12"/>
      <c r="AE257" s="12"/>
      <c r="AF257" s="12"/>
      <c r="AG257" s="1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</row>
    <row r="258" spans="1:58" x14ac:dyDescent="0.25">
      <c r="A258" s="14"/>
      <c r="O258" s="1"/>
      <c r="P258" s="1"/>
      <c r="Q258" s="1"/>
      <c r="R258" s="1"/>
      <c r="S258" s="1"/>
      <c r="T258" s="1"/>
      <c r="U258" s="1"/>
      <c r="V258" s="1"/>
      <c r="AA258" s="12"/>
      <c r="AB258" s="12"/>
      <c r="AC258" s="12"/>
      <c r="AD258" s="12"/>
      <c r="AE258" s="12"/>
      <c r="AF258" s="12"/>
      <c r="AG258" s="1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</row>
    <row r="259" spans="1:58" x14ac:dyDescent="0.25">
      <c r="A259" s="14"/>
      <c r="O259" s="1"/>
      <c r="P259" s="1"/>
      <c r="Q259" s="1"/>
      <c r="R259" s="1"/>
      <c r="S259" s="1"/>
      <c r="T259" s="1"/>
      <c r="U259" s="1"/>
      <c r="V259" s="1"/>
      <c r="AA259" s="12"/>
      <c r="AB259" s="12"/>
      <c r="AC259" s="12"/>
      <c r="AD259" s="12"/>
      <c r="AE259" s="12"/>
      <c r="AF259" s="12"/>
      <c r="AG259" s="1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</row>
    <row r="260" spans="1:58" x14ac:dyDescent="0.25">
      <c r="A260" s="14"/>
      <c r="O260" s="1"/>
      <c r="P260" s="1"/>
      <c r="Q260" s="1"/>
      <c r="R260" s="1"/>
      <c r="S260" s="1"/>
      <c r="T260" s="1"/>
      <c r="U260" s="1"/>
      <c r="V260" s="1"/>
      <c r="AA260" s="12"/>
      <c r="AB260" s="12"/>
      <c r="AC260" s="12"/>
      <c r="AD260" s="12"/>
      <c r="AE260" s="12"/>
      <c r="AF260" s="12"/>
      <c r="AG260" s="1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</row>
    <row r="261" spans="1:58" x14ac:dyDescent="0.25">
      <c r="A261" s="14"/>
      <c r="O261" s="1"/>
      <c r="P261" s="1"/>
      <c r="Q261" s="1"/>
      <c r="R261" s="1"/>
      <c r="S261" s="1"/>
      <c r="T261" s="1"/>
      <c r="U261" s="1"/>
      <c r="V261" s="1"/>
      <c r="AA261" s="12"/>
      <c r="AB261" s="12"/>
      <c r="AC261" s="12"/>
      <c r="AD261" s="12"/>
      <c r="AE261" s="12"/>
      <c r="AF261" s="12"/>
      <c r="AG261" s="1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</row>
    <row r="262" spans="1:58" x14ac:dyDescent="0.25">
      <c r="A262" s="14"/>
      <c r="O262" s="1"/>
      <c r="P262" s="1"/>
      <c r="Q262" s="1"/>
      <c r="R262" s="1"/>
      <c r="S262" s="1"/>
      <c r="T262" s="1"/>
      <c r="U262" s="1"/>
      <c r="V262" s="1"/>
      <c r="AA262" s="12"/>
      <c r="AB262" s="12"/>
      <c r="AC262" s="12"/>
      <c r="AD262" s="12"/>
      <c r="AE262" s="12"/>
      <c r="AF262" s="12"/>
      <c r="AG262" s="1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</row>
    <row r="263" spans="1:58" x14ac:dyDescent="0.25">
      <c r="A263" s="14"/>
      <c r="O263" s="1"/>
      <c r="P263" s="1"/>
      <c r="Q263" s="1"/>
      <c r="R263" s="1"/>
      <c r="S263" s="1"/>
      <c r="T263" s="1"/>
      <c r="U263" s="1"/>
      <c r="V263" s="1"/>
      <c r="AA263" s="12"/>
      <c r="AB263" s="12"/>
      <c r="AC263" s="12"/>
      <c r="AD263" s="12"/>
      <c r="AE263" s="12"/>
      <c r="AF263" s="12"/>
      <c r="AG263" s="1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</row>
    <row r="264" spans="1:58" x14ac:dyDescent="0.25">
      <c r="A264" s="14"/>
      <c r="O264" s="1"/>
      <c r="P264" s="1"/>
      <c r="Q264" s="1"/>
      <c r="R264" s="1"/>
      <c r="S264" s="1"/>
      <c r="T264" s="1"/>
      <c r="U264" s="1"/>
      <c r="V264" s="1"/>
      <c r="AA264" s="12"/>
      <c r="AB264" s="12"/>
      <c r="AC264" s="12"/>
      <c r="AD264" s="12"/>
      <c r="AE264" s="12"/>
      <c r="AF264" s="12"/>
      <c r="AG264" s="1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</row>
    <row r="265" spans="1:58" x14ac:dyDescent="0.25">
      <c r="A265" s="14"/>
      <c r="O265" s="1"/>
      <c r="P265" s="1"/>
      <c r="Q265" s="1"/>
      <c r="R265" s="1"/>
      <c r="S265" s="1"/>
      <c r="T265" s="1"/>
      <c r="U265" s="1"/>
      <c r="V265" s="1"/>
      <c r="AA265" s="12"/>
      <c r="AB265" s="12"/>
      <c r="AC265" s="12"/>
      <c r="AD265" s="12"/>
      <c r="AE265" s="12"/>
      <c r="AF265" s="12"/>
      <c r="AG265" s="1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</row>
    <row r="266" spans="1:58" x14ac:dyDescent="0.25">
      <c r="A266" s="14"/>
      <c r="O266" s="1"/>
      <c r="P266" s="1"/>
      <c r="Q266" s="1"/>
      <c r="R266" s="1"/>
      <c r="S266" s="1"/>
      <c r="T266" s="1"/>
      <c r="U266" s="1"/>
      <c r="V266" s="1"/>
      <c r="AA266" s="12"/>
      <c r="AB266" s="12"/>
      <c r="AC266" s="12"/>
      <c r="AD266" s="12"/>
      <c r="AE266" s="12"/>
      <c r="AF266" s="12"/>
      <c r="AG266" s="1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</row>
    <row r="267" spans="1:58" x14ac:dyDescent="0.25">
      <c r="O267" s="1"/>
      <c r="P267" s="1"/>
      <c r="Q267" s="1"/>
      <c r="R267" s="1"/>
      <c r="S267" s="1"/>
      <c r="T267" s="1"/>
      <c r="U267" s="1"/>
      <c r="V267" s="1"/>
      <c r="AA267" s="12"/>
      <c r="AB267" s="12"/>
      <c r="AC267" s="12"/>
      <c r="AD267" s="12"/>
      <c r="AE267" s="12"/>
      <c r="AF267" s="12"/>
      <c r="AG267" s="1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58" x14ac:dyDescent="0.25">
      <c r="O268" s="1"/>
      <c r="P268" s="1"/>
      <c r="Q268" s="1"/>
      <c r="R268" s="1"/>
      <c r="S268" s="1"/>
      <c r="T268" s="1"/>
      <c r="U268" s="1"/>
      <c r="V268" s="1"/>
      <c r="AA268" s="12"/>
      <c r="AB268" s="12"/>
      <c r="AC268" s="12"/>
      <c r="AD268" s="12"/>
      <c r="AE268" s="12"/>
      <c r="AF268" s="12"/>
      <c r="AG268" s="1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</row>
    <row r="269" spans="1:58" x14ac:dyDescent="0.25">
      <c r="O269" s="1"/>
      <c r="P269" s="1"/>
      <c r="Q269" s="1"/>
      <c r="R269" s="1"/>
      <c r="S269" s="1"/>
      <c r="T269" s="1"/>
      <c r="U269" s="1"/>
      <c r="V269" s="1"/>
      <c r="AA269" s="12"/>
      <c r="AB269" s="12"/>
      <c r="AC269" s="12"/>
      <c r="AD269" s="12"/>
      <c r="AE269" s="12"/>
      <c r="AF269" s="12"/>
      <c r="AG269" s="1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</row>
    <row r="270" spans="1:58" x14ac:dyDescent="0.25">
      <c r="O270" s="1"/>
      <c r="P270" s="1"/>
      <c r="Q270" s="1"/>
      <c r="R270" s="1"/>
      <c r="S270" s="1"/>
      <c r="T270" s="1"/>
      <c r="U270" s="1"/>
      <c r="V270" s="1"/>
      <c r="AA270" s="12"/>
      <c r="AB270" s="12"/>
      <c r="AC270" s="12"/>
      <c r="AD270" s="12"/>
      <c r="AE270" s="12"/>
      <c r="AF270" s="12"/>
      <c r="AG270" s="1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sqref="A1:F2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 x14ac:dyDescent="0.25">
      <c r="A1" s="76" t="s">
        <v>5</v>
      </c>
      <c r="B1" s="77"/>
      <c r="C1" s="77"/>
      <c r="D1" s="77"/>
      <c r="E1" s="77"/>
      <c r="F1" s="77"/>
      <c r="G1" s="15"/>
      <c r="H1" s="15"/>
      <c r="I1" s="15"/>
      <c r="J1" s="15"/>
      <c r="K1" s="15"/>
      <c r="L1" s="15"/>
      <c r="M1" s="15"/>
      <c r="N1" s="15"/>
      <c r="O1" s="75" t="s">
        <v>113</v>
      </c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80" t="s">
        <v>88</v>
      </c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78"/>
      <c r="B2" s="79"/>
      <c r="C2" s="79"/>
      <c r="D2" s="79"/>
      <c r="E2" s="79"/>
      <c r="F2" s="79"/>
      <c r="O2" s="82">
        <v>44927</v>
      </c>
      <c r="P2" s="83"/>
      <c r="Q2" s="83"/>
      <c r="R2" s="83"/>
      <c r="S2" s="82">
        <v>44958</v>
      </c>
      <c r="T2" s="83"/>
      <c r="U2" s="83"/>
      <c r="V2" s="83"/>
      <c r="W2" s="82">
        <v>44986</v>
      </c>
      <c r="X2" s="83"/>
      <c r="Y2" s="83"/>
      <c r="Z2" s="83"/>
      <c r="AA2" s="82">
        <v>45017</v>
      </c>
      <c r="AB2" s="83"/>
      <c r="AC2" s="83"/>
      <c r="AD2" s="83"/>
      <c r="AE2" s="82">
        <v>45047</v>
      </c>
      <c r="AF2" s="83"/>
      <c r="AG2" s="83"/>
      <c r="AH2" s="83"/>
      <c r="AI2" s="82">
        <v>45078</v>
      </c>
      <c r="AJ2" s="83"/>
      <c r="AK2" s="83"/>
      <c r="AL2" s="83"/>
      <c r="AM2" s="82">
        <v>45108</v>
      </c>
      <c r="AN2" s="83"/>
      <c r="AO2" s="83"/>
      <c r="AP2" s="83"/>
      <c r="AQ2" s="82">
        <v>45139</v>
      </c>
      <c r="AR2" s="83"/>
      <c r="AS2" s="83"/>
      <c r="AT2" s="83"/>
      <c r="AU2" s="82">
        <v>45170</v>
      </c>
      <c r="AV2" s="83"/>
      <c r="AW2" s="83"/>
      <c r="AX2" s="83"/>
      <c r="AY2" s="82">
        <v>45200</v>
      </c>
      <c r="AZ2" s="83"/>
      <c r="BA2" s="83"/>
      <c r="BB2" s="83"/>
      <c r="BC2" s="82">
        <v>45231</v>
      </c>
      <c r="BD2" s="83"/>
      <c r="BE2" s="83"/>
      <c r="BF2" s="83"/>
      <c r="BG2" s="82">
        <v>45261</v>
      </c>
      <c r="BH2" s="83"/>
      <c r="BI2" s="83"/>
      <c r="BJ2" s="83"/>
      <c r="BK2" s="75"/>
      <c r="BL2" s="75"/>
      <c r="BM2" s="82">
        <v>44927</v>
      </c>
      <c r="BN2" s="83"/>
      <c r="BO2" s="83"/>
      <c r="BP2" s="83"/>
      <c r="BQ2" s="82">
        <v>44958</v>
      </c>
      <c r="BR2" s="83"/>
      <c r="BS2" s="83"/>
      <c r="BT2" s="83"/>
      <c r="BU2" s="82">
        <v>44986</v>
      </c>
      <c r="BV2" s="83"/>
      <c r="BW2" s="83"/>
      <c r="BX2" s="87"/>
      <c r="BY2" s="84">
        <v>45017</v>
      </c>
      <c r="BZ2" s="85"/>
      <c r="CA2" s="85"/>
      <c r="CB2" s="86"/>
      <c r="CC2" s="84">
        <v>45047</v>
      </c>
      <c r="CD2" s="85"/>
      <c r="CE2" s="85"/>
      <c r="CF2" s="86"/>
      <c r="CG2" s="84">
        <v>45078</v>
      </c>
      <c r="CH2" s="85"/>
      <c r="CI2" s="85"/>
      <c r="CJ2" s="86"/>
      <c r="CK2" s="84">
        <v>45108</v>
      </c>
      <c r="CL2" s="85"/>
      <c r="CM2" s="85"/>
      <c r="CN2" s="86"/>
      <c r="CO2" s="84">
        <v>45139</v>
      </c>
      <c r="CP2" s="85"/>
      <c r="CQ2" s="85"/>
      <c r="CR2" s="86"/>
      <c r="CS2" s="84">
        <v>45170</v>
      </c>
      <c r="CT2" s="85"/>
      <c r="CU2" s="85"/>
      <c r="CV2" s="86"/>
      <c r="CW2" s="84">
        <v>45200</v>
      </c>
      <c r="CX2" s="85"/>
      <c r="CY2" s="85"/>
      <c r="CZ2" s="86"/>
      <c r="DA2" s="84">
        <v>45231</v>
      </c>
      <c r="DB2" s="85"/>
      <c r="DC2" s="85"/>
      <c r="DD2" s="86"/>
      <c r="DE2" s="84">
        <v>45261</v>
      </c>
      <c r="DF2" s="85"/>
      <c r="DG2" s="85"/>
      <c r="DH2" s="86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8" t="s">
        <v>2</v>
      </c>
      <c r="AN3" s="48" t="s">
        <v>3</v>
      </c>
      <c r="AO3" s="48" t="s">
        <v>4</v>
      </c>
      <c r="AP3" s="49" t="s">
        <v>142</v>
      </c>
      <c r="AQ3" s="48" t="s">
        <v>2</v>
      </c>
      <c r="AR3" s="48" t="s">
        <v>3</v>
      </c>
      <c r="AS3" s="48" t="s">
        <v>4</v>
      </c>
      <c r="AT3" s="49" t="s">
        <v>142</v>
      </c>
      <c r="AU3" s="48" t="s">
        <v>2</v>
      </c>
      <c r="AV3" s="48" t="s">
        <v>3</v>
      </c>
      <c r="AW3" s="48" t="s">
        <v>4</v>
      </c>
      <c r="AX3" s="49" t="s">
        <v>142</v>
      </c>
      <c r="AY3" s="48" t="s">
        <v>2</v>
      </c>
      <c r="AZ3" s="48" t="s">
        <v>3</v>
      </c>
      <c r="BA3" s="48" t="s">
        <v>4</v>
      </c>
      <c r="BB3" s="48" t="s">
        <v>142</v>
      </c>
      <c r="BC3" s="48" t="s">
        <v>2</v>
      </c>
      <c r="BD3" s="48" t="s">
        <v>3</v>
      </c>
      <c r="BE3" s="48" t="s">
        <v>4</v>
      </c>
      <c r="BF3" s="53" t="s">
        <v>142</v>
      </c>
      <c r="BG3" s="48" t="s">
        <v>2</v>
      </c>
      <c r="BH3" s="48" t="s">
        <v>3</v>
      </c>
      <c r="BI3" s="48" t="s">
        <v>4</v>
      </c>
      <c r="BJ3" s="58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8" t="s">
        <v>2</v>
      </c>
      <c r="CP3" s="48" t="s">
        <v>3</v>
      </c>
      <c r="CQ3" s="48" t="s">
        <v>4</v>
      </c>
      <c r="CR3" s="18" t="s">
        <v>142</v>
      </c>
      <c r="CS3" s="48" t="s">
        <v>2</v>
      </c>
      <c r="CT3" s="48" t="s">
        <v>3</v>
      </c>
      <c r="CU3" s="48" t="s">
        <v>4</v>
      </c>
      <c r="CV3" s="18" t="s">
        <v>142</v>
      </c>
      <c r="CW3" s="48" t="s">
        <v>2</v>
      </c>
      <c r="CX3" s="48" t="s">
        <v>3</v>
      </c>
      <c r="CY3" s="48" t="s">
        <v>4</v>
      </c>
      <c r="CZ3" s="19" t="s">
        <v>142</v>
      </c>
      <c r="DA3" s="48" t="s">
        <v>2</v>
      </c>
      <c r="DB3" s="48" t="s">
        <v>3</v>
      </c>
      <c r="DC3" s="48" t="s">
        <v>4</v>
      </c>
      <c r="DD3" s="19" t="s">
        <v>142</v>
      </c>
      <c r="DE3" s="48" t="s">
        <v>2</v>
      </c>
      <c r="DF3" s="48" t="s">
        <v>3</v>
      </c>
      <c r="DG3" s="48" t="s">
        <v>4</v>
      </c>
      <c r="DH3" s="19" t="s">
        <v>142</v>
      </c>
    </row>
    <row r="4" spans="1:112" x14ac:dyDescent="0.25">
      <c r="A4" s="14">
        <v>98220</v>
      </c>
      <c r="B4" t="s">
        <v>109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35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 x14ac:dyDescent="0.25">
      <c r="A5" s="14">
        <v>98221</v>
      </c>
      <c r="B5" t="s">
        <v>109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35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 x14ac:dyDescent="0.25">
      <c r="A6" s="14">
        <v>98223</v>
      </c>
      <c r="B6" t="s">
        <v>109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2"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35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 x14ac:dyDescent="0.25">
      <c r="A7" s="14">
        <v>98225</v>
      </c>
      <c r="B7" t="s">
        <v>109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35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 x14ac:dyDescent="0.25">
      <c r="A8" s="14">
        <v>98226</v>
      </c>
      <c r="B8" t="s">
        <v>109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35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 x14ac:dyDescent="0.25">
      <c r="A9" s="14">
        <v>98230</v>
      </c>
      <c r="B9" t="s">
        <v>109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35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 x14ac:dyDescent="0.25">
      <c r="A10" s="14">
        <v>98232</v>
      </c>
      <c r="B10" t="s">
        <v>109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35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 x14ac:dyDescent="0.25">
      <c r="A11" s="14">
        <v>98233</v>
      </c>
      <c r="B11" t="s">
        <v>109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35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98247</v>
      </c>
      <c r="B12" t="s">
        <v>109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35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 x14ac:dyDescent="0.25">
      <c r="A13" s="14">
        <v>98248</v>
      </c>
      <c r="B13" t="s">
        <v>109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35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98257</v>
      </c>
      <c r="B14" t="s">
        <v>109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35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 x14ac:dyDescent="0.25">
      <c r="A15" s="14">
        <v>98264</v>
      </c>
      <c r="B15" t="s">
        <v>109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35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 x14ac:dyDescent="0.25">
      <c r="A16" s="14">
        <v>98273</v>
      </c>
      <c r="B16" t="s">
        <v>109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35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 x14ac:dyDescent="0.25">
      <c r="A17" s="14">
        <v>98274</v>
      </c>
      <c r="B17" t="s">
        <v>109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35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 x14ac:dyDescent="0.25">
      <c r="A18" s="14">
        <v>98277</v>
      </c>
      <c r="B18" t="s">
        <v>109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35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98278</v>
      </c>
      <c r="B19" t="s">
        <v>109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35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 x14ac:dyDescent="0.25">
      <c r="A20" s="14">
        <v>98292</v>
      </c>
      <c r="B20" t="s">
        <v>109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35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 x14ac:dyDescent="0.25">
      <c r="A21" s="14">
        <v>98310</v>
      </c>
      <c r="B21" t="s">
        <v>109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35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 x14ac:dyDescent="0.25">
      <c r="A22" s="14">
        <v>98311</v>
      </c>
      <c r="B22" t="s">
        <v>109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35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 x14ac:dyDescent="0.25">
      <c r="A23" s="14">
        <v>98312</v>
      </c>
      <c r="B23" t="s">
        <v>109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35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98314</v>
      </c>
      <c r="B24" t="s">
        <v>109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35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 x14ac:dyDescent="0.25">
      <c r="A25" s="14">
        <v>98337</v>
      </c>
      <c r="B25" t="s">
        <v>109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35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 x14ac:dyDescent="0.25">
      <c r="A26" s="14">
        <v>98345</v>
      </c>
      <c r="B26" t="s">
        <v>109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35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98366</v>
      </c>
      <c r="B27" t="s">
        <v>109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35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 x14ac:dyDescent="0.25">
      <c r="A28" s="14">
        <v>98367</v>
      </c>
      <c r="B28" t="s">
        <v>109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35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 x14ac:dyDescent="0.25">
      <c r="A29" s="14">
        <v>98370</v>
      </c>
      <c r="B29" t="s">
        <v>109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35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 x14ac:dyDescent="0.25">
      <c r="A30" s="14">
        <v>98383</v>
      </c>
      <c r="B30" t="s">
        <v>109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35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 x14ac:dyDescent="0.25">
      <c r="A31" s="14">
        <v>98520</v>
      </c>
      <c r="B31" t="s">
        <v>109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35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 x14ac:dyDescent="0.25">
      <c r="A32" s="14">
        <v>98528</v>
      </c>
      <c r="B32" t="s">
        <v>109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35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 x14ac:dyDescent="0.25">
      <c r="A33" s="14">
        <v>98541</v>
      </c>
      <c r="B33" t="s">
        <v>109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35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98584</v>
      </c>
      <c r="B34" t="s">
        <v>109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35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 x14ac:dyDescent="0.25">
      <c r="A35" s="14">
        <v>98611</v>
      </c>
      <c r="B35" t="s">
        <v>109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35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 x14ac:dyDescent="0.25">
      <c r="A36" s="14">
        <v>98625</v>
      </c>
      <c r="B36" t="s">
        <v>109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35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 x14ac:dyDescent="0.25">
      <c r="A37" s="14">
        <v>98626</v>
      </c>
      <c r="B37" t="s">
        <v>109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35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 x14ac:dyDescent="0.25">
      <c r="A38" s="14">
        <v>98632</v>
      </c>
      <c r="B38" t="s">
        <v>109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35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98674</v>
      </c>
      <c r="B39" t="s">
        <v>109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35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 x14ac:dyDescent="0.25">
      <c r="A40" s="14">
        <v>98801</v>
      </c>
      <c r="B40" t="s">
        <v>109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35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 x14ac:dyDescent="0.25">
      <c r="A41" s="14">
        <v>98802</v>
      </c>
      <c r="B41" t="s">
        <v>109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35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 x14ac:dyDescent="0.25">
      <c r="A42" s="14">
        <v>98837</v>
      </c>
      <c r="B42" t="s">
        <v>109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35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 x14ac:dyDescent="0.25">
      <c r="A43" s="14">
        <v>98901</v>
      </c>
      <c r="B43" t="s">
        <v>109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35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 x14ac:dyDescent="0.25">
      <c r="A44" s="14">
        <v>98902</v>
      </c>
      <c r="B44" t="s">
        <v>109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35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 x14ac:dyDescent="0.25">
      <c r="A45" s="14">
        <v>98903</v>
      </c>
      <c r="B45" t="s">
        <v>109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35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 x14ac:dyDescent="0.25">
      <c r="A46" s="14">
        <v>98930</v>
      </c>
      <c r="B46" t="s">
        <v>109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35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 x14ac:dyDescent="0.25">
      <c r="A47" s="14">
        <v>98932</v>
      </c>
      <c r="B47" t="s">
        <v>109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35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 x14ac:dyDescent="0.25">
      <c r="A48" s="14">
        <v>98942</v>
      </c>
      <c r="B48" t="s">
        <v>109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35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 x14ac:dyDescent="0.25">
      <c r="A49" s="14">
        <v>98944</v>
      </c>
      <c r="B49" t="s">
        <v>109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35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 x14ac:dyDescent="0.25">
      <c r="A50" s="14">
        <v>98948</v>
      </c>
      <c r="B50" t="s">
        <v>109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35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 x14ac:dyDescent="0.25">
      <c r="A51" s="14">
        <v>98951</v>
      </c>
      <c r="B51" t="s">
        <v>109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35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 x14ac:dyDescent="0.25">
      <c r="A52" s="14">
        <v>98953</v>
      </c>
      <c r="B52" t="s">
        <v>109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35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 x14ac:dyDescent="0.25">
      <c r="A53" s="14">
        <v>99301</v>
      </c>
      <c r="B53" t="s">
        <v>109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35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 x14ac:dyDescent="0.25">
      <c r="A54" s="14">
        <v>99323</v>
      </c>
      <c r="B54" t="s">
        <v>109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35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 x14ac:dyDescent="0.25">
      <c r="A55" s="14">
        <v>99336</v>
      </c>
      <c r="B55" t="s">
        <v>109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35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 x14ac:dyDescent="0.25">
      <c r="A56" s="14">
        <v>99344</v>
      </c>
      <c r="B56" t="s">
        <v>109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35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 x14ac:dyDescent="0.25">
      <c r="A57" s="14">
        <v>99345</v>
      </c>
      <c r="B57" t="s">
        <v>109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35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 x14ac:dyDescent="0.25">
      <c r="A58" s="14">
        <v>99350</v>
      </c>
      <c r="B58" t="s">
        <v>109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35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 x14ac:dyDescent="0.25">
      <c r="A59" s="14">
        <v>99352</v>
      </c>
      <c r="B59" t="s">
        <v>109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35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 x14ac:dyDescent="0.25">
      <c r="A60" s="14">
        <v>99362</v>
      </c>
      <c r="B60" t="s">
        <v>109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35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 x14ac:dyDescent="0.25">
      <c r="A61" s="14">
        <v>98223</v>
      </c>
      <c r="B61" t="s">
        <v>32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35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 x14ac:dyDescent="0.25">
      <c r="A62" s="14">
        <v>98225</v>
      </c>
      <c r="B62" t="s">
        <v>32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35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 x14ac:dyDescent="0.25">
      <c r="A63" s="14">
        <v>98226</v>
      </c>
      <c r="B63" t="s">
        <v>32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35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 x14ac:dyDescent="0.25">
      <c r="A64" s="14">
        <v>98230</v>
      </c>
      <c r="B64" t="s">
        <v>32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35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 x14ac:dyDescent="0.25">
      <c r="A65" s="14">
        <v>98233</v>
      </c>
      <c r="B65" t="s">
        <v>32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35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 x14ac:dyDescent="0.25">
      <c r="A66" s="14">
        <v>98247</v>
      </c>
      <c r="B66" t="s">
        <v>32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14">
        <v>98248</v>
      </c>
      <c r="B67" t="s">
        <v>32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14">
        <v>98264</v>
      </c>
      <c r="B68" t="s">
        <v>32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14">
        <v>98273</v>
      </c>
      <c r="B69" t="s">
        <v>32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 x14ac:dyDescent="0.25">
      <c r="A70" s="14">
        <v>98277</v>
      </c>
      <c r="B70" t="s">
        <v>32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 x14ac:dyDescent="0.25">
      <c r="A71" s="14">
        <v>98295</v>
      </c>
      <c r="B71" t="s">
        <v>32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14">
        <v>98366</v>
      </c>
      <c r="B72" t="s">
        <v>32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 x14ac:dyDescent="0.25">
      <c r="A73" s="14">
        <v>98550</v>
      </c>
      <c r="B73" t="s">
        <v>32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14">
        <v>98625</v>
      </c>
      <c r="B74" t="s">
        <v>32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 x14ac:dyDescent="0.25">
      <c r="A75" s="14">
        <v>98632</v>
      </c>
      <c r="B75" t="s">
        <v>32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14">
        <v>98674</v>
      </c>
      <c r="B76" t="s">
        <v>32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14">
        <v>98801</v>
      </c>
      <c r="B77" t="s">
        <v>32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 x14ac:dyDescent="0.25">
      <c r="A78" s="14">
        <v>98837</v>
      </c>
      <c r="B78" t="s">
        <v>32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14">
        <v>98848</v>
      </c>
      <c r="B79" t="s">
        <v>32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 x14ac:dyDescent="0.25">
      <c r="A80" s="14">
        <v>98901</v>
      </c>
      <c r="B80" t="s">
        <v>32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 x14ac:dyDescent="0.25">
      <c r="A81" s="14">
        <v>98902</v>
      </c>
      <c r="B81" t="s">
        <v>32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14">
        <v>98903</v>
      </c>
      <c r="B82" t="s">
        <v>32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14">
        <v>98930</v>
      </c>
      <c r="B83" t="s">
        <v>32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14">
        <v>98936</v>
      </c>
      <c r="B84" t="s">
        <v>32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 x14ac:dyDescent="0.25">
      <c r="A85" s="14">
        <v>98942</v>
      </c>
      <c r="B85" t="s">
        <v>32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 x14ac:dyDescent="0.25">
      <c r="A86" s="14">
        <v>98944</v>
      </c>
      <c r="B86" t="s">
        <v>32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 x14ac:dyDescent="0.25">
      <c r="A87" s="14">
        <v>98948</v>
      </c>
      <c r="B87" t="s">
        <v>32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 x14ac:dyDescent="0.25">
      <c r="A88" s="14">
        <v>98951</v>
      </c>
      <c r="B88" t="s">
        <v>32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14">
        <v>98953</v>
      </c>
      <c r="B89" t="s">
        <v>32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 x14ac:dyDescent="0.25">
      <c r="A90" s="14">
        <v>99301</v>
      </c>
      <c r="B90" t="s">
        <v>32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 x14ac:dyDescent="0.25">
      <c r="A91" s="14">
        <v>99323</v>
      </c>
      <c r="B91" t="s">
        <v>32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14">
        <v>99344</v>
      </c>
      <c r="B92" t="s">
        <v>32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 x14ac:dyDescent="0.25">
      <c r="A93" s="14">
        <v>99345</v>
      </c>
      <c r="B93" t="s">
        <v>32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 x14ac:dyDescent="0.25">
      <c r="A94" s="14">
        <v>99350</v>
      </c>
      <c r="B94" t="s">
        <v>32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 x14ac:dyDescent="0.25">
      <c r="A95" s="14">
        <v>99352</v>
      </c>
      <c r="B95" t="s">
        <v>32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 x14ac:dyDescent="0.25">
      <c r="A96" s="14">
        <v>99362</v>
      </c>
      <c r="B96" t="s">
        <v>32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 x14ac:dyDescent="0.25">
      <c r="A97" s="14">
        <v>98221</v>
      </c>
      <c r="B97" t="s">
        <v>34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 x14ac:dyDescent="0.25">
      <c r="A98" s="14">
        <v>98225</v>
      </c>
      <c r="B98" t="s">
        <v>34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14">
        <v>98230</v>
      </c>
      <c r="B99" t="s">
        <v>34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 x14ac:dyDescent="0.25">
      <c r="A100" s="14">
        <v>98247</v>
      </c>
      <c r="B100" t="s">
        <v>34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 x14ac:dyDescent="0.25">
      <c r="A101" s="14">
        <v>98248</v>
      </c>
      <c r="B101" t="s">
        <v>34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 x14ac:dyDescent="0.25">
      <c r="A102" s="14">
        <v>98273</v>
      </c>
      <c r="B102" t="s">
        <v>34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 x14ac:dyDescent="0.25">
      <c r="A103" s="14">
        <v>98520</v>
      </c>
      <c r="B103" t="s">
        <v>34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 x14ac:dyDescent="0.25">
      <c r="A104" s="14">
        <v>98541</v>
      </c>
      <c r="B104" t="s">
        <v>34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 x14ac:dyDescent="0.25">
      <c r="A105" s="14">
        <v>98625</v>
      </c>
      <c r="B105" t="s">
        <v>34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14">
        <v>98632</v>
      </c>
      <c r="B106" t="s">
        <v>34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 x14ac:dyDescent="0.25">
      <c r="A107" s="14">
        <v>98837</v>
      </c>
      <c r="B107" t="s">
        <v>34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 x14ac:dyDescent="0.25">
      <c r="A108" s="14">
        <v>98848</v>
      </c>
      <c r="B108" t="s">
        <v>34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 x14ac:dyDescent="0.25">
      <c r="A109" s="14">
        <v>98902</v>
      </c>
      <c r="B109" t="s">
        <v>34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 x14ac:dyDescent="0.25">
      <c r="A110" s="14">
        <v>98930</v>
      </c>
      <c r="B110" t="s">
        <v>34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14">
        <v>98942</v>
      </c>
      <c r="B111" t="s">
        <v>34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 x14ac:dyDescent="0.25">
      <c r="A112" s="14">
        <v>98944</v>
      </c>
      <c r="B112" t="s">
        <v>34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 x14ac:dyDescent="0.25">
      <c r="A113" s="14">
        <v>98948</v>
      </c>
      <c r="B113" t="s">
        <v>34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14">
        <v>99301</v>
      </c>
      <c r="B114" t="s">
        <v>34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14">
        <v>99336</v>
      </c>
      <c r="B115" t="s">
        <v>34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 x14ac:dyDescent="0.25">
      <c r="A116" s="14">
        <v>99337</v>
      </c>
      <c r="B116" t="s">
        <v>34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 x14ac:dyDescent="0.25">
      <c r="A117" s="14">
        <v>99344</v>
      </c>
      <c r="B117" t="s">
        <v>34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 x14ac:dyDescent="0.25">
      <c r="A118" s="14">
        <v>99350</v>
      </c>
      <c r="B118" t="s">
        <v>34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 x14ac:dyDescent="0.25">
      <c r="A119" s="14">
        <v>99352</v>
      </c>
      <c r="B119" t="s">
        <v>34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 x14ac:dyDescent="0.25">
      <c r="A120" s="14">
        <v>99354</v>
      </c>
      <c r="B120" t="s">
        <v>34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14">
        <v>98220</v>
      </c>
      <c r="B121" t="s">
        <v>35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14">
        <v>98221</v>
      </c>
      <c r="B122" t="s">
        <v>35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14">
        <v>98223</v>
      </c>
      <c r="B123" t="s">
        <v>35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14">
        <v>98225</v>
      </c>
      <c r="B124" t="s">
        <v>35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14">
        <v>98226</v>
      </c>
      <c r="B125" t="s">
        <v>35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14">
        <v>98229</v>
      </c>
      <c r="B126" t="s">
        <v>35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14">
        <v>98230</v>
      </c>
      <c r="B127" t="s">
        <v>35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14">
        <v>98232</v>
      </c>
      <c r="B128" t="s">
        <v>35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14">
        <v>98233</v>
      </c>
      <c r="B129" t="s">
        <v>35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14">
        <v>98240</v>
      </c>
      <c r="B130" t="s">
        <v>35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14">
        <v>98244</v>
      </c>
      <c r="B131" t="s">
        <v>35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14">
        <v>98247</v>
      </c>
      <c r="B132" t="s">
        <v>35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14">
        <v>98248</v>
      </c>
      <c r="B133" t="s">
        <v>35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14">
        <v>98257</v>
      </c>
      <c r="B134" t="s">
        <v>35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14">
        <v>98264</v>
      </c>
      <c r="B135" t="s">
        <v>35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14">
        <v>98271</v>
      </c>
      <c r="B136" t="s">
        <v>35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14">
        <v>98273</v>
      </c>
      <c r="B137" t="s">
        <v>35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14">
        <v>98274</v>
      </c>
      <c r="B138" t="s">
        <v>35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14">
        <v>98276</v>
      </c>
      <c r="B139" t="s">
        <v>35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14">
        <v>98277</v>
      </c>
      <c r="B140" t="s">
        <v>35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14">
        <v>98278</v>
      </c>
      <c r="B141" t="s">
        <v>35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 x14ac:dyDescent="0.25">
      <c r="A142" s="14">
        <v>98282</v>
      </c>
      <c r="B142" t="s">
        <v>35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14">
        <v>98284</v>
      </c>
      <c r="B143" t="s">
        <v>35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14">
        <v>98292</v>
      </c>
      <c r="B144" t="s">
        <v>35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14">
        <v>98295</v>
      </c>
      <c r="B145" t="s">
        <v>35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14">
        <v>98310</v>
      </c>
      <c r="B146" t="s">
        <v>35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14">
        <v>98311</v>
      </c>
      <c r="B147" t="s">
        <v>35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14">
        <v>98312</v>
      </c>
      <c r="B148" t="s">
        <v>35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14">
        <v>98314</v>
      </c>
      <c r="B149" t="s">
        <v>35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14">
        <v>98337</v>
      </c>
      <c r="B150" t="s">
        <v>35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14">
        <v>98345</v>
      </c>
      <c r="B151" t="s">
        <v>35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14">
        <v>98366</v>
      </c>
      <c r="B152" t="s">
        <v>35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14">
        <v>98367</v>
      </c>
      <c r="B153" t="s">
        <v>35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14">
        <v>98370</v>
      </c>
      <c r="B154" t="s">
        <v>35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14">
        <v>98383</v>
      </c>
      <c r="B155" t="s">
        <v>35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14">
        <v>98520</v>
      </c>
      <c r="B156" t="s">
        <v>35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14">
        <v>98524</v>
      </c>
      <c r="B157" t="s">
        <v>35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14">
        <v>98528</v>
      </c>
      <c r="B158" t="s">
        <v>35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14">
        <v>98541</v>
      </c>
      <c r="B159" t="s">
        <v>35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14">
        <v>98550</v>
      </c>
      <c r="B160" t="s">
        <v>35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14">
        <v>98557</v>
      </c>
      <c r="B161" t="s">
        <v>35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14">
        <v>98563</v>
      </c>
      <c r="B162" t="s">
        <v>35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14">
        <v>98584</v>
      </c>
      <c r="B163" t="s">
        <v>35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14">
        <v>98611</v>
      </c>
      <c r="B164" t="s">
        <v>35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14">
        <v>98625</v>
      </c>
      <c r="B165" t="s">
        <v>35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14">
        <v>98626</v>
      </c>
      <c r="B166" t="s">
        <v>35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14">
        <v>98632</v>
      </c>
      <c r="B167" t="s">
        <v>35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14">
        <v>98674</v>
      </c>
      <c r="B168" t="s">
        <v>35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14">
        <v>98801</v>
      </c>
      <c r="B169" t="s">
        <v>35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14">
        <v>98802</v>
      </c>
      <c r="B170" t="s">
        <v>35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14">
        <v>98828</v>
      </c>
      <c r="B171" t="s">
        <v>35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 x14ac:dyDescent="0.25">
      <c r="A172" s="14">
        <v>98837</v>
      </c>
      <c r="B172" t="s">
        <v>35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14">
        <v>98848</v>
      </c>
      <c r="B173" t="s">
        <v>35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14">
        <v>98901</v>
      </c>
      <c r="B174" t="s">
        <v>35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14">
        <v>98902</v>
      </c>
      <c r="B175" t="s">
        <v>35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14">
        <v>98903</v>
      </c>
      <c r="B176" t="s">
        <v>35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14">
        <v>98908</v>
      </c>
      <c r="B177" t="s">
        <v>35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14">
        <v>98930</v>
      </c>
      <c r="B178" t="s">
        <v>35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14">
        <v>98932</v>
      </c>
      <c r="B179" t="s">
        <v>35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14">
        <v>98936</v>
      </c>
      <c r="B180" t="s">
        <v>35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14">
        <v>98942</v>
      </c>
      <c r="B181" t="s">
        <v>35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14">
        <v>98944</v>
      </c>
      <c r="B182" t="s">
        <v>35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14">
        <v>98948</v>
      </c>
      <c r="B183" t="s">
        <v>35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14">
        <v>98951</v>
      </c>
      <c r="B184" t="s">
        <v>35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14">
        <v>98953</v>
      </c>
      <c r="B185" t="s">
        <v>35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14">
        <v>99301</v>
      </c>
      <c r="B186" t="s">
        <v>35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14">
        <v>99323</v>
      </c>
      <c r="B187" t="s">
        <v>35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14">
        <v>99324</v>
      </c>
      <c r="B188" t="s">
        <v>35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14">
        <v>99336</v>
      </c>
      <c r="B189" t="s">
        <v>35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14">
        <v>99337</v>
      </c>
      <c r="B190" t="s">
        <v>35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14">
        <v>99338</v>
      </c>
      <c r="B191" t="s">
        <v>35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14">
        <v>99344</v>
      </c>
      <c r="B192" t="s">
        <v>35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14">
        <v>99350</v>
      </c>
      <c r="B193" t="s">
        <v>35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14">
        <v>99352</v>
      </c>
      <c r="B194" t="s">
        <v>35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14">
        <v>99353</v>
      </c>
      <c r="B195" t="s">
        <v>35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14">
        <v>99354</v>
      </c>
      <c r="B196" t="s">
        <v>35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14">
        <v>99362</v>
      </c>
      <c r="B197" t="s">
        <v>35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14">
        <v>38278</v>
      </c>
      <c r="B198" t="s">
        <v>83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 x14ac:dyDescent="0.25">
      <c r="A199" s="14">
        <v>98220</v>
      </c>
      <c r="B199" t="s">
        <v>83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14">
        <v>98221</v>
      </c>
      <c r="B200" t="s">
        <v>83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14">
        <v>98223</v>
      </c>
      <c r="B201" t="s">
        <v>83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14">
        <v>98225</v>
      </c>
      <c r="B202" t="s">
        <v>83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14">
        <v>98226</v>
      </c>
      <c r="B203" t="s">
        <v>83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14">
        <v>98229</v>
      </c>
      <c r="B204" t="s">
        <v>83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14">
        <v>98230</v>
      </c>
      <c r="B205" t="s">
        <v>83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14">
        <v>98232</v>
      </c>
      <c r="B206" t="s">
        <v>83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14">
        <v>98233</v>
      </c>
      <c r="B207" t="s">
        <v>83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14">
        <v>98240</v>
      </c>
      <c r="B208" t="s">
        <v>83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 x14ac:dyDescent="0.25">
      <c r="A209" s="14">
        <v>98244</v>
      </c>
      <c r="B209" t="s">
        <v>83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 x14ac:dyDescent="0.25">
      <c r="A210" s="14">
        <v>98247</v>
      </c>
      <c r="B210" t="s">
        <v>83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14">
        <v>98248</v>
      </c>
      <c r="B211" t="s">
        <v>83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14">
        <v>98257</v>
      </c>
      <c r="B212" t="s">
        <v>83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14">
        <v>98264</v>
      </c>
      <c r="B213" t="s">
        <v>83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14">
        <v>98271</v>
      </c>
      <c r="B214" t="s">
        <v>83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14">
        <v>98273</v>
      </c>
      <c r="B215" t="s">
        <v>83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14">
        <v>98274</v>
      </c>
      <c r="B216" t="s">
        <v>83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14">
        <v>98276</v>
      </c>
      <c r="B217" t="s">
        <v>83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14">
        <v>98277</v>
      </c>
      <c r="B218" t="s">
        <v>83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14">
        <v>98282</v>
      </c>
      <c r="B219" t="s">
        <v>83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14">
        <v>98284</v>
      </c>
      <c r="B220" t="s">
        <v>83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14">
        <v>98292</v>
      </c>
      <c r="B221" t="s">
        <v>83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14">
        <v>98295</v>
      </c>
      <c r="B222" t="s">
        <v>83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14">
        <v>98310</v>
      </c>
      <c r="B223" t="s">
        <v>83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14">
        <v>98311</v>
      </c>
      <c r="B224" t="s">
        <v>83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14">
        <v>98312</v>
      </c>
      <c r="B225" t="s">
        <v>83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14">
        <v>98337</v>
      </c>
      <c r="B226" t="s">
        <v>83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14">
        <v>98366</v>
      </c>
      <c r="B227" t="s">
        <v>83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14">
        <v>98367</v>
      </c>
      <c r="B228" t="s">
        <v>83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14">
        <v>98370</v>
      </c>
      <c r="B229" t="s">
        <v>83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14">
        <v>98383</v>
      </c>
      <c r="B230" t="s">
        <v>83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14">
        <v>98520</v>
      </c>
      <c r="B231" t="s">
        <v>83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14">
        <v>98528</v>
      </c>
      <c r="B232" t="s">
        <v>83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14">
        <v>98541</v>
      </c>
      <c r="B233" t="s">
        <v>83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14">
        <v>98550</v>
      </c>
      <c r="B234" t="s">
        <v>83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14">
        <v>98557</v>
      </c>
      <c r="B235" t="s">
        <v>83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 x14ac:dyDescent="0.25">
      <c r="A236" s="14">
        <v>98563</v>
      </c>
      <c r="B236" t="s">
        <v>83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14">
        <v>98584</v>
      </c>
      <c r="B237" t="s">
        <v>83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14">
        <v>98611</v>
      </c>
      <c r="B238" t="s">
        <v>83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14">
        <v>98625</v>
      </c>
      <c r="B239" t="s">
        <v>83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14">
        <v>98626</v>
      </c>
      <c r="B240" t="s">
        <v>83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14">
        <v>98632</v>
      </c>
      <c r="B241" t="s">
        <v>83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14">
        <v>98674</v>
      </c>
      <c r="B242" t="s">
        <v>83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14">
        <v>98801</v>
      </c>
      <c r="B243" t="s">
        <v>83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14">
        <v>98802</v>
      </c>
      <c r="B244" t="s">
        <v>83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14">
        <v>98837</v>
      </c>
      <c r="B245" t="s">
        <v>83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14">
        <v>98848</v>
      </c>
      <c r="B246" t="s">
        <v>83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14">
        <v>98901</v>
      </c>
      <c r="B247" t="s">
        <v>83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14">
        <v>98902</v>
      </c>
      <c r="B248" t="s">
        <v>83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14">
        <v>98903</v>
      </c>
      <c r="B249" t="s">
        <v>83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14">
        <v>98908</v>
      </c>
      <c r="B250" t="s">
        <v>83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14">
        <v>98930</v>
      </c>
      <c r="B251" t="s">
        <v>83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14">
        <v>98932</v>
      </c>
      <c r="B252" t="s">
        <v>83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14">
        <v>98936</v>
      </c>
      <c r="B253" t="s">
        <v>83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14">
        <v>98942</v>
      </c>
      <c r="B254" t="s">
        <v>83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14">
        <v>98944</v>
      </c>
      <c r="B255" t="s">
        <v>83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14">
        <v>98948</v>
      </c>
      <c r="B256" t="s">
        <v>83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14">
        <v>98951</v>
      </c>
      <c r="B257" t="s">
        <v>83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14">
        <v>98953</v>
      </c>
      <c r="B258" t="s">
        <v>83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14">
        <v>99301</v>
      </c>
      <c r="B259" t="s">
        <v>83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14">
        <v>99323</v>
      </c>
      <c r="B260" t="s">
        <v>83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14">
        <v>99324</v>
      </c>
      <c r="B261" t="s">
        <v>83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14">
        <v>99336</v>
      </c>
      <c r="B262" t="s">
        <v>83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14">
        <v>99337</v>
      </c>
      <c r="B263" t="s">
        <v>83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14">
        <v>99338</v>
      </c>
      <c r="B264" t="s">
        <v>83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14">
        <v>99344</v>
      </c>
      <c r="B265" t="s">
        <v>83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14">
        <v>99345</v>
      </c>
      <c r="B266" t="s">
        <v>83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 x14ac:dyDescent="0.25">
      <c r="A267" s="26">
        <v>99346</v>
      </c>
      <c r="B267" t="s">
        <v>83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 x14ac:dyDescent="0.25">
      <c r="A268" s="26">
        <v>99350</v>
      </c>
      <c r="B268" t="s">
        <v>83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26">
        <v>99352</v>
      </c>
      <c r="B269" t="s">
        <v>83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26">
        <v>99353</v>
      </c>
      <c r="B270" t="s">
        <v>83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26">
        <v>99354</v>
      </c>
      <c r="B271" t="s">
        <v>83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26">
        <v>99362</v>
      </c>
      <c r="B272" t="s">
        <v>83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76" t="s">
        <v>5</v>
      </c>
      <c r="B1" s="77"/>
      <c r="C1" s="77"/>
      <c r="D1" s="77"/>
      <c r="E1" s="77"/>
      <c r="F1" s="77"/>
      <c r="G1" s="15"/>
      <c r="H1" s="15"/>
      <c r="I1" s="15"/>
      <c r="J1" s="15"/>
      <c r="K1" s="15"/>
      <c r="L1" s="15"/>
      <c r="M1" s="15"/>
      <c r="N1" s="15"/>
      <c r="O1" s="75" t="s">
        <v>113</v>
      </c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BC1"/>
      <c r="BD1"/>
      <c r="BE1"/>
      <c r="BF1" s="52"/>
      <c r="BG1"/>
      <c r="BH1"/>
      <c r="BI1"/>
      <c r="BJ1"/>
      <c r="BK1" s="80" t="s">
        <v>88</v>
      </c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78"/>
      <c r="B2" s="79"/>
      <c r="C2" s="79"/>
      <c r="D2" s="79"/>
      <c r="E2" s="79"/>
      <c r="F2" s="79"/>
      <c r="G2" s="50"/>
      <c r="H2" s="50"/>
      <c r="I2" s="50"/>
      <c r="J2" s="50"/>
      <c r="K2" s="50"/>
      <c r="L2" s="50"/>
      <c r="M2" s="50"/>
      <c r="N2" s="15"/>
      <c r="O2" s="82">
        <v>44562</v>
      </c>
      <c r="P2" s="83"/>
      <c r="Q2" s="83"/>
      <c r="R2" s="83"/>
      <c r="S2" s="82">
        <v>44593</v>
      </c>
      <c r="T2" s="83"/>
      <c r="U2" s="83"/>
      <c r="V2" s="83"/>
      <c r="W2" s="82">
        <v>44621</v>
      </c>
      <c r="X2" s="83"/>
      <c r="Y2" s="83"/>
      <c r="Z2" s="83"/>
      <c r="AA2" s="82">
        <v>44652</v>
      </c>
      <c r="AB2" s="83"/>
      <c r="AC2" s="83"/>
      <c r="AD2" s="83"/>
      <c r="AE2" s="82">
        <v>44682</v>
      </c>
      <c r="AF2" s="83"/>
      <c r="AG2" s="83"/>
      <c r="AH2" s="83"/>
      <c r="AI2" s="82">
        <v>44713</v>
      </c>
      <c r="AJ2" s="83"/>
      <c r="AK2" s="83"/>
      <c r="AL2" s="83"/>
      <c r="AM2" s="82">
        <v>44743</v>
      </c>
      <c r="AN2" s="83"/>
      <c r="AO2" s="83"/>
      <c r="AP2" s="83"/>
      <c r="AQ2" s="82">
        <v>44774</v>
      </c>
      <c r="AR2" s="83"/>
      <c r="AS2" s="83"/>
      <c r="AT2" s="83"/>
      <c r="AU2" s="82">
        <v>44805</v>
      </c>
      <c r="AV2" s="83"/>
      <c r="AW2" s="83"/>
      <c r="AX2" s="83"/>
      <c r="AY2" s="82">
        <v>44835</v>
      </c>
      <c r="AZ2" s="83"/>
      <c r="BA2" s="83"/>
      <c r="BB2" s="83"/>
      <c r="BC2" s="82">
        <v>44866</v>
      </c>
      <c r="BD2" s="83"/>
      <c r="BE2" s="83"/>
      <c r="BF2" s="83"/>
      <c r="BG2" s="82">
        <v>44896</v>
      </c>
      <c r="BH2" s="83"/>
      <c r="BI2" s="83"/>
      <c r="BJ2" s="83"/>
      <c r="BK2" s="75"/>
      <c r="BL2" s="75"/>
      <c r="BM2" s="82">
        <v>44562</v>
      </c>
      <c r="BN2" s="83"/>
      <c r="BO2" s="83"/>
      <c r="BP2" s="83"/>
      <c r="BQ2" s="82">
        <v>44593</v>
      </c>
      <c r="BR2" s="83"/>
      <c r="BS2" s="83"/>
      <c r="BT2" s="83"/>
      <c r="BU2" s="82">
        <v>44621</v>
      </c>
      <c r="BV2" s="83"/>
      <c r="BW2" s="83"/>
      <c r="BX2" s="87"/>
      <c r="BY2" s="84">
        <v>44652</v>
      </c>
      <c r="BZ2" s="85"/>
      <c r="CA2" s="85"/>
      <c r="CB2" s="86"/>
      <c r="CC2" s="84">
        <v>44682</v>
      </c>
      <c r="CD2" s="85"/>
      <c r="CE2" s="85"/>
      <c r="CF2" s="86"/>
      <c r="CG2" s="84">
        <v>44713</v>
      </c>
      <c r="CH2" s="85"/>
      <c r="CI2" s="85"/>
      <c r="CJ2" s="86"/>
      <c r="CK2" s="84">
        <v>44743</v>
      </c>
      <c r="CL2" s="85"/>
      <c r="CM2" s="85"/>
      <c r="CN2" s="86"/>
      <c r="CO2" s="84">
        <v>44774</v>
      </c>
      <c r="CP2" s="85"/>
      <c r="CQ2" s="85"/>
      <c r="CR2" s="86"/>
      <c r="CS2" s="84">
        <v>44805</v>
      </c>
      <c r="CT2" s="85"/>
      <c r="CU2" s="85"/>
      <c r="CV2" s="86"/>
      <c r="CW2" s="84">
        <v>44835</v>
      </c>
      <c r="CX2" s="85"/>
      <c r="CY2" s="85"/>
      <c r="CZ2" s="86"/>
      <c r="DA2" s="84">
        <v>44866</v>
      </c>
      <c r="DB2" s="85"/>
      <c r="DC2" s="85"/>
      <c r="DD2" s="86"/>
      <c r="DE2" s="84">
        <v>44896</v>
      </c>
      <c r="DF2" s="85"/>
      <c r="DG2" s="85"/>
      <c r="DH2" s="86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8" t="s">
        <v>2</v>
      </c>
      <c r="AN3" s="48" t="s">
        <v>3</v>
      </c>
      <c r="AO3" s="48" t="s">
        <v>4</v>
      </c>
      <c r="AP3" s="49" t="s">
        <v>142</v>
      </c>
      <c r="AQ3" s="48" t="s">
        <v>2</v>
      </c>
      <c r="AR3" s="48" t="s">
        <v>3</v>
      </c>
      <c r="AS3" s="48" t="s">
        <v>4</v>
      </c>
      <c r="AT3" s="49" t="s">
        <v>142</v>
      </c>
      <c r="AU3" s="48" t="s">
        <v>2</v>
      </c>
      <c r="AV3" s="48" t="s">
        <v>3</v>
      </c>
      <c r="AW3" s="48" t="s">
        <v>4</v>
      </c>
      <c r="AX3" s="49" t="s">
        <v>142</v>
      </c>
      <c r="AY3" s="48" t="s">
        <v>2</v>
      </c>
      <c r="AZ3" s="48" t="s">
        <v>3</v>
      </c>
      <c r="BA3" s="48" t="s">
        <v>4</v>
      </c>
      <c r="BB3" s="48" t="s">
        <v>142</v>
      </c>
      <c r="BC3" s="48" t="s">
        <v>2</v>
      </c>
      <c r="BD3" s="48" t="s">
        <v>3</v>
      </c>
      <c r="BE3" s="48" t="s">
        <v>4</v>
      </c>
      <c r="BF3" s="53" t="s">
        <v>142</v>
      </c>
      <c r="BG3" s="48" t="s">
        <v>2</v>
      </c>
      <c r="BH3" s="48" t="s">
        <v>3</v>
      </c>
      <c r="BI3" s="48" t="s">
        <v>4</v>
      </c>
      <c r="BJ3" s="58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8" t="s">
        <v>2</v>
      </c>
      <c r="CP3" s="48" t="s">
        <v>3</v>
      </c>
      <c r="CQ3" s="48" t="s">
        <v>4</v>
      </c>
      <c r="CR3" s="18" t="s">
        <v>142</v>
      </c>
      <c r="CS3" s="48" t="s">
        <v>2</v>
      </c>
      <c r="CT3" s="48" t="s">
        <v>3</v>
      </c>
      <c r="CU3" s="48" t="s">
        <v>4</v>
      </c>
      <c r="CV3" s="18" t="s">
        <v>142</v>
      </c>
      <c r="CW3" s="48" t="s">
        <v>2</v>
      </c>
      <c r="CX3" s="48" t="s">
        <v>3</v>
      </c>
      <c r="CY3" s="48" t="s">
        <v>4</v>
      </c>
      <c r="CZ3" s="19" t="s">
        <v>142</v>
      </c>
      <c r="DA3" s="48" t="s">
        <v>2</v>
      </c>
      <c r="DB3" s="48" t="s">
        <v>3</v>
      </c>
      <c r="DC3" s="48" t="s">
        <v>4</v>
      </c>
      <c r="DD3" s="19" t="s">
        <v>142</v>
      </c>
      <c r="DE3" s="48" t="s">
        <v>2</v>
      </c>
      <c r="DF3" s="48" t="s">
        <v>3</v>
      </c>
      <c r="DG3" s="48" t="s">
        <v>4</v>
      </c>
      <c r="DH3" s="19" t="s">
        <v>142</v>
      </c>
    </row>
    <row r="4" spans="1:112" x14ac:dyDescent="0.25">
      <c r="A4" s="14" t="s">
        <v>6</v>
      </c>
      <c r="B4" t="s">
        <v>109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36</v>
      </c>
      <c r="BL4" t="s">
        <v>126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36</v>
      </c>
      <c r="B5" t="s">
        <v>109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33</v>
      </c>
      <c r="BL5" t="s">
        <v>126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33</v>
      </c>
      <c r="B6" t="s">
        <v>109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29</v>
      </c>
      <c r="BL6" t="s">
        <v>126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29</v>
      </c>
      <c r="B7" t="s">
        <v>109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37</v>
      </c>
      <c r="BL7" t="s">
        <v>126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37</v>
      </c>
      <c r="B8" t="s">
        <v>109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38</v>
      </c>
      <c r="BL8" t="s">
        <v>126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39</v>
      </c>
      <c r="B9" t="s">
        <v>109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39</v>
      </c>
      <c r="BL9" t="s">
        <v>126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84</v>
      </c>
      <c r="B10" t="s">
        <v>109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84</v>
      </c>
      <c r="BL10" t="s">
        <v>126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40</v>
      </c>
      <c r="B11" t="s">
        <v>109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40</v>
      </c>
      <c r="BL11" t="s">
        <v>126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42</v>
      </c>
      <c r="B12" t="s">
        <v>109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41</v>
      </c>
      <c r="BL12" t="s">
        <v>126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43</v>
      </c>
      <c r="B13" t="s">
        <v>109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42</v>
      </c>
      <c r="BL13" t="s">
        <v>126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16</v>
      </c>
      <c r="B14" t="s">
        <v>109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43</v>
      </c>
      <c r="BL14" t="s">
        <v>126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44</v>
      </c>
      <c r="B15" t="s">
        <v>109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16</v>
      </c>
      <c r="BL15" t="s">
        <v>126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30</v>
      </c>
      <c r="B16" t="s">
        <v>109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44</v>
      </c>
      <c r="BL16" t="s">
        <v>126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46</v>
      </c>
      <c r="B17" t="s">
        <v>109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45</v>
      </c>
      <c r="BL17" t="s">
        <v>126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31</v>
      </c>
      <c r="B18" t="s">
        <v>109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30</v>
      </c>
      <c r="BL18" t="s">
        <v>126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85</v>
      </c>
      <c r="B19" t="s">
        <v>109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46</v>
      </c>
      <c r="BL19" t="s">
        <v>126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49</v>
      </c>
      <c r="B20" t="s">
        <v>109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47</v>
      </c>
      <c r="BL20" t="s">
        <v>126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23</v>
      </c>
      <c r="B21" t="s">
        <v>109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31</v>
      </c>
      <c r="BL21" t="s">
        <v>126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24</v>
      </c>
      <c r="B22" t="s">
        <v>109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48</v>
      </c>
      <c r="BL22" t="s">
        <v>126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50</v>
      </c>
      <c r="B23" t="s">
        <v>109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49</v>
      </c>
      <c r="BL23" t="s">
        <v>126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51</v>
      </c>
      <c r="B24" t="s">
        <v>109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23</v>
      </c>
      <c r="BL24" t="s">
        <v>126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52</v>
      </c>
      <c r="B25" t="s">
        <v>109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24</v>
      </c>
      <c r="BL25" t="s">
        <v>126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106</v>
      </c>
      <c r="B26" t="s">
        <v>109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50</v>
      </c>
      <c r="BL26" t="s">
        <v>126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53</v>
      </c>
      <c r="B27" t="s">
        <v>109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51</v>
      </c>
      <c r="BL27" t="s">
        <v>126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15</v>
      </c>
      <c r="B28" t="s">
        <v>109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52</v>
      </c>
      <c r="BL28" t="s">
        <v>126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17</v>
      </c>
      <c r="B29" t="s">
        <v>109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53</v>
      </c>
      <c r="BL29" t="s">
        <v>126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54</v>
      </c>
      <c r="B30" t="s">
        <v>109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17</v>
      </c>
      <c r="BL30" t="s">
        <v>126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55</v>
      </c>
      <c r="B31" t="s">
        <v>109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54</v>
      </c>
      <c r="BL31" t="s">
        <v>126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56</v>
      </c>
      <c r="B32" t="s">
        <v>109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55</v>
      </c>
      <c r="BL32" t="s">
        <v>126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57</v>
      </c>
      <c r="B33" t="s">
        <v>109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56</v>
      </c>
      <c r="BL33" t="s">
        <v>126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8</v>
      </c>
      <c r="B34" t="s">
        <v>109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57</v>
      </c>
      <c r="BL34" t="s">
        <v>126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11</v>
      </c>
      <c r="B35" t="s">
        <v>109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11</v>
      </c>
      <c r="BL35" t="s">
        <v>126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58</v>
      </c>
      <c r="B36" t="s">
        <v>109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58</v>
      </c>
      <c r="BL36" t="s">
        <v>126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59</v>
      </c>
      <c r="B37" t="s">
        <v>109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18</v>
      </c>
      <c r="BL37" t="s">
        <v>126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22</v>
      </c>
      <c r="B38" t="s">
        <v>109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59</v>
      </c>
      <c r="BL38" t="s">
        <v>126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9</v>
      </c>
      <c r="B39" t="s">
        <v>109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22</v>
      </c>
      <c r="BL39" t="s">
        <v>126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14</v>
      </c>
      <c r="B40" t="s">
        <v>109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60</v>
      </c>
      <c r="BL40" t="s">
        <v>126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60</v>
      </c>
      <c r="B41" t="s">
        <v>109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62</v>
      </c>
      <c r="BL41" t="s">
        <v>126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61</v>
      </c>
      <c r="B42" t="s">
        <v>109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63</v>
      </c>
      <c r="BL42" t="s">
        <v>126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62</v>
      </c>
      <c r="B43" t="s">
        <v>109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64</v>
      </c>
      <c r="BL43" t="s">
        <v>126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63</v>
      </c>
      <c r="B44" t="s">
        <v>109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27</v>
      </c>
      <c r="BL44" t="s">
        <v>126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64</v>
      </c>
      <c r="B45" t="s">
        <v>109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65</v>
      </c>
      <c r="BL45" t="s">
        <v>126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27</v>
      </c>
      <c r="B46" t="s">
        <v>109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66</v>
      </c>
      <c r="BL46" t="s">
        <v>126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66</v>
      </c>
      <c r="B47" t="s">
        <v>109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67</v>
      </c>
      <c r="BL47" t="s">
        <v>126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67</v>
      </c>
      <c r="B48" t="s">
        <v>109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68</v>
      </c>
      <c r="BL48" t="s">
        <v>126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68</v>
      </c>
      <c r="B49" t="s">
        <v>109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28</v>
      </c>
      <c r="BL49" t="s">
        <v>126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69</v>
      </c>
      <c r="B50" t="s">
        <v>109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69</v>
      </c>
      <c r="BL50" t="s">
        <v>126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13</v>
      </c>
      <c r="B51" t="s">
        <v>109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13</v>
      </c>
      <c r="BL51" t="s">
        <v>126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70</v>
      </c>
      <c r="B52" t="s">
        <v>109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19</v>
      </c>
      <c r="BL52" t="s">
        <v>126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25</v>
      </c>
      <c r="B53" t="s">
        <v>109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70</v>
      </c>
      <c r="BL53" t="s">
        <v>126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26</v>
      </c>
      <c r="B54" t="s">
        <v>109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25</v>
      </c>
      <c r="BL54" t="s">
        <v>126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71</v>
      </c>
      <c r="B55" t="s">
        <v>109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26</v>
      </c>
      <c r="BL55" t="s">
        <v>126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72</v>
      </c>
      <c r="B56" t="s">
        <v>109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71</v>
      </c>
      <c r="BL56" t="s">
        <v>126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73</v>
      </c>
      <c r="B57" t="s">
        <v>109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72</v>
      </c>
      <c r="BL57" t="s">
        <v>126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74</v>
      </c>
      <c r="B58" t="s">
        <v>109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73</v>
      </c>
      <c r="BL58" t="s">
        <v>126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12</v>
      </c>
      <c r="B59" t="s">
        <v>109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74</v>
      </c>
      <c r="BL59" t="s">
        <v>126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20</v>
      </c>
      <c r="B60" t="s">
        <v>109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75</v>
      </c>
      <c r="BL60" t="s">
        <v>126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86</v>
      </c>
      <c r="B61" t="s">
        <v>109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12</v>
      </c>
      <c r="BL61" t="s">
        <v>126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78</v>
      </c>
      <c r="B62" t="s">
        <v>109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76</v>
      </c>
      <c r="BL62" t="s">
        <v>126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79</v>
      </c>
      <c r="B63" t="s">
        <v>109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77</v>
      </c>
      <c r="BL63" t="s">
        <v>126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82</v>
      </c>
      <c r="B64" t="s">
        <v>109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20</v>
      </c>
      <c r="BL64" t="s">
        <v>126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36</v>
      </c>
      <c r="B65" t="s">
        <v>32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78</v>
      </c>
      <c r="BL65" t="s">
        <v>126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33</v>
      </c>
      <c r="B66" t="s">
        <v>32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79</v>
      </c>
      <c r="BL66" t="s">
        <v>126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29</v>
      </c>
      <c r="B67" t="s">
        <v>32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81</v>
      </c>
      <c r="BL67" t="s">
        <v>126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37</v>
      </c>
      <c r="B68" t="s">
        <v>32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82</v>
      </c>
      <c r="BL68" t="s">
        <v>126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39</v>
      </c>
      <c r="B69" t="s">
        <v>32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126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40</v>
      </c>
      <c r="B70" t="s">
        <v>32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126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43</v>
      </c>
      <c r="B71" t="s">
        <v>32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126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44</v>
      </c>
      <c r="B72" t="s">
        <v>32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126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30</v>
      </c>
      <c r="B73" t="s">
        <v>32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126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24</v>
      </c>
      <c r="B74" t="s">
        <v>32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126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52</v>
      </c>
      <c r="B75" t="s">
        <v>32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126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58</v>
      </c>
      <c r="B76" t="s">
        <v>32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126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14</v>
      </c>
      <c r="B77" t="s">
        <v>32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126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60</v>
      </c>
      <c r="B78" t="s">
        <v>32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126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61</v>
      </c>
      <c r="B79" t="s">
        <v>32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126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62</v>
      </c>
      <c r="B80" t="s">
        <v>32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126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63</v>
      </c>
      <c r="B81" t="s">
        <v>32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126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27</v>
      </c>
      <c r="B82" t="s">
        <v>32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126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65</v>
      </c>
      <c r="B83" t="s">
        <v>32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126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67</v>
      </c>
      <c r="B84" t="s">
        <v>32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126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68</v>
      </c>
      <c r="B85" t="s">
        <v>32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126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69</v>
      </c>
      <c r="B86" t="s">
        <v>32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126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19</v>
      </c>
      <c r="B87" t="s">
        <v>32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126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70</v>
      </c>
      <c r="B88" t="s">
        <v>32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126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25</v>
      </c>
      <c r="B89" t="s">
        <v>32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126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71</v>
      </c>
      <c r="B90" t="s">
        <v>32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126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73</v>
      </c>
      <c r="B91" t="s">
        <v>32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126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74</v>
      </c>
      <c r="B92" t="s">
        <v>32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126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20</v>
      </c>
      <c r="B93" t="s">
        <v>32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126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86</v>
      </c>
      <c r="B94" t="s">
        <v>32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126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78</v>
      </c>
      <c r="B95" t="s">
        <v>32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126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79</v>
      </c>
      <c r="B96" t="s">
        <v>32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126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82</v>
      </c>
      <c r="B97" t="s">
        <v>32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126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36</v>
      </c>
      <c r="B98" t="s">
        <v>34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126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29</v>
      </c>
      <c r="B99" t="s">
        <v>34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126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37</v>
      </c>
      <c r="B100" t="s">
        <v>34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126</v>
      </c>
    </row>
    <row r="101" spans="1:88" x14ac:dyDescent="0.25">
      <c r="A101" s="14" t="s">
        <v>39</v>
      </c>
      <c r="B101" t="s">
        <v>34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126</v>
      </c>
    </row>
    <row r="102" spans="1:88" x14ac:dyDescent="0.25">
      <c r="A102" s="14" t="s">
        <v>40</v>
      </c>
      <c r="B102" t="s">
        <v>34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126</v>
      </c>
    </row>
    <row r="103" spans="1:88" x14ac:dyDescent="0.25">
      <c r="A103" s="14" t="s">
        <v>42</v>
      </c>
      <c r="B103" t="s">
        <v>34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126</v>
      </c>
    </row>
    <row r="104" spans="1:88" x14ac:dyDescent="0.25">
      <c r="A104" s="14" t="s">
        <v>30</v>
      </c>
      <c r="B104" t="s">
        <v>34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126</v>
      </c>
    </row>
    <row r="105" spans="1:88" x14ac:dyDescent="0.25">
      <c r="A105" s="14" t="s">
        <v>24</v>
      </c>
      <c r="B105" t="s">
        <v>34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126</v>
      </c>
    </row>
    <row r="106" spans="1:88" x14ac:dyDescent="0.25">
      <c r="A106" s="14" t="s">
        <v>56</v>
      </c>
      <c r="B106" t="s">
        <v>34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126</v>
      </c>
    </row>
    <row r="107" spans="1:88" x14ac:dyDescent="0.25">
      <c r="A107" s="14" t="s">
        <v>14</v>
      </c>
      <c r="B107" t="s">
        <v>34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126</v>
      </c>
    </row>
    <row r="108" spans="1:88" x14ac:dyDescent="0.25">
      <c r="A108" s="14" t="s">
        <v>61</v>
      </c>
      <c r="B108" t="s">
        <v>34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126</v>
      </c>
    </row>
    <row r="109" spans="1:88" x14ac:dyDescent="0.25">
      <c r="A109" s="14" t="s">
        <v>62</v>
      </c>
      <c r="B109" t="s">
        <v>34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126</v>
      </c>
    </row>
    <row r="110" spans="1:88" x14ac:dyDescent="0.25">
      <c r="A110" s="14" t="s">
        <v>27</v>
      </c>
      <c r="B110" t="s">
        <v>34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126</v>
      </c>
    </row>
    <row r="111" spans="1:88" x14ac:dyDescent="0.25">
      <c r="A111" s="14" t="s">
        <v>65</v>
      </c>
      <c r="B111" t="s">
        <v>34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126</v>
      </c>
    </row>
    <row r="112" spans="1:88" x14ac:dyDescent="0.25">
      <c r="A112" s="14" t="s">
        <v>70</v>
      </c>
      <c r="B112" t="s">
        <v>34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126</v>
      </c>
    </row>
    <row r="113" spans="1:88" x14ac:dyDescent="0.25">
      <c r="A113" s="14" t="s">
        <v>26</v>
      </c>
      <c r="B113" t="s">
        <v>34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126</v>
      </c>
    </row>
    <row r="114" spans="1:88" x14ac:dyDescent="0.25">
      <c r="A114" s="14" t="s">
        <v>71</v>
      </c>
      <c r="B114" t="s">
        <v>34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126</v>
      </c>
    </row>
    <row r="115" spans="1:88" x14ac:dyDescent="0.25">
      <c r="A115" s="14" t="s">
        <v>73</v>
      </c>
      <c r="B115" t="s">
        <v>34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126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74</v>
      </c>
      <c r="B116" t="s">
        <v>34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126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12</v>
      </c>
      <c r="B117" t="s">
        <v>34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126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77</v>
      </c>
      <c r="B118" t="s">
        <v>34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126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20</v>
      </c>
      <c r="B119" t="s">
        <v>34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126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107</v>
      </c>
      <c r="B120" t="s">
        <v>34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126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79</v>
      </c>
      <c r="B121" t="s">
        <v>34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126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81</v>
      </c>
      <c r="B122" t="s">
        <v>34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126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6</v>
      </c>
      <c r="B123" t="s">
        <v>35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126</v>
      </c>
    </row>
    <row r="124" spans="1:88" x14ac:dyDescent="0.25">
      <c r="A124" s="14" t="s">
        <v>36</v>
      </c>
      <c r="B124" t="s">
        <v>35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126</v>
      </c>
    </row>
    <row r="125" spans="1:88" x14ac:dyDescent="0.25">
      <c r="A125" s="14" t="s">
        <v>33</v>
      </c>
      <c r="B125" t="s">
        <v>35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126</v>
      </c>
    </row>
    <row r="126" spans="1:88" x14ac:dyDescent="0.25">
      <c r="A126" s="14" t="s">
        <v>29</v>
      </c>
      <c r="B126" t="s">
        <v>35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126</v>
      </c>
    </row>
    <row r="127" spans="1:88" x14ac:dyDescent="0.25">
      <c r="A127" s="14" t="s">
        <v>37</v>
      </c>
      <c r="B127" t="s">
        <v>35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126</v>
      </c>
    </row>
    <row r="128" spans="1:88" x14ac:dyDescent="0.25">
      <c r="A128" s="14" t="s">
        <v>38</v>
      </c>
      <c r="B128" t="s">
        <v>35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126</v>
      </c>
    </row>
    <row r="129" spans="1:64" x14ac:dyDescent="0.25">
      <c r="A129" s="14" t="s">
        <v>39</v>
      </c>
      <c r="B129" t="s">
        <v>35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126</v>
      </c>
    </row>
    <row r="130" spans="1:64" x14ac:dyDescent="0.25">
      <c r="A130" s="14" t="s">
        <v>84</v>
      </c>
      <c r="B130" t="s">
        <v>35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126</v>
      </c>
    </row>
    <row r="131" spans="1:64" x14ac:dyDescent="0.25">
      <c r="A131" s="14" t="s">
        <v>40</v>
      </c>
      <c r="B131" t="s">
        <v>35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126</v>
      </c>
    </row>
    <row r="132" spans="1:64" x14ac:dyDescent="0.25">
      <c r="A132" s="14" t="s">
        <v>41</v>
      </c>
      <c r="B132" t="s">
        <v>35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126</v>
      </c>
    </row>
    <row r="133" spans="1:64" x14ac:dyDescent="0.25">
      <c r="A133" s="14" t="s">
        <v>10</v>
      </c>
      <c r="B133" t="s">
        <v>35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126</v>
      </c>
    </row>
    <row r="134" spans="1:64" x14ac:dyDescent="0.25">
      <c r="A134" s="14" t="s">
        <v>42</v>
      </c>
      <c r="B134" t="s">
        <v>35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126</v>
      </c>
    </row>
    <row r="135" spans="1:64" x14ac:dyDescent="0.25">
      <c r="A135" s="14" t="s">
        <v>43</v>
      </c>
      <c r="B135" t="s">
        <v>35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126</v>
      </c>
    </row>
    <row r="136" spans="1:64" x14ac:dyDescent="0.25">
      <c r="A136" s="14" t="s">
        <v>16</v>
      </c>
      <c r="B136" t="s">
        <v>35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126</v>
      </c>
    </row>
    <row r="137" spans="1:64" x14ac:dyDescent="0.25">
      <c r="A137" s="14" t="s">
        <v>44</v>
      </c>
      <c r="B137" t="s">
        <v>35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126</v>
      </c>
    </row>
    <row r="138" spans="1:64" x14ac:dyDescent="0.25">
      <c r="A138" s="14" t="s">
        <v>45</v>
      </c>
      <c r="B138" t="s">
        <v>35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126</v>
      </c>
    </row>
    <row r="139" spans="1:64" x14ac:dyDescent="0.25">
      <c r="A139" s="14" t="s">
        <v>30</v>
      </c>
      <c r="B139" t="s">
        <v>35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126</v>
      </c>
    </row>
    <row r="140" spans="1:64" x14ac:dyDescent="0.25">
      <c r="A140" s="14" t="s">
        <v>46</v>
      </c>
      <c r="B140" t="s">
        <v>35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126</v>
      </c>
    </row>
    <row r="141" spans="1:64" x14ac:dyDescent="0.25">
      <c r="A141" s="14" t="s">
        <v>110</v>
      </c>
      <c r="B141" t="s">
        <v>35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126</v>
      </c>
    </row>
    <row r="142" spans="1:64" x14ac:dyDescent="0.25">
      <c r="A142" s="14" t="s">
        <v>47</v>
      </c>
      <c r="B142" t="s">
        <v>35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126</v>
      </c>
    </row>
    <row r="143" spans="1:64" x14ac:dyDescent="0.25">
      <c r="A143" s="14" t="s">
        <v>31</v>
      </c>
      <c r="B143" t="s">
        <v>35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126</v>
      </c>
    </row>
    <row r="144" spans="1:64" x14ac:dyDescent="0.25">
      <c r="A144" s="14" t="s">
        <v>85</v>
      </c>
      <c r="B144" t="s">
        <v>35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126</v>
      </c>
    </row>
    <row r="145" spans="1:64" x14ac:dyDescent="0.25">
      <c r="A145" s="14" t="s">
        <v>48</v>
      </c>
      <c r="B145" t="s">
        <v>35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126</v>
      </c>
    </row>
    <row r="146" spans="1:64" x14ac:dyDescent="0.25">
      <c r="A146" s="14" t="s">
        <v>49</v>
      </c>
      <c r="B146" t="s">
        <v>35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126</v>
      </c>
    </row>
    <row r="147" spans="1:64" x14ac:dyDescent="0.25">
      <c r="A147" s="14" t="s">
        <v>23</v>
      </c>
      <c r="B147" t="s">
        <v>35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126</v>
      </c>
    </row>
    <row r="148" spans="1:64" x14ac:dyDescent="0.25">
      <c r="A148" s="14" t="s">
        <v>24</v>
      </c>
      <c r="B148" t="s">
        <v>35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126</v>
      </c>
    </row>
    <row r="149" spans="1:64" x14ac:dyDescent="0.25">
      <c r="A149" s="14" t="s">
        <v>50</v>
      </c>
      <c r="B149" t="s">
        <v>35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126</v>
      </c>
    </row>
    <row r="150" spans="1:64" x14ac:dyDescent="0.25">
      <c r="A150" s="14" t="s">
        <v>51</v>
      </c>
      <c r="B150" t="s">
        <v>35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126</v>
      </c>
    </row>
    <row r="151" spans="1:64" x14ac:dyDescent="0.25">
      <c r="A151" s="14" t="s">
        <v>52</v>
      </c>
      <c r="B151" t="s">
        <v>35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126</v>
      </c>
    </row>
    <row r="152" spans="1:64" x14ac:dyDescent="0.25">
      <c r="A152" s="14" t="s">
        <v>106</v>
      </c>
      <c r="B152" t="s">
        <v>35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126</v>
      </c>
    </row>
    <row r="153" spans="1:64" x14ac:dyDescent="0.25">
      <c r="A153" s="14" t="s">
        <v>53</v>
      </c>
      <c r="B153" t="s">
        <v>35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126</v>
      </c>
    </row>
    <row r="154" spans="1:64" x14ac:dyDescent="0.25">
      <c r="A154" s="14" t="s">
        <v>15</v>
      </c>
      <c r="B154" t="s">
        <v>35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126</v>
      </c>
    </row>
    <row r="155" spans="1:64" x14ac:dyDescent="0.25">
      <c r="A155" s="14" t="s">
        <v>17</v>
      </c>
      <c r="B155" t="s">
        <v>35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126</v>
      </c>
    </row>
    <row r="156" spans="1:64" x14ac:dyDescent="0.25">
      <c r="A156" s="14" t="s">
        <v>54</v>
      </c>
      <c r="B156" t="s">
        <v>35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126</v>
      </c>
    </row>
    <row r="157" spans="1:64" x14ac:dyDescent="0.25">
      <c r="A157" s="14" t="s">
        <v>55</v>
      </c>
      <c r="B157" t="s">
        <v>35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126</v>
      </c>
    </row>
    <row r="158" spans="1:64" x14ac:dyDescent="0.25">
      <c r="A158" s="14" t="s">
        <v>56</v>
      </c>
      <c r="B158" t="s">
        <v>35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126</v>
      </c>
    </row>
    <row r="159" spans="1:64" x14ac:dyDescent="0.25">
      <c r="A159" s="14" t="s">
        <v>57</v>
      </c>
      <c r="B159" t="s">
        <v>35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126</v>
      </c>
    </row>
    <row r="160" spans="1:64" x14ac:dyDescent="0.25">
      <c r="A160" s="14" t="s">
        <v>7</v>
      </c>
      <c r="B160" t="s">
        <v>35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126</v>
      </c>
    </row>
    <row r="161" spans="1:64" x14ac:dyDescent="0.25">
      <c r="A161" s="14" t="s">
        <v>8</v>
      </c>
      <c r="B161" t="s">
        <v>35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126</v>
      </c>
    </row>
    <row r="162" spans="1:64" x14ac:dyDescent="0.25">
      <c r="A162" s="14" t="s">
        <v>11</v>
      </c>
      <c r="B162" t="s">
        <v>35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126</v>
      </c>
    </row>
    <row r="163" spans="1:64" x14ac:dyDescent="0.25">
      <c r="A163" s="14" t="s">
        <v>58</v>
      </c>
      <c r="B163" t="s">
        <v>35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126</v>
      </c>
    </row>
    <row r="164" spans="1:64" x14ac:dyDescent="0.25">
      <c r="A164" s="14" t="s">
        <v>18</v>
      </c>
      <c r="B164" t="s">
        <v>35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126</v>
      </c>
    </row>
    <row r="165" spans="1:64" x14ac:dyDescent="0.25">
      <c r="A165" s="14" t="s">
        <v>59</v>
      </c>
      <c r="B165" t="s">
        <v>35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126</v>
      </c>
    </row>
    <row r="166" spans="1:64" x14ac:dyDescent="0.25">
      <c r="A166" s="14" t="s">
        <v>21</v>
      </c>
      <c r="B166" t="s">
        <v>35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126</v>
      </c>
    </row>
    <row r="167" spans="1:64" x14ac:dyDescent="0.25">
      <c r="A167" s="14" t="s">
        <v>22</v>
      </c>
      <c r="B167" t="s">
        <v>35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126</v>
      </c>
    </row>
    <row r="168" spans="1:64" x14ac:dyDescent="0.25">
      <c r="A168" s="14" t="s">
        <v>9</v>
      </c>
      <c r="B168" t="s">
        <v>35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126</v>
      </c>
    </row>
    <row r="169" spans="1:64" x14ac:dyDescent="0.25">
      <c r="A169" s="14" t="s">
        <v>14</v>
      </c>
      <c r="B169" t="s">
        <v>35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126</v>
      </c>
    </row>
    <row r="170" spans="1:64" x14ac:dyDescent="0.25">
      <c r="A170" s="14" t="s">
        <v>60</v>
      </c>
      <c r="B170" t="s">
        <v>35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126</v>
      </c>
    </row>
    <row r="171" spans="1:64" x14ac:dyDescent="0.25">
      <c r="A171" s="14" t="s">
        <v>61</v>
      </c>
      <c r="B171" t="s">
        <v>35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126</v>
      </c>
    </row>
    <row r="172" spans="1:64" x14ac:dyDescent="0.25">
      <c r="A172" s="14" t="s">
        <v>62</v>
      </c>
      <c r="B172" t="s">
        <v>35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126</v>
      </c>
    </row>
    <row r="173" spans="1:64" x14ac:dyDescent="0.25">
      <c r="A173" s="14" t="s">
        <v>63</v>
      </c>
      <c r="B173" t="s">
        <v>35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126</v>
      </c>
    </row>
    <row r="174" spans="1:64" x14ac:dyDescent="0.25">
      <c r="A174" s="14" t="s">
        <v>64</v>
      </c>
      <c r="B174" t="s">
        <v>35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126</v>
      </c>
    </row>
    <row r="175" spans="1:64" x14ac:dyDescent="0.25">
      <c r="A175" s="14" t="s">
        <v>98</v>
      </c>
      <c r="B175" t="s">
        <v>35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126</v>
      </c>
    </row>
    <row r="176" spans="1:64" x14ac:dyDescent="0.25">
      <c r="A176" s="14" t="s">
        <v>27</v>
      </c>
      <c r="B176" t="s">
        <v>35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126</v>
      </c>
    </row>
    <row r="177" spans="1:64" x14ac:dyDescent="0.25">
      <c r="A177" s="14" t="s">
        <v>65</v>
      </c>
      <c r="B177" t="s">
        <v>35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126</v>
      </c>
    </row>
    <row r="178" spans="1:64" x14ac:dyDescent="0.25">
      <c r="A178" s="14" t="s">
        <v>66</v>
      </c>
      <c r="B178" t="s">
        <v>35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126</v>
      </c>
    </row>
    <row r="179" spans="1:64" x14ac:dyDescent="0.25">
      <c r="A179" s="14" t="s">
        <v>67</v>
      </c>
      <c r="B179" t="s">
        <v>35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126</v>
      </c>
    </row>
    <row r="180" spans="1:64" x14ac:dyDescent="0.25">
      <c r="A180" s="14" t="s">
        <v>68</v>
      </c>
      <c r="B180" t="s">
        <v>35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126</v>
      </c>
    </row>
    <row r="181" spans="1:64" x14ac:dyDescent="0.25">
      <c r="A181" s="14" t="s">
        <v>28</v>
      </c>
      <c r="B181" t="s">
        <v>35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126</v>
      </c>
    </row>
    <row r="182" spans="1:64" x14ac:dyDescent="0.25">
      <c r="A182" s="14" t="s">
        <v>69</v>
      </c>
      <c r="B182" t="s">
        <v>35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126</v>
      </c>
    </row>
    <row r="183" spans="1:64" x14ac:dyDescent="0.25">
      <c r="A183" s="14" t="s">
        <v>13</v>
      </c>
      <c r="B183" t="s">
        <v>35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126</v>
      </c>
    </row>
    <row r="184" spans="1:64" x14ac:dyDescent="0.25">
      <c r="A184" s="14" t="s">
        <v>19</v>
      </c>
      <c r="B184" t="s">
        <v>35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126</v>
      </c>
    </row>
    <row r="185" spans="1:64" x14ac:dyDescent="0.25">
      <c r="A185" s="14" t="s">
        <v>70</v>
      </c>
      <c r="B185" t="s">
        <v>35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126</v>
      </c>
    </row>
    <row r="186" spans="1:64" x14ac:dyDescent="0.25">
      <c r="A186" s="14" t="s">
        <v>25</v>
      </c>
      <c r="B186" t="s">
        <v>35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126</v>
      </c>
    </row>
    <row r="187" spans="1:64" x14ac:dyDescent="0.25">
      <c r="A187" s="14" t="s">
        <v>26</v>
      </c>
      <c r="B187" t="s">
        <v>35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126</v>
      </c>
    </row>
    <row r="188" spans="1:64" x14ac:dyDescent="0.25">
      <c r="A188" s="14" t="s">
        <v>71</v>
      </c>
      <c r="B188" t="s">
        <v>35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126</v>
      </c>
    </row>
    <row r="189" spans="1:64" x14ac:dyDescent="0.25">
      <c r="A189" s="14" t="s">
        <v>72</v>
      </c>
      <c r="B189" t="s">
        <v>35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126</v>
      </c>
    </row>
    <row r="190" spans="1:64" x14ac:dyDescent="0.25">
      <c r="A190" s="14" t="s">
        <v>73</v>
      </c>
      <c r="B190" t="s">
        <v>35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126</v>
      </c>
    </row>
    <row r="191" spans="1:64" x14ac:dyDescent="0.25">
      <c r="A191" s="14" t="s">
        <v>74</v>
      </c>
      <c r="B191" t="s">
        <v>35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126</v>
      </c>
    </row>
    <row r="192" spans="1:64" x14ac:dyDescent="0.25">
      <c r="A192" s="14" t="s">
        <v>75</v>
      </c>
      <c r="B192" t="s">
        <v>35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126</v>
      </c>
    </row>
    <row r="193" spans="1:88" x14ac:dyDescent="0.25">
      <c r="A193" s="14" t="s">
        <v>12</v>
      </c>
      <c r="B193" t="s">
        <v>35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126</v>
      </c>
    </row>
    <row r="194" spans="1:88" x14ac:dyDescent="0.25">
      <c r="A194" s="14" t="s">
        <v>76</v>
      </c>
      <c r="B194" t="s">
        <v>35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126</v>
      </c>
    </row>
    <row r="195" spans="1:88" x14ac:dyDescent="0.25">
      <c r="A195" s="14" t="s">
        <v>77</v>
      </c>
      <c r="B195" t="s">
        <v>35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126</v>
      </c>
    </row>
    <row r="196" spans="1:88" x14ac:dyDescent="0.25">
      <c r="A196" s="14" t="s">
        <v>20</v>
      </c>
      <c r="B196" t="s">
        <v>35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126</v>
      </c>
    </row>
    <row r="197" spans="1:88" x14ac:dyDescent="0.25">
      <c r="A197" s="14" t="s">
        <v>78</v>
      </c>
      <c r="B197" t="s">
        <v>35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126</v>
      </c>
    </row>
    <row r="198" spans="1:88" x14ac:dyDescent="0.25">
      <c r="A198" s="14" t="s">
        <v>79</v>
      </c>
      <c r="B198" t="s">
        <v>35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126</v>
      </c>
    </row>
    <row r="199" spans="1:88" x14ac:dyDescent="0.25">
      <c r="A199" s="14" t="s">
        <v>80</v>
      </c>
      <c r="B199" t="s">
        <v>35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126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81</v>
      </c>
      <c r="B200" t="s">
        <v>35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126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82</v>
      </c>
      <c r="B201" t="s">
        <v>35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126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87</v>
      </c>
      <c r="B202" t="s">
        <v>83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126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6</v>
      </c>
      <c r="B203" t="s">
        <v>83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126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36</v>
      </c>
      <c r="B204" t="s">
        <v>83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126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33</v>
      </c>
      <c r="B205" t="s">
        <v>83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126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29</v>
      </c>
      <c r="B206" t="s">
        <v>83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126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37</v>
      </c>
      <c r="B207" t="s">
        <v>83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126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38</v>
      </c>
      <c r="B208" t="s">
        <v>83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126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39</v>
      </c>
      <c r="B209" t="s">
        <v>83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126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84</v>
      </c>
      <c r="B210" t="s">
        <v>83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126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40</v>
      </c>
      <c r="B211" t="s">
        <v>83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126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41</v>
      </c>
      <c r="B212" t="s">
        <v>83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126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42</v>
      </c>
      <c r="B213" t="s">
        <v>83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126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43</v>
      </c>
      <c r="B214" t="s">
        <v>83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126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16</v>
      </c>
      <c r="B215" t="s">
        <v>83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126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44</v>
      </c>
      <c r="B216" t="s">
        <v>83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126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45</v>
      </c>
      <c r="B217" t="s">
        <v>83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126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30</v>
      </c>
      <c r="B218" t="s">
        <v>83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126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46</v>
      </c>
      <c r="B219" t="s">
        <v>83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126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47</v>
      </c>
      <c r="B220" t="s">
        <v>83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126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31</v>
      </c>
      <c r="B221" t="s">
        <v>83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126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48</v>
      </c>
      <c r="B222" t="s">
        <v>83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126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49</v>
      </c>
      <c r="B223" t="s">
        <v>83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126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23</v>
      </c>
      <c r="B224" t="s">
        <v>83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126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24</v>
      </c>
      <c r="B225" t="s">
        <v>83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126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50</v>
      </c>
      <c r="B226" t="s">
        <v>83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126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51</v>
      </c>
      <c r="B227" t="s">
        <v>83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126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52</v>
      </c>
      <c r="B228" t="s">
        <v>83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126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53</v>
      </c>
      <c r="B229" t="s">
        <v>83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126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15</v>
      </c>
      <c r="B230" t="s">
        <v>83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126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17</v>
      </c>
      <c r="B231" t="s">
        <v>83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126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54</v>
      </c>
      <c r="B232" t="s">
        <v>83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126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55</v>
      </c>
      <c r="B233" t="s">
        <v>83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126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56</v>
      </c>
      <c r="B234" t="s">
        <v>83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126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57</v>
      </c>
      <c r="B235" t="s">
        <v>83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126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8</v>
      </c>
      <c r="B236" t="s">
        <v>83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126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11</v>
      </c>
      <c r="B237" t="s">
        <v>83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126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58</v>
      </c>
      <c r="B238" t="s">
        <v>83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126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18</v>
      </c>
      <c r="B239" t="s">
        <v>83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126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59</v>
      </c>
      <c r="B240" t="s">
        <v>83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126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21</v>
      </c>
      <c r="B241" t="s">
        <v>83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126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22</v>
      </c>
      <c r="B242" t="s">
        <v>83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126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9</v>
      </c>
      <c r="B243" t="s">
        <v>83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126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14</v>
      </c>
      <c r="B244" t="s">
        <v>83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126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60</v>
      </c>
      <c r="B245" t="s">
        <v>83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126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61</v>
      </c>
      <c r="B246" t="s">
        <v>83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126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62</v>
      </c>
      <c r="B247" t="s">
        <v>83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126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63</v>
      </c>
      <c r="B248" t="s">
        <v>83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126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64</v>
      </c>
      <c r="B249" t="s">
        <v>83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126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27</v>
      </c>
      <c r="B250" t="s">
        <v>83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126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65</v>
      </c>
      <c r="B251" t="s">
        <v>83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126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66</v>
      </c>
      <c r="B252" t="s">
        <v>83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126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67</v>
      </c>
      <c r="B253" t="s">
        <v>83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126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68</v>
      </c>
      <c r="B254" t="s">
        <v>83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126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28</v>
      </c>
      <c r="B255" t="s">
        <v>83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126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69</v>
      </c>
      <c r="B256" t="s">
        <v>83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126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13</v>
      </c>
      <c r="B257" t="s">
        <v>83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126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19</v>
      </c>
      <c r="B258" t="s">
        <v>83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126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70</v>
      </c>
      <c r="B259" t="s">
        <v>83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126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25</v>
      </c>
      <c r="B260" t="s">
        <v>83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126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26</v>
      </c>
      <c r="B261" t="s">
        <v>83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126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71</v>
      </c>
      <c r="B262" t="s">
        <v>83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126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72</v>
      </c>
      <c r="B263" t="s">
        <v>83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126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73</v>
      </c>
      <c r="B264" t="s">
        <v>83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126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74</v>
      </c>
      <c r="B265" t="s">
        <v>83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126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75</v>
      </c>
      <c r="B266" t="s">
        <v>83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126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12</v>
      </c>
      <c r="B267" t="s">
        <v>83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126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76</v>
      </c>
      <c r="B268" t="s">
        <v>83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126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77</v>
      </c>
      <c r="B269" t="s">
        <v>83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126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20</v>
      </c>
      <c r="B270" t="s">
        <v>83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126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86</v>
      </c>
      <c r="B271" t="s">
        <v>83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126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107</v>
      </c>
      <c r="B272" t="s">
        <v>83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126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78</v>
      </c>
      <c r="B273" t="s">
        <v>83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126</v>
      </c>
    </row>
    <row r="274" spans="1:88" x14ac:dyDescent="0.25">
      <c r="A274" s="14" t="s">
        <v>79</v>
      </c>
      <c r="B274" t="s">
        <v>83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126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80</v>
      </c>
      <c r="B275" t="s">
        <v>83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126</v>
      </c>
    </row>
    <row r="276" spans="1:88" x14ac:dyDescent="0.25">
      <c r="A276" s="14" t="s">
        <v>81</v>
      </c>
      <c r="B276" t="s">
        <v>83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126</v>
      </c>
    </row>
    <row r="277" spans="1:88" x14ac:dyDescent="0.25">
      <c r="A277" s="26" t="s">
        <v>82</v>
      </c>
      <c r="B277" t="s">
        <v>83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126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76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5"/>
      <c r="M1" s="15"/>
      <c r="N1" s="15"/>
      <c r="P1" s="75" t="s">
        <v>113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BM1" s="80" t="s">
        <v>88</v>
      </c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15"/>
      <c r="M2" s="15"/>
      <c r="N2" s="15"/>
      <c r="P2" s="82">
        <v>44197</v>
      </c>
      <c r="Q2" s="83"/>
      <c r="R2" s="83"/>
      <c r="S2" s="83"/>
      <c r="T2" s="82">
        <v>44228</v>
      </c>
      <c r="U2" s="83"/>
      <c r="V2" s="83"/>
      <c r="W2" s="83"/>
      <c r="X2" s="82">
        <v>44256</v>
      </c>
      <c r="Y2" s="83"/>
      <c r="Z2" s="83"/>
      <c r="AA2" s="83"/>
      <c r="AB2" s="82">
        <v>44287</v>
      </c>
      <c r="AC2" s="83"/>
      <c r="AD2" s="83"/>
      <c r="AE2" s="83"/>
      <c r="AF2" s="82">
        <v>44317</v>
      </c>
      <c r="AG2" s="83"/>
      <c r="AH2" s="83"/>
      <c r="AI2" s="83"/>
      <c r="AJ2" s="82">
        <v>44348</v>
      </c>
      <c r="AK2" s="83"/>
      <c r="AL2" s="83"/>
      <c r="AM2" s="83"/>
      <c r="AN2" s="82">
        <v>44378</v>
      </c>
      <c r="AO2" s="83"/>
      <c r="AP2" s="83"/>
      <c r="AQ2" s="83"/>
      <c r="AR2" s="82">
        <v>44409</v>
      </c>
      <c r="AS2" s="83"/>
      <c r="AT2" s="83"/>
      <c r="AU2" s="83"/>
      <c r="AV2" s="82">
        <v>44440</v>
      </c>
      <c r="AW2" s="83"/>
      <c r="AX2" s="83"/>
      <c r="AY2" s="83"/>
      <c r="AZ2" s="82">
        <v>44470</v>
      </c>
      <c r="BA2" s="83"/>
      <c r="BB2" s="83"/>
      <c r="BC2" s="83"/>
      <c r="BD2" s="82">
        <v>44501</v>
      </c>
      <c r="BE2" s="83"/>
      <c r="BF2" s="83"/>
      <c r="BG2" s="83"/>
      <c r="BH2" s="82">
        <v>44531</v>
      </c>
      <c r="BI2" s="83"/>
      <c r="BJ2" s="83"/>
      <c r="BK2" s="83"/>
      <c r="BM2" s="75"/>
      <c r="BN2" s="75"/>
      <c r="BO2" s="82">
        <v>44197</v>
      </c>
      <c r="BP2" s="83"/>
      <c r="BQ2" s="83"/>
      <c r="BR2" s="83"/>
      <c r="BS2" s="82">
        <v>44228</v>
      </c>
      <c r="BT2" s="83"/>
      <c r="BU2" s="83"/>
      <c r="BV2" s="83"/>
      <c r="BW2" s="82">
        <v>44256</v>
      </c>
      <c r="BX2" s="83"/>
      <c r="BY2" s="83"/>
      <c r="BZ2" s="87"/>
      <c r="CA2" s="18"/>
      <c r="CB2" s="19"/>
      <c r="CC2" s="84">
        <v>44287</v>
      </c>
      <c r="CD2" s="85"/>
      <c r="CE2" s="85"/>
      <c r="CF2" s="86"/>
      <c r="CG2" s="84">
        <v>44317</v>
      </c>
      <c r="CH2" s="85"/>
      <c r="CI2" s="85"/>
      <c r="CJ2" s="86"/>
      <c r="CK2" s="84">
        <v>44348</v>
      </c>
      <c r="CL2" s="85"/>
      <c r="CM2" s="85"/>
      <c r="CN2" s="85"/>
      <c r="CO2" s="20"/>
      <c r="CP2" s="21"/>
      <c r="CQ2" s="84">
        <v>44378</v>
      </c>
      <c r="CR2" s="85"/>
      <c r="CS2" s="85"/>
      <c r="CT2" s="86"/>
      <c r="CU2" s="84">
        <v>44409</v>
      </c>
      <c r="CV2" s="85"/>
      <c r="CW2" s="85"/>
      <c r="CX2" s="86"/>
      <c r="CY2" s="84">
        <v>44440</v>
      </c>
      <c r="CZ2" s="85"/>
      <c r="DA2" s="85"/>
      <c r="DB2" s="86"/>
      <c r="DC2" s="21"/>
      <c r="DD2" s="21"/>
      <c r="DE2" s="84">
        <v>44470</v>
      </c>
      <c r="DF2" s="85"/>
      <c r="DG2" s="85"/>
      <c r="DH2" s="86"/>
      <c r="DI2" s="84">
        <v>44501</v>
      </c>
      <c r="DJ2" s="85"/>
      <c r="DK2" s="85"/>
      <c r="DL2" s="86"/>
      <c r="DM2" s="84">
        <v>44531</v>
      </c>
      <c r="DN2" s="85"/>
      <c r="DO2" s="85"/>
      <c r="DP2" s="86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142</v>
      </c>
      <c r="T3" s="19" t="s">
        <v>2</v>
      </c>
      <c r="U3" s="19" t="s">
        <v>3</v>
      </c>
      <c r="V3" s="19" t="s">
        <v>4</v>
      </c>
      <c r="W3" s="19" t="s">
        <v>142</v>
      </c>
      <c r="X3" s="19" t="s">
        <v>2</v>
      </c>
      <c r="Y3" s="19" t="s">
        <v>3</v>
      </c>
      <c r="Z3" s="19" t="s">
        <v>4</v>
      </c>
      <c r="AA3" s="19" t="s">
        <v>142</v>
      </c>
      <c r="AB3" s="19" t="s">
        <v>2</v>
      </c>
      <c r="AC3" s="19" t="s">
        <v>3</v>
      </c>
      <c r="AD3" s="19" t="s">
        <v>4</v>
      </c>
      <c r="AE3" s="19" t="s">
        <v>142</v>
      </c>
      <c r="AF3" s="19" t="s">
        <v>2</v>
      </c>
      <c r="AG3" s="19" t="s">
        <v>3</v>
      </c>
      <c r="AH3" s="19" t="s">
        <v>4</v>
      </c>
      <c r="AI3" s="19" t="s">
        <v>142</v>
      </c>
      <c r="AJ3" s="19" t="s">
        <v>2</v>
      </c>
      <c r="AK3" s="19" t="s">
        <v>3</v>
      </c>
      <c r="AL3" s="19" t="s">
        <v>4</v>
      </c>
      <c r="AM3" s="19" t="s">
        <v>142</v>
      </c>
      <c r="AN3" s="19" t="s">
        <v>2</v>
      </c>
      <c r="AO3" s="19" t="s">
        <v>3</v>
      </c>
      <c r="AP3" s="19" t="s">
        <v>4</v>
      </c>
      <c r="AQ3" s="19" t="s">
        <v>142</v>
      </c>
      <c r="AR3" s="19" t="s">
        <v>2</v>
      </c>
      <c r="AS3" s="19" t="s">
        <v>3</v>
      </c>
      <c r="AT3" s="19" t="s">
        <v>4</v>
      </c>
      <c r="AU3" s="19" t="s">
        <v>142</v>
      </c>
      <c r="AV3" s="19" t="s">
        <v>2</v>
      </c>
      <c r="AW3" s="19" t="s">
        <v>3</v>
      </c>
      <c r="AX3" s="19" t="s">
        <v>4</v>
      </c>
      <c r="AY3" s="19" t="s">
        <v>142</v>
      </c>
      <c r="AZ3" s="19" t="s">
        <v>2</v>
      </c>
      <c r="BA3" s="19" t="s">
        <v>3</v>
      </c>
      <c r="BB3" s="19" t="s">
        <v>4</v>
      </c>
      <c r="BC3" s="19" t="s">
        <v>142</v>
      </c>
      <c r="BD3" s="19" t="s">
        <v>2</v>
      </c>
      <c r="BE3" s="19" t="s">
        <v>3</v>
      </c>
      <c r="BF3" s="19" t="s">
        <v>4</v>
      </c>
      <c r="BG3" s="19" t="s">
        <v>142</v>
      </c>
      <c r="BH3" s="19" t="s">
        <v>2</v>
      </c>
      <c r="BI3" s="19" t="s">
        <v>3</v>
      </c>
      <c r="BJ3" s="19" t="s">
        <v>4</v>
      </c>
      <c r="BK3" s="19" t="s">
        <v>142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142</v>
      </c>
      <c r="BS3" s="19" t="s">
        <v>2</v>
      </c>
      <c r="BT3" s="19" t="s">
        <v>3</v>
      </c>
      <c r="BU3" s="19" t="s">
        <v>4</v>
      </c>
      <c r="BV3" s="19" t="s">
        <v>142</v>
      </c>
      <c r="BW3" s="19" t="s">
        <v>2</v>
      </c>
      <c r="BX3" s="19" t="s">
        <v>3</v>
      </c>
      <c r="BY3" s="19" t="s">
        <v>4</v>
      </c>
      <c r="BZ3" s="18" t="s">
        <v>142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142</v>
      </c>
      <c r="CG3" s="24" t="s">
        <v>2</v>
      </c>
      <c r="CH3" s="24" t="s">
        <v>3</v>
      </c>
      <c r="CI3" s="24" t="s">
        <v>4</v>
      </c>
      <c r="CJ3" s="24" t="s">
        <v>142</v>
      </c>
      <c r="CK3" s="24" t="s">
        <v>2</v>
      </c>
      <c r="CL3" s="24" t="s">
        <v>3</v>
      </c>
      <c r="CM3" s="24" t="s">
        <v>4</v>
      </c>
      <c r="CN3" s="25" t="s">
        <v>142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142</v>
      </c>
      <c r="CU3" s="24" t="s">
        <v>2</v>
      </c>
      <c r="CV3" s="24" t="s">
        <v>3</v>
      </c>
      <c r="CW3" s="24" t="s">
        <v>4</v>
      </c>
      <c r="CX3" s="24" t="s">
        <v>142</v>
      </c>
      <c r="CY3" s="24" t="s">
        <v>2</v>
      </c>
      <c r="CZ3" s="24" t="s">
        <v>3</v>
      </c>
      <c r="DA3" s="24" t="s">
        <v>4</v>
      </c>
      <c r="DB3" s="24" t="s">
        <v>142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142</v>
      </c>
      <c r="DI3" s="24" t="s">
        <v>2</v>
      </c>
      <c r="DJ3" s="24" t="s">
        <v>3</v>
      </c>
      <c r="DK3" s="24" t="s">
        <v>4</v>
      </c>
      <c r="DL3" s="24" t="s">
        <v>142</v>
      </c>
      <c r="DM3" s="24" t="s">
        <v>2</v>
      </c>
      <c r="DN3" s="24" t="s">
        <v>3</v>
      </c>
      <c r="DO3" s="24" t="s">
        <v>4</v>
      </c>
      <c r="DP3" s="24" t="s">
        <v>142</v>
      </c>
    </row>
    <row r="4" spans="1:120" x14ac:dyDescent="0.25">
      <c r="A4" s="26" t="s">
        <v>6</v>
      </c>
      <c r="B4" t="s">
        <v>109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36</v>
      </c>
      <c r="BN4" s="29" t="s">
        <v>35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36</v>
      </c>
      <c r="CB4" s="12" t="s">
        <v>35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36</v>
      </c>
      <c r="CP4" s="12" t="s">
        <v>35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36</v>
      </c>
      <c r="DD4" s="12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33</v>
      </c>
      <c r="BN5" s="29" t="s">
        <v>35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33</v>
      </c>
      <c r="CB5" s="12" t="s">
        <v>35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33</v>
      </c>
      <c r="CP5" s="12" t="s">
        <v>35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33</v>
      </c>
      <c r="DD5" s="12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29</v>
      </c>
      <c r="BN6" s="29" t="s">
        <v>35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29</v>
      </c>
      <c r="CB6" s="12" t="s">
        <v>35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29</v>
      </c>
      <c r="CP6" s="12" t="s">
        <v>35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29</v>
      </c>
      <c r="DD6" s="12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37</v>
      </c>
      <c r="BN7" s="29" t="s">
        <v>35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37</v>
      </c>
      <c r="CB7" s="12" t="s">
        <v>35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37</v>
      </c>
      <c r="CP7" s="12" t="s">
        <v>35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37</v>
      </c>
      <c r="DD7" s="12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38</v>
      </c>
      <c r="BN8" s="29" t="s">
        <v>35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38</v>
      </c>
      <c r="CB8" s="12" t="s">
        <v>35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38</v>
      </c>
      <c r="CP8" s="12" t="s">
        <v>35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38</v>
      </c>
      <c r="DD8" s="12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38</v>
      </c>
      <c r="B9" t="s">
        <v>109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39</v>
      </c>
      <c r="BN9" s="29" t="s">
        <v>35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39</v>
      </c>
      <c r="CB9" s="12" t="s">
        <v>35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39</v>
      </c>
      <c r="CP9" s="12" t="s">
        <v>35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39</v>
      </c>
      <c r="DD9" s="12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40</v>
      </c>
      <c r="BN10" s="29" t="s">
        <v>35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40</v>
      </c>
      <c r="CB10" s="12" t="s">
        <v>35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40</v>
      </c>
      <c r="CP10" s="12" t="s">
        <v>35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40</v>
      </c>
      <c r="DD10" s="12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84</v>
      </c>
      <c r="B11" t="s">
        <v>109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42</v>
      </c>
      <c r="BN11" s="29" t="s">
        <v>35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42</v>
      </c>
      <c r="CB11" s="12" t="s">
        <v>35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42</v>
      </c>
      <c r="CP11" s="12" t="s">
        <v>35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42</v>
      </c>
      <c r="DD11" s="12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43</v>
      </c>
      <c r="BN12" s="29" t="s">
        <v>35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43</v>
      </c>
      <c r="CB12" s="12" t="s">
        <v>35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43</v>
      </c>
      <c r="CP12" s="12" t="s">
        <v>35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43</v>
      </c>
      <c r="DD12" s="12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16</v>
      </c>
      <c r="BN13" s="29" t="s">
        <v>35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16</v>
      </c>
      <c r="CB13" s="12" t="s">
        <v>35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16</v>
      </c>
      <c r="CP13" s="12" t="s">
        <v>35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16</v>
      </c>
      <c r="DD13" s="12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44</v>
      </c>
      <c r="BN14" s="29" t="s">
        <v>35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44</v>
      </c>
      <c r="CB14" s="12" t="s">
        <v>35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44</v>
      </c>
      <c r="CP14" s="12" t="s">
        <v>35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44</v>
      </c>
      <c r="DD14" s="12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45</v>
      </c>
      <c r="BN15" s="29" t="s">
        <v>35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45</v>
      </c>
      <c r="CB15" s="12" t="s">
        <v>35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45</v>
      </c>
      <c r="CP15" s="12" t="s">
        <v>35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45</v>
      </c>
      <c r="DD15" s="12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30</v>
      </c>
      <c r="BN16" s="29" t="s">
        <v>35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30</v>
      </c>
      <c r="CB16" s="12" t="s">
        <v>35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30</v>
      </c>
      <c r="CP16" s="12" t="s">
        <v>35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30</v>
      </c>
      <c r="DD16" s="12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46</v>
      </c>
      <c r="BN17" s="29" t="s">
        <v>35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46</v>
      </c>
      <c r="CB17" s="12" t="s">
        <v>35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46</v>
      </c>
      <c r="CP17" s="12" t="s">
        <v>35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46</v>
      </c>
      <c r="DD17" s="12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47</v>
      </c>
      <c r="BN18" s="29" t="s">
        <v>35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47</v>
      </c>
      <c r="CB18" s="12" t="s">
        <v>35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31</v>
      </c>
      <c r="CP18" s="12" t="s">
        <v>35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31</v>
      </c>
      <c r="DD18" s="12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31</v>
      </c>
      <c r="BN19" s="29" t="s">
        <v>35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31</v>
      </c>
      <c r="CB19" s="12" t="s">
        <v>35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48</v>
      </c>
      <c r="CP19" s="12" t="s">
        <v>35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48</v>
      </c>
      <c r="DD19" s="12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48</v>
      </c>
      <c r="BN20" s="29" t="s">
        <v>35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48</v>
      </c>
      <c r="CB20" s="12" t="s">
        <v>35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49</v>
      </c>
      <c r="CP20" s="12" t="s">
        <v>35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49</v>
      </c>
      <c r="DD20" s="12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49</v>
      </c>
      <c r="BN21" s="29" t="s">
        <v>35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49</v>
      </c>
      <c r="CB21" s="12" t="s">
        <v>35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23</v>
      </c>
      <c r="CP21" s="12" t="s">
        <v>35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23</v>
      </c>
      <c r="DD21" s="12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23</v>
      </c>
      <c r="B22" t="s">
        <v>109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23</v>
      </c>
      <c r="BN22" s="29" t="s">
        <v>35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23</v>
      </c>
      <c r="CB22" s="12" t="s">
        <v>35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50</v>
      </c>
      <c r="CP22" s="12" t="s">
        <v>35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50</v>
      </c>
      <c r="DD22" s="12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24</v>
      </c>
      <c r="B23" t="s">
        <v>109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24</v>
      </c>
      <c r="BN23" s="29" t="s">
        <v>35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24</v>
      </c>
      <c r="CB23" s="12" t="s">
        <v>35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51</v>
      </c>
      <c r="CP23" s="12" t="s">
        <v>35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51</v>
      </c>
      <c r="DD23" s="12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50</v>
      </c>
      <c r="BN24" s="29" t="s">
        <v>35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50</v>
      </c>
      <c r="CB24" s="12" t="s">
        <v>35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52</v>
      </c>
      <c r="CP24" s="12" t="s">
        <v>35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52</v>
      </c>
      <c r="DD24" s="12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51</v>
      </c>
      <c r="B25" t="s">
        <v>109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51</v>
      </c>
      <c r="BN25" s="29" t="s">
        <v>35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51</v>
      </c>
      <c r="CB25" s="12" t="s">
        <v>35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53</v>
      </c>
      <c r="CP25" s="12" t="s">
        <v>35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53</v>
      </c>
      <c r="DD25" s="12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52</v>
      </c>
      <c r="BN26" s="29" t="s">
        <v>35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52</v>
      </c>
      <c r="CB26" s="12" t="s">
        <v>35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17</v>
      </c>
      <c r="CP26" s="12" t="s">
        <v>35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17</v>
      </c>
      <c r="DD26" s="12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106</v>
      </c>
      <c r="B27" t="s">
        <v>109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53</v>
      </c>
      <c r="BN27" s="29" t="s">
        <v>35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53</v>
      </c>
      <c r="CB27" s="12" t="s">
        <v>35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54</v>
      </c>
      <c r="CP27" s="12" t="s">
        <v>35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54</v>
      </c>
      <c r="DD27" s="12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17</v>
      </c>
      <c r="BN28" s="29" t="s">
        <v>35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17</v>
      </c>
      <c r="CB28" s="12" t="s">
        <v>35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55</v>
      </c>
      <c r="CP28" s="12" t="s">
        <v>35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55</v>
      </c>
      <c r="DD28" s="12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15</v>
      </c>
      <c r="B29" t="s">
        <v>109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54</v>
      </c>
      <c r="BN29" s="29" t="s">
        <v>35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54</v>
      </c>
      <c r="CB29" s="12" t="s">
        <v>35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56</v>
      </c>
      <c r="CP29" s="12" t="s">
        <v>35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56</v>
      </c>
      <c r="DD29" s="12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55</v>
      </c>
      <c r="BN30" s="29" t="s">
        <v>35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55</v>
      </c>
      <c r="CB30" s="12" t="s">
        <v>35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57</v>
      </c>
      <c r="CP30" s="12" t="s">
        <v>35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57</v>
      </c>
      <c r="DD30" s="12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56</v>
      </c>
      <c r="BN31" s="29" t="s">
        <v>35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56</v>
      </c>
      <c r="CB31" s="12" t="s">
        <v>35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7</v>
      </c>
      <c r="CP31" s="12" t="s">
        <v>35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11</v>
      </c>
      <c r="DD31" s="12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57</v>
      </c>
      <c r="BN32" s="29" t="s">
        <v>35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57</v>
      </c>
      <c r="CB32" s="12" t="s">
        <v>35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11</v>
      </c>
      <c r="CP32" s="12" t="s">
        <v>35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58</v>
      </c>
      <c r="DD32" s="12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7</v>
      </c>
      <c r="BN33" s="29" t="s">
        <v>35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11</v>
      </c>
      <c r="CB33" s="12" t="s">
        <v>35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58</v>
      </c>
      <c r="CP33" s="12" t="s">
        <v>35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59</v>
      </c>
      <c r="DD33" s="12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11</v>
      </c>
      <c r="BN34" s="29" t="s">
        <v>35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58</v>
      </c>
      <c r="CB34" s="12" t="s">
        <v>35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22</v>
      </c>
      <c r="CP34" s="12" t="s">
        <v>35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22</v>
      </c>
      <c r="DD34" s="12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11</v>
      </c>
      <c r="B35" t="s">
        <v>109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58</v>
      </c>
      <c r="BN35" s="29" t="s">
        <v>35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59</v>
      </c>
      <c r="CB35" s="12" t="s">
        <v>35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60</v>
      </c>
      <c r="CP35" s="12" t="s">
        <v>35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60</v>
      </c>
      <c r="DD35" s="12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18</v>
      </c>
      <c r="BN36" s="29" t="s">
        <v>35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22</v>
      </c>
      <c r="CB36" s="12" t="s">
        <v>35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61</v>
      </c>
      <c r="CP36" s="12" t="s">
        <v>35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61</v>
      </c>
      <c r="DD36" s="12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9</v>
      </c>
      <c r="B37" t="s">
        <v>109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59</v>
      </c>
      <c r="BN37" s="29" t="s">
        <v>35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14</v>
      </c>
      <c r="CB37" s="12" t="s">
        <v>35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62</v>
      </c>
      <c r="CP37" s="12" t="s">
        <v>35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62</v>
      </c>
      <c r="DD37" s="12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22</v>
      </c>
      <c r="BN38" s="29" t="s">
        <v>35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60</v>
      </c>
      <c r="CB38" s="12" t="s">
        <v>35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63</v>
      </c>
      <c r="CP38" s="12" t="s">
        <v>35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63</v>
      </c>
      <c r="DD38" s="12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14</v>
      </c>
      <c r="BN39" s="29" t="s">
        <v>35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61</v>
      </c>
      <c r="CB39" s="12" t="s">
        <v>35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64</v>
      </c>
      <c r="CP39" s="12" t="s">
        <v>35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64</v>
      </c>
      <c r="DD39" s="12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60</v>
      </c>
      <c r="BN40" s="29" t="s">
        <v>35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62</v>
      </c>
      <c r="CB40" s="12" t="s">
        <v>35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27</v>
      </c>
      <c r="CP40" s="12" t="s">
        <v>35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27</v>
      </c>
      <c r="DD40" s="12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61</v>
      </c>
      <c r="BN41" s="29" t="s">
        <v>35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63</v>
      </c>
      <c r="CB41" s="12" t="s">
        <v>35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65</v>
      </c>
      <c r="CP41" s="12" t="s">
        <v>35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66</v>
      </c>
      <c r="DD41" s="12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62</v>
      </c>
      <c r="BN42" s="29" t="s">
        <v>35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64</v>
      </c>
      <c r="CB42" s="12" t="s">
        <v>35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66</v>
      </c>
      <c r="CP42" s="12" t="s">
        <v>35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67</v>
      </c>
      <c r="DD42" s="12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64</v>
      </c>
      <c r="B43" t="s">
        <v>109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63</v>
      </c>
      <c r="BN43" s="29" t="s">
        <v>35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27</v>
      </c>
      <c r="CB43" s="12" t="s">
        <v>35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67</v>
      </c>
      <c r="CP43" s="12" t="s">
        <v>35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68</v>
      </c>
      <c r="DD43" s="12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27</v>
      </c>
      <c r="B44" t="s">
        <v>109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64</v>
      </c>
      <c r="BN44" s="29" t="s">
        <v>35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65</v>
      </c>
      <c r="CB44" s="12" t="s">
        <v>35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68</v>
      </c>
      <c r="CP44" s="12" t="s">
        <v>35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28</v>
      </c>
      <c r="DD44" s="12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27</v>
      </c>
      <c r="BN45" s="29" t="s">
        <v>35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66</v>
      </c>
      <c r="CB45" s="12" t="s">
        <v>35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28</v>
      </c>
      <c r="CP45" s="12" t="s">
        <v>35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69</v>
      </c>
      <c r="DD45" s="12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65</v>
      </c>
      <c r="BN46" s="29" t="s">
        <v>35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67</v>
      </c>
      <c r="CB46" s="12" t="s">
        <v>35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69</v>
      </c>
      <c r="CP46" s="12" t="s">
        <v>35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13</v>
      </c>
      <c r="DD46" s="12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66</v>
      </c>
      <c r="BN47" s="29" t="s">
        <v>35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68</v>
      </c>
      <c r="CB47" s="12" t="s">
        <v>35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13</v>
      </c>
      <c r="CP47" s="12" t="s">
        <v>35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19</v>
      </c>
      <c r="DD47" s="12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67</v>
      </c>
      <c r="BN48" s="29" t="s">
        <v>35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28</v>
      </c>
      <c r="CB48" s="12" t="s">
        <v>35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19</v>
      </c>
      <c r="CP48" s="12" t="s">
        <v>35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70</v>
      </c>
      <c r="DD48" s="12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68</v>
      </c>
      <c r="BN49" s="29" t="s">
        <v>35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69</v>
      </c>
      <c r="CB49" s="12" t="s">
        <v>35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70</v>
      </c>
      <c r="CP49" s="12" t="s">
        <v>35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25</v>
      </c>
      <c r="DD49" s="12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28</v>
      </c>
      <c r="BN50" s="29" t="s">
        <v>35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13</v>
      </c>
      <c r="CB50" s="12" t="s">
        <v>35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25</v>
      </c>
      <c r="CP50" s="12" t="s">
        <v>35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26</v>
      </c>
      <c r="DD50" s="12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25</v>
      </c>
      <c r="B51" t="s">
        <v>109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69</v>
      </c>
      <c r="BN51" s="29" t="s">
        <v>35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19</v>
      </c>
      <c r="CB51" s="12" t="s">
        <v>35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26</v>
      </c>
      <c r="CP51" s="12" t="s">
        <v>35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71</v>
      </c>
      <c r="DD51" s="12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13</v>
      </c>
      <c r="BN52" s="29" t="s">
        <v>35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70</v>
      </c>
      <c r="CB52" s="12" t="s">
        <v>35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71</v>
      </c>
      <c r="CP52" s="12" t="s">
        <v>35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72</v>
      </c>
      <c r="DD52" s="12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19</v>
      </c>
      <c r="BN53" s="29" t="s">
        <v>35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25</v>
      </c>
      <c r="CB53" s="12" t="s">
        <v>35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72</v>
      </c>
      <c r="CP53" s="12" t="s">
        <v>35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73</v>
      </c>
      <c r="DD53" s="12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70</v>
      </c>
      <c r="BN54" s="29" t="s">
        <v>35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26</v>
      </c>
      <c r="CB54" s="12" t="s">
        <v>35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73</v>
      </c>
      <c r="CP54" s="12" t="s">
        <v>35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75</v>
      </c>
      <c r="DD54" s="12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25</v>
      </c>
      <c r="BN55" s="29" t="s">
        <v>35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71</v>
      </c>
      <c r="CB55" s="12" t="s">
        <v>35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75</v>
      </c>
      <c r="CP55" s="12" t="s">
        <v>35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12</v>
      </c>
      <c r="DD55" s="12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75</v>
      </c>
      <c r="B56" t="s">
        <v>109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26</v>
      </c>
      <c r="BN56" s="29" t="s">
        <v>35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72</v>
      </c>
      <c r="CB56" s="12" t="s">
        <v>35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12</v>
      </c>
      <c r="CP56" s="12" t="s">
        <v>35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76</v>
      </c>
      <c r="DD56" s="12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71</v>
      </c>
      <c r="BN57" s="29" t="s">
        <v>35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73</v>
      </c>
      <c r="CB57" s="12" t="s">
        <v>35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76</v>
      </c>
      <c r="CP57" s="12" t="s">
        <v>35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77</v>
      </c>
      <c r="DD57" s="12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77</v>
      </c>
      <c r="B58" t="s">
        <v>109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72</v>
      </c>
      <c r="BN58" s="29" t="s">
        <v>35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75</v>
      </c>
      <c r="CB58" s="12" t="s">
        <v>35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77</v>
      </c>
      <c r="CP58" s="12" t="s">
        <v>35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20</v>
      </c>
      <c r="DD58" s="12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73</v>
      </c>
      <c r="BN59" s="29" t="s">
        <v>35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12</v>
      </c>
      <c r="CB59" s="12" t="s">
        <v>35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20</v>
      </c>
      <c r="CP59" s="12" t="s">
        <v>35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79</v>
      </c>
      <c r="DD59" s="12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75</v>
      </c>
      <c r="BN60" s="29" t="s">
        <v>35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76</v>
      </c>
      <c r="CB60" s="12" t="s">
        <v>35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79</v>
      </c>
      <c r="CP60" s="12" t="s">
        <v>35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81</v>
      </c>
      <c r="DD60" s="12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12</v>
      </c>
      <c r="BN61" s="29" t="s">
        <v>35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77</v>
      </c>
      <c r="CB61" s="12" t="s">
        <v>35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81</v>
      </c>
      <c r="CP61" s="12" t="s">
        <v>35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82</v>
      </c>
      <c r="DD61" s="12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76</v>
      </c>
      <c r="BN62" s="29" t="s">
        <v>35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20</v>
      </c>
      <c r="CB62" s="12" t="s">
        <v>35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82</v>
      </c>
      <c r="CP62" s="12" t="s">
        <v>35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77</v>
      </c>
      <c r="BN63" s="29" t="s">
        <v>35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78</v>
      </c>
      <c r="CB63" s="12" t="s">
        <v>35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20</v>
      </c>
      <c r="BN64" s="29" t="s">
        <v>35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79</v>
      </c>
      <c r="CB64" s="12" t="s">
        <v>35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36</v>
      </c>
      <c r="B65" t="s">
        <v>32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78</v>
      </c>
      <c r="BN65" s="29" t="s">
        <v>35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81</v>
      </c>
      <c r="CB65" s="12" t="s">
        <v>35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79</v>
      </c>
      <c r="BN66" s="29" t="s">
        <v>35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82</v>
      </c>
      <c r="CB66" s="12" t="s">
        <v>35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81</v>
      </c>
      <c r="BN67" s="29" t="s">
        <v>35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82</v>
      </c>
      <c r="BN68" s="29" t="s">
        <v>35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42</v>
      </c>
      <c r="B71" t="s">
        <v>32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30</v>
      </c>
      <c r="B74" t="s">
        <v>32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31</v>
      </c>
      <c r="B75" t="s">
        <v>32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24</v>
      </c>
      <c r="B77" t="s">
        <v>32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17</v>
      </c>
      <c r="B78" t="s">
        <v>32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22</v>
      </c>
      <c r="B79" t="s">
        <v>32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60</v>
      </c>
      <c r="B81" t="s">
        <v>32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63</v>
      </c>
      <c r="B84" t="s">
        <v>32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68</v>
      </c>
      <c r="B88" t="s">
        <v>32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28</v>
      </c>
      <c r="B89" t="s">
        <v>32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70</v>
      </c>
      <c r="B91" t="s">
        <v>32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72</v>
      </c>
      <c r="B94" t="s">
        <v>32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73</v>
      </c>
      <c r="B95" t="s">
        <v>32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86</v>
      </c>
      <c r="B98" t="s">
        <v>32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36</v>
      </c>
      <c r="B101" t="s">
        <v>34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39</v>
      </c>
      <c r="B103" t="s">
        <v>34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42</v>
      </c>
      <c r="B104" t="s">
        <v>34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24</v>
      </c>
      <c r="B107" t="s">
        <v>34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57</v>
      </c>
      <c r="B108" t="s">
        <v>34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70</v>
      </c>
      <c r="B112" t="s">
        <v>34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71</v>
      </c>
      <c r="B114" t="s">
        <v>34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73</v>
      </c>
      <c r="B115" t="s">
        <v>34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81</v>
      </c>
      <c r="B121" t="s">
        <v>34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106</v>
      </c>
      <c r="B150" t="s">
        <v>35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21</v>
      </c>
      <c r="B164" t="s">
        <v>35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21</v>
      </c>
      <c r="B238" t="s">
        <v>83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f5829b0-3c83-407a-9888-15708671f8c2"/>
    <ds:schemaRef ds:uri="6a7949fb-eacc-49ff-8531-d4b1ca318f69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A3D34-FB4E-4FDA-95BB-E81D4D1226AB}"/>
</file>

<file path=customXml/itemProps4.xml><?xml version="1.0" encoding="utf-8"?>
<ds:datastoreItem xmlns:ds="http://schemas.openxmlformats.org/officeDocument/2006/customXml" ds:itemID="{0A481B3A-A281-4378-9805-0FAD4442F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Energy Assist. Disbursement</vt:lpstr>
      <vt:lpstr>2. 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2024-06-20T15:37:39Z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</Properties>
</file>