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75"/>
  </bookViews>
  <sheets>
    <sheet name="Staff Price Out" sheetId="1" r:id="rId1"/>
    <sheet name="Averag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#REF!</definedName>
    <definedName name="\A">#REF!</definedName>
    <definedName name="\c">'[1]10200'!$IU$8196</definedName>
    <definedName name="\E">'[2]#REF'!$AD$4</definedName>
    <definedName name="\R">'[2]#REF'!$AD$8</definedName>
    <definedName name="\y">'[1]10200'!$IU$8196</definedName>
    <definedName name="\z" localSheetId="0">#REF!</definedName>
    <definedName name="\z">#REF!</definedName>
    <definedName name="_123Graph_g" hidden="1">'[2]#REF'!$F$9:$F$83</definedName>
    <definedName name="_13054" localSheetId="0">'[3]10800-10899'!#REF!</definedName>
    <definedName name="_13054">'[3]10800-10899'!#REF!</definedName>
    <definedName name="_132" hidden="1">[1]XXXXXX!$B$10:$B$10</definedName>
    <definedName name="_132Graph_h" localSheetId="0" hidden="1">#REF!</definedName>
    <definedName name="_132Graph_h" hidden="1">#REF!</definedName>
    <definedName name="_BUN1">'[4]2008 West Group IS'!$AJ$5</definedName>
    <definedName name="_BUN3">'[4]2008 Group Office IS'!$AJ$5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[1]XXXXXX!$H$10</definedName>
    <definedName name="_max" localSheetId="0" hidden="1">#REF!</definedName>
    <definedName name="_max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[4]WTB!$DC$8</definedName>
    <definedName name="_PER2">'[4]2008 West Group IS'!$AH$8</definedName>
    <definedName name="_PER3">'[4]2008 West Group IS'!$AI$5</definedName>
    <definedName name="_PER4">'[4]2008 Group Office IS'!$AH$8</definedName>
    <definedName name="_PER5">'[4]2008 Group Office IS'!$AI$5</definedName>
    <definedName name="_Regression_Int">0</definedName>
    <definedName name="_SFD1">'[4]2008 West Group IS'!$AK$5</definedName>
    <definedName name="_SFD3">'[4]2008 Group Office IS'!$AK$5</definedName>
    <definedName name="_SFV1">'[4]2008 West Group IS'!$AK$4</definedName>
    <definedName name="_SFV4">'[4]2008 Group Office IS'!$AK$4</definedName>
    <definedName name="_Sort" localSheetId="0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0">#REF!</definedName>
    <definedName name="a">#REF!</definedName>
    <definedName name="aaaaaaa" localSheetId="0">rank</definedName>
    <definedName name="aaaaaaa">rank</definedName>
    <definedName name="AD">'[1]ACC DEP 12XXX'!$A$4:$L$22</definedName>
    <definedName name="adfd" localSheetId="0">rank</definedName>
    <definedName name="adfd">rank</definedName>
    <definedName name="ADK">'[1]10250_Recy Chkg'!$D$27</definedName>
    <definedName name="AOK" localSheetId="0">#REF!</definedName>
    <definedName name="AOK">#REF!</definedName>
    <definedName name="APA" localSheetId="0">'[5]Income Statement (WMofWA)'!#REF!</definedName>
    <definedName name="APA">'[5]Income Statement (WMofWA)'!#REF!</definedName>
    <definedName name="APN" localSheetId="0">'[5]Income Statement (WMofWA)'!#REF!</definedName>
    <definedName name="APN">'[5]Income Statement (WMofWA)'!#REF!</definedName>
    <definedName name="ASD" localSheetId="0">'[5]Income Statement (WMofWA)'!#REF!</definedName>
    <definedName name="ASD">'[5]Income Statement (WMofWA)'!#REF!</definedName>
    <definedName name="AST" localSheetId="0">'[5]Income Statement (WMofWA)'!#REF!</definedName>
    <definedName name="AST">'[5]Income Statement (WMofWA)'!#REF!</definedName>
    <definedName name="BEGCELL" localSheetId="0">#REF!</definedName>
    <definedName name="BEGCELL">#REF!</definedName>
    <definedName name="begin" localSheetId="0">#REF!</definedName>
    <definedName name="begin">#REF!</definedName>
    <definedName name="BREMAIR_COST_of_SERVICE_STUDY" localSheetId="0">#REF!</definedName>
    <definedName name="BREMAIR_COST_of_SERVICE_STUDY">#REF!</definedName>
    <definedName name="BUN">[4]WTB!$DD$5</definedName>
    <definedName name="BUV" localSheetId="0">'[5]Income Statement (WMofWA)'!#REF!</definedName>
    <definedName name="BUV">'[5]Income Statement (WMofWA)'!#REF!</definedName>
    <definedName name="Calc" localSheetId="0">[4]WTB!#REF!</definedName>
    <definedName name="Calc">[4]WTB!#REF!</definedName>
    <definedName name="Calc0" localSheetId="0">[4]WTB!#REF!</definedName>
    <definedName name="Calc0">[4]WTB!#REF!</definedName>
    <definedName name="Calc1" localSheetId="0">[4]WTB!#REF!</definedName>
    <definedName name="Calc1">[4]WTB!#REF!</definedName>
    <definedName name="Calc10" localSheetId="0">[4]WTB!#REF!</definedName>
    <definedName name="Calc10">[4]WTB!#REF!</definedName>
    <definedName name="Calc11" localSheetId="0">[4]WTB!#REF!</definedName>
    <definedName name="Calc11">[4]WTB!#REF!</definedName>
    <definedName name="Calc12" localSheetId="0">[4]WTB!#REF!</definedName>
    <definedName name="Calc12">[4]WTB!#REF!</definedName>
    <definedName name="Calc13" localSheetId="0">[4]WTB!#REF!</definedName>
    <definedName name="Calc13">[4]WTB!#REF!</definedName>
    <definedName name="Calc14" localSheetId="0">[4]WTB!#REF!</definedName>
    <definedName name="Calc14">[4]WTB!#REF!</definedName>
    <definedName name="Calc15" localSheetId="0">[4]WTB!#REF!</definedName>
    <definedName name="Calc15">[4]WTB!#REF!</definedName>
    <definedName name="Calc16" localSheetId="0">[4]WTB!#REF!</definedName>
    <definedName name="Calc16">[4]WTB!#REF!</definedName>
    <definedName name="Calc17" localSheetId="0">[4]WTB!#REF!</definedName>
    <definedName name="Calc17">[4]WTB!#REF!</definedName>
    <definedName name="Calc18" localSheetId="0">[4]WTB!#REF!</definedName>
    <definedName name="Calc18">[4]WTB!#REF!</definedName>
    <definedName name="Calc2" localSheetId="0">[4]WTB!#REF!</definedName>
    <definedName name="Calc2">[4]WTB!#REF!</definedName>
    <definedName name="Calc3" localSheetId="0">[4]WTB!#REF!</definedName>
    <definedName name="Calc3">[4]WTB!#REF!</definedName>
    <definedName name="Calc4" localSheetId="0">[4]WTB!#REF!</definedName>
    <definedName name="Calc4">[4]WTB!#REF!</definedName>
    <definedName name="Calc5" localSheetId="0">[4]WTB!#REF!</definedName>
    <definedName name="Calc5">[4]WTB!#REF!</definedName>
    <definedName name="Calc6" localSheetId="0">[4]WTB!#REF!</definedName>
    <definedName name="Calc6">[4]WTB!#REF!</definedName>
    <definedName name="Calc7" localSheetId="0">[4]WTB!#REF!</definedName>
    <definedName name="Calc7">[4]WTB!#REF!</definedName>
    <definedName name="Calc8" localSheetId="0">[4]WTB!#REF!</definedName>
    <definedName name="Calc8">[4]WTB!#REF!</definedName>
    <definedName name="Calc9" localSheetId="0">[4]WTB!#REF!</definedName>
    <definedName name="Calc9">[4]WTB!#REF!</definedName>
    <definedName name="clear" localSheetId="0">#REF!</definedName>
    <definedName name="clear">#REF!</definedName>
    <definedName name="CUR" localSheetId="0">'[6]O-9'!#REF!</definedName>
    <definedName name="CUR">'[6]O-9'!#REF!</definedName>
    <definedName name="CURRENCY">'[4]Balance Sheet'!$AD$8</definedName>
    <definedName name="CWR">'[1]SALES TAX RETURN_20140'!$A$1:$E$49</definedName>
    <definedName name="CWRS" localSheetId="0">#REF!</definedName>
    <definedName name="CWRS">#REF!</definedName>
    <definedName name="CYear" localSheetId="0">'[6]O-9'!#REF!</definedName>
    <definedName name="CYear">'[6]O-9'!#REF!</definedName>
    <definedName name="dasd" localSheetId="0">rank</definedName>
    <definedName name="dasd">rank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Y" localSheetId="0">'[5]Income Statement (WMofWA)'!#REF!</definedName>
    <definedName name="DAY">'[5]Income Statement (WMofWA)'!#REF!</definedName>
    <definedName name="DEBITS">'[1]ASSETS 11XXX'!$A$1:$L$19</definedName>
    <definedName name="deletion" localSheetId="0">#REF!</definedName>
    <definedName name="deletion">#REF!</definedName>
    <definedName name="Detail" localSheetId="0">#REF!</definedName>
    <definedName name="Detail">#REF!</definedName>
    <definedName name="End" localSheetId="0">'[7]IS-Murrey''s'!#REF!</definedName>
    <definedName name="End">'[7]IS-Murrey''s'!#REF!</definedName>
    <definedName name="EndTime" localSheetId="0">'[6]O-9'!#REF!</definedName>
    <definedName name="EndTime">'[6]O-9'!#REF!</definedName>
    <definedName name="Financial" localSheetId="0">[4]WTB!#REF!</definedName>
    <definedName name="Financial">[4]WTB!#REF!</definedName>
    <definedName name="FirstColCriteria" localSheetId="0">[4]WTB!#REF!</definedName>
    <definedName name="FirstColCriteria">[4]WTB!#REF!</definedName>
    <definedName name="FirstHeaderCriteria" localSheetId="0">[4]WTB!#REF!</definedName>
    <definedName name="FirstHeaderCriteria">[4]WTB!#REF!</definedName>
    <definedName name="flag" localSheetId="0">[4]WTB!#REF!</definedName>
    <definedName name="flag">[4]WTB!#REF!</definedName>
    <definedName name="Format_Column" localSheetId="0">#REF!</definedName>
    <definedName name="Format_Column">#REF!</definedName>
    <definedName name="formata" localSheetId="0">#REF!</definedName>
    <definedName name="formata">#REF!</definedName>
    <definedName name="formatb" localSheetId="0">#REF!</definedName>
    <definedName name="formatb">#REF!</definedName>
    <definedName name="FY" localSheetId="0">'[5]Income Statement (WMofWA)'!#REF!</definedName>
    <definedName name="FY">'[5]Income Statement (WMofWA)'!#REF!</definedName>
    <definedName name="Heading1" localSheetId="0">'[5]Income Statement (WMofWA)'!#REF!</definedName>
    <definedName name="Heading1">'[5]Income Statement (WMofWA)'!#REF!</definedName>
    <definedName name="IDN" localSheetId="0">'[5]Income Statement (WMofWA)'!#REF!</definedName>
    <definedName name="IDN">'[5]Income Statement (WMofWA)'!#REF!</definedName>
    <definedName name="IFN" localSheetId="0">'[5]Income Statement (WMofWA)'!#REF!</definedName>
    <definedName name="IFN">'[5]Income Statement (WMofWA)'!#REF!</definedName>
    <definedName name="income_statement">'[8]Sch 4 - 12months'!$B$10:$O$86</definedName>
    <definedName name="InsertColRange" localSheetId="0">[4]WTB!#REF!</definedName>
    <definedName name="InsertColRange">[4]WTB!#REF!</definedName>
    <definedName name="LAST_ROW" localSheetId="0">'[9]Income Statement (Tonnage)'!#REF!</definedName>
    <definedName name="LAST_ROW">'[9]Income Statement (Tonnage)'!#REF!</definedName>
    <definedName name="Lurito" localSheetId="0">#REF!</definedName>
    <definedName name="Lurito">#REF!</definedName>
    <definedName name="LYN" localSheetId="0">'[5]Income Statement (WMofWA)'!#REF!</definedName>
    <definedName name="LYN">'[5]Income Statement (WMofWA)'!#REF!</definedName>
    <definedName name="master_def" localSheetId="0">'[7]IS-Murrey''s'!#REF!</definedName>
    <definedName name="master_def">'[7]IS-Murrey''s'!#REF!</definedName>
    <definedName name="MATRIX" localSheetId="0">#REF!</definedName>
    <definedName name="MATRIX">#REF!</definedName>
    <definedName name="MthValue" localSheetId="0">'[6]O-9'!#REF!</definedName>
    <definedName name="MthValue">'[6]O-9'!#REF!</definedName>
    <definedName name="NewOnlyOrg" localSheetId="0">#REF!</definedName>
    <definedName name="NewOnlyOrg">#REF!</definedName>
    <definedName name="NOTES" localSheetId="0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 localSheetId="0">rank</definedName>
    <definedName name="NvsInstanceHook">rank</definedName>
    <definedName name="NvsInstanceHook1" localSheetId="0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 localSheetId="0">#REF!</definedName>
    <definedName name="OfficerSalary">#REF!</definedName>
    <definedName name="Operations" localSheetId="0">'[5]Income Statement (WMofWA)'!#REF!</definedName>
    <definedName name="Operations">'[5]Income Statement (WMofWA)'!#REF!</definedName>
    <definedName name="OPR" localSheetId="0">'[5]Income Statement (WMofWA)'!#REF!</definedName>
    <definedName name="OPR">'[5]Income Statement (WMofWA)'!#REF!</definedName>
    <definedName name="Org11_13" localSheetId="0">#REF!</definedName>
    <definedName name="Org11_13">#REF!</definedName>
    <definedName name="Org7_10" localSheetId="0">#REF!</definedName>
    <definedName name="Org7_10">#REF!</definedName>
    <definedName name="ORIG2GALWT_" localSheetId="0">#REF!</definedName>
    <definedName name="ORIG2GALWT_">#REF!</definedName>
    <definedName name="ORIG2OH" localSheetId="0">#REF!</definedName>
    <definedName name="ORIG2OH">#REF!</definedName>
    <definedName name="PED" localSheetId="0">'[5]Income Statement (WMofWA)'!#REF!</definedName>
    <definedName name="PED">'[5]Income Statement (WMofWA)'!#REF!</definedName>
    <definedName name="PER">[4]WTB!$DC$5</definedName>
    <definedName name="_xlnm.Print_Area" localSheetId="1">Average!$A$1:$J$87</definedName>
    <definedName name="_xlnm.Print_Area" localSheetId="0">'Staff Price Out'!$A$1:$O$180</definedName>
    <definedName name="_xlnm.Print_Area">#REF!</definedName>
    <definedName name="_xlnm.Print_Titles" localSheetId="0">'Staff Price Out'!$12:$13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nit_Range" localSheetId="0">#REF!</definedName>
    <definedName name="Prnit_Range">#REF!</definedName>
    <definedName name="PYear" localSheetId="0">'[6]O-9'!#REF!</definedName>
    <definedName name="PYear">'[6]O-9'!#REF!</definedName>
    <definedName name="QtrValue" localSheetId="0">#REF!</definedName>
    <definedName name="QtrValue">#REF!</definedName>
    <definedName name="Quarter_Budget" localSheetId="0">#REF!</definedName>
    <definedName name="Quarter_Budget">#REF!</definedName>
    <definedName name="Quarter_Month" localSheetId="0">#REF!</definedName>
    <definedName name="Quarter_Month">#REF!</definedName>
    <definedName name="RBU" localSheetId="0">'[5]Income Statement (WMofWA)'!#REF!</definedName>
    <definedName name="RBU">'[5]Income Statement (WMofWA)'!#REF!</definedName>
    <definedName name="RCW_81.04.080" localSheetId="0">#REF!</definedName>
    <definedName name="RCW_81.04.080">#REF!</definedName>
    <definedName name="RECAP" localSheetId="0">#REF!</definedName>
    <definedName name="RECAP">#REF!</definedName>
    <definedName name="RECAP2" localSheetId="0">#REF!</definedName>
    <definedName name="RECAP2">#REF!</definedName>
    <definedName name="_xlnm.Recorder" localSheetId="0">#REF!</definedName>
    <definedName name="_xlnm.Recorder">#REF!</definedName>
    <definedName name="RecyDisposal" localSheetId="0">#REF!</definedName>
    <definedName name="RecyDisposal">#REF!</definedName>
    <definedName name="RelatedSalary" localSheetId="0">#REF!</definedName>
    <definedName name="RelatedSalary">#REF!</definedName>
    <definedName name="RevCust" localSheetId="0">'[10]Schedule 6'!#REF!</definedName>
    <definedName name="RevCust">'[10]Schedule 6'!#REF!</definedName>
    <definedName name="RID" localSheetId="0">'[5]Income Statement (WMofWA)'!#REF!</definedName>
    <definedName name="RID">'[5]Income Statement (WMofWA)'!#REF!</definedName>
    <definedName name="ROCE" localSheetId="0">#REF!,#REF!</definedName>
    <definedName name="ROCE">#REF!,#REF!</definedName>
    <definedName name="ROW_SUPRESS" localSheetId="0">'[5]Income Statement (WMofWA)'!#REF!</definedName>
    <definedName name="ROW_SUPRESS">'[5]Income Statement (WMofWA)'!#REF!</definedName>
    <definedName name="RTT" localSheetId="0">'[5]Income Statement (WMofWA)'!#REF!</definedName>
    <definedName name="RTT">'[5]Income Statement (WMofWA)'!#REF!</definedName>
    <definedName name="sale" localSheetId="0">#REF!</definedName>
    <definedName name="sale">#REF!</definedName>
    <definedName name="SALES_TAX_RETURN" localSheetId="0">#REF!</definedName>
    <definedName name="SALES_TAX_RETURN">#REF!</definedName>
    <definedName name="SCN" localSheetId="0">'[5]Income Statement (WMofWA)'!#REF!</definedName>
    <definedName name="SCN">'[5]Income Statement (WMofWA)'!#REF!</definedName>
    <definedName name="SFD">[4]WTB!$DE$5</definedName>
    <definedName name="SFD_BU" localSheetId="0">'[5]Income Statement (WMofWA)'!#REF!</definedName>
    <definedName name="SFD_BU">'[5]Income Statement (WMofWA)'!#REF!</definedName>
    <definedName name="SFD_DEPTID" localSheetId="0">'[5]Income Statement (WMofWA)'!#REF!</definedName>
    <definedName name="SFD_DEPTID">'[5]Income Statement (WMofWA)'!#REF!</definedName>
    <definedName name="SFD_OP" localSheetId="0">'[5]Income Statement (WMofWA)'!#REF!</definedName>
    <definedName name="SFD_OP">'[5]Income Statement (WMofWA)'!#REF!</definedName>
    <definedName name="SFD_PROD" localSheetId="0">'[5]Income Statement (WMofWA)'!#REF!</definedName>
    <definedName name="SFD_PROD">'[5]Income Statement (WMofWA)'!#REF!</definedName>
    <definedName name="SFD_PROJ" localSheetId="0">'[5]Income Statement (WMofWA)'!#REF!</definedName>
    <definedName name="SFD_PROJ">'[5]Income Statement (WMofWA)'!#REF!</definedName>
    <definedName name="sfdbusunit" localSheetId="0">#REF!</definedName>
    <definedName name="sfdbusunit">#REF!</definedName>
    <definedName name="SFV">[4]WTB!$DE$4</definedName>
    <definedName name="SFV_BU" localSheetId="0">'[5]Income Statement (WMofWA)'!#REF!</definedName>
    <definedName name="SFV_BU">'[5]Income Statement (WMofWA)'!#REF!</definedName>
    <definedName name="SFV_CUR" localSheetId="0">#REF!</definedName>
    <definedName name="SFV_CUR">#REF!</definedName>
    <definedName name="SFV_CUR1">'[4]2008 West Group IS'!$AM$9</definedName>
    <definedName name="SFV_CUR5">'[4]2008 Group Office IS'!$AM$9</definedName>
    <definedName name="SFV_DEPTID" localSheetId="0">'[5]Income Statement (WMofWA)'!#REF!</definedName>
    <definedName name="SFV_DEPTID">'[5]Income Statement (WMofWA)'!#REF!</definedName>
    <definedName name="SFV_OP" localSheetId="0">'[5]Income Statement (WMofWA)'!#REF!</definedName>
    <definedName name="SFV_OP">'[5]Income Statement (WMofWA)'!#REF!</definedName>
    <definedName name="SFV_PROD" localSheetId="0">'[5]Income Statement (WMofWA)'!#REF!</definedName>
    <definedName name="SFV_PROD">'[5]Income Statement (WMofWA)'!#REF!</definedName>
    <definedName name="SFV_PROJ" localSheetId="0">'[5]Income Statement (WMofWA)'!#REF!</definedName>
    <definedName name="SFV_PROJ">'[5]Income Statement (WMofWA)'!#REF!</definedName>
    <definedName name="sort" localSheetId="0">#REF!</definedName>
    <definedName name="sort">#REF!</definedName>
    <definedName name="Sort1" localSheetId="0">#REF!</definedName>
    <definedName name="Sort1">#REF!</definedName>
    <definedName name="sortcol" localSheetId="0">'[7]IS-Murrey''s'!#REF!</definedName>
    <definedName name="sortcol">'[7]IS-Murrey''s'!#REF!</definedName>
    <definedName name="start" localSheetId="0">#REF!</definedName>
    <definedName name="start">#REF!</definedName>
    <definedName name="Stop" localSheetId="0">'[6]O-9'!#REF!</definedName>
    <definedName name="Stop">'[6]O-9'!#REF!</definedName>
    <definedName name="SUMMARY" localSheetId="0">#REF!</definedName>
    <definedName name="SUMMARY">#REF!</definedName>
    <definedName name="Summary_DistrictName">[11]Summary!$B$7</definedName>
    <definedName name="Summary_DistrictNo">[11]Summary!$B$5</definedName>
    <definedName name="SWDisposal" localSheetId="0">#REF!</definedName>
    <definedName name="SWDisposal">#REF!</definedName>
    <definedName name="test">'[12]Sch 4 - 12months'!$B$10:$O$86</definedName>
    <definedName name="Title2" localSheetId="0">'[6]O-9'!#REF!</definedName>
    <definedName name="Title2">'[6]O-9'!#REF!</definedName>
    <definedName name="TOP" localSheetId="0">'[3]10800-10899'!#REF!</definedName>
    <definedName name="TOP">'[3]10800-10899'!#REF!</definedName>
    <definedName name="Total_Interest">'[13]Amortization Table'!$F$18</definedName>
    <definedName name="Variables" localSheetId="0">'[5]Income Statement (WMofWA)'!#REF!</definedName>
    <definedName name="Variables">'[5]Income Statement (WMofWA)'!#REF!</definedName>
    <definedName name="Waste_Management__Inc." localSheetId="0">#REF!</definedName>
    <definedName name="Waste_Management__Inc.">#REF!</definedName>
    <definedName name="WM" localSheetId="0">#REF!</definedName>
    <definedName name="WM">#REF!</definedName>
    <definedName name="x" localSheetId="0">rank</definedName>
    <definedName name="x">rank</definedName>
    <definedName name="xx" localSheetId="0">rank</definedName>
    <definedName name="xx">rank</definedName>
    <definedName name="xxx" localSheetId="0">rank</definedName>
    <definedName name="xxx">rank</definedName>
    <definedName name="YEAR4" localSheetId="0">#REF!</definedName>
    <definedName name="YEAR4">#REF!</definedName>
    <definedName name="yrCur">'[14]Report Template'!$B$2002</definedName>
    <definedName name="yrNext">'[14]Report Template'!$B$2003</definedName>
    <definedName name="YWMedWasteDisp" localSheetId="0">#REF!</definedName>
    <definedName name="YWMedWasteDisp">#REF!</definedName>
    <definedName name="Zero_Format" localSheetId="0">#REF!</definedName>
    <definedName name="Zero_Forma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2" l="1"/>
  <c r="A71" i="2"/>
  <c r="C70" i="2"/>
  <c r="A70" i="2"/>
  <c r="C65" i="2"/>
  <c r="A65" i="2"/>
  <c r="C64" i="2"/>
  <c r="A64" i="2"/>
  <c r="C62" i="2"/>
  <c r="A62" i="2"/>
  <c r="C61" i="2"/>
  <c r="A61" i="2"/>
  <c r="C59" i="2"/>
  <c r="A59" i="2"/>
  <c r="C58" i="2"/>
  <c r="A58" i="2"/>
  <c r="C56" i="2"/>
  <c r="A56" i="2"/>
  <c r="C55" i="2"/>
  <c r="A55" i="2"/>
  <c r="C54" i="2"/>
  <c r="A54" i="2"/>
  <c r="C53" i="2"/>
  <c r="A53" i="2"/>
  <c r="C52" i="2"/>
  <c r="A52" i="2"/>
  <c r="A51" i="2"/>
  <c r="A79" i="2" s="1"/>
  <c r="G50" i="2"/>
  <c r="C50" i="2"/>
  <c r="A50" i="2"/>
  <c r="C49" i="2"/>
  <c r="A49" i="2"/>
  <c r="G49" i="2" s="1"/>
  <c r="C48" i="2"/>
  <c r="A48" i="2"/>
  <c r="G48" i="2" s="1"/>
  <c r="C47" i="2"/>
  <c r="A47" i="2"/>
  <c r="G47" i="2" s="1"/>
  <c r="G46" i="2"/>
  <c r="C46" i="2"/>
  <c r="A46" i="2"/>
  <c r="C45" i="2"/>
  <c r="A45" i="2"/>
  <c r="G45" i="2" s="1"/>
  <c r="G44" i="2"/>
  <c r="C44" i="2"/>
  <c r="A44" i="2"/>
  <c r="G43" i="2"/>
  <c r="C43" i="2"/>
  <c r="A43" i="2"/>
  <c r="G42" i="2"/>
  <c r="C42" i="2"/>
  <c r="A42" i="2"/>
  <c r="C41" i="2"/>
  <c r="A41" i="2"/>
  <c r="G41" i="2" s="1"/>
  <c r="G40" i="2"/>
  <c r="C40" i="2"/>
  <c r="B40" i="2"/>
  <c r="A40" i="2"/>
  <c r="C39" i="2"/>
  <c r="A39" i="2"/>
  <c r="G39" i="2" s="1"/>
  <c r="C38" i="2"/>
  <c r="A38" i="2"/>
  <c r="G38" i="2" s="1"/>
  <c r="C37" i="2"/>
  <c r="A37" i="2"/>
  <c r="G37" i="2" s="1"/>
  <c r="C36" i="2"/>
  <c r="A36" i="2"/>
  <c r="G36" i="2" s="1"/>
  <c r="C35" i="2"/>
  <c r="A35" i="2"/>
  <c r="G35" i="2" s="1"/>
  <c r="C34" i="2"/>
  <c r="A34" i="2"/>
  <c r="H32" i="2"/>
  <c r="G32" i="2"/>
  <c r="C32" i="2"/>
  <c r="A32" i="2"/>
  <c r="C31" i="2"/>
  <c r="A31" i="2"/>
  <c r="G31" i="2" s="1"/>
  <c r="C30" i="2"/>
  <c r="A30" i="2"/>
  <c r="G30" i="2" s="1"/>
  <c r="A28" i="2"/>
  <c r="B17" i="2"/>
  <c r="A17" i="2"/>
  <c r="A16" i="2"/>
  <c r="B15" i="2"/>
  <c r="A15" i="2"/>
  <c r="A14" i="2"/>
  <c r="A13" i="2"/>
  <c r="A12" i="2"/>
  <c r="A11" i="2"/>
  <c r="A10" i="2"/>
  <c r="A9" i="2"/>
  <c r="A8" i="2"/>
  <c r="A7" i="2"/>
  <c r="A6" i="2"/>
  <c r="D5" i="2"/>
  <c r="C5" i="2"/>
  <c r="B5" i="2"/>
  <c r="F161" i="1"/>
  <c r="E161" i="1"/>
  <c r="I161" i="1" s="1"/>
  <c r="J161" i="1" s="1"/>
  <c r="C161" i="1"/>
  <c r="B161" i="1"/>
  <c r="F160" i="1"/>
  <c r="E160" i="1"/>
  <c r="C160" i="1"/>
  <c r="B160" i="1"/>
  <c r="E159" i="1"/>
  <c r="F159" i="1" s="1"/>
  <c r="C159" i="1"/>
  <c r="B159" i="1"/>
  <c r="E158" i="1"/>
  <c r="C158" i="1"/>
  <c r="B158" i="1"/>
  <c r="B157" i="1"/>
  <c r="J155" i="1"/>
  <c r="F155" i="1"/>
  <c r="E155" i="1"/>
  <c r="I155" i="1" s="1"/>
  <c r="C155" i="1"/>
  <c r="B155" i="1"/>
  <c r="B154" i="1"/>
  <c r="B153" i="1"/>
  <c r="I152" i="1"/>
  <c r="J152" i="1" s="1"/>
  <c r="F152" i="1"/>
  <c r="E152" i="1"/>
  <c r="C152" i="1"/>
  <c r="B152" i="1"/>
  <c r="E151" i="1"/>
  <c r="C151" i="1"/>
  <c r="B151" i="1"/>
  <c r="F150" i="1"/>
  <c r="E150" i="1"/>
  <c r="C150" i="1"/>
  <c r="B150" i="1"/>
  <c r="B149" i="1"/>
  <c r="F147" i="1"/>
  <c r="E147" i="1"/>
  <c r="C147" i="1"/>
  <c r="B147" i="1"/>
  <c r="E146" i="1"/>
  <c r="F146" i="1" s="1"/>
  <c r="C146" i="1"/>
  <c r="B146" i="1"/>
  <c r="F145" i="1"/>
  <c r="B145" i="1"/>
  <c r="F144" i="1"/>
  <c r="E144" i="1"/>
  <c r="C144" i="1"/>
  <c r="B144" i="1"/>
  <c r="B143" i="1"/>
  <c r="F142" i="1"/>
  <c r="E142" i="1"/>
  <c r="C142" i="1"/>
  <c r="B142" i="1"/>
  <c r="B141" i="1"/>
  <c r="F140" i="1"/>
  <c r="E140" i="1"/>
  <c r="C140" i="1"/>
  <c r="B140" i="1"/>
  <c r="E139" i="1"/>
  <c r="F139" i="1" s="1"/>
  <c r="B139" i="1"/>
  <c r="F138" i="1"/>
  <c r="E138" i="1"/>
  <c r="C138" i="1"/>
  <c r="B138" i="1"/>
  <c r="E137" i="1"/>
  <c r="B137" i="1"/>
  <c r="F136" i="1"/>
  <c r="E136" i="1"/>
  <c r="C136" i="1"/>
  <c r="B136" i="1"/>
  <c r="J132" i="1"/>
  <c r="I132" i="1"/>
  <c r="F132" i="1"/>
  <c r="C130" i="1"/>
  <c r="C128" i="1"/>
  <c r="C126" i="1"/>
  <c r="F123" i="1"/>
  <c r="E123" i="1"/>
  <c r="I123" i="1" s="1"/>
  <c r="J123" i="1" s="1"/>
  <c r="C123" i="1"/>
  <c r="F122" i="1"/>
  <c r="E122" i="1"/>
  <c r="I122" i="1" s="1"/>
  <c r="J122" i="1" s="1"/>
  <c r="C122" i="1"/>
  <c r="F121" i="1"/>
  <c r="E121" i="1"/>
  <c r="I121" i="1" s="1"/>
  <c r="J121" i="1" s="1"/>
  <c r="C121" i="1"/>
  <c r="F119" i="1"/>
  <c r="C119" i="1"/>
  <c r="C117" i="1"/>
  <c r="C116" i="1"/>
  <c r="C115" i="1"/>
  <c r="C114" i="1"/>
  <c r="C113" i="1"/>
  <c r="C112" i="1"/>
  <c r="E109" i="1"/>
  <c r="C109" i="1"/>
  <c r="F108" i="1"/>
  <c r="C108" i="1"/>
  <c r="F107" i="1"/>
  <c r="C107" i="1"/>
  <c r="F104" i="1"/>
  <c r="F109" i="1" s="1"/>
  <c r="E104" i="1"/>
  <c r="C104" i="1"/>
  <c r="F103" i="1"/>
  <c r="E103" i="1"/>
  <c r="E108" i="1" s="1"/>
  <c r="C103" i="1"/>
  <c r="F102" i="1"/>
  <c r="E102" i="1"/>
  <c r="E107" i="1" s="1"/>
  <c r="C102" i="1"/>
  <c r="J100" i="1"/>
  <c r="I100" i="1"/>
  <c r="F100" i="1"/>
  <c r="E99" i="1"/>
  <c r="F98" i="1"/>
  <c r="F99" i="1" s="1"/>
  <c r="E98" i="1"/>
  <c r="C98" i="1"/>
  <c r="F96" i="1"/>
  <c r="E96" i="1"/>
  <c r="F95" i="1"/>
  <c r="E95" i="1"/>
  <c r="C95" i="1"/>
  <c r="E93" i="1"/>
  <c r="C93" i="1"/>
  <c r="F92" i="1"/>
  <c r="F93" i="1" s="1"/>
  <c r="E92" i="1"/>
  <c r="C92" i="1"/>
  <c r="E90" i="1"/>
  <c r="F89" i="1"/>
  <c r="F90" i="1" s="1"/>
  <c r="E89" i="1"/>
  <c r="C89" i="1"/>
  <c r="E87" i="1"/>
  <c r="F86" i="1"/>
  <c r="F87" i="1" s="1"/>
  <c r="E86" i="1"/>
  <c r="C86" i="1"/>
  <c r="F85" i="1"/>
  <c r="C85" i="1"/>
  <c r="B54" i="2" s="1"/>
  <c r="E84" i="1"/>
  <c r="I83" i="1"/>
  <c r="J83" i="1" s="1"/>
  <c r="F83" i="1"/>
  <c r="F84" i="1" s="1"/>
  <c r="E83" i="1"/>
  <c r="C83" i="1"/>
  <c r="B52" i="2" s="1"/>
  <c r="C77" i="1"/>
  <c r="C76" i="1"/>
  <c r="C74" i="1"/>
  <c r="C73" i="1"/>
  <c r="C71" i="1"/>
  <c r="C70" i="1"/>
  <c r="C68" i="1"/>
  <c r="C67" i="1"/>
  <c r="C64" i="1"/>
  <c r="F59" i="1"/>
  <c r="E59" i="1"/>
  <c r="C59" i="1"/>
  <c r="B50" i="2" s="1"/>
  <c r="E58" i="1"/>
  <c r="F57" i="1"/>
  <c r="F58" i="1" s="1"/>
  <c r="E57" i="1"/>
  <c r="C57" i="1"/>
  <c r="E56" i="1"/>
  <c r="C56" i="1"/>
  <c r="F55" i="1"/>
  <c r="F56" i="1" s="1"/>
  <c r="E55" i="1"/>
  <c r="C55" i="1"/>
  <c r="E54" i="1"/>
  <c r="C53" i="1"/>
  <c r="C52" i="1"/>
  <c r="F51" i="1"/>
  <c r="E51" i="1"/>
  <c r="E52" i="1" s="1"/>
  <c r="C51" i="1"/>
  <c r="E50" i="1"/>
  <c r="C50" i="1"/>
  <c r="C49" i="1"/>
  <c r="F48" i="1"/>
  <c r="E48" i="1"/>
  <c r="C48" i="1"/>
  <c r="E47" i="1"/>
  <c r="C47" i="1"/>
  <c r="C46" i="1"/>
  <c r="F45" i="1"/>
  <c r="E45" i="1"/>
  <c r="C45" i="1"/>
  <c r="E44" i="1"/>
  <c r="C44" i="1"/>
  <c r="F43" i="1"/>
  <c r="F44" i="1" s="1"/>
  <c r="E43" i="1"/>
  <c r="C43" i="1"/>
  <c r="I41" i="1"/>
  <c r="J41" i="1" s="1"/>
  <c r="F41" i="1"/>
  <c r="C41" i="1"/>
  <c r="B32" i="2" s="1"/>
  <c r="F40" i="1"/>
  <c r="E40" i="1"/>
  <c r="F39" i="1"/>
  <c r="E39" i="1"/>
  <c r="C39" i="1"/>
  <c r="F36" i="1"/>
  <c r="E36" i="1"/>
  <c r="C36" i="1"/>
  <c r="F35" i="1"/>
  <c r="E35" i="1"/>
  <c r="C35" i="1"/>
  <c r="F34" i="1"/>
  <c r="E34" i="1"/>
  <c r="C34" i="1"/>
  <c r="F33" i="1"/>
  <c r="E33" i="1"/>
  <c r="C33" i="1"/>
  <c r="C31" i="1"/>
  <c r="C30" i="1"/>
  <c r="C29" i="1"/>
  <c r="C28" i="1"/>
  <c r="C27" i="1"/>
  <c r="I25" i="1"/>
  <c r="J25" i="1" s="1"/>
  <c r="F25" i="1"/>
  <c r="E25" i="1"/>
  <c r="C25" i="1"/>
  <c r="F24" i="1"/>
  <c r="E24" i="1"/>
  <c r="I24" i="1" s="1"/>
  <c r="J24" i="1" s="1"/>
  <c r="C24" i="1"/>
  <c r="B16" i="2" s="1"/>
  <c r="I23" i="1"/>
  <c r="J23" i="1" s="1"/>
  <c r="F23" i="1"/>
  <c r="E23" i="1"/>
  <c r="C23" i="1"/>
  <c r="F21" i="1"/>
  <c r="E21" i="1"/>
  <c r="C21" i="1"/>
  <c r="F20" i="1"/>
  <c r="E20" i="1"/>
  <c r="C20" i="1"/>
  <c r="F19" i="1"/>
  <c r="E19" i="1"/>
  <c r="C19" i="1"/>
  <c r="B11" i="2" s="1"/>
  <c r="F17" i="1"/>
  <c r="E17" i="1"/>
  <c r="C17" i="1"/>
  <c r="B9" i="2" s="1"/>
  <c r="F16" i="1"/>
  <c r="E16" i="1"/>
  <c r="C16" i="1"/>
  <c r="B8" i="2" s="1"/>
  <c r="F15" i="1"/>
  <c r="E15" i="1"/>
  <c r="C15" i="1"/>
  <c r="B7" i="2" s="1"/>
  <c r="K10" i="1"/>
  <c r="K9" i="1"/>
  <c r="K7" i="1"/>
  <c r="C6" i="1"/>
  <c r="K5" i="1"/>
  <c r="C5" i="1"/>
  <c r="E5" i="1" s="1"/>
  <c r="K4" i="1"/>
  <c r="K3" i="1"/>
  <c r="K6" i="1" s="1"/>
  <c r="K8" i="1" s="1"/>
  <c r="L7" i="1" l="1"/>
  <c r="M7" i="1" s="1"/>
  <c r="J7" i="1"/>
  <c r="J171" i="1" s="1"/>
  <c r="K171" i="1" s="1"/>
  <c r="E6" i="1" s="1"/>
  <c r="E7" i="1" s="1"/>
  <c r="E8" i="1" s="1"/>
  <c r="C4" i="1" s="1"/>
  <c r="B13" i="2"/>
  <c r="I21" i="1"/>
  <c r="J21" i="1" s="1"/>
  <c r="F47" i="1"/>
  <c r="F46" i="1"/>
  <c r="F50" i="1"/>
  <c r="F49" i="1"/>
  <c r="F53" i="1"/>
  <c r="F54" i="1"/>
  <c r="F52" i="1"/>
  <c r="B55" i="2"/>
  <c r="I86" i="1"/>
  <c r="J86" i="1" s="1"/>
  <c r="I140" i="1"/>
  <c r="J140" i="1" s="1"/>
  <c r="I33" i="1"/>
  <c r="J33" i="1" s="1"/>
  <c r="B30" i="2"/>
  <c r="I39" i="1"/>
  <c r="J39" i="1" s="1"/>
  <c r="B35" i="2"/>
  <c r="I44" i="1"/>
  <c r="J44" i="1" s="1"/>
  <c r="B41" i="2"/>
  <c r="I50" i="1"/>
  <c r="J50" i="1" s="1"/>
  <c r="B47" i="2"/>
  <c r="I56" i="1"/>
  <c r="J56" i="1" s="1"/>
  <c r="B64" i="2"/>
  <c r="I95" i="1"/>
  <c r="J95" i="1" s="1"/>
  <c r="C96" i="1"/>
  <c r="I102" i="1"/>
  <c r="J102" i="1" s="1"/>
  <c r="B12" i="2"/>
  <c r="B36" i="2"/>
  <c r="I45" i="1"/>
  <c r="J45" i="1" s="1"/>
  <c r="B48" i="2"/>
  <c r="I57" i="1"/>
  <c r="J57" i="1" s="1"/>
  <c r="C58" i="1"/>
  <c r="I15" i="1"/>
  <c r="I16" i="1"/>
  <c r="J16" i="1" s="1"/>
  <c r="I17" i="1"/>
  <c r="J17" i="1" s="1"/>
  <c r="I19" i="1"/>
  <c r="J19" i="1" s="1"/>
  <c r="I20" i="1"/>
  <c r="J20" i="1" s="1"/>
  <c r="I34" i="1"/>
  <c r="J34" i="1" s="1"/>
  <c r="I36" i="1"/>
  <c r="J36" i="1" s="1"/>
  <c r="C40" i="1"/>
  <c r="I43" i="1"/>
  <c r="J43" i="1" s="1"/>
  <c r="E53" i="1"/>
  <c r="B46" i="2"/>
  <c r="I55" i="1"/>
  <c r="J55" i="1" s="1"/>
  <c r="B58" i="2"/>
  <c r="I89" i="1"/>
  <c r="J89" i="1" s="1"/>
  <c r="C90" i="1"/>
  <c r="I103" i="1"/>
  <c r="J103" i="1" s="1"/>
  <c r="I119" i="1"/>
  <c r="J119" i="1" s="1"/>
  <c r="I147" i="1"/>
  <c r="J147" i="1" s="1"/>
  <c r="B62" i="2"/>
  <c r="I93" i="1"/>
  <c r="J93" i="1" s="1"/>
  <c r="B70" i="2"/>
  <c r="I98" i="1"/>
  <c r="J98" i="1" s="1"/>
  <c r="I108" i="1"/>
  <c r="J108" i="1" s="1"/>
  <c r="C145" i="1"/>
  <c r="I144" i="1"/>
  <c r="J144" i="1" s="1"/>
  <c r="B38" i="2"/>
  <c r="I47" i="1"/>
  <c r="J47" i="1" s="1"/>
  <c r="B44" i="2"/>
  <c r="I53" i="1"/>
  <c r="J53" i="1" s="1"/>
  <c r="C54" i="1"/>
  <c r="I59" i="1"/>
  <c r="J59" i="1" s="1"/>
  <c r="I104" i="1"/>
  <c r="J104" i="1" s="1"/>
  <c r="B18" i="2"/>
  <c r="B20" i="2"/>
  <c r="B22" i="2"/>
  <c r="B39" i="2"/>
  <c r="I48" i="1"/>
  <c r="J48" i="1" s="1"/>
  <c r="I51" i="1"/>
  <c r="J51" i="1" s="1"/>
  <c r="B42" i="2"/>
  <c r="C87" i="1"/>
  <c r="B61" i="2"/>
  <c r="I92" i="1"/>
  <c r="J92" i="1" s="1"/>
  <c r="C99" i="1"/>
  <c r="F137" i="1"/>
  <c r="B34" i="2"/>
  <c r="I35" i="1"/>
  <c r="J35" i="1" s="1"/>
  <c r="B37" i="2"/>
  <c r="B43" i="2"/>
  <c r="I52" i="1"/>
  <c r="J52" i="1" s="1"/>
  <c r="I107" i="1"/>
  <c r="J107" i="1" s="1"/>
  <c r="C137" i="1"/>
  <c r="I136" i="1"/>
  <c r="E46" i="1"/>
  <c r="E49" i="1"/>
  <c r="C84" i="1"/>
  <c r="I85" i="1"/>
  <c r="J85" i="1" s="1"/>
  <c r="I109" i="1"/>
  <c r="J109" i="1" s="1"/>
  <c r="I146" i="1"/>
  <c r="J146" i="1" s="1"/>
  <c r="I158" i="1"/>
  <c r="J158" i="1" s="1"/>
  <c r="C139" i="1"/>
  <c r="I138" i="1"/>
  <c r="J138" i="1" s="1"/>
  <c r="I142" i="1"/>
  <c r="J142" i="1" s="1"/>
  <c r="I150" i="1"/>
  <c r="J150" i="1" s="1"/>
  <c r="F151" i="1"/>
  <c r="I151" i="1"/>
  <c r="J151" i="1" s="1"/>
  <c r="I159" i="1"/>
  <c r="J159" i="1" s="1"/>
  <c r="F158" i="1"/>
  <c r="I160" i="1"/>
  <c r="J160" i="1" s="1"/>
  <c r="G81" i="2" l="1"/>
  <c r="E80" i="2"/>
  <c r="E77" i="2"/>
  <c r="I76" i="2"/>
  <c r="I84" i="2" s="1"/>
  <c r="D76" i="2"/>
  <c r="D67" i="2"/>
  <c r="E67" i="2" s="1"/>
  <c r="H81" i="2"/>
  <c r="C81" i="2"/>
  <c r="G80" i="2"/>
  <c r="B80" i="2"/>
  <c r="G77" i="2"/>
  <c r="G85" i="2" s="1"/>
  <c r="E76" i="2"/>
  <c r="E84" i="2" s="1"/>
  <c r="E81" i="2"/>
  <c r="D80" i="2"/>
  <c r="D77" i="2"/>
  <c r="C76" i="2"/>
  <c r="C84" i="2" s="1"/>
  <c r="G159" i="1"/>
  <c r="G155" i="1"/>
  <c r="G147" i="1"/>
  <c r="G142" i="1"/>
  <c r="G138" i="1"/>
  <c r="G132" i="1"/>
  <c r="I80" i="2"/>
  <c r="I77" i="2"/>
  <c r="I85" i="2" s="1"/>
  <c r="H76" i="2"/>
  <c r="G145" i="1"/>
  <c r="D81" i="2"/>
  <c r="C77" i="2"/>
  <c r="C85" i="2" s="1"/>
  <c r="G99" i="1"/>
  <c r="G98" i="1"/>
  <c r="G96" i="1"/>
  <c r="G95" i="1"/>
  <c r="G93" i="1"/>
  <c r="G92" i="1"/>
  <c r="G90" i="1"/>
  <c r="G89" i="1"/>
  <c r="G87" i="1"/>
  <c r="G86" i="1"/>
  <c r="G85" i="1"/>
  <c r="G55" i="1"/>
  <c r="G54" i="1"/>
  <c r="G51" i="1"/>
  <c r="G50" i="1"/>
  <c r="G42" i="1"/>
  <c r="C80" i="2"/>
  <c r="B76" i="2"/>
  <c r="B84" i="2" s="1"/>
  <c r="G100" i="1"/>
  <c r="H77" i="2"/>
  <c r="H85" i="2" s="1"/>
  <c r="D68" i="2"/>
  <c r="E68" i="2" s="1"/>
  <c r="G151" i="1"/>
  <c r="G19" i="1"/>
  <c r="G16" i="1"/>
  <c r="H80" i="2"/>
  <c r="G146" i="1"/>
  <c r="G139" i="1"/>
  <c r="G122" i="1"/>
  <c r="G76" i="2"/>
  <c r="G84" i="2" s="1"/>
  <c r="G160" i="1"/>
  <c r="G83" i="1"/>
  <c r="G41" i="1"/>
  <c r="I81" i="2"/>
  <c r="G119" i="1"/>
  <c r="G20" i="1"/>
  <c r="G17" i="1"/>
  <c r="G15" i="1"/>
  <c r="G34" i="1"/>
  <c r="G33" i="1"/>
  <c r="G52" i="1"/>
  <c r="G108" i="1"/>
  <c r="G35" i="1"/>
  <c r="G102" i="1"/>
  <c r="G136" i="1"/>
  <c r="G158" i="1"/>
  <c r="G44" i="1"/>
  <c r="G137" i="1"/>
  <c r="G43" i="1"/>
  <c r="G103" i="1"/>
  <c r="G140" i="1"/>
  <c r="G58" i="1"/>
  <c r="G47" i="1"/>
  <c r="G23" i="1"/>
  <c r="G45" i="1"/>
  <c r="G57" i="1"/>
  <c r="G121" i="1"/>
  <c r="G150" i="1"/>
  <c r="G24" i="1"/>
  <c r="G56" i="1"/>
  <c r="G109" i="1"/>
  <c r="G36" i="1"/>
  <c r="G107" i="1"/>
  <c r="G152" i="1"/>
  <c r="G40" i="1"/>
  <c r="G39" i="1"/>
  <c r="G21" i="1"/>
  <c r="G104" i="1"/>
  <c r="G59" i="1"/>
  <c r="G144" i="1"/>
  <c r="G161" i="1"/>
  <c r="G25" i="1"/>
  <c r="G48" i="1"/>
  <c r="G84" i="1"/>
  <c r="G123" i="1"/>
  <c r="G49" i="1"/>
  <c r="I87" i="1"/>
  <c r="J87" i="1" s="1"/>
  <c r="B56" i="2"/>
  <c r="B45" i="2"/>
  <c r="I54" i="1"/>
  <c r="J54" i="1" s="1"/>
  <c r="H38" i="2"/>
  <c r="B49" i="2"/>
  <c r="I58" i="1"/>
  <c r="J58" i="1" s="1"/>
  <c r="H48" i="2"/>
  <c r="B65" i="2"/>
  <c r="I96" i="1"/>
  <c r="J96" i="1" s="1"/>
  <c r="H41" i="2"/>
  <c r="H35" i="2"/>
  <c r="H30" i="2"/>
  <c r="I139" i="1"/>
  <c r="J139" i="1" s="1"/>
  <c r="I137" i="1"/>
  <c r="J137" i="1" s="1"/>
  <c r="H34" i="2"/>
  <c r="H39" i="2"/>
  <c r="H36" i="2"/>
  <c r="G53" i="1"/>
  <c r="J15" i="1"/>
  <c r="G46" i="1"/>
  <c r="B31" i="2"/>
  <c r="I40" i="1"/>
  <c r="J40" i="1" s="1"/>
  <c r="J168" i="1" s="1"/>
  <c r="J4" i="1" s="1"/>
  <c r="L4" i="1" s="1"/>
  <c r="M4" i="1" s="1"/>
  <c r="I46" i="1"/>
  <c r="J46" i="1" s="1"/>
  <c r="H42" i="2"/>
  <c r="B53" i="2"/>
  <c r="I84" i="1"/>
  <c r="J84" i="1" s="1"/>
  <c r="J136" i="1"/>
  <c r="J163" i="1" s="1"/>
  <c r="J169" i="1" s="1"/>
  <c r="J5" i="1" s="1"/>
  <c r="L5" i="1" s="1"/>
  <c r="M5" i="1" s="1"/>
  <c r="I49" i="1"/>
  <c r="J49" i="1" s="1"/>
  <c r="B71" i="2"/>
  <c r="I99" i="1"/>
  <c r="J99" i="1" s="1"/>
  <c r="I145" i="1"/>
  <c r="J145" i="1" s="1"/>
  <c r="B59" i="2"/>
  <c r="I90" i="1"/>
  <c r="J90" i="1" s="1"/>
  <c r="D8" i="2" l="1"/>
  <c r="E8" i="2" s="1"/>
  <c r="L16" i="1"/>
  <c r="M16" i="1" s="1"/>
  <c r="N16" i="1" s="1"/>
  <c r="D58" i="2"/>
  <c r="E58" i="2" s="1"/>
  <c r="L89" i="1"/>
  <c r="M89" i="1" s="1"/>
  <c r="N89" i="1" s="1"/>
  <c r="H31" i="2"/>
  <c r="I133" i="1"/>
  <c r="H49" i="2"/>
  <c r="D40" i="2"/>
  <c r="E40" i="2" s="1"/>
  <c r="L49" i="1"/>
  <c r="M49" i="1" s="1"/>
  <c r="N49" i="1" s="1"/>
  <c r="D17" i="2"/>
  <c r="E17" i="2" s="1"/>
  <c r="L25" i="1"/>
  <c r="M25" i="1" s="1"/>
  <c r="N25" i="1" s="1"/>
  <c r="H104" i="1"/>
  <c r="L104" i="1"/>
  <c r="M104" i="1" s="1"/>
  <c r="N104" i="1" s="1"/>
  <c r="H152" i="1"/>
  <c r="L152" i="1"/>
  <c r="M152" i="1" s="1"/>
  <c r="N152" i="1" s="1"/>
  <c r="D47" i="2"/>
  <c r="L56" i="1"/>
  <c r="M56" i="1" s="1"/>
  <c r="N56" i="1" s="1"/>
  <c r="H56" i="1"/>
  <c r="D48" i="2"/>
  <c r="E48" i="2" s="1"/>
  <c r="L57" i="1"/>
  <c r="M57" i="1" s="1"/>
  <c r="N57" i="1" s="1"/>
  <c r="D49" i="2"/>
  <c r="E49" i="2" s="1"/>
  <c r="I49" i="2" s="1"/>
  <c r="J49" i="2" s="1"/>
  <c r="H58" i="1" s="1"/>
  <c r="L58" i="1"/>
  <c r="M58" i="1" s="1"/>
  <c r="N58" i="1" s="1"/>
  <c r="L137" i="1"/>
  <c r="M137" i="1" s="1"/>
  <c r="N137" i="1" s="1"/>
  <c r="H137" i="1"/>
  <c r="L102" i="1"/>
  <c r="M102" i="1" s="1"/>
  <c r="N102" i="1" s="1"/>
  <c r="H102" i="1"/>
  <c r="L33" i="1"/>
  <c r="M33" i="1" s="1"/>
  <c r="N33" i="1" s="1"/>
  <c r="H33" i="1"/>
  <c r="D12" i="2"/>
  <c r="E12" i="2" s="1"/>
  <c r="L20" i="1"/>
  <c r="M20" i="1" s="1"/>
  <c r="N20" i="1" s="1"/>
  <c r="D52" i="2"/>
  <c r="E52" i="2" s="1"/>
  <c r="L83" i="1"/>
  <c r="M83" i="1" s="1"/>
  <c r="N83" i="1" s="1"/>
  <c r="L139" i="1"/>
  <c r="M139" i="1" s="1"/>
  <c r="N139" i="1" s="1"/>
  <c r="H139" i="1"/>
  <c r="D11" i="2"/>
  <c r="E11" i="2" s="1"/>
  <c r="L19" i="1"/>
  <c r="M19" i="1" s="1"/>
  <c r="N19" i="1" s="1"/>
  <c r="L100" i="1"/>
  <c r="M100" i="1" s="1"/>
  <c r="N100" i="1" s="1"/>
  <c r="H100" i="1"/>
  <c r="D41" i="2"/>
  <c r="E41" i="2" s="1"/>
  <c r="I41" i="2" s="1"/>
  <c r="J41" i="2" s="1"/>
  <c r="H50" i="1" s="1"/>
  <c r="L50" i="1"/>
  <c r="M50" i="1" s="1"/>
  <c r="N50" i="1" s="1"/>
  <c r="D54" i="2"/>
  <c r="L85" i="1"/>
  <c r="M85" i="1" s="1"/>
  <c r="N85" i="1" s="1"/>
  <c r="D59" i="2"/>
  <c r="E59" i="2" s="1"/>
  <c r="L90" i="1"/>
  <c r="M90" i="1" s="1"/>
  <c r="N90" i="1" s="1"/>
  <c r="D65" i="2"/>
  <c r="L96" i="1"/>
  <c r="M96" i="1" s="1"/>
  <c r="N96" i="1" s="1"/>
  <c r="L147" i="1"/>
  <c r="M147" i="1" s="1"/>
  <c r="N147" i="1" s="1"/>
  <c r="H147" i="1"/>
  <c r="D85" i="2"/>
  <c r="E85" i="2"/>
  <c r="J167" i="1"/>
  <c r="J133" i="1"/>
  <c r="D39" i="2"/>
  <c r="E39" i="2" s="1"/>
  <c r="L48" i="1"/>
  <c r="M48" i="1" s="1"/>
  <c r="N48" i="1" s="1"/>
  <c r="D31" i="2"/>
  <c r="E31" i="2" s="1"/>
  <c r="I31" i="2" s="1"/>
  <c r="J31" i="2" s="1"/>
  <c r="H40" i="1" s="1"/>
  <c r="L40" i="1"/>
  <c r="M40" i="1" s="1"/>
  <c r="N40" i="1" s="1"/>
  <c r="L121" i="1"/>
  <c r="M121" i="1" s="1"/>
  <c r="N121" i="1" s="1"/>
  <c r="H121" i="1"/>
  <c r="D34" i="2"/>
  <c r="E34" i="2" s="1"/>
  <c r="I34" i="2" s="1"/>
  <c r="J34" i="2" s="1"/>
  <c r="H43" i="1" s="1"/>
  <c r="L43" i="1"/>
  <c r="M43" i="1" s="1"/>
  <c r="N43" i="1" s="1"/>
  <c r="H136" i="1"/>
  <c r="L136" i="1"/>
  <c r="M136" i="1" s="1"/>
  <c r="D9" i="2"/>
  <c r="E9" i="2" s="1"/>
  <c r="L17" i="1"/>
  <c r="M17" i="1" s="1"/>
  <c r="N17" i="1" s="1"/>
  <c r="D32" i="2"/>
  <c r="L41" i="1"/>
  <c r="M41" i="1" s="1"/>
  <c r="N41" i="1" s="1"/>
  <c r="L122" i="1"/>
  <c r="M122" i="1" s="1"/>
  <c r="N122" i="1" s="1"/>
  <c r="H122" i="1"/>
  <c r="D46" i="2"/>
  <c r="L55" i="1"/>
  <c r="M55" i="1" s="1"/>
  <c r="N55" i="1" s="1"/>
  <c r="H55" i="1"/>
  <c r="D64" i="2"/>
  <c r="E64" i="2" s="1"/>
  <c r="L95" i="1"/>
  <c r="M95" i="1" s="1"/>
  <c r="N95" i="1" s="1"/>
  <c r="L142" i="1"/>
  <c r="M142" i="1" s="1"/>
  <c r="N142" i="1" s="1"/>
  <c r="H142" i="1"/>
  <c r="L46" i="1"/>
  <c r="M46" i="1" s="1"/>
  <c r="N46" i="1" s="1"/>
  <c r="D37" i="2"/>
  <c r="E37" i="2" s="1"/>
  <c r="L123" i="1"/>
  <c r="M123" i="1" s="1"/>
  <c r="N123" i="1" s="1"/>
  <c r="H123" i="1"/>
  <c r="L161" i="1"/>
  <c r="M161" i="1" s="1"/>
  <c r="N161" i="1" s="1"/>
  <c r="H161" i="1"/>
  <c r="L21" i="1"/>
  <c r="M21" i="1" s="1"/>
  <c r="N21" i="1" s="1"/>
  <c r="D13" i="2"/>
  <c r="E13" i="2" s="1"/>
  <c r="L107" i="1"/>
  <c r="M107" i="1" s="1"/>
  <c r="N107" i="1" s="1"/>
  <c r="H107" i="1"/>
  <c r="L24" i="1"/>
  <c r="M24" i="1" s="1"/>
  <c r="N24" i="1" s="1"/>
  <c r="D16" i="2"/>
  <c r="E16" i="2" s="1"/>
  <c r="L45" i="1"/>
  <c r="M45" i="1" s="1"/>
  <c r="N45" i="1" s="1"/>
  <c r="D36" i="2"/>
  <c r="E36" i="2" s="1"/>
  <c r="L140" i="1"/>
  <c r="M140" i="1" s="1"/>
  <c r="N140" i="1" s="1"/>
  <c r="H140" i="1"/>
  <c r="D35" i="2"/>
  <c r="E35" i="2" s="1"/>
  <c r="L44" i="1"/>
  <c r="M44" i="1" s="1"/>
  <c r="N44" i="1" s="1"/>
  <c r="L35" i="1"/>
  <c r="M35" i="1" s="1"/>
  <c r="N35" i="1" s="1"/>
  <c r="H35" i="1"/>
  <c r="H34" i="1"/>
  <c r="L34" i="1"/>
  <c r="M34" i="1" s="1"/>
  <c r="N34" i="1" s="1"/>
  <c r="L119" i="1"/>
  <c r="M119" i="1" s="1"/>
  <c r="N119" i="1" s="1"/>
  <c r="H119" i="1"/>
  <c r="L160" i="1"/>
  <c r="M160" i="1" s="1"/>
  <c r="N160" i="1" s="1"/>
  <c r="H160" i="1"/>
  <c r="L146" i="1"/>
  <c r="M146" i="1" s="1"/>
  <c r="N146" i="1" s="1"/>
  <c r="H146" i="1"/>
  <c r="L151" i="1"/>
  <c r="M151" i="1" s="1"/>
  <c r="N151" i="1" s="1"/>
  <c r="H151" i="1"/>
  <c r="D42" i="2"/>
  <c r="E42" i="2" s="1"/>
  <c r="L51" i="1"/>
  <c r="M51" i="1" s="1"/>
  <c r="N51" i="1" s="1"/>
  <c r="L86" i="1"/>
  <c r="M86" i="1" s="1"/>
  <c r="N86" i="1" s="1"/>
  <c r="D55" i="2"/>
  <c r="E55" i="2" s="1"/>
  <c r="D61" i="2"/>
  <c r="E61" i="2" s="1"/>
  <c r="L92" i="1"/>
  <c r="M92" i="1" s="1"/>
  <c r="N92" i="1" s="1"/>
  <c r="D70" i="2"/>
  <c r="E70" i="2" s="1"/>
  <c r="L98" i="1"/>
  <c r="M98" i="1" s="1"/>
  <c r="N98" i="1" s="1"/>
  <c r="L145" i="1"/>
  <c r="M145" i="1" s="1"/>
  <c r="N145" i="1" s="1"/>
  <c r="H145" i="1"/>
  <c r="H132" i="1"/>
  <c r="L132" i="1"/>
  <c r="M132" i="1" s="1"/>
  <c r="N132" i="1" s="1"/>
  <c r="L155" i="1"/>
  <c r="M155" i="1" s="1"/>
  <c r="N155" i="1" s="1"/>
  <c r="H155" i="1"/>
  <c r="E71" i="2"/>
  <c r="H45" i="2"/>
  <c r="D50" i="2"/>
  <c r="L59" i="1"/>
  <c r="M59" i="1" s="1"/>
  <c r="N59" i="1" s="1"/>
  <c r="H59" i="1"/>
  <c r="L109" i="1"/>
  <c r="M109" i="1" s="1"/>
  <c r="N109" i="1" s="1"/>
  <c r="H109" i="1"/>
  <c r="D38" i="2"/>
  <c r="E38" i="2" s="1"/>
  <c r="L47" i="1"/>
  <c r="M47" i="1" s="1"/>
  <c r="N47" i="1" s="1"/>
  <c r="D43" i="2"/>
  <c r="E43" i="2" s="1"/>
  <c r="L52" i="1"/>
  <c r="M52" i="1" s="1"/>
  <c r="N52" i="1" s="1"/>
  <c r="D44" i="2"/>
  <c r="E44" i="2" s="1"/>
  <c r="L53" i="1"/>
  <c r="M53" i="1" s="1"/>
  <c r="N53" i="1" s="1"/>
  <c r="I163" i="1"/>
  <c r="E53" i="2"/>
  <c r="E65" i="2"/>
  <c r="D53" i="2"/>
  <c r="L84" i="1"/>
  <c r="M84" i="1" s="1"/>
  <c r="N84" i="1" s="1"/>
  <c r="H144" i="1"/>
  <c r="L144" i="1"/>
  <c r="M144" i="1" s="1"/>
  <c r="N144" i="1" s="1"/>
  <c r="D30" i="2"/>
  <c r="E30" i="2" s="1"/>
  <c r="L39" i="1"/>
  <c r="M39" i="1" s="1"/>
  <c r="N39" i="1" s="1"/>
  <c r="L36" i="1"/>
  <c r="M36" i="1" s="1"/>
  <c r="N36" i="1" s="1"/>
  <c r="H36" i="1"/>
  <c r="L150" i="1"/>
  <c r="M150" i="1" s="1"/>
  <c r="N150" i="1" s="1"/>
  <c r="H150" i="1"/>
  <c r="D15" i="2"/>
  <c r="E15" i="2" s="1"/>
  <c r="L23" i="1"/>
  <c r="M23" i="1" s="1"/>
  <c r="N23" i="1" s="1"/>
  <c r="H103" i="1"/>
  <c r="L103" i="1"/>
  <c r="M103" i="1" s="1"/>
  <c r="N103" i="1" s="1"/>
  <c r="H158" i="1"/>
  <c r="L158" i="1"/>
  <c r="M158" i="1" s="1"/>
  <c r="N158" i="1" s="1"/>
  <c r="H108" i="1"/>
  <c r="L108" i="1"/>
  <c r="M108" i="1" s="1"/>
  <c r="N108" i="1" s="1"/>
  <c r="D7" i="2"/>
  <c r="E7" i="2" s="1"/>
  <c r="E18" i="2" s="1"/>
  <c r="G19" i="2" s="1"/>
  <c r="H15" i="1" s="1"/>
  <c r="L15" i="1"/>
  <c r="M15" i="1" s="1"/>
  <c r="D45" i="2"/>
  <c r="E45" i="2" s="1"/>
  <c r="I45" i="2" s="1"/>
  <c r="J45" i="2" s="1"/>
  <c r="H54" i="1" s="1"/>
  <c r="L54" i="1"/>
  <c r="M54" i="1" s="1"/>
  <c r="N54" i="1" s="1"/>
  <c r="D56" i="2"/>
  <c r="E56" i="2" s="1"/>
  <c r="L87" i="1"/>
  <c r="M87" i="1" s="1"/>
  <c r="N87" i="1" s="1"/>
  <c r="D62" i="2"/>
  <c r="E62" i="2" s="1"/>
  <c r="L93" i="1"/>
  <c r="M93" i="1" s="1"/>
  <c r="N93" i="1" s="1"/>
  <c r="D71" i="2"/>
  <c r="L99" i="1"/>
  <c r="M99" i="1" s="1"/>
  <c r="N99" i="1" s="1"/>
  <c r="H84" i="2"/>
  <c r="L138" i="1"/>
  <c r="M138" i="1" s="1"/>
  <c r="N138" i="1" s="1"/>
  <c r="H138" i="1"/>
  <c r="L159" i="1"/>
  <c r="M159" i="1" s="1"/>
  <c r="N159" i="1" s="1"/>
  <c r="H159" i="1"/>
  <c r="D84" i="2"/>
  <c r="O40" i="1" l="1"/>
  <c r="H84" i="1"/>
  <c r="K40" i="1"/>
  <c r="O54" i="1"/>
  <c r="H96" i="1"/>
  <c r="K54" i="1"/>
  <c r="O58" i="1"/>
  <c r="H99" i="1"/>
  <c r="K58" i="1"/>
  <c r="O132" i="1"/>
  <c r="K132" i="1"/>
  <c r="I35" i="2"/>
  <c r="J35" i="2" s="1"/>
  <c r="H44" i="1" s="1"/>
  <c r="O122" i="1"/>
  <c r="K122" i="1"/>
  <c r="O147" i="1"/>
  <c r="K147" i="1"/>
  <c r="H19" i="1"/>
  <c r="K15" i="1"/>
  <c r="O15" i="1"/>
  <c r="J50" i="2"/>
  <c r="E50" i="2"/>
  <c r="O155" i="1"/>
  <c r="K155" i="1"/>
  <c r="K146" i="1"/>
  <c r="O146" i="1"/>
  <c r="O35" i="1"/>
  <c r="K35" i="1"/>
  <c r="O140" i="1"/>
  <c r="K140" i="1"/>
  <c r="O142" i="1"/>
  <c r="K142" i="1"/>
  <c r="O55" i="1"/>
  <c r="K55" i="1"/>
  <c r="O43" i="1"/>
  <c r="H86" i="1"/>
  <c r="K43" i="1"/>
  <c r="O50" i="1"/>
  <c r="H93" i="1"/>
  <c r="K50" i="1"/>
  <c r="O150" i="1"/>
  <c r="K150" i="1"/>
  <c r="I42" i="2"/>
  <c r="J42" i="2" s="1"/>
  <c r="M163" i="1"/>
  <c r="N136" i="1"/>
  <c r="N163" i="1" s="1"/>
  <c r="K121" i="1"/>
  <c r="O121" i="1"/>
  <c r="O100" i="1"/>
  <c r="K100" i="1"/>
  <c r="O139" i="1"/>
  <c r="K139" i="1"/>
  <c r="O102" i="1"/>
  <c r="K102" i="1"/>
  <c r="O56" i="1"/>
  <c r="K56" i="1"/>
  <c r="O152" i="1"/>
  <c r="K152" i="1"/>
  <c r="M133" i="1"/>
  <c r="M164" i="1" s="1"/>
  <c r="N15" i="1"/>
  <c r="N133" i="1" s="1"/>
  <c r="O36" i="1"/>
  <c r="K36" i="1"/>
  <c r="I38" i="2"/>
  <c r="J38" i="2" s="1"/>
  <c r="H47" i="1" s="1"/>
  <c r="O34" i="1"/>
  <c r="K34" i="1"/>
  <c r="O33" i="1"/>
  <c r="K33" i="1"/>
  <c r="O137" i="1"/>
  <c r="K137" i="1"/>
  <c r="J47" i="2"/>
  <c r="E47" i="2"/>
  <c r="O104" i="1"/>
  <c r="K104" i="1"/>
  <c r="O138" i="1"/>
  <c r="K138" i="1"/>
  <c r="O158" i="1"/>
  <c r="K158" i="1"/>
  <c r="O144" i="1"/>
  <c r="K144" i="1"/>
  <c r="O109" i="1"/>
  <c r="K109" i="1"/>
  <c r="O145" i="1"/>
  <c r="K145" i="1"/>
  <c r="K119" i="1"/>
  <c r="O119" i="1"/>
  <c r="K123" i="1"/>
  <c r="O123" i="1"/>
  <c r="E22" i="2"/>
  <c r="G23" i="2" s="1"/>
  <c r="H17" i="1" s="1"/>
  <c r="J3" i="1"/>
  <c r="I48" i="2"/>
  <c r="J48" i="2" s="1"/>
  <c r="H57" i="1" s="1"/>
  <c r="O159" i="1"/>
  <c r="K159" i="1"/>
  <c r="O108" i="1"/>
  <c r="K108" i="1"/>
  <c r="O103" i="1"/>
  <c r="K103" i="1"/>
  <c r="I30" i="2"/>
  <c r="J30" i="2" s="1"/>
  <c r="H39" i="1" s="1"/>
  <c r="O59" i="1"/>
  <c r="K59" i="1"/>
  <c r="K151" i="1"/>
  <c r="O151" i="1"/>
  <c r="K160" i="1"/>
  <c r="O160" i="1"/>
  <c r="I36" i="2"/>
  <c r="J36" i="2" s="1"/>
  <c r="O107" i="1"/>
  <c r="K107" i="1"/>
  <c r="O161" i="1"/>
  <c r="K161" i="1"/>
  <c r="J46" i="2"/>
  <c r="E46" i="2"/>
  <c r="B77" i="2"/>
  <c r="E32" i="2"/>
  <c r="O136" i="1"/>
  <c r="K136" i="1"/>
  <c r="I39" i="2"/>
  <c r="J39" i="2" s="1"/>
  <c r="B81" i="2"/>
  <c r="E54" i="2"/>
  <c r="E20" i="2"/>
  <c r="G21" i="2" s="1"/>
  <c r="H16" i="1" s="1"/>
  <c r="J6" i="1" l="1"/>
  <c r="L3" i="1"/>
  <c r="M3" i="1" s="1"/>
  <c r="O44" i="1"/>
  <c r="H87" i="1"/>
  <c r="K44" i="1"/>
  <c r="O99" i="1"/>
  <c r="K99" i="1"/>
  <c r="I32" i="2"/>
  <c r="J32" i="2" s="1"/>
  <c r="J37" i="2"/>
  <c r="H45" i="1"/>
  <c r="O86" i="1"/>
  <c r="K86" i="1"/>
  <c r="O39" i="1"/>
  <c r="H83" i="1"/>
  <c r="K39" i="1"/>
  <c r="J40" i="2"/>
  <c r="H48" i="1"/>
  <c r="H21" i="1"/>
  <c r="K17" i="1"/>
  <c r="O17" i="1"/>
  <c r="N164" i="1"/>
  <c r="J43" i="2"/>
  <c r="H51" i="1"/>
  <c r="O93" i="1"/>
  <c r="K93" i="1"/>
  <c r="O84" i="1"/>
  <c r="K84" i="1"/>
  <c r="H20" i="1"/>
  <c r="O16" i="1"/>
  <c r="K16" i="1"/>
  <c r="K163" i="1"/>
  <c r="K169" i="1" s="1"/>
  <c r="O57" i="1"/>
  <c r="H98" i="1"/>
  <c r="K57" i="1"/>
  <c r="O47" i="1"/>
  <c r="H90" i="1"/>
  <c r="K47" i="1"/>
  <c r="H23" i="1"/>
  <c r="O19" i="1"/>
  <c r="K19" i="1"/>
  <c r="O96" i="1"/>
  <c r="K96" i="1"/>
  <c r="O87" i="1" l="1"/>
  <c r="K87" i="1"/>
  <c r="O98" i="1"/>
  <c r="K98" i="1"/>
  <c r="O51" i="1"/>
  <c r="H95" i="1"/>
  <c r="K51" i="1"/>
  <c r="O23" i="1"/>
  <c r="K23" i="1"/>
  <c r="O90" i="1"/>
  <c r="K90" i="1"/>
  <c r="H24" i="1"/>
  <c r="O20" i="1"/>
  <c r="K20" i="1"/>
  <c r="J44" i="2"/>
  <c r="H53" i="1" s="1"/>
  <c r="H52" i="1"/>
  <c r="H25" i="1"/>
  <c r="O21" i="1"/>
  <c r="K21" i="1"/>
  <c r="K83" i="1"/>
  <c r="O83" i="1"/>
  <c r="O45" i="1"/>
  <c r="H89" i="1"/>
  <c r="H46" i="1"/>
  <c r="K45" i="1"/>
  <c r="H41" i="1"/>
  <c r="B85" i="2"/>
  <c r="O48" i="1"/>
  <c r="H92" i="1"/>
  <c r="H49" i="1"/>
  <c r="K48" i="1"/>
  <c r="J8" i="1"/>
  <c r="L8" i="1" s="1"/>
  <c r="M8" i="1" s="1"/>
  <c r="L6" i="1"/>
  <c r="O92" i="1" l="1"/>
  <c r="K92" i="1"/>
  <c r="O95" i="1"/>
  <c r="K95" i="1"/>
  <c r="O46" i="1"/>
  <c r="K46" i="1"/>
  <c r="O52" i="1"/>
  <c r="K52" i="1"/>
  <c r="O24" i="1"/>
  <c r="K24" i="1"/>
  <c r="K167" i="1" s="1"/>
  <c r="O89" i="1"/>
  <c r="K89" i="1"/>
  <c r="O53" i="1"/>
  <c r="K53" i="1"/>
  <c r="J170" i="1"/>
  <c r="M6" i="1"/>
  <c r="O25" i="1"/>
  <c r="K25" i="1"/>
  <c r="O49" i="1"/>
  <c r="K49" i="1"/>
  <c r="O41" i="1"/>
  <c r="H85" i="1"/>
  <c r="K41" i="1"/>
  <c r="K170" i="1" l="1"/>
  <c r="J172" i="1"/>
  <c r="J173" i="1" s="1"/>
  <c r="O85" i="1"/>
  <c r="K85" i="1"/>
  <c r="K133" i="1" s="1"/>
  <c r="K168" i="1" l="1"/>
  <c r="K172" i="1" s="1"/>
  <c r="K173" i="1" s="1"/>
  <c r="L173" i="1" s="1"/>
</calcChain>
</file>

<file path=xl/comments1.xml><?xml version="1.0" encoding="utf-8"?>
<comments xmlns="http://schemas.openxmlformats.org/spreadsheetml/2006/main">
  <authors>
    <author>Melissa Cheesman</author>
  </authors>
  <commentList>
    <comment ref="H34" authorId="0">
      <text>
        <r>
          <rPr>
            <b/>
            <sz val="9"/>
            <color indexed="81"/>
            <rFont val="Tahoma"/>
            <family val="2"/>
          </rPr>
          <t>Melissa Cheesman:</t>
        </r>
        <r>
          <rPr>
            <sz val="9"/>
            <color indexed="81"/>
            <rFont val="Tahoma"/>
            <family val="2"/>
          </rPr>
          <t xml:space="preserve">
8*2, 4.33 , approx. equivalent for
8, 8.66</t>
        </r>
      </text>
    </comment>
  </commentList>
</comments>
</file>

<file path=xl/sharedStrings.xml><?xml version="1.0" encoding="utf-8"?>
<sst xmlns="http://schemas.openxmlformats.org/spreadsheetml/2006/main" count="232" uniqueCount="155">
  <si>
    <t>Waste Control, Inc. -Staff Rate Design</t>
  </si>
  <si>
    <t>STAFF PRICE OUT</t>
  </si>
  <si>
    <t>Test Year Revenue</t>
  </si>
  <si>
    <t>Difference</t>
  </si>
  <si>
    <t>Change</t>
  </si>
  <si>
    <t>LURITO-GALLAGHER</t>
  </si>
  <si>
    <t>Residential</t>
  </si>
  <si>
    <t>Increase</t>
  </si>
  <si>
    <t>Commercial</t>
  </si>
  <si>
    <t>Revenue Requirement</t>
  </si>
  <si>
    <t>Drop Box</t>
  </si>
  <si>
    <t>Revenue Deficiency</t>
  </si>
  <si>
    <t>Disposal Pass-Thru</t>
  </si>
  <si>
    <t>Sub Total</t>
  </si>
  <si>
    <t>Revenue Requirement less  Pass-Thru</t>
  </si>
  <si>
    <t>Pass-Thru</t>
  </si>
  <si>
    <t>Calculated Increase</t>
  </si>
  <si>
    <t>Total</t>
  </si>
  <si>
    <t>check</t>
  </si>
  <si>
    <t>LG Revnue Input</t>
  </si>
  <si>
    <t>Temporary Rates</t>
  </si>
  <si>
    <t>Staff Calculated</t>
  </si>
  <si>
    <t>Staff</t>
  </si>
  <si>
    <t>Test Year</t>
  </si>
  <si>
    <t xml:space="preserve">Test Year </t>
  </si>
  <si>
    <t>Staff Proposed</t>
  </si>
  <si>
    <t>Staff Proposed Changes from Tariff 15</t>
  </si>
  <si>
    <t>Staff Proposed Percentage</t>
  </si>
  <si>
    <t>Item No. and Page No.</t>
  </si>
  <si>
    <t>Services</t>
  </si>
  <si>
    <t>Customer</t>
  </si>
  <si>
    <t>Frequency</t>
  </si>
  <si>
    <t>Tariff 14</t>
  </si>
  <si>
    <t>Suspended Tariff 15</t>
  </si>
  <si>
    <t>Increased Rates</t>
  </si>
  <si>
    <t>Proposed Rates</t>
  </si>
  <si>
    <t>Monthly Revenue</t>
  </si>
  <si>
    <t>Annual Revenue</t>
  </si>
  <si>
    <t>Rates</t>
  </si>
  <si>
    <t>Change From Tariff 14</t>
  </si>
  <si>
    <t>Item 100, Page 22</t>
  </si>
  <si>
    <t>CARTS Cowlitz County</t>
  </si>
  <si>
    <t>90-100 GAL</t>
  </si>
  <si>
    <t>60-65 GAL</t>
  </si>
  <si>
    <t>30-35 GAL</t>
  </si>
  <si>
    <t>Item 100, page 23</t>
  </si>
  <si>
    <t>CARTS Castle Rock</t>
  </si>
  <si>
    <t>Item 100, page 24</t>
  </si>
  <si>
    <t>CARTS Woodland</t>
  </si>
  <si>
    <t>CARTS KALAMA</t>
  </si>
  <si>
    <t>NON-REGULATED</t>
  </si>
  <si>
    <t>30-35 gal Extra Pickup</t>
  </si>
  <si>
    <t>Res Extras</t>
  </si>
  <si>
    <t>Item 100, Note 7, Page 25</t>
  </si>
  <si>
    <t>On Call</t>
  </si>
  <si>
    <t>Item 100, Note 6, Page 25</t>
  </si>
  <si>
    <t>Extras Bag</t>
  </si>
  <si>
    <t>Item 80, Page 20</t>
  </si>
  <si>
    <t>Delux0-25ft</t>
  </si>
  <si>
    <t>Drive in</t>
  </si>
  <si>
    <t>CONTAINERS</t>
  </si>
  <si>
    <t>Item 240, Page 36</t>
  </si>
  <si>
    <t>Cowlitz County and Catle Rock</t>
  </si>
  <si>
    <t>1.0 Yd pu</t>
  </si>
  <si>
    <t>1.0 Yd rent</t>
  </si>
  <si>
    <t>1.0 Yd special pickup</t>
  </si>
  <si>
    <t>1.5 Yd 2X</t>
  </si>
  <si>
    <t>1.5 Yd rent</t>
  </si>
  <si>
    <t>2.0 Yd pu</t>
  </si>
  <si>
    <t>2.0 Yd 2X</t>
  </si>
  <si>
    <t>2.0 Yd rent</t>
  </si>
  <si>
    <t>3.0 Yd pu</t>
  </si>
  <si>
    <t>3.0 Yd 2X</t>
  </si>
  <si>
    <t>3.0 rent</t>
  </si>
  <si>
    <t>4.0 Yd pu</t>
  </si>
  <si>
    <t>4.0 Yd 2X</t>
  </si>
  <si>
    <t>4.0 Yd 3X</t>
  </si>
  <si>
    <t>4.0 Yd rent</t>
  </si>
  <si>
    <t>5.0 Yd 2X</t>
  </si>
  <si>
    <t>5.0 Yd rent</t>
  </si>
  <si>
    <t>6.0 Yd pu</t>
  </si>
  <si>
    <t>6.0 Yd rent</t>
  </si>
  <si>
    <t>4 YD compactor 2X</t>
  </si>
  <si>
    <t>KALAMA</t>
  </si>
  <si>
    <t>1.0 Yd first pickup</t>
  </si>
  <si>
    <t>1.5 Yd pu</t>
  </si>
  <si>
    <t>1.5 Yd first pickup</t>
  </si>
  <si>
    <t>1.5 Yd special pickup</t>
  </si>
  <si>
    <t>2.0 Yd special pickup</t>
  </si>
  <si>
    <t>3.0 Yd special pickup</t>
  </si>
  <si>
    <t>4.0 Yd special pickup</t>
  </si>
  <si>
    <t>5.0 Yd pu</t>
  </si>
  <si>
    <t>5.0 Yd special pickup</t>
  </si>
  <si>
    <t>Item 240, Page 37</t>
  </si>
  <si>
    <t>Woodland</t>
  </si>
  <si>
    <t>3.0 Yd rent</t>
  </si>
  <si>
    <t>Container Delivery</t>
  </si>
  <si>
    <t>Item 240, Page 38</t>
  </si>
  <si>
    <t>COWLITZ - CARTS</t>
  </si>
  <si>
    <t>WOODLAND - CARTS</t>
  </si>
  <si>
    <t>KALAMA CARTS</t>
  </si>
  <si>
    <t>30-35 GAL 2X</t>
  </si>
  <si>
    <t>90-100 GAL 2X</t>
  </si>
  <si>
    <t>300 GAL</t>
  </si>
  <si>
    <t>Item 240, Note 4, Page 38</t>
  </si>
  <si>
    <t>Add'l Commercial Toter Service Per Pickup</t>
  </si>
  <si>
    <t>Other</t>
  </si>
  <si>
    <t>Item 240, Page 35</t>
  </si>
  <si>
    <t>MF CARTS (COWLITZ, CASTLE ROCK, WOODLAND)</t>
  </si>
  <si>
    <t>30-35 gal</t>
  </si>
  <si>
    <t>KALAMA MF CARTS</t>
  </si>
  <si>
    <t>30-35 GAL special pickup</t>
  </si>
  <si>
    <t>60-65 GAL special pickup</t>
  </si>
  <si>
    <t>90-100 GAL special pickup</t>
  </si>
  <si>
    <t>Deluxe</t>
  </si>
  <si>
    <t>Sub Totals</t>
  </si>
  <si>
    <t>Item 260, Page 43</t>
  </si>
  <si>
    <t>Item 270, Page 46</t>
  </si>
  <si>
    <t>Item 260, Page 44</t>
  </si>
  <si>
    <t>Item 160, Page 29</t>
  </si>
  <si>
    <t>Staff Proposed Total Changes from Tariff 15</t>
  </si>
  <si>
    <t>Commercial/Multi-Family</t>
  </si>
  <si>
    <t>Items not included in Price Out</t>
  </si>
  <si>
    <t>Total Revenue</t>
  </si>
  <si>
    <t>Total Test Year Revenues</t>
  </si>
  <si>
    <t>Total Revenue Generated by Staff Proposed Rates</t>
  </si>
  <si>
    <t>Increase/(Decrease) Proposed Revenue</t>
  </si>
  <si>
    <t>SINGLE, COMPANY WIDE RATES</t>
  </si>
  <si>
    <t>RESIDENTIAL - CARTS</t>
  </si>
  <si>
    <t>Increased</t>
  </si>
  <si>
    <t>Average Rate</t>
  </si>
  <si>
    <t>Total 90-100 GAL</t>
  </si>
  <si>
    <t>Average Rate 90-100 GAL</t>
  </si>
  <si>
    <t>Total 60-65 GAL</t>
  </si>
  <si>
    <t>Average Rate 60-65 GAL</t>
  </si>
  <si>
    <t>Total 30-35 GAL</t>
  </si>
  <si>
    <t>Average Rate 30-35 GAL</t>
  </si>
  <si>
    <t>COMMERICAL</t>
  </si>
  <si>
    <t xml:space="preserve">Total </t>
  </si>
  <si>
    <t>Average</t>
  </si>
  <si>
    <t>Cowlitz County and Castle Rock</t>
  </si>
  <si>
    <t>Customers</t>
  </si>
  <si>
    <t>Revenue</t>
  </si>
  <si>
    <t>Rate</t>
  </si>
  <si>
    <t>1 Yd</t>
  </si>
  <si>
    <t>1.5 Yd</t>
  </si>
  <si>
    <t xml:space="preserve">2 Yd </t>
  </si>
  <si>
    <t xml:space="preserve">3 Yd </t>
  </si>
  <si>
    <t xml:space="preserve">4 Yd </t>
  </si>
  <si>
    <t xml:space="preserve">5 Yd </t>
  </si>
  <si>
    <t xml:space="preserve">6 Yd </t>
  </si>
  <si>
    <t>Monthly Fee, Note 4</t>
  </si>
  <si>
    <t>Special Pick-up</t>
  </si>
  <si>
    <t xml:space="preserve">Test Year  </t>
  </si>
  <si>
    <t>Calculated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</si>
</sst>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00_);_(* \(#,##0.0000000\);_(* &quot;-&quot;??_);_(@_)"/>
    <numFmt numFmtId="167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7030A0"/>
      <name val="Times New Roman"/>
      <family val="1"/>
    </font>
    <font>
      <sz val="12"/>
      <name val="SWISS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1" xfId="1" applyNumberFormat="1" applyFont="1" applyBorder="1"/>
    <xf numFmtId="164" fontId="2" fillId="0" borderId="2" xfId="1" applyNumberFormat="1" applyFont="1" applyFill="1" applyBorder="1"/>
    <xf numFmtId="43" fontId="2" fillId="0" borderId="2" xfId="0" applyNumberFormat="1" applyFont="1" applyFill="1" applyBorder="1"/>
    <xf numFmtId="10" fontId="4" fillId="0" borderId="3" xfId="2" applyNumberFormat="1" applyFont="1" applyBorder="1"/>
    <xf numFmtId="0" fontId="4" fillId="0" borderId="0" xfId="0" applyFont="1" applyAlignment="1">
      <alignment horizontal="right"/>
    </xf>
    <xf numFmtId="165" fontId="4" fillId="0" borderId="0" xfId="0" applyNumberFormat="1" applyFont="1" applyFill="1"/>
    <xf numFmtId="0" fontId="5" fillId="0" borderId="0" xfId="0" applyFont="1" applyFill="1"/>
    <xf numFmtId="164" fontId="4" fillId="0" borderId="4" xfId="1" applyNumberFormat="1" applyFont="1" applyBorder="1"/>
    <xf numFmtId="164" fontId="2" fillId="0" borderId="0" xfId="1" applyNumberFormat="1" applyFont="1" applyFill="1" applyBorder="1"/>
    <xf numFmtId="43" fontId="2" fillId="0" borderId="0" xfId="0" applyNumberFormat="1" applyFont="1" applyFill="1" applyBorder="1"/>
    <xf numFmtId="10" fontId="4" fillId="0" borderId="5" xfId="2" applyNumberFormat="1" applyFont="1" applyBorder="1"/>
    <xf numFmtId="41" fontId="4" fillId="0" borderId="0" xfId="0" applyNumberFormat="1" applyFont="1" applyFill="1"/>
    <xf numFmtId="41" fontId="4" fillId="0" borderId="0" xfId="0" applyNumberFormat="1" applyFont="1"/>
    <xf numFmtId="37" fontId="2" fillId="0" borderId="0" xfId="0" applyNumberFormat="1" applyFont="1" applyFill="1" applyBorder="1"/>
    <xf numFmtId="5" fontId="4" fillId="0" borderId="0" xfId="0" applyNumberFormat="1" applyFont="1" applyFill="1"/>
    <xf numFmtId="16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4" xfId="1" applyNumberFormat="1" applyFont="1" applyBorder="1"/>
    <xf numFmtId="37" fontId="6" fillId="0" borderId="0" xfId="0" applyNumberFormat="1" applyFont="1" applyFill="1" applyBorder="1"/>
    <xf numFmtId="37" fontId="4" fillId="0" borderId="4" xfId="0" applyNumberFormat="1" applyFont="1" applyBorder="1"/>
    <xf numFmtId="43" fontId="2" fillId="0" borderId="6" xfId="0" applyNumberFormat="1" applyFont="1" applyFill="1" applyBorder="1"/>
    <xf numFmtId="10" fontId="4" fillId="0" borderId="7" xfId="2" applyNumberFormat="1" applyFont="1" applyBorder="1"/>
    <xf numFmtId="0" fontId="6" fillId="0" borderId="0" xfId="0" applyFont="1" applyAlignment="1">
      <alignment wrapText="1"/>
    </xf>
    <xf numFmtId="0" fontId="3" fillId="0" borderId="0" xfId="0" applyFont="1" applyFill="1"/>
    <xf numFmtId="165" fontId="3" fillId="0" borderId="0" xfId="2" applyNumberFormat="1" applyFont="1"/>
    <xf numFmtId="0" fontId="3" fillId="0" borderId="8" xfId="0" applyFont="1" applyBorder="1" applyAlignment="1">
      <alignment wrapText="1"/>
    </xf>
    <xf numFmtId="37" fontId="3" fillId="0" borderId="8" xfId="0" applyNumberFormat="1" applyFont="1" applyBorder="1"/>
    <xf numFmtId="37" fontId="3" fillId="0" borderId="9" xfId="0" applyNumberFormat="1" applyFont="1" applyBorder="1"/>
    <xf numFmtId="37" fontId="6" fillId="0" borderId="6" xfId="0" applyNumberFormat="1" applyFont="1" applyFill="1" applyBorder="1"/>
    <xf numFmtId="165" fontId="3" fillId="0" borderId="7" xfId="2" applyNumberFormat="1" applyFont="1" applyBorder="1"/>
    <xf numFmtId="0" fontId="3" fillId="0" borderId="0" xfId="0" applyFont="1" applyBorder="1"/>
    <xf numFmtId="37" fontId="4" fillId="0" borderId="0" xfId="0" applyNumberFormat="1" applyFont="1" applyBorder="1"/>
    <xf numFmtId="0" fontId="2" fillId="0" borderId="0" xfId="0" applyFont="1" applyFill="1" applyBorder="1"/>
    <xf numFmtId="41" fontId="7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1" xfId="3" applyFont="1" applyFill="1" applyBorder="1" applyProtection="1"/>
    <xf numFmtId="3" fontId="4" fillId="0" borderId="2" xfId="0" applyNumberFormat="1" applyFont="1" applyFill="1" applyBorder="1"/>
    <xf numFmtId="43" fontId="4" fillId="0" borderId="2" xfId="1" applyFont="1" applyFill="1" applyBorder="1"/>
    <xf numFmtId="43" fontId="4" fillId="0" borderId="2" xfId="0" applyNumberFormat="1" applyFont="1" applyBorder="1"/>
    <xf numFmtId="43" fontId="4" fillId="0" borderId="2" xfId="0" applyNumberFormat="1" applyFont="1" applyFill="1" applyBorder="1"/>
    <xf numFmtId="43" fontId="4" fillId="0" borderId="2" xfId="1" applyFont="1" applyBorder="1" applyAlignment="1">
      <alignment horizontal="center" wrapText="1"/>
    </xf>
    <xf numFmtId="166" fontId="4" fillId="0" borderId="2" xfId="1" applyNumberFormat="1" applyFont="1" applyBorder="1"/>
    <xf numFmtId="0" fontId="11" fillId="0" borderId="4" xfId="3" applyFont="1" applyFill="1" applyBorder="1" applyProtection="1"/>
    <xf numFmtId="3" fontId="4" fillId="0" borderId="0" xfId="0" applyNumberFormat="1" applyFont="1" applyFill="1" applyBorder="1"/>
    <xf numFmtId="43" fontId="4" fillId="0" borderId="0" xfId="1" applyFont="1" applyFill="1" applyBorder="1"/>
    <xf numFmtId="43" fontId="4" fillId="0" borderId="0" xfId="0" applyNumberFormat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 wrapText="1"/>
    </xf>
    <xf numFmtId="165" fontId="4" fillId="0" borderId="0" xfId="2" applyNumberFormat="1" applyFont="1" applyBorder="1"/>
    <xf numFmtId="0" fontId="11" fillId="0" borderId="10" xfId="3" applyFont="1" applyFill="1" applyBorder="1" applyProtection="1"/>
    <xf numFmtId="3" fontId="4" fillId="0" borderId="6" xfId="0" applyNumberFormat="1" applyFont="1" applyFill="1" applyBorder="1"/>
    <xf numFmtId="43" fontId="4" fillId="0" borderId="6" xfId="1" applyFont="1" applyFill="1" applyBorder="1"/>
    <xf numFmtId="43" fontId="4" fillId="0" borderId="6" xfId="0" applyNumberFormat="1" applyFont="1" applyBorder="1"/>
    <xf numFmtId="43" fontId="4" fillId="0" borderId="6" xfId="1" applyFont="1" applyBorder="1"/>
    <xf numFmtId="43" fontId="4" fillId="0" borderId="6" xfId="1" applyFont="1" applyBorder="1" applyAlignment="1">
      <alignment horizontal="center" wrapText="1"/>
    </xf>
    <xf numFmtId="165" fontId="4" fillId="0" borderId="6" xfId="2" applyNumberFormat="1" applyFont="1" applyBorder="1"/>
    <xf numFmtId="0" fontId="4" fillId="0" borderId="6" xfId="0" applyFont="1" applyBorder="1"/>
    <xf numFmtId="0" fontId="10" fillId="0" borderId="4" xfId="3" applyFont="1" applyFill="1" applyBorder="1" applyProtection="1"/>
    <xf numFmtId="43" fontId="4" fillId="0" borderId="0" xfId="1" applyFont="1"/>
    <xf numFmtId="3" fontId="4" fillId="0" borderId="0" xfId="0" applyNumberFormat="1" applyFont="1" applyFill="1"/>
    <xf numFmtId="43" fontId="4" fillId="0" borderId="0" xfId="0" applyNumberFormat="1" applyFont="1" applyFill="1"/>
    <xf numFmtId="43" fontId="4" fillId="0" borderId="0" xfId="0" applyNumberFormat="1" applyFont="1"/>
    <xf numFmtId="43" fontId="4" fillId="0" borderId="6" xfId="0" applyNumberFormat="1" applyFont="1" applyFill="1" applyBorder="1"/>
    <xf numFmtId="0" fontId="12" fillId="0" borderId="4" xfId="3" applyFont="1" applyFill="1" applyBorder="1" applyProtection="1"/>
    <xf numFmtId="3" fontId="13" fillId="0" borderId="0" xfId="0" applyNumberFormat="1" applyFont="1" applyFill="1" applyBorder="1"/>
    <xf numFmtId="43" fontId="13" fillId="0" borderId="0" xfId="0" applyNumberFormat="1" applyFont="1" applyFill="1" applyBorder="1"/>
    <xf numFmtId="43" fontId="13" fillId="0" borderId="0" xfId="0" applyNumberFormat="1" applyFont="1" applyBorder="1"/>
    <xf numFmtId="43" fontId="13" fillId="0" borderId="0" xfId="1" applyFont="1"/>
    <xf numFmtId="0" fontId="13" fillId="0" borderId="0" xfId="0" applyFont="1" applyBorder="1"/>
    <xf numFmtId="0" fontId="13" fillId="0" borderId="0" xfId="0" applyFont="1"/>
    <xf numFmtId="0" fontId="14" fillId="0" borderId="4" xfId="3" applyFont="1" applyFill="1" applyBorder="1" applyProtection="1"/>
    <xf numFmtId="3" fontId="13" fillId="0" borderId="0" xfId="0" applyNumberFormat="1" applyFont="1" applyFill="1"/>
    <xf numFmtId="43" fontId="13" fillId="0" borderId="0" xfId="0" applyNumberFormat="1" applyFont="1" applyFill="1"/>
    <xf numFmtId="43" fontId="13" fillId="0" borderId="0" xfId="0" applyNumberFormat="1" applyFont="1"/>
    <xf numFmtId="43" fontId="4" fillId="0" borderId="2" xfId="1" applyFont="1" applyBorder="1"/>
    <xf numFmtId="43" fontId="4" fillId="0" borderId="0" xfId="0" applyNumberFormat="1" applyFont="1" applyFill="1" applyBorder="1"/>
    <xf numFmtId="43" fontId="13" fillId="0" borderId="0" xfId="1" applyFont="1" applyBorder="1"/>
    <xf numFmtId="43" fontId="13" fillId="0" borderId="0" xfId="1" applyFont="1" applyBorder="1" applyAlignment="1">
      <alignment horizontal="center" wrapText="1"/>
    </xf>
    <xf numFmtId="0" fontId="10" fillId="0" borderId="4" xfId="3" applyFont="1" applyFill="1" applyBorder="1" applyAlignment="1" applyProtection="1">
      <alignment wrapText="1"/>
    </xf>
    <xf numFmtId="0" fontId="2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6" xfId="0" applyFont="1" applyFill="1" applyBorder="1"/>
    <xf numFmtId="2" fontId="4" fillId="0" borderId="6" xfId="0" applyNumberFormat="1" applyFont="1" applyBorder="1"/>
    <xf numFmtId="0" fontId="3" fillId="0" borderId="6" xfId="0" applyFont="1" applyBorder="1" applyAlignment="1">
      <alignment wrapText="1"/>
    </xf>
    <xf numFmtId="3" fontId="3" fillId="0" borderId="6" xfId="0" applyNumberFormat="1" applyFont="1" applyBorder="1"/>
    <xf numFmtId="164" fontId="3" fillId="0" borderId="6" xfId="1" applyNumberFormat="1" applyFont="1" applyBorder="1"/>
    <xf numFmtId="43" fontId="3" fillId="0" borderId="6" xfId="1" applyFont="1" applyBorder="1"/>
    <xf numFmtId="164" fontId="3" fillId="0" borderId="0" xfId="1" applyNumberFormat="1" applyFont="1" applyBorder="1"/>
    <xf numFmtId="0" fontId="3" fillId="0" borderId="6" xfId="0" applyFont="1" applyBorder="1"/>
    <xf numFmtId="0" fontId="15" fillId="0" borderId="6" xfId="0" applyFont="1" applyBorder="1" applyAlignment="1">
      <alignment wrapText="1"/>
    </xf>
    <xf numFmtId="3" fontId="15" fillId="0" borderId="6" xfId="0" applyNumberFormat="1" applyFont="1" applyFill="1" applyBorder="1"/>
    <xf numFmtId="0" fontId="15" fillId="0" borderId="6" xfId="0" applyFont="1" applyFill="1" applyBorder="1"/>
    <xf numFmtId="0" fontId="15" fillId="0" borderId="6" xfId="0" applyFont="1" applyBorder="1"/>
    <xf numFmtId="43" fontId="15" fillId="0" borderId="6" xfId="1" applyFont="1" applyBorder="1"/>
    <xf numFmtId="0" fontId="15" fillId="0" borderId="0" xfId="0" applyFont="1" applyBorder="1"/>
    <xf numFmtId="43" fontId="15" fillId="0" borderId="0" xfId="0" applyNumberFormat="1" applyFont="1" applyFill="1" applyBorder="1"/>
    <xf numFmtId="43" fontId="15" fillId="0" borderId="0" xfId="1" applyFont="1" applyBorder="1"/>
    <xf numFmtId="0" fontId="15" fillId="0" borderId="0" xfId="0" applyFont="1"/>
    <xf numFmtId="164" fontId="4" fillId="0" borderId="0" xfId="0" applyNumberFormat="1" applyFont="1" applyFill="1" applyBorder="1"/>
    <xf numFmtId="39" fontId="4" fillId="0" borderId="0" xfId="0" applyNumberFormat="1" applyFont="1" applyBorder="1"/>
    <xf numFmtId="39" fontId="4" fillId="0" borderId="0" xfId="0" applyNumberFormat="1" applyFont="1"/>
    <xf numFmtId="0" fontId="10" fillId="0" borderId="8" xfId="3" applyFont="1" applyFill="1" applyBorder="1" applyProtection="1"/>
    <xf numFmtId="164" fontId="3" fillId="0" borderId="9" xfId="0" applyNumberFormat="1" applyFont="1" applyFill="1" applyBorder="1"/>
    <xf numFmtId="43" fontId="3" fillId="0" borderId="9" xfId="0" applyNumberFormat="1" applyFont="1" applyFill="1" applyBorder="1"/>
    <xf numFmtId="39" fontId="3" fillId="0" borderId="9" xfId="0" applyNumberFormat="1" applyFont="1" applyBorder="1"/>
    <xf numFmtId="43" fontId="3" fillId="0" borderId="9" xfId="1" applyFont="1" applyBorder="1"/>
    <xf numFmtId="43" fontId="3" fillId="0" borderId="0" xfId="1" applyFont="1" applyBorder="1"/>
    <xf numFmtId="0" fontId="16" fillId="2" borderId="4" xfId="3" applyFont="1" applyFill="1" applyBorder="1" applyProtection="1"/>
    <xf numFmtId="164" fontId="4" fillId="2" borderId="0" xfId="0" applyNumberFormat="1" applyFont="1" applyFill="1" applyBorder="1"/>
    <xf numFmtId="43" fontId="4" fillId="2" borderId="0" xfId="0" applyNumberFormat="1" applyFont="1" applyFill="1"/>
    <xf numFmtId="39" fontId="4" fillId="2" borderId="0" xfId="0" applyNumberFormat="1" applyFont="1" applyFill="1"/>
    <xf numFmtId="43" fontId="4" fillId="2" borderId="0" xfId="1" applyFont="1" applyFill="1"/>
    <xf numFmtId="0" fontId="4" fillId="2" borderId="0" xfId="0" applyFont="1" applyFill="1"/>
    <xf numFmtId="43" fontId="17" fillId="2" borderId="0" xfId="1" applyFont="1" applyFill="1"/>
    <xf numFmtId="43" fontId="3" fillId="0" borderId="0" xfId="0" applyNumberFormat="1" applyFont="1" applyFill="1" applyBorder="1"/>
    <xf numFmtId="43" fontId="3" fillId="0" borderId="0" xfId="0" applyNumberFormat="1" applyFont="1" applyFill="1"/>
    <xf numFmtId="39" fontId="3" fillId="0" borderId="0" xfId="0" applyNumberFormat="1" applyFont="1"/>
    <xf numFmtId="43" fontId="3" fillId="0" borderId="0" xfId="1" applyFont="1"/>
    <xf numFmtId="164" fontId="3" fillId="0" borderId="0" xfId="0" applyNumberFormat="1" applyFont="1"/>
    <xf numFmtId="164" fontId="3" fillId="0" borderId="0" xfId="1" applyNumberFormat="1" applyFont="1"/>
    <xf numFmtId="43" fontId="3" fillId="0" borderId="0" xfId="1" applyFont="1" applyAlignment="1">
      <alignment horizontal="right"/>
    </xf>
    <xf numFmtId="0" fontId="18" fillId="0" borderId="4" xfId="3" applyFont="1" applyFill="1" applyBorder="1" applyProtection="1"/>
    <xf numFmtId="0" fontId="19" fillId="0" borderId="0" xfId="0" applyFont="1" applyFill="1"/>
    <xf numFmtId="0" fontId="19" fillId="0" borderId="0" xfId="0" applyFont="1"/>
    <xf numFmtId="43" fontId="19" fillId="0" borderId="0" xfId="1" applyFont="1"/>
    <xf numFmtId="164" fontId="19" fillId="0" borderId="11" xfId="0" applyNumberFormat="1" applyFont="1" applyBorder="1"/>
    <xf numFmtId="167" fontId="19" fillId="0" borderId="0" xfId="2" applyNumberFormat="1" applyFont="1"/>
    <xf numFmtId="0" fontId="19" fillId="0" borderId="0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6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3" fontId="3" fillId="3" borderId="0" xfId="1" applyFont="1" applyFill="1"/>
    <xf numFmtId="43" fontId="3" fillId="3" borderId="0" xfId="1" applyFont="1" applyFill="1" applyAlignment="1">
      <alignment horizontal="center"/>
    </xf>
    <xf numFmtId="43" fontId="6" fillId="0" borderId="0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</cellXfs>
  <cellStyles count="4">
    <cellStyle name="Comma" xfId="1" builtinId="3"/>
    <cellStyle name="Normal" xfId="0" builtinId="0"/>
    <cellStyle name="Normal 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San%20Juan%20Sanitation\WUTC\SJS%20Income%20Stat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_TO_Z\WASTE%20COMPANY%20GROUP\WAC0252%20-%20Waste%20Control,%20Inc-1633\Rate%20Cases\2013%20Rate%20Case\Dave%20Wiley\Post%20Suspension\Files%20for%20conf%20call%20032114\sent%20to%20utc\staff%20WCI%20Pro%20forma%2010-11-2013%20cos%20from%20meliss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San%20Juan%20Sanitation%20Co\Year%202010\Staff\W_COMP\Rosario\2007%20rate%20case\Worksheets\070944%20Loan%20Recalcul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Data%20Requests\Data%20Requests\Formal%20DR%203-10\DR%203%20and%20DR%204%20-%20TG-140560WCI%20Operations%200522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%20Final\Staff%20WCI%20Operations%200522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%20Final\Staff%20Disposal%20Tons%207-18-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31794%20(GRC)\Staff%20Workpapers\Staff%20Disposal%20Fee%20Only%20-%2011.22.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Waste%20Management%20-%20Filings\Ellensburg\Year%202009\TG-091472%20(GRC)\Staff\TG-091472%20WM%20of%20Ellensburg%20(Workpaper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\TRANS\Chris%20M\Solid%20Waste\Waste%20Management\Sno-King\Year%202009\TG-091933\Staff\TG-091933%20WM%20of%20SnoKing%20GRC%20(Workpaper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ignments\Solid%20Waste\Waste%20Connections\Year%202008\American%20Disposal%20Company,%20Inc\Yr%202009\TG-090098%20(General%20Case)\Staff\TG-090097%20&amp;%20TG-090098%20Proforma%20(Staff%20-%20Route%20Hrs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G-140560%20(GRC)\Staff%20Workpapers%20Final\Staff%20WCI%20Operations%200522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mickels\Desktop\Example%20of%20WM%20of%20Sno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A"/>
      <sheetName val="Schedule 3B"/>
      <sheetName val="Schedule 3C"/>
      <sheetName val="Schedule 4"/>
      <sheetName val="Schedule 5"/>
      <sheetName val="Schedule 6"/>
      <sheetName val="Schedule 7"/>
      <sheetName val="Schedule 8"/>
      <sheetName val="Schedule 9A"/>
      <sheetName val="Schedule 9B"/>
      <sheetName val="Schedule 10"/>
      <sheetName val="Reg Fe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>
        <row r="12">
          <cell r="D12">
            <v>11.85</v>
          </cell>
          <cell r="I12">
            <v>14.75</v>
          </cell>
        </row>
        <row r="13">
          <cell r="D13">
            <v>15.4</v>
          </cell>
          <cell r="I13">
            <v>17.8</v>
          </cell>
        </row>
        <row r="14">
          <cell r="D14">
            <v>20.149999999999999</v>
          </cell>
          <cell r="I14">
            <v>20.8</v>
          </cell>
        </row>
        <row r="16">
          <cell r="I16">
            <v>12.5</v>
          </cell>
        </row>
        <row r="17">
          <cell r="I17">
            <v>1.6</v>
          </cell>
        </row>
        <row r="20">
          <cell r="I20">
            <v>6.5</v>
          </cell>
        </row>
        <row r="25">
          <cell r="I25">
            <v>14.5</v>
          </cell>
        </row>
        <row r="26">
          <cell r="I26">
            <v>17.55</v>
          </cell>
        </row>
        <row r="27">
          <cell r="I27">
            <v>20.55</v>
          </cell>
        </row>
        <row r="34">
          <cell r="D34">
            <v>13.15</v>
          </cell>
          <cell r="I34">
            <v>15.65</v>
          </cell>
        </row>
        <row r="35">
          <cell r="D35">
            <v>12.81</v>
          </cell>
          <cell r="I35">
            <v>10.99</v>
          </cell>
        </row>
        <row r="36">
          <cell r="D36">
            <v>18.75</v>
          </cell>
          <cell r="I36">
            <v>20.25</v>
          </cell>
        </row>
        <row r="38">
          <cell r="D38">
            <v>14.009999999999998</v>
          </cell>
          <cell r="I38">
            <v>11.82</v>
          </cell>
        </row>
        <row r="39">
          <cell r="D39">
            <v>24.45</v>
          </cell>
          <cell r="I39">
            <v>25.45</v>
          </cell>
        </row>
        <row r="41">
          <cell r="D41">
            <v>15.529999999999998</v>
          </cell>
          <cell r="I41">
            <v>14.150000000000002</v>
          </cell>
        </row>
        <row r="42">
          <cell r="D42">
            <v>33.44</v>
          </cell>
          <cell r="I42">
            <v>35.450000000000003</v>
          </cell>
        </row>
        <row r="44">
          <cell r="D44">
            <v>15.700000000000003</v>
          </cell>
          <cell r="I44">
            <v>14.449999999999996</v>
          </cell>
        </row>
        <row r="45">
          <cell r="D45">
            <v>42.85</v>
          </cell>
          <cell r="I45">
            <v>44.15</v>
          </cell>
        </row>
        <row r="46">
          <cell r="D46">
            <v>15.71</v>
          </cell>
          <cell r="I46">
            <v>17.28</v>
          </cell>
        </row>
        <row r="47">
          <cell r="I47">
            <v>52</v>
          </cell>
        </row>
        <row r="48">
          <cell r="I48">
            <v>17.439999999999998</v>
          </cell>
        </row>
        <row r="49">
          <cell r="D49">
            <v>57.2</v>
          </cell>
          <cell r="I49">
            <v>60</v>
          </cell>
        </row>
        <row r="50">
          <cell r="D50">
            <v>16.670000000000002</v>
          </cell>
          <cell r="I50">
            <v>18.150000000000006</v>
          </cell>
        </row>
        <row r="51">
          <cell r="I51">
            <v>78</v>
          </cell>
        </row>
        <row r="69">
          <cell r="I69">
            <v>4.1500000000000004</v>
          </cell>
        </row>
        <row r="70">
          <cell r="I70">
            <v>5.36</v>
          </cell>
        </row>
        <row r="71">
          <cell r="I71">
            <v>7.06</v>
          </cell>
        </row>
        <row r="84">
          <cell r="I84">
            <v>14.85</v>
          </cell>
        </row>
        <row r="86">
          <cell r="I86">
            <v>18.350000000000001</v>
          </cell>
        </row>
        <row r="87">
          <cell r="I87">
            <v>21.45</v>
          </cell>
        </row>
        <row r="97">
          <cell r="A97" t="str">
            <v>20 Yd pkup</v>
          </cell>
          <cell r="I97">
            <v>81</v>
          </cell>
        </row>
        <row r="98">
          <cell r="A98" t="str">
            <v xml:space="preserve">  Rent</v>
          </cell>
          <cell r="I98">
            <v>76</v>
          </cell>
        </row>
        <row r="101">
          <cell r="A101" t="str">
            <v>30 Yd pkup</v>
          </cell>
          <cell r="I101">
            <v>88</v>
          </cell>
        </row>
        <row r="102">
          <cell r="A102" t="str">
            <v xml:space="preserve">  Rent</v>
          </cell>
          <cell r="I102">
            <v>76</v>
          </cell>
        </row>
        <row r="103">
          <cell r="A103" t="str">
            <v>40 Yd pkup</v>
          </cell>
          <cell r="I103">
            <v>98</v>
          </cell>
        </row>
        <row r="105">
          <cell r="A105" t="str">
            <v>Compacted</v>
          </cell>
        </row>
        <row r="106">
          <cell r="A106" t="str">
            <v>40 Yd pkup</v>
          </cell>
          <cell r="I106">
            <v>150</v>
          </cell>
        </row>
        <row r="107">
          <cell r="A107" t="str">
            <v>Temporary</v>
          </cell>
        </row>
        <row r="108">
          <cell r="A108" t="str">
            <v>20 Yd pkup</v>
          </cell>
          <cell r="I108">
            <v>103.8</v>
          </cell>
        </row>
        <row r="109">
          <cell r="A109" t="str">
            <v xml:space="preserve">  Rent</v>
          </cell>
        </row>
        <row r="112">
          <cell r="A112" t="str">
            <v>30 Yd pkup</v>
          </cell>
          <cell r="I112">
            <v>113.4</v>
          </cell>
        </row>
        <row r="114">
          <cell r="A114" t="str">
            <v>40 Yd pkup</v>
          </cell>
          <cell r="I114">
            <v>123.6</v>
          </cell>
        </row>
        <row r="120">
          <cell r="A120" t="str">
            <v>Mt. St. Helens</v>
          </cell>
        </row>
        <row r="121">
          <cell r="A121" t="str">
            <v>Perm Pick</v>
          </cell>
          <cell r="H121">
            <v>9.8400000000000001E-2</v>
          </cell>
          <cell r="I121">
            <v>295</v>
          </cell>
        </row>
        <row r="122">
          <cell r="A122" t="str">
            <v>Temp Pick</v>
          </cell>
          <cell r="H122">
            <v>7.3800000000000004E-2</v>
          </cell>
          <cell r="I122">
            <v>315</v>
          </cell>
        </row>
        <row r="123">
          <cell r="A123" t="str">
            <v>Rent w/lid</v>
          </cell>
          <cell r="H123">
            <v>3.5</v>
          </cell>
          <cell r="I123">
            <v>130</v>
          </cell>
        </row>
        <row r="124">
          <cell r="A124" t="str">
            <v>Del/respot - temp</v>
          </cell>
        </row>
        <row r="125">
          <cell r="A125" t="str">
            <v>Temp rent/day w/lid</v>
          </cell>
        </row>
        <row r="126">
          <cell r="A126" t="str">
            <v>Temp rent/mo w/lid</v>
          </cell>
          <cell r="H126">
            <v>1</v>
          </cell>
          <cell r="I126">
            <v>155</v>
          </cell>
        </row>
        <row r="127">
          <cell r="A127" t="str">
            <v>DB Extras</v>
          </cell>
        </row>
        <row r="128">
          <cell r="A128" t="str">
            <v>Del/respot</v>
          </cell>
          <cell r="I128">
            <v>51</v>
          </cell>
        </row>
        <row r="129">
          <cell r="A129" t="str">
            <v>Mileage</v>
          </cell>
          <cell r="I129">
            <v>4.25</v>
          </cell>
        </row>
        <row r="130">
          <cell r="A130" t="str">
            <v>Daily Rent</v>
          </cell>
          <cell r="I130">
            <v>4.5</v>
          </cell>
        </row>
        <row r="131">
          <cell r="A131" t="str">
            <v>Hourly</v>
          </cell>
          <cell r="I131">
            <v>97.5</v>
          </cell>
        </row>
      </sheetData>
      <sheetData sheetId="1"/>
      <sheetData sheetId="2"/>
      <sheetData sheetId="3"/>
      <sheetData sheetId="4"/>
      <sheetData sheetId="5">
        <row r="12">
          <cell r="C12">
            <v>2077764.6900000004</v>
          </cell>
          <cell r="I12">
            <v>-5618.63</v>
          </cell>
        </row>
        <row r="13">
          <cell r="C13">
            <v>599529.29999999993</v>
          </cell>
          <cell r="I13">
            <v>-1137.4100000000001</v>
          </cell>
        </row>
        <row r="14">
          <cell r="C14">
            <v>1097758.04</v>
          </cell>
          <cell r="D14">
            <v>154084.71</v>
          </cell>
          <cell r="I14">
            <v>-2986.7</v>
          </cell>
        </row>
        <row r="17">
          <cell r="N17">
            <v>138598.09962466493</v>
          </cell>
        </row>
        <row r="40">
          <cell r="C40">
            <v>24814.340000000004</v>
          </cell>
        </row>
        <row r="41">
          <cell r="C41">
            <v>417041.14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B23">
            <v>8</v>
          </cell>
        </row>
        <row r="26">
          <cell r="B26">
            <v>8</v>
          </cell>
        </row>
        <row r="127">
          <cell r="B127">
            <v>31.96153846153846</v>
          </cell>
          <cell r="C127">
            <v>13.923076923076923</v>
          </cell>
          <cell r="D127">
            <v>2.7115384615384617</v>
          </cell>
          <cell r="E127">
            <v>6.8076923076923075</v>
          </cell>
          <cell r="F127">
            <v>4.2115384615384617</v>
          </cell>
          <cell r="G127">
            <v>4.0961538461538458</v>
          </cell>
          <cell r="H127">
            <v>8.3333333333333339</v>
          </cell>
          <cell r="I127">
            <v>3.0833333333333335</v>
          </cell>
          <cell r="J127">
            <v>5.333333333333333</v>
          </cell>
          <cell r="L127">
            <v>1</v>
          </cell>
          <cell r="M127">
            <v>5.916666666666667</v>
          </cell>
          <cell r="Q127">
            <v>8.25</v>
          </cell>
          <cell r="S127">
            <v>3.5</v>
          </cell>
          <cell r="V127">
            <v>2021.2091666666665</v>
          </cell>
          <cell r="X127">
            <v>23.5</v>
          </cell>
          <cell r="Z127">
            <v>123.08333333333333</v>
          </cell>
          <cell r="AA127">
            <v>4.166666666666667</v>
          </cell>
          <cell r="AC127">
            <v>31.583333333333332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Comp Report"/>
      <sheetName val="Schedule 6 Lurito-Gallagher"/>
      <sheetName val="Schedule 1 Results of Operation"/>
      <sheetName val="Assumptions"/>
      <sheetName val="Schedule 2 Restated"/>
      <sheetName val="Schedule 3 Pro forma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Schedule 4 R-1A, R-10"/>
      <sheetName val="WP-2. pg 2 -  Depn"/>
      <sheetName val="WP-3 - Labor Analysis"/>
      <sheetName val="WP-3, pg 2 -  Labor Increase"/>
      <sheetName val="WP-3, pg 3 -  Benefits Analysis"/>
      <sheetName val="Schedule 5, P-1A"/>
      <sheetName val="WP-4 - Vehicle License"/>
      <sheetName val="WP-5 - Dues &amp; Sub"/>
      <sheetName val="Schedule 4, R-8 and R-9"/>
      <sheetName val="FDR 5"/>
      <sheetName val="WP-6 P2"/>
      <sheetName val="WP-7 - Affiliated "/>
      <sheetName val="Schedule 4, RC-1, RC-1A"/>
      <sheetName val="Schedule 5, P-4"/>
      <sheetName val="WP-10  Misc GL"/>
      <sheetName val="WP-11 Bad Debts"/>
      <sheetName val="MC-7 Three-Factor"/>
      <sheetName val="Schedule 4, R-6D"/>
      <sheetName val="Schedule 4, R-6E"/>
      <sheetName val="WP-14 Tires"/>
      <sheetName val="Schedule 4, R-6G pg 1"/>
      <sheetName val="Schedule 4, R-6G pg 2"/>
      <sheetName val="Schedule 4&amp;5, RC-1A &amp; P-5A"/>
      <sheetName val="WP-18 Rate Case Cost"/>
      <sheetName val="Schedule 5, P-2 and P-3"/>
      <sheetName val="Sum"/>
      <sheetName val="Acct Summary"/>
      <sheetName val="Acct GL"/>
      <sheetName val="Legal Summary"/>
      <sheetName val="Legal GL"/>
      <sheetName val="Schedule 4, R-6H"/>
      <sheetName val="IS-PBC"/>
    </sheetNames>
    <sheetDataSet>
      <sheetData sheetId="0"/>
      <sheetData sheetId="1"/>
      <sheetData sheetId="2"/>
      <sheetData sheetId="3">
        <row r="8">
          <cell r="E8">
            <v>3882074.8265269869</v>
          </cell>
        </row>
        <row r="9">
          <cell r="E9">
            <v>132252.1469023219</v>
          </cell>
        </row>
        <row r="10">
          <cell r="E10">
            <v>3749822.6796246651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Price Out"/>
      <sheetName val="Average"/>
      <sheetName val="Calculated Tons"/>
      <sheetName val="Schedule 4, RC-1, RC-1A"/>
      <sheetName val="2012 Charge Activity"/>
    </sheetNames>
    <sheetDataSet>
      <sheetData sheetId="0"/>
      <sheetData sheetId="1"/>
      <sheetData sheetId="2"/>
      <sheetData sheetId="3">
        <row r="18">
          <cell r="B18">
            <v>1388</v>
          </cell>
          <cell r="C18">
            <v>94</v>
          </cell>
          <cell r="H18">
            <v>436</v>
          </cell>
        </row>
        <row r="19">
          <cell r="B19">
            <v>3544</v>
          </cell>
          <cell r="C19">
            <v>229</v>
          </cell>
          <cell r="H19">
            <v>719</v>
          </cell>
        </row>
        <row r="20">
          <cell r="B20">
            <v>2608</v>
          </cell>
          <cell r="C20">
            <v>151</v>
          </cell>
          <cell r="H20">
            <v>341</v>
          </cell>
        </row>
        <row r="24">
          <cell r="B24">
            <v>6</v>
          </cell>
        </row>
        <row r="30">
          <cell r="B30">
            <v>23</v>
          </cell>
        </row>
        <row r="44">
          <cell r="B44">
            <v>14</v>
          </cell>
          <cell r="C44">
            <v>4</v>
          </cell>
          <cell r="H44">
            <v>5</v>
          </cell>
        </row>
        <row r="47">
          <cell r="H47">
            <v>43</v>
          </cell>
        </row>
        <row r="48">
          <cell r="B48">
            <v>8</v>
          </cell>
        </row>
        <row r="50">
          <cell r="B50">
            <v>45</v>
          </cell>
          <cell r="C50">
            <v>9</v>
          </cell>
          <cell r="H50">
            <v>3</v>
          </cell>
        </row>
        <row r="51">
          <cell r="C51">
            <v>2</v>
          </cell>
        </row>
        <row r="53">
          <cell r="B53">
            <v>12</v>
          </cell>
          <cell r="C53">
            <v>5</v>
          </cell>
          <cell r="H53">
            <v>2</v>
          </cell>
        </row>
        <row r="54">
          <cell r="B54">
            <v>7</v>
          </cell>
        </row>
        <row r="56">
          <cell r="B56">
            <v>15</v>
          </cell>
          <cell r="C56">
            <v>5</v>
          </cell>
          <cell r="H56">
            <v>1</v>
          </cell>
        </row>
        <row r="57">
          <cell r="B57">
            <v>4</v>
          </cell>
          <cell r="C57">
            <v>1</v>
          </cell>
        </row>
        <row r="58">
          <cell r="B58">
            <v>2</v>
          </cell>
        </row>
        <row r="61">
          <cell r="B61">
            <v>7</v>
          </cell>
          <cell r="C61">
            <v>1</v>
          </cell>
        </row>
        <row r="64">
          <cell r="B64">
            <v>8</v>
          </cell>
          <cell r="C64">
            <v>3</v>
          </cell>
          <cell r="H64">
            <v>1</v>
          </cell>
        </row>
        <row r="69">
          <cell r="B69">
            <v>7</v>
          </cell>
          <cell r="H69">
            <v>4</v>
          </cell>
        </row>
        <row r="76">
          <cell r="C76">
            <v>1</v>
          </cell>
        </row>
        <row r="90">
          <cell r="B90">
            <v>3</v>
          </cell>
          <cell r="C90">
            <v>4</v>
          </cell>
          <cell r="H90">
            <v>2</v>
          </cell>
        </row>
        <row r="91">
          <cell r="B91">
            <v>11</v>
          </cell>
          <cell r="C91">
            <v>8</v>
          </cell>
          <cell r="H91">
            <v>5</v>
          </cell>
        </row>
        <row r="93">
          <cell r="B93">
            <v>55</v>
          </cell>
          <cell r="C93">
            <v>16</v>
          </cell>
          <cell r="H93">
            <v>7</v>
          </cell>
        </row>
        <row r="101">
          <cell r="B101">
            <v>2</v>
          </cell>
          <cell r="C101">
            <v>1</v>
          </cell>
        </row>
        <row r="103">
          <cell r="H103">
            <v>1</v>
          </cell>
        </row>
        <row r="110">
          <cell r="B110">
            <v>8</v>
          </cell>
          <cell r="C110">
            <v>3</v>
          </cell>
          <cell r="H110">
            <v>5</v>
          </cell>
        </row>
        <row r="112">
          <cell r="B112">
            <v>173</v>
          </cell>
          <cell r="C112">
            <v>4</v>
          </cell>
          <cell r="H112">
            <v>1</v>
          </cell>
        </row>
        <row r="113">
          <cell r="B113">
            <v>1</v>
          </cell>
        </row>
      </sheetData>
      <sheetData sheetId="4">
        <row r="1119">
          <cell r="AD1119">
            <v>1</v>
          </cell>
        </row>
        <row r="1120">
          <cell r="AD1120">
            <v>22</v>
          </cell>
          <cell r="AE1120">
            <v>15</v>
          </cell>
          <cell r="AF1120">
            <v>184</v>
          </cell>
        </row>
        <row r="1121">
          <cell r="AD1121">
            <v>1</v>
          </cell>
        </row>
        <row r="1122">
          <cell r="AD1122">
            <v>13</v>
          </cell>
          <cell r="AE1122">
            <v>11</v>
          </cell>
          <cell r="AF1122">
            <v>412</v>
          </cell>
        </row>
        <row r="1123">
          <cell r="AD1123">
            <v>16</v>
          </cell>
          <cell r="AE1123">
            <v>3</v>
          </cell>
          <cell r="AF1123">
            <v>281</v>
          </cell>
        </row>
        <row r="1124">
          <cell r="AD1124">
            <v>1</v>
          </cell>
        </row>
        <row r="1125">
          <cell r="AF1125">
            <v>14</v>
          </cell>
        </row>
        <row r="1127">
          <cell r="AC1127">
            <v>4</v>
          </cell>
        </row>
        <row r="1128">
          <cell r="AC1128">
            <v>8</v>
          </cell>
        </row>
        <row r="1129">
          <cell r="AC1129">
            <v>1</v>
          </cell>
        </row>
        <row r="1130">
          <cell r="AC1130">
            <v>4</v>
          </cell>
        </row>
        <row r="1131">
          <cell r="AC1131">
            <v>2</v>
          </cell>
        </row>
        <row r="1132">
          <cell r="AC1132">
            <v>5</v>
          </cell>
        </row>
        <row r="1133">
          <cell r="AC1133">
            <v>5</v>
          </cell>
        </row>
        <row r="1134">
          <cell r="AC1134">
            <v>2</v>
          </cell>
        </row>
        <row r="1135">
          <cell r="AC1135">
            <v>2</v>
          </cell>
        </row>
        <row r="1139">
          <cell r="AF1139">
            <v>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calcs"/>
      <sheetName val="Tonnage Allocation"/>
      <sheetName val="Customer Counts"/>
      <sheetName val="Customer Allocation"/>
      <sheetName val="Comp. COS"/>
      <sheetName val="Company Price Out"/>
    </sheetNames>
    <sheetDataSet>
      <sheetData sheetId="0">
        <row r="30">
          <cell r="M30">
            <v>22.345671934368522</v>
          </cell>
        </row>
        <row r="31">
          <cell r="M31">
            <v>18.868332072284126</v>
          </cell>
        </row>
        <row r="32">
          <cell r="M32">
            <v>15.52283596718426</v>
          </cell>
        </row>
        <row r="34">
          <cell r="M34">
            <v>22.095671934368522</v>
          </cell>
        </row>
        <row r="35">
          <cell r="M35">
            <v>18.618332072284126</v>
          </cell>
        </row>
        <row r="36">
          <cell r="M36">
            <v>15.27283596718426</v>
          </cell>
        </row>
        <row r="38">
          <cell r="M38">
            <v>21.696861828082429</v>
          </cell>
        </row>
        <row r="39">
          <cell r="M39">
            <v>16.946861828082433</v>
          </cell>
        </row>
        <row r="40">
          <cell r="M40">
            <v>12.62283596718426</v>
          </cell>
        </row>
        <row r="42">
          <cell r="M42">
            <v>12.678484057086434</v>
          </cell>
        </row>
        <row r="51">
          <cell r="L51">
            <v>5.25</v>
          </cell>
          <cell r="M51">
            <v>5.4250437768860937</v>
          </cell>
        </row>
        <row r="54">
          <cell r="M54">
            <v>16.568667940886058</v>
          </cell>
        </row>
        <row r="56">
          <cell r="M56">
            <v>17.900960616325481</v>
          </cell>
        </row>
        <row r="57">
          <cell r="M57">
            <v>21.56238277269437</v>
          </cell>
        </row>
        <row r="60">
          <cell r="M60">
            <v>27.150848073411904</v>
          </cell>
        </row>
        <row r="63">
          <cell r="M63">
            <v>37.933028205937752</v>
          </cell>
        </row>
        <row r="66">
          <cell r="M66">
            <v>47.367962558646596</v>
          </cell>
        </row>
        <row r="69">
          <cell r="M69">
            <v>56.022453198308241</v>
          </cell>
        </row>
        <row r="72">
          <cell r="M72">
            <v>64.409606116253087</v>
          </cell>
        </row>
        <row r="76">
          <cell r="M76">
            <v>14.068667940886058</v>
          </cell>
        </row>
        <row r="78">
          <cell r="M78">
            <v>15.300960616325481</v>
          </cell>
        </row>
        <row r="79">
          <cell r="M79">
            <v>20.06238277269437</v>
          </cell>
        </row>
        <row r="82">
          <cell r="M82">
            <v>26.150848073411904</v>
          </cell>
        </row>
        <row r="85">
          <cell r="M85">
            <v>35.923028205937747</v>
          </cell>
        </row>
        <row r="88">
          <cell r="M88">
            <v>46.067962558646599</v>
          </cell>
        </row>
        <row r="94">
          <cell r="M94">
            <v>61.61</v>
          </cell>
        </row>
        <row r="106">
          <cell r="M106">
            <v>4.3022364016325474</v>
          </cell>
        </row>
        <row r="108">
          <cell r="M108">
            <v>5.6067279612665422</v>
          </cell>
        </row>
        <row r="110">
          <cell r="M110">
            <v>7.4169681141728683</v>
          </cell>
        </row>
        <row r="119">
          <cell r="M119">
            <v>8.3500875537721875</v>
          </cell>
        </row>
        <row r="133">
          <cell r="M133">
            <v>15.62283596718426</v>
          </cell>
        </row>
        <row r="137">
          <cell r="M137">
            <v>19.418332072284127</v>
          </cell>
        </row>
        <row r="139">
          <cell r="M139">
            <v>22.99567193436852</v>
          </cell>
        </row>
        <row r="190">
          <cell r="M190">
            <v>86.85070941905083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Co (Type of Service)"/>
      <sheetName val="Proforma (Total Co)"/>
      <sheetName val="Restating Adj"/>
      <sheetName val="Restating Adj Details"/>
      <sheetName val="Proforma Adj"/>
      <sheetName val="Proforma Adj Details"/>
      <sheetName val=" Lurito (Total Co)"/>
      <sheetName val=" Lurito (Total Garbage w DB)"/>
      <sheetName val=" Lurito (Total Garbage wo DB)"/>
      <sheetName val="Proforma (DropBox)"/>
      <sheetName val="Lurito (DropBox)"/>
      <sheetName val="Exp Matrix (DropBox)"/>
      <sheetName val="COS DB"/>
      <sheetName val="Proforma (Yard Waste)"/>
      <sheetName val="Lurito (Yard Waste)"/>
      <sheetName val="Exp-Matrix (Yard Waste)"/>
      <sheetName val="COS-YW, Recycl"/>
      <sheetName val="Proforma (Curbs Recycling)"/>
      <sheetName val="Lurito (Curbs Recycling)"/>
      <sheetName val="Exp-Matrix (Curbs Recycling)"/>
      <sheetName val="Proforma (Recycle Stations)"/>
      <sheetName val="Lurito (Recycle Stations)"/>
      <sheetName val=" Lurito (MF)"/>
      <sheetName val=" Lurito (MF &amp; R Station)"/>
      <sheetName val="Rate Calculation"/>
      <sheetName val="Rate (Dump Fee)"/>
      <sheetName val="Calculation (Dump Fee)"/>
      <sheetName val="Priceout (Dump Fee)"/>
      <sheetName val="Total Fuel"/>
      <sheetName val="Murrey's Fuel"/>
      <sheetName val="American Fuel"/>
      <sheetName val="Depn-Summary"/>
      <sheetName val="Summary (American)"/>
      <sheetName val="Summary (Murrey's)"/>
      <sheetName val="Trucks (American)"/>
      <sheetName val="Trucks (Murrey's)"/>
      <sheetName val="Containers &amp; DropBox (American)"/>
      <sheetName val="Containers, DropBox (Murrey's)"/>
      <sheetName val="Yard Waste Toters (American)"/>
      <sheetName val="Yard Waste Toters (Murrey's)"/>
      <sheetName val="Other Equipment (American)"/>
      <sheetName val="Other Equipment (Murrey's)"/>
      <sheetName val="WRRA"/>
      <sheetName val="Summary (Supervisors)"/>
      <sheetName val="Summary (Driver Wages)"/>
      <sheetName val="Summary (IS Report)"/>
      <sheetName val="IS-Murrey's"/>
      <sheetName val="IS-Americ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"/>
      <sheetName val="Summary Price Out"/>
      <sheetName val="Fly Sheet"/>
      <sheetName val="Comp Report"/>
      <sheetName val="LURITXPF AVG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FDR 5"/>
      <sheetName val="WP-6 P2"/>
      <sheetName val="WP-7 - Affiliated "/>
      <sheetName val="WP-8 - Cust Counts (x per wk)"/>
      <sheetName val="WP-9 - Fuel"/>
      <sheetName val="WP-10  Misc GL"/>
      <sheetName val="WP-11 Bad Debts"/>
      <sheetName val="WP-12 Utilities"/>
      <sheetName val="Wp-13 Rent"/>
      <sheetName val="WP-14 Tires"/>
      <sheetName val="WP-15 p1 2012 Property Taxes"/>
      <sheetName val="WP-15 p22013 Property Taxes "/>
      <sheetName val="WP-16 Disposal"/>
      <sheetName val="WP-17 Study"/>
      <sheetName val="WP-18 Rate Case Cost"/>
      <sheetName val="WP-19 Truck Rent"/>
      <sheetName val="IS-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3">
          <cell r="C83">
            <v>50614.479999999996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B9">
            <v>33895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Y181"/>
  <sheetViews>
    <sheetView tabSelected="1" zoomScaleNormal="100" workbookViewId="0">
      <selection activeCell="L6" sqref="L6"/>
    </sheetView>
  </sheetViews>
  <sheetFormatPr defaultRowHeight="15" outlineLevelRow="1"/>
  <cols>
    <col min="1" max="1" width="10.85546875" style="1" customWidth="1"/>
    <col min="2" max="2" width="27.28515625" style="4" bestFit="1" customWidth="1"/>
    <col min="3" max="3" width="15.85546875" style="3" bestFit="1" customWidth="1"/>
    <col min="4" max="4" width="13.5703125" style="3" customWidth="1"/>
    <col min="5" max="5" width="12.85546875" style="4" bestFit="1" customWidth="1"/>
    <col min="6" max="8" width="12.85546875" style="4" customWidth="1"/>
    <col min="9" max="9" width="17.28515625" style="4" customWidth="1"/>
    <col min="10" max="10" width="17.5703125" style="4" bestFit="1" customWidth="1"/>
    <col min="11" max="11" width="16.140625" style="4" bestFit="1" customWidth="1"/>
    <col min="12" max="12" width="17.140625" style="4" customWidth="1"/>
    <col min="13" max="13" width="15.42578125" style="4" bestFit="1" customWidth="1"/>
    <col min="14" max="14" width="16.85546875" style="4" bestFit="1" customWidth="1"/>
    <col min="15" max="15" width="14.85546875" style="4" customWidth="1"/>
    <col min="16" max="2001" width="9.140625" style="6"/>
    <col min="2002" max="16384" width="9.140625" style="4"/>
  </cols>
  <sheetData>
    <row r="1" spans="1:2001">
      <c r="B1" s="2" t="s">
        <v>0</v>
      </c>
      <c r="J1" s="5" t="s">
        <v>153</v>
      </c>
    </row>
    <row r="2" spans="1:2001">
      <c r="B2" s="4" t="s">
        <v>1</v>
      </c>
      <c r="J2" s="5" t="s">
        <v>154</v>
      </c>
      <c r="K2" s="7" t="s">
        <v>2</v>
      </c>
      <c r="L2" s="8" t="s">
        <v>3</v>
      </c>
      <c r="M2" s="6" t="s">
        <v>4</v>
      </c>
      <c r="N2" s="6"/>
    </row>
    <row r="3" spans="1:2001">
      <c r="B3" s="2" t="s">
        <v>5</v>
      </c>
      <c r="I3" s="9" t="s">
        <v>6</v>
      </c>
      <c r="J3" s="10">
        <f>J167</f>
        <v>2035902.0000000002</v>
      </c>
      <c r="K3" s="11">
        <f>[15]Operations!$C$12+[15]Operations!$I$12</f>
        <v>2072146.0600000005</v>
      </c>
      <c r="L3" s="12">
        <f>K3-J3</f>
        <v>36244.060000000289</v>
      </c>
      <c r="M3" s="13">
        <f>L3/J3</f>
        <v>1.7802458075094129E-2</v>
      </c>
      <c r="N3" s="6"/>
    </row>
    <row r="4" spans="1:2001">
      <c r="B4" s="14" t="s">
        <v>7</v>
      </c>
      <c r="C4" s="15">
        <f>E8</f>
        <v>4.1728224996678789E-2</v>
      </c>
      <c r="D4" s="16"/>
      <c r="I4" s="9" t="s">
        <v>8</v>
      </c>
      <c r="J4" s="17">
        <f>J168</f>
        <v>510132.76199999993</v>
      </c>
      <c r="K4" s="18">
        <f>[15]Operations!$C$13+[15]Operations!$I$13</f>
        <v>598391.8899999999</v>
      </c>
      <c r="L4" s="19">
        <f t="shared" ref="L4:L7" si="0">K4-J4</f>
        <v>88259.127999999968</v>
      </c>
      <c r="M4" s="20">
        <f t="shared" ref="M4:M7" si="1">L4/J4</f>
        <v>0.17301207562904963</v>
      </c>
      <c r="N4" s="6"/>
    </row>
    <row r="5" spans="1:2001">
      <c r="B5" s="14" t="s">
        <v>9</v>
      </c>
      <c r="C5" s="21">
        <f>'[16]Schedule 6 Lurito-Gallagher'!$E$8</f>
        <v>3882074.8265269869</v>
      </c>
      <c r="D5" s="16"/>
      <c r="E5" s="22">
        <f>C5</f>
        <v>3882074.8265269869</v>
      </c>
      <c r="I5" s="9" t="s">
        <v>10</v>
      </c>
      <c r="J5" s="17">
        <f>J169</f>
        <v>504674.60834615381</v>
      </c>
      <c r="K5" s="23">
        <f>[15]Operations!$C$14-[15]Operations!$D$14+[15]Operations!$I$14-[15]Operations!$C$40-[15]Operations!$C$41</f>
        <v>498831.15000000014</v>
      </c>
      <c r="L5" s="19">
        <f t="shared" si="0"/>
        <v>-5843.4583461536677</v>
      </c>
      <c r="M5" s="20">
        <f t="shared" si="1"/>
        <v>-1.157866524195263E-2</v>
      </c>
      <c r="N5" s="6"/>
    </row>
    <row r="6" spans="1:2001">
      <c r="B6" s="14" t="s">
        <v>11</v>
      </c>
      <c r="C6" s="24">
        <f>'[16]Schedule 6 Lurito-Gallagher'!$E$9</f>
        <v>132252.1469023219</v>
      </c>
      <c r="D6" s="16"/>
      <c r="E6" s="25">
        <f>K171</f>
        <v>580453.57962466497</v>
      </c>
      <c r="F6" s="4" t="s">
        <v>12</v>
      </c>
      <c r="I6" s="26" t="s">
        <v>13</v>
      </c>
      <c r="J6" s="27">
        <f>SUM(J3:J5)</f>
        <v>3050709.3703461541</v>
      </c>
      <c r="K6" s="28">
        <f>SUM(K3:K5)</f>
        <v>3169369.1000000006</v>
      </c>
      <c r="L6" s="162">
        <f t="shared" si="0"/>
        <v>118659.72965384647</v>
      </c>
      <c r="M6" s="20">
        <f t="shared" si="1"/>
        <v>3.8895782996327358E-2</v>
      </c>
      <c r="N6" s="6"/>
    </row>
    <row r="7" spans="1:2001">
      <c r="E7" s="22">
        <f>E5-E6</f>
        <v>3301621.2469023219</v>
      </c>
      <c r="F7" s="4" t="s">
        <v>14</v>
      </c>
      <c r="I7" s="9" t="s">
        <v>15</v>
      </c>
      <c r="J7" s="29">
        <f>K7</f>
        <v>580453.57962466497</v>
      </c>
      <c r="K7" s="18">
        <f>[15]Operations!$C$40+[15]Operations!$C$41+[15]Operations!$N$17</f>
        <v>580453.57962466497</v>
      </c>
      <c r="L7" s="30">
        <f t="shared" si="0"/>
        <v>0</v>
      </c>
      <c r="M7" s="31">
        <f t="shared" si="1"/>
        <v>0</v>
      </c>
      <c r="N7" s="6"/>
    </row>
    <row r="8" spans="1:2001" s="2" customFormat="1">
      <c r="A8" s="32"/>
      <c r="C8" s="33"/>
      <c r="D8" s="33"/>
      <c r="E8" s="34">
        <f>(E7-K6)/K6</f>
        <v>4.1728224996678789E-2</v>
      </c>
      <c r="F8" s="4" t="s">
        <v>16</v>
      </c>
      <c r="I8" s="35" t="s">
        <v>17</v>
      </c>
      <c r="J8" s="36">
        <f>SUM(J6:J7)</f>
        <v>3631162.9499708191</v>
      </c>
      <c r="K8" s="37">
        <f>SUM(K6:K7)</f>
        <v>3749822.6796246655</v>
      </c>
      <c r="L8" s="38">
        <f t="shared" ref="L8" si="2">J8-K8</f>
        <v>-118659.72965384647</v>
      </c>
      <c r="M8" s="39">
        <f t="shared" ref="M8" si="3">L8/K8</f>
        <v>-3.1644090878911534E-2</v>
      </c>
      <c r="N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  <c r="SB8" s="40"/>
      <c r="SC8" s="40"/>
      <c r="SD8" s="40"/>
      <c r="SE8" s="40"/>
      <c r="SF8" s="40"/>
      <c r="SG8" s="40"/>
      <c r="SH8" s="40"/>
      <c r="SI8" s="40"/>
      <c r="SJ8" s="40"/>
      <c r="SK8" s="40"/>
      <c r="SL8" s="40"/>
      <c r="SM8" s="40"/>
      <c r="SN8" s="40"/>
      <c r="SO8" s="40"/>
      <c r="SP8" s="40"/>
      <c r="SQ8" s="40"/>
      <c r="SR8" s="40"/>
      <c r="SS8" s="40"/>
      <c r="ST8" s="40"/>
      <c r="SU8" s="40"/>
      <c r="SV8" s="40"/>
      <c r="SW8" s="40"/>
      <c r="SX8" s="40"/>
      <c r="SY8" s="40"/>
      <c r="SZ8" s="40"/>
      <c r="TA8" s="40"/>
      <c r="TB8" s="40"/>
      <c r="TC8" s="40"/>
      <c r="TD8" s="40"/>
      <c r="TE8" s="40"/>
      <c r="TF8" s="40"/>
      <c r="TG8" s="40"/>
      <c r="TH8" s="40"/>
      <c r="TI8" s="40"/>
      <c r="TJ8" s="40"/>
      <c r="TK8" s="40"/>
      <c r="TL8" s="40"/>
      <c r="TM8" s="40"/>
      <c r="TN8" s="40"/>
      <c r="TO8" s="40"/>
      <c r="TP8" s="40"/>
      <c r="TQ8" s="40"/>
      <c r="TR8" s="40"/>
      <c r="TS8" s="40"/>
      <c r="TT8" s="40"/>
      <c r="TU8" s="40"/>
      <c r="TV8" s="40"/>
      <c r="TW8" s="40"/>
      <c r="TX8" s="40"/>
      <c r="TY8" s="40"/>
      <c r="TZ8" s="40"/>
      <c r="UA8" s="40"/>
      <c r="UB8" s="40"/>
      <c r="UC8" s="40"/>
      <c r="UD8" s="40"/>
      <c r="UE8" s="40"/>
      <c r="UF8" s="40"/>
      <c r="UG8" s="40"/>
      <c r="UH8" s="40"/>
      <c r="UI8" s="40"/>
      <c r="UJ8" s="40"/>
      <c r="UK8" s="40"/>
      <c r="UL8" s="40"/>
      <c r="UM8" s="40"/>
      <c r="UN8" s="40"/>
      <c r="UO8" s="40"/>
      <c r="UP8" s="40"/>
      <c r="UQ8" s="40"/>
      <c r="UR8" s="40"/>
      <c r="US8" s="40"/>
      <c r="UT8" s="40"/>
      <c r="UU8" s="40"/>
      <c r="UV8" s="40"/>
      <c r="UW8" s="40"/>
      <c r="UX8" s="40"/>
      <c r="UY8" s="40"/>
      <c r="UZ8" s="40"/>
      <c r="VA8" s="40"/>
      <c r="VB8" s="40"/>
      <c r="VC8" s="40"/>
      <c r="VD8" s="40"/>
      <c r="VE8" s="40"/>
      <c r="VF8" s="40"/>
      <c r="VG8" s="40"/>
      <c r="VH8" s="40"/>
      <c r="VI8" s="40"/>
      <c r="VJ8" s="40"/>
      <c r="VK8" s="40"/>
      <c r="VL8" s="40"/>
      <c r="VM8" s="40"/>
      <c r="VN8" s="40"/>
      <c r="VO8" s="40"/>
      <c r="VP8" s="40"/>
      <c r="VQ8" s="40"/>
      <c r="VR8" s="40"/>
      <c r="VS8" s="40"/>
      <c r="VT8" s="40"/>
      <c r="VU8" s="40"/>
      <c r="VV8" s="40"/>
      <c r="VW8" s="40"/>
      <c r="VX8" s="40"/>
      <c r="VY8" s="40"/>
      <c r="VZ8" s="40"/>
      <c r="WA8" s="40"/>
      <c r="WB8" s="40"/>
      <c r="WC8" s="40"/>
      <c r="WD8" s="40"/>
      <c r="WE8" s="40"/>
      <c r="WF8" s="40"/>
      <c r="WG8" s="40"/>
      <c r="WH8" s="40"/>
      <c r="WI8" s="40"/>
      <c r="WJ8" s="40"/>
      <c r="WK8" s="40"/>
      <c r="WL8" s="40"/>
      <c r="WM8" s="40"/>
      <c r="WN8" s="40"/>
      <c r="WO8" s="40"/>
      <c r="WP8" s="40"/>
      <c r="WQ8" s="40"/>
      <c r="WR8" s="40"/>
      <c r="WS8" s="40"/>
      <c r="WT8" s="40"/>
      <c r="WU8" s="40"/>
      <c r="WV8" s="40"/>
      <c r="WW8" s="40"/>
      <c r="WX8" s="40"/>
      <c r="WY8" s="40"/>
      <c r="WZ8" s="40"/>
      <c r="XA8" s="40"/>
      <c r="XB8" s="40"/>
      <c r="XC8" s="40"/>
      <c r="XD8" s="40"/>
      <c r="XE8" s="40"/>
      <c r="XF8" s="40"/>
      <c r="XG8" s="40"/>
      <c r="XH8" s="40"/>
      <c r="XI8" s="40"/>
      <c r="XJ8" s="40"/>
      <c r="XK8" s="40"/>
      <c r="XL8" s="40"/>
      <c r="XM8" s="40"/>
      <c r="XN8" s="40"/>
      <c r="XO8" s="40"/>
      <c r="XP8" s="40"/>
      <c r="XQ8" s="40"/>
      <c r="XR8" s="40"/>
      <c r="XS8" s="40"/>
      <c r="XT8" s="40"/>
      <c r="XU8" s="40"/>
      <c r="XV8" s="40"/>
      <c r="XW8" s="40"/>
      <c r="XX8" s="40"/>
      <c r="XY8" s="40"/>
      <c r="XZ8" s="40"/>
      <c r="YA8" s="40"/>
      <c r="YB8" s="40"/>
      <c r="YC8" s="40"/>
      <c r="YD8" s="40"/>
      <c r="YE8" s="40"/>
      <c r="YF8" s="40"/>
      <c r="YG8" s="40"/>
      <c r="YH8" s="40"/>
      <c r="YI8" s="40"/>
      <c r="YJ8" s="40"/>
      <c r="YK8" s="40"/>
      <c r="YL8" s="40"/>
      <c r="YM8" s="40"/>
      <c r="YN8" s="40"/>
      <c r="YO8" s="40"/>
      <c r="YP8" s="40"/>
      <c r="YQ8" s="40"/>
      <c r="YR8" s="40"/>
      <c r="YS8" s="40"/>
      <c r="YT8" s="40"/>
      <c r="YU8" s="40"/>
      <c r="YV8" s="40"/>
      <c r="YW8" s="40"/>
      <c r="YX8" s="40"/>
      <c r="YY8" s="40"/>
      <c r="YZ8" s="40"/>
      <c r="ZA8" s="40"/>
      <c r="ZB8" s="40"/>
      <c r="ZC8" s="40"/>
      <c r="ZD8" s="40"/>
      <c r="ZE8" s="40"/>
      <c r="ZF8" s="40"/>
      <c r="ZG8" s="40"/>
      <c r="ZH8" s="40"/>
      <c r="ZI8" s="40"/>
      <c r="ZJ8" s="40"/>
      <c r="ZK8" s="40"/>
      <c r="ZL8" s="40"/>
      <c r="ZM8" s="40"/>
      <c r="ZN8" s="40"/>
      <c r="ZO8" s="40"/>
      <c r="ZP8" s="40"/>
      <c r="ZQ8" s="40"/>
      <c r="ZR8" s="40"/>
      <c r="ZS8" s="40"/>
      <c r="ZT8" s="40"/>
      <c r="ZU8" s="40"/>
      <c r="ZV8" s="40"/>
      <c r="ZW8" s="40"/>
      <c r="ZX8" s="40"/>
      <c r="ZY8" s="40"/>
      <c r="ZZ8" s="40"/>
      <c r="AAA8" s="40"/>
      <c r="AAB8" s="40"/>
      <c r="AAC8" s="40"/>
      <c r="AAD8" s="40"/>
      <c r="AAE8" s="40"/>
      <c r="AAF8" s="40"/>
      <c r="AAG8" s="40"/>
      <c r="AAH8" s="40"/>
      <c r="AAI8" s="40"/>
      <c r="AAJ8" s="40"/>
      <c r="AAK8" s="40"/>
      <c r="AAL8" s="40"/>
      <c r="AAM8" s="40"/>
      <c r="AAN8" s="40"/>
      <c r="AAO8" s="40"/>
      <c r="AAP8" s="40"/>
      <c r="AAQ8" s="40"/>
      <c r="AAR8" s="40"/>
      <c r="AAS8" s="40"/>
      <c r="AAT8" s="40"/>
      <c r="AAU8" s="40"/>
      <c r="AAV8" s="40"/>
      <c r="AAW8" s="40"/>
      <c r="AAX8" s="40"/>
      <c r="AAY8" s="40"/>
      <c r="AAZ8" s="40"/>
      <c r="ABA8" s="40"/>
      <c r="ABB8" s="40"/>
      <c r="ABC8" s="40"/>
      <c r="ABD8" s="40"/>
      <c r="ABE8" s="40"/>
      <c r="ABF8" s="40"/>
      <c r="ABG8" s="40"/>
      <c r="ABH8" s="40"/>
      <c r="ABI8" s="40"/>
      <c r="ABJ8" s="40"/>
      <c r="ABK8" s="40"/>
      <c r="ABL8" s="40"/>
      <c r="ABM8" s="40"/>
      <c r="ABN8" s="40"/>
      <c r="ABO8" s="40"/>
      <c r="ABP8" s="40"/>
      <c r="ABQ8" s="40"/>
      <c r="ABR8" s="40"/>
      <c r="ABS8" s="40"/>
      <c r="ABT8" s="40"/>
      <c r="ABU8" s="40"/>
      <c r="ABV8" s="40"/>
      <c r="ABW8" s="40"/>
      <c r="ABX8" s="40"/>
      <c r="ABY8" s="40"/>
      <c r="ABZ8" s="40"/>
      <c r="ACA8" s="40"/>
      <c r="ACB8" s="40"/>
      <c r="ACC8" s="40"/>
      <c r="ACD8" s="40"/>
      <c r="ACE8" s="40"/>
      <c r="ACF8" s="40"/>
      <c r="ACG8" s="40"/>
      <c r="ACH8" s="40"/>
      <c r="ACI8" s="40"/>
      <c r="ACJ8" s="40"/>
      <c r="ACK8" s="40"/>
      <c r="ACL8" s="40"/>
      <c r="ACM8" s="40"/>
      <c r="ACN8" s="40"/>
      <c r="ACO8" s="40"/>
      <c r="ACP8" s="40"/>
      <c r="ACQ8" s="40"/>
      <c r="ACR8" s="40"/>
      <c r="ACS8" s="40"/>
      <c r="ACT8" s="40"/>
      <c r="ACU8" s="40"/>
      <c r="ACV8" s="40"/>
      <c r="ACW8" s="40"/>
      <c r="ACX8" s="40"/>
      <c r="ACY8" s="40"/>
      <c r="ACZ8" s="40"/>
      <c r="ADA8" s="40"/>
      <c r="ADB8" s="40"/>
      <c r="ADC8" s="40"/>
      <c r="ADD8" s="40"/>
      <c r="ADE8" s="40"/>
      <c r="ADF8" s="40"/>
      <c r="ADG8" s="40"/>
      <c r="ADH8" s="40"/>
      <c r="ADI8" s="40"/>
      <c r="ADJ8" s="40"/>
      <c r="ADK8" s="40"/>
      <c r="ADL8" s="40"/>
      <c r="ADM8" s="40"/>
      <c r="ADN8" s="40"/>
      <c r="ADO8" s="40"/>
      <c r="ADP8" s="40"/>
      <c r="ADQ8" s="40"/>
      <c r="ADR8" s="40"/>
      <c r="ADS8" s="40"/>
      <c r="ADT8" s="40"/>
      <c r="ADU8" s="40"/>
      <c r="ADV8" s="40"/>
      <c r="ADW8" s="40"/>
      <c r="ADX8" s="40"/>
      <c r="ADY8" s="40"/>
      <c r="ADZ8" s="40"/>
      <c r="AEA8" s="40"/>
      <c r="AEB8" s="40"/>
      <c r="AEC8" s="40"/>
      <c r="AED8" s="40"/>
      <c r="AEE8" s="40"/>
      <c r="AEF8" s="40"/>
      <c r="AEG8" s="40"/>
      <c r="AEH8" s="40"/>
      <c r="AEI8" s="40"/>
      <c r="AEJ8" s="40"/>
      <c r="AEK8" s="40"/>
      <c r="AEL8" s="40"/>
      <c r="AEM8" s="40"/>
      <c r="AEN8" s="40"/>
      <c r="AEO8" s="40"/>
      <c r="AEP8" s="40"/>
      <c r="AEQ8" s="40"/>
      <c r="AER8" s="40"/>
      <c r="AES8" s="40"/>
      <c r="AET8" s="40"/>
      <c r="AEU8" s="40"/>
      <c r="AEV8" s="40"/>
      <c r="AEW8" s="40"/>
      <c r="AEX8" s="40"/>
      <c r="AEY8" s="40"/>
      <c r="AEZ8" s="40"/>
      <c r="AFA8" s="40"/>
      <c r="AFB8" s="40"/>
      <c r="AFC8" s="40"/>
      <c r="AFD8" s="40"/>
      <c r="AFE8" s="40"/>
      <c r="AFF8" s="40"/>
      <c r="AFG8" s="40"/>
      <c r="AFH8" s="40"/>
      <c r="AFI8" s="40"/>
      <c r="AFJ8" s="40"/>
      <c r="AFK8" s="40"/>
      <c r="AFL8" s="40"/>
      <c r="AFM8" s="40"/>
      <c r="AFN8" s="40"/>
      <c r="AFO8" s="40"/>
      <c r="AFP8" s="40"/>
      <c r="AFQ8" s="40"/>
      <c r="AFR8" s="40"/>
      <c r="AFS8" s="40"/>
      <c r="AFT8" s="40"/>
      <c r="AFU8" s="40"/>
      <c r="AFV8" s="40"/>
      <c r="AFW8" s="40"/>
      <c r="AFX8" s="40"/>
      <c r="AFY8" s="40"/>
      <c r="AFZ8" s="40"/>
      <c r="AGA8" s="40"/>
      <c r="AGB8" s="40"/>
      <c r="AGC8" s="40"/>
      <c r="AGD8" s="40"/>
      <c r="AGE8" s="40"/>
      <c r="AGF8" s="40"/>
      <c r="AGG8" s="40"/>
      <c r="AGH8" s="40"/>
      <c r="AGI8" s="40"/>
      <c r="AGJ8" s="40"/>
      <c r="AGK8" s="40"/>
      <c r="AGL8" s="40"/>
      <c r="AGM8" s="40"/>
      <c r="AGN8" s="40"/>
      <c r="AGO8" s="40"/>
      <c r="AGP8" s="40"/>
      <c r="AGQ8" s="40"/>
      <c r="AGR8" s="40"/>
      <c r="AGS8" s="40"/>
      <c r="AGT8" s="40"/>
      <c r="AGU8" s="40"/>
      <c r="AGV8" s="40"/>
      <c r="AGW8" s="40"/>
      <c r="AGX8" s="40"/>
      <c r="AGY8" s="40"/>
      <c r="AGZ8" s="40"/>
      <c r="AHA8" s="40"/>
      <c r="AHB8" s="40"/>
      <c r="AHC8" s="40"/>
      <c r="AHD8" s="40"/>
      <c r="AHE8" s="40"/>
      <c r="AHF8" s="40"/>
      <c r="AHG8" s="40"/>
      <c r="AHH8" s="40"/>
      <c r="AHI8" s="40"/>
      <c r="AHJ8" s="40"/>
      <c r="AHK8" s="40"/>
      <c r="AHL8" s="40"/>
      <c r="AHM8" s="40"/>
      <c r="AHN8" s="40"/>
      <c r="AHO8" s="40"/>
      <c r="AHP8" s="40"/>
      <c r="AHQ8" s="40"/>
      <c r="AHR8" s="40"/>
      <c r="AHS8" s="40"/>
      <c r="AHT8" s="40"/>
      <c r="AHU8" s="40"/>
      <c r="AHV8" s="40"/>
      <c r="AHW8" s="40"/>
      <c r="AHX8" s="40"/>
      <c r="AHY8" s="40"/>
      <c r="AHZ8" s="40"/>
      <c r="AIA8" s="40"/>
      <c r="AIB8" s="40"/>
      <c r="AIC8" s="40"/>
      <c r="AID8" s="40"/>
      <c r="AIE8" s="40"/>
      <c r="AIF8" s="40"/>
      <c r="AIG8" s="40"/>
      <c r="AIH8" s="40"/>
      <c r="AII8" s="40"/>
      <c r="AIJ8" s="40"/>
      <c r="AIK8" s="40"/>
      <c r="AIL8" s="40"/>
      <c r="AIM8" s="40"/>
      <c r="AIN8" s="40"/>
      <c r="AIO8" s="40"/>
      <c r="AIP8" s="40"/>
      <c r="AIQ8" s="40"/>
      <c r="AIR8" s="40"/>
      <c r="AIS8" s="40"/>
      <c r="AIT8" s="40"/>
      <c r="AIU8" s="40"/>
      <c r="AIV8" s="40"/>
      <c r="AIW8" s="40"/>
      <c r="AIX8" s="40"/>
      <c r="AIY8" s="40"/>
      <c r="AIZ8" s="40"/>
      <c r="AJA8" s="40"/>
      <c r="AJB8" s="40"/>
      <c r="AJC8" s="40"/>
      <c r="AJD8" s="40"/>
      <c r="AJE8" s="40"/>
      <c r="AJF8" s="40"/>
      <c r="AJG8" s="40"/>
      <c r="AJH8" s="40"/>
      <c r="AJI8" s="40"/>
      <c r="AJJ8" s="40"/>
      <c r="AJK8" s="40"/>
      <c r="AJL8" s="40"/>
      <c r="AJM8" s="40"/>
      <c r="AJN8" s="40"/>
      <c r="AJO8" s="40"/>
      <c r="AJP8" s="40"/>
      <c r="AJQ8" s="40"/>
      <c r="AJR8" s="40"/>
      <c r="AJS8" s="40"/>
      <c r="AJT8" s="40"/>
      <c r="AJU8" s="40"/>
      <c r="AJV8" s="40"/>
      <c r="AJW8" s="40"/>
      <c r="AJX8" s="40"/>
      <c r="AJY8" s="40"/>
      <c r="AJZ8" s="40"/>
      <c r="AKA8" s="40"/>
      <c r="AKB8" s="40"/>
      <c r="AKC8" s="40"/>
      <c r="AKD8" s="40"/>
      <c r="AKE8" s="40"/>
      <c r="AKF8" s="40"/>
      <c r="AKG8" s="40"/>
      <c r="AKH8" s="40"/>
      <c r="AKI8" s="40"/>
      <c r="AKJ8" s="40"/>
      <c r="AKK8" s="40"/>
      <c r="AKL8" s="40"/>
      <c r="AKM8" s="40"/>
      <c r="AKN8" s="40"/>
      <c r="AKO8" s="40"/>
      <c r="AKP8" s="40"/>
      <c r="AKQ8" s="40"/>
      <c r="AKR8" s="40"/>
      <c r="AKS8" s="40"/>
      <c r="AKT8" s="40"/>
      <c r="AKU8" s="40"/>
      <c r="AKV8" s="40"/>
      <c r="AKW8" s="40"/>
      <c r="AKX8" s="40"/>
      <c r="AKY8" s="40"/>
      <c r="AKZ8" s="40"/>
      <c r="ALA8" s="40"/>
      <c r="ALB8" s="40"/>
      <c r="ALC8" s="40"/>
      <c r="ALD8" s="40"/>
      <c r="ALE8" s="40"/>
      <c r="ALF8" s="40"/>
      <c r="ALG8" s="40"/>
      <c r="ALH8" s="40"/>
      <c r="ALI8" s="40"/>
      <c r="ALJ8" s="40"/>
      <c r="ALK8" s="40"/>
      <c r="ALL8" s="40"/>
      <c r="ALM8" s="40"/>
      <c r="ALN8" s="40"/>
      <c r="ALO8" s="40"/>
      <c r="ALP8" s="40"/>
      <c r="ALQ8" s="40"/>
      <c r="ALR8" s="40"/>
      <c r="ALS8" s="40"/>
      <c r="ALT8" s="40"/>
      <c r="ALU8" s="40"/>
      <c r="ALV8" s="40"/>
      <c r="ALW8" s="40"/>
      <c r="ALX8" s="40"/>
      <c r="ALY8" s="40"/>
      <c r="ALZ8" s="40"/>
      <c r="AMA8" s="40"/>
      <c r="AMB8" s="40"/>
      <c r="AMC8" s="40"/>
      <c r="AMD8" s="40"/>
      <c r="AME8" s="40"/>
      <c r="AMF8" s="40"/>
      <c r="AMG8" s="40"/>
      <c r="AMH8" s="40"/>
      <c r="AMI8" s="40"/>
      <c r="AMJ8" s="40"/>
      <c r="AMK8" s="40"/>
      <c r="AML8" s="40"/>
      <c r="AMM8" s="40"/>
      <c r="AMN8" s="40"/>
      <c r="AMO8" s="40"/>
      <c r="AMP8" s="40"/>
      <c r="AMQ8" s="40"/>
      <c r="AMR8" s="40"/>
      <c r="AMS8" s="40"/>
      <c r="AMT8" s="40"/>
      <c r="AMU8" s="40"/>
      <c r="AMV8" s="40"/>
      <c r="AMW8" s="40"/>
      <c r="AMX8" s="40"/>
      <c r="AMY8" s="40"/>
      <c r="AMZ8" s="40"/>
      <c r="ANA8" s="40"/>
      <c r="ANB8" s="40"/>
      <c r="ANC8" s="40"/>
      <c r="AND8" s="40"/>
      <c r="ANE8" s="40"/>
      <c r="ANF8" s="40"/>
      <c r="ANG8" s="40"/>
      <c r="ANH8" s="40"/>
      <c r="ANI8" s="40"/>
      <c r="ANJ8" s="40"/>
      <c r="ANK8" s="40"/>
      <c r="ANL8" s="40"/>
      <c r="ANM8" s="40"/>
      <c r="ANN8" s="40"/>
      <c r="ANO8" s="40"/>
      <c r="ANP8" s="40"/>
      <c r="ANQ8" s="40"/>
      <c r="ANR8" s="40"/>
      <c r="ANS8" s="40"/>
      <c r="ANT8" s="40"/>
      <c r="ANU8" s="40"/>
      <c r="ANV8" s="40"/>
      <c r="ANW8" s="40"/>
      <c r="ANX8" s="40"/>
      <c r="ANY8" s="40"/>
      <c r="ANZ8" s="40"/>
      <c r="AOA8" s="40"/>
      <c r="AOB8" s="40"/>
      <c r="AOC8" s="40"/>
      <c r="AOD8" s="40"/>
      <c r="AOE8" s="40"/>
      <c r="AOF8" s="40"/>
      <c r="AOG8" s="40"/>
      <c r="AOH8" s="40"/>
      <c r="AOI8" s="40"/>
      <c r="AOJ8" s="40"/>
      <c r="AOK8" s="40"/>
      <c r="AOL8" s="40"/>
      <c r="AOM8" s="40"/>
      <c r="AON8" s="40"/>
      <c r="AOO8" s="40"/>
      <c r="AOP8" s="40"/>
      <c r="AOQ8" s="40"/>
      <c r="AOR8" s="40"/>
      <c r="AOS8" s="40"/>
      <c r="AOT8" s="40"/>
      <c r="AOU8" s="40"/>
      <c r="AOV8" s="40"/>
      <c r="AOW8" s="40"/>
      <c r="AOX8" s="40"/>
      <c r="AOY8" s="40"/>
      <c r="AOZ8" s="40"/>
      <c r="APA8" s="40"/>
      <c r="APB8" s="40"/>
      <c r="APC8" s="40"/>
      <c r="APD8" s="40"/>
      <c r="APE8" s="40"/>
      <c r="APF8" s="40"/>
      <c r="APG8" s="40"/>
      <c r="APH8" s="40"/>
      <c r="API8" s="40"/>
      <c r="APJ8" s="40"/>
      <c r="APK8" s="40"/>
      <c r="APL8" s="40"/>
      <c r="APM8" s="40"/>
      <c r="APN8" s="40"/>
      <c r="APO8" s="40"/>
      <c r="APP8" s="40"/>
      <c r="APQ8" s="40"/>
      <c r="APR8" s="40"/>
      <c r="APS8" s="40"/>
      <c r="APT8" s="40"/>
      <c r="APU8" s="40"/>
      <c r="APV8" s="40"/>
      <c r="APW8" s="40"/>
      <c r="APX8" s="40"/>
      <c r="APY8" s="40"/>
      <c r="APZ8" s="40"/>
      <c r="AQA8" s="40"/>
      <c r="AQB8" s="40"/>
      <c r="AQC8" s="40"/>
      <c r="AQD8" s="40"/>
      <c r="AQE8" s="40"/>
      <c r="AQF8" s="40"/>
      <c r="AQG8" s="40"/>
      <c r="AQH8" s="40"/>
      <c r="AQI8" s="40"/>
      <c r="AQJ8" s="40"/>
      <c r="AQK8" s="40"/>
      <c r="AQL8" s="40"/>
      <c r="AQM8" s="40"/>
      <c r="AQN8" s="40"/>
      <c r="AQO8" s="40"/>
      <c r="AQP8" s="40"/>
      <c r="AQQ8" s="40"/>
      <c r="AQR8" s="40"/>
      <c r="AQS8" s="40"/>
      <c r="AQT8" s="40"/>
      <c r="AQU8" s="40"/>
      <c r="AQV8" s="40"/>
      <c r="AQW8" s="40"/>
      <c r="AQX8" s="40"/>
      <c r="AQY8" s="40"/>
      <c r="AQZ8" s="40"/>
      <c r="ARA8" s="40"/>
      <c r="ARB8" s="40"/>
      <c r="ARC8" s="40"/>
      <c r="ARD8" s="40"/>
      <c r="ARE8" s="40"/>
      <c r="ARF8" s="40"/>
      <c r="ARG8" s="40"/>
      <c r="ARH8" s="40"/>
      <c r="ARI8" s="40"/>
      <c r="ARJ8" s="40"/>
      <c r="ARK8" s="40"/>
      <c r="ARL8" s="40"/>
      <c r="ARM8" s="40"/>
      <c r="ARN8" s="40"/>
      <c r="ARO8" s="40"/>
      <c r="ARP8" s="40"/>
      <c r="ARQ8" s="40"/>
      <c r="ARR8" s="40"/>
      <c r="ARS8" s="40"/>
      <c r="ART8" s="40"/>
      <c r="ARU8" s="40"/>
      <c r="ARV8" s="40"/>
      <c r="ARW8" s="40"/>
      <c r="ARX8" s="40"/>
      <c r="ARY8" s="40"/>
      <c r="ARZ8" s="40"/>
      <c r="ASA8" s="40"/>
      <c r="ASB8" s="40"/>
      <c r="ASC8" s="40"/>
      <c r="ASD8" s="40"/>
      <c r="ASE8" s="40"/>
      <c r="ASF8" s="40"/>
      <c r="ASG8" s="40"/>
      <c r="ASH8" s="40"/>
      <c r="ASI8" s="40"/>
      <c r="ASJ8" s="40"/>
      <c r="ASK8" s="40"/>
      <c r="ASL8" s="40"/>
      <c r="ASM8" s="40"/>
      <c r="ASN8" s="40"/>
      <c r="ASO8" s="40"/>
      <c r="ASP8" s="40"/>
      <c r="ASQ8" s="40"/>
      <c r="ASR8" s="40"/>
      <c r="ASS8" s="40"/>
      <c r="AST8" s="40"/>
      <c r="ASU8" s="40"/>
      <c r="ASV8" s="40"/>
      <c r="ASW8" s="40"/>
      <c r="ASX8" s="40"/>
      <c r="ASY8" s="40"/>
      <c r="ASZ8" s="40"/>
      <c r="ATA8" s="40"/>
      <c r="ATB8" s="40"/>
      <c r="ATC8" s="40"/>
      <c r="ATD8" s="40"/>
      <c r="ATE8" s="40"/>
      <c r="ATF8" s="40"/>
      <c r="ATG8" s="40"/>
      <c r="ATH8" s="40"/>
      <c r="ATI8" s="40"/>
      <c r="ATJ8" s="40"/>
      <c r="ATK8" s="40"/>
      <c r="ATL8" s="40"/>
      <c r="ATM8" s="40"/>
      <c r="ATN8" s="40"/>
      <c r="ATO8" s="40"/>
      <c r="ATP8" s="40"/>
      <c r="ATQ8" s="40"/>
      <c r="ATR8" s="40"/>
      <c r="ATS8" s="40"/>
      <c r="ATT8" s="40"/>
      <c r="ATU8" s="40"/>
      <c r="ATV8" s="40"/>
      <c r="ATW8" s="40"/>
      <c r="ATX8" s="40"/>
      <c r="ATY8" s="40"/>
      <c r="ATZ8" s="40"/>
      <c r="AUA8" s="40"/>
      <c r="AUB8" s="40"/>
      <c r="AUC8" s="40"/>
      <c r="AUD8" s="40"/>
      <c r="AUE8" s="40"/>
      <c r="AUF8" s="40"/>
      <c r="AUG8" s="40"/>
      <c r="AUH8" s="40"/>
      <c r="AUI8" s="40"/>
      <c r="AUJ8" s="40"/>
      <c r="AUK8" s="40"/>
      <c r="AUL8" s="40"/>
      <c r="AUM8" s="40"/>
      <c r="AUN8" s="40"/>
      <c r="AUO8" s="40"/>
      <c r="AUP8" s="40"/>
      <c r="AUQ8" s="40"/>
      <c r="AUR8" s="40"/>
      <c r="AUS8" s="40"/>
      <c r="AUT8" s="40"/>
      <c r="AUU8" s="40"/>
      <c r="AUV8" s="40"/>
      <c r="AUW8" s="40"/>
      <c r="AUX8" s="40"/>
      <c r="AUY8" s="40"/>
      <c r="AUZ8" s="40"/>
      <c r="AVA8" s="40"/>
      <c r="AVB8" s="40"/>
      <c r="AVC8" s="40"/>
      <c r="AVD8" s="40"/>
      <c r="AVE8" s="40"/>
      <c r="AVF8" s="40"/>
      <c r="AVG8" s="40"/>
      <c r="AVH8" s="40"/>
      <c r="AVI8" s="40"/>
      <c r="AVJ8" s="40"/>
      <c r="AVK8" s="40"/>
      <c r="AVL8" s="40"/>
      <c r="AVM8" s="40"/>
      <c r="AVN8" s="40"/>
      <c r="AVO8" s="40"/>
      <c r="AVP8" s="40"/>
      <c r="AVQ8" s="40"/>
      <c r="AVR8" s="40"/>
      <c r="AVS8" s="40"/>
      <c r="AVT8" s="40"/>
      <c r="AVU8" s="40"/>
      <c r="AVV8" s="40"/>
      <c r="AVW8" s="40"/>
      <c r="AVX8" s="40"/>
      <c r="AVY8" s="40"/>
      <c r="AVZ8" s="40"/>
      <c r="AWA8" s="40"/>
      <c r="AWB8" s="40"/>
      <c r="AWC8" s="40"/>
      <c r="AWD8" s="40"/>
      <c r="AWE8" s="40"/>
      <c r="AWF8" s="40"/>
      <c r="AWG8" s="40"/>
      <c r="AWH8" s="40"/>
      <c r="AWI8" s="40"/>
      <c r="AWJ8" s="40"/>
      <c r="AWK8" s="40"/>
      <c r="AWL8" s="40"/>
      <c r="AWM8" s="40"/>
      <c r="AWN8" s="40"/>
      <c r="AWO8" s="40"/>
      <c r="AWP8" s="40"/>
      <c r="AWQ8" s="40"/>
      <c r="AWR8" s="40"/>
      <c r="AWS8" s="40"/>
      <c r="AWT8" s="40"/>
      <c r="AWU8" s="40"/>
      <c r="AWV8" s="40"/>
      <c r="AWW8" s="40"/>
      <c r="AWX8" s="40"/>
      <c r="AWY8" s="40"/>
      <c r="AWZ8" s="40"/>
      <c r="AXA8" s="40"/>
      <c r="AXB8" s="40"/>
      <c r="AXC8" s="40"/>
      <c r="AXD8" s="40"/>
      <c r="AXE8" s="40"/>
      <c r="AXF8" s="40"/>
      <c r="AXG8" s="40"/>
      <c r="AXH8" s="40"/>
      <c r="AXI8" s="40"/>
      <c r="AXJ8" s="40"/>
      <c r="AXK8" s="40"/>
      <c r="AXL8" s="40"/>
      <c r="AXM8" s="40"/>
      <c r="AXN8" s="40"/>
      <c r="AXO8" s="40"/>
      <c r="AXP8" s="40"/>
      <c r="AXQ8" s="40"/>
      <c r="AXR8" s="40"/>
      <c r="AXS8" s="40"/>
      <c r="AXT8" s="40"/>
      <c r="AXU8" s="40"/>
      <c r="AXV8" s="40"/>
      <c r="AXW8" s="40"/>
      <c r="AXX8" s="40"/>
      <c r="AXY8" s="40"/>
      <c r="AXZ8" s="40"/>
      <c r="AYA8" s="40"/>
      <c r="AYB8" s="40"/>
      <c r="AYC8" s="40"/>
      <c r="AYD8" s="40"/>
      <c r="AYE8" s="40"/>
      <c r="AYF8" s="40"/>
      <c r="AYG8" s="40"/>
      <c r="AYH8" s="40"/>
      <c r="AYI8" s="40"/>
      <c r="AYJ8" s="40"/>
      <c r="AYK8" s="40"/>
      <c r="AYL8" s="40"/>
      <c r="AYM8" s="40"/>
      <c r="AYN8" s="40"/>
      <c r="AYO8" s="40"/>
      <c r="AYP8" s="40"/>
      <c r="AYQ8" s="40"/>
      <c r="AYR8" s="40"/>
      <c r="AYS8" s="40"/>
      <c r="AYT8" s="40"/>
      <c r="AYU8" s="40"/>
      <c r="AYV8" s="40"/>
      <c r="AYW8" s="40"/>
      <c r="AYX8" s="40"/>
      <c r="AYY8" s="40"/>
      <c r="AYZ8" s="40"/>
      <c r="AZA8" s="40"/>
      <c r="AZB8" s="40"/>
      <c r="AZC8" s="40"/>
      <c r="AZD8" s="40"/>
      <c r="AZE8" s="40"/>
      <c r="AZF8" s="40"/>
      <c r="AZG8" s="40"/>
      <c r="AZH8" s="40"/>
      <c r="AZI8" s="40"/>
      <c r="AZJ8" s="40"/>
      <c r="AZK8" s="40"/>
      <c r="AZL8" s="40"/>
      <c r="AZM8" s="40"/>
      <c r="AZN8" s="40"/>
      <c r="AZO8" s="40"/>
      <c r="AZP8" s="40"/>
      <c r="AZQ8" s="40"/>
      <c r="AZR8" s="40"/>
      <c r="AZS8" s="40"/>
      <c r="AZT8" s="40"/>
      <c r="AZU8" s="40"/>
      <c r="AZV8" s="40"/>
      <c r="AZW8" s="40"/>
      <c r="AZX8" s="40"/>
      <c r="AZY8" s="40"/>
      <c r="AZZ8" s="40"/>
      <c r="BAA8" s="40"/>
      <c r="BAB8" s="40"/>
      <c r="BAC8" s="40"/>
      <c r="BAD8" s="40"/>
      <c r="BAE8" s="40"/>
      <c r="BAF8" s="40"/>
      <c r="BAG8" s="40"/>
      <c r="BAH8" s="40"/>
      <c r="BAI8" s="40"/>
      <c r="BAJ8" s="40"/>
      <c r="BAK8" s="40"/>
      <c r="BAL8" s="40"/>
      <c r="BAM8" s="40"/>
      <c r="BAN8" s="40"/>
      <c r="BAO8" s="40"/>
      <c r="BAP8" s="40"/>
      <c r="BAQ8" s="40"/>
      <c r="BAR8" s="40"/>
      <c r="BAS8" s="40"/>
      <c r="BAT8" s="40"/>
      <c r="BAU8" s="40"/>
      <c r="BAV8" s="40"/>
      <c r="BAW8" s="40"/>
      <c r="BAX8" s="40"/>
      <c r="BAY8" s="40"/>
      <c r="BAZ8" s="40"/>
      <c r="BBA8" s="40"/>
      <c r="BBB8" s="40"/>
      <c r="BBC8" s="40"/>
      <c r="BBD8" s="40"/>
      <c r="BBE8" s="40"/>
      <c r="BBF8" s="40"/>
      <c r="BBG8" s="40"/>
      <c r="BBH8" s="40"/>
      <c r="BBI8" s="40"/>
      <c r="BBJ8" s="40"/>
      <c r="BBK8" s="40"/>
      <c r="BBL8" s="40"/>
      <c r="BBM8" s="40"/>
      <c r="BBN8" s="40"/>
      <c r="BBO8" s="40"/>
      <c r="BBP8" s="40"/>
      <c r="BBQ8" s="40"/>
      <c r="BBR8" s="40"/>
      <c r="BBS8" s="40"/>
      <c r="BBT8" s="40"/>
      <c r="BBU8" s="40"/>
      <c r="BBV8" s="40"/>
      <c r="BBW8" s="40"/>
      <c r="BBX8" s="40"/>
      <c r="BBY8" s="40"/>
      <c r="BBZ8" s="40"/>
      <c r="BCA8" s="40"/>
      <c r="BCB8" s="40"/>
      <c r="BCC8" s="40"/>
      <c r="BCD8" s="40"/>
      <c r="BCE8" s="40"/>
      <c r="BCF8" s="40"/>
      <c r="BCG8" s="40"/>
      <c r="BCH8" s="40"/>
      <c r="BCI8" s="40"/>
      <c r="BCJ8" s="40"/>
      <c r="BCK8" s="40"/>
      <c r="BCL8" s="40"/>
      <c r="BCM8" s="40"/>
      <c r="BCN8" s="40"/>
      <c r="BCO8" s="40"/>
      <c r="BCP8" s="40"/>
      <c r="BCQ8" s="40"/>
      <c r="BCR8" s="40"/>
      <c r="BCS8" s="40"/>
      <c r="BCT8" s="40"/>
      <c r="BCU8" s="40"/>
      <c r="BCV8" s="40"/>
      <c r="BCW8" s="40"/>
      <c r="BCX8" s="40"/>
      <c r="BCY8" s="40"/>
      <c r="BCZ8" s="40"/>
      <c r="BDA8" s="40"/>
      <c r="BDB8" s="40"/>
      <c r="BDC8" s="40"/>
      <c r="BDD8" s="40"/>
      <c r="BDE8" s="40"/>
      <c r="BDF8" s="40"/>
      <c r="BDG8" s="40"/>
      <c r="BDH8" s="40"/>
      <c r="BDI8" s="40"/>
      <c r="BDJ8" s="40"/>
      <c r="BDK8" s="40"/>
      <c r="BDL8" s="40"/>
      <c r="BDM8" s="40"/>
      <c r="BDN8" s="40"/>
      <c r="BDO8" s="40"/>
      <c r="BDP8" s="40"/>
      <c r="BDQ8" s="40"/>
      <c r="BDR8" s="40"/>
      <c r="BDS8" s="40"/>
      <c r="BDT8" s="40"/>
      <c r="BDU8" s="40"/>
      <c r="BDV8" s="40"/>
      <c r="BDW8" s="40"/>
      <c r="BDX8" s="40"/>
      <c r="BDY8" s="40"/>
      <c r="BDZ8" s="40"/>
      <c r="BEA8" s="40"/>
      <c r="BEB8" s="40"/>
      <c r="BEC8" s="40"/>
      <c r="BED8" s="40"/>
      <c r="BEE8" s="40"/>
      <c r="BEF8" s="40"/>
      <c r="BEG8" s="40"/>
      <c r="BEH8" s="40"/>
      <c r="BEI8" s="40"/>
      <c r="BEJ8" s="40"/>
      <c r="BEK8" s="40"/>
      <c r="BEL8" s="40"/>
      <c r="BEM8" s="40"/>
      <c r="BEN8" s="40"/>
      <c r="BEO8" s="40"/>
      <c r="BEP8" s="40"/>
      <c r="BEQ8" s="40"/>
      <c r="BER8" s="40"/>
      <c r="BES8" s="40"/>
      <c r="BET8" s="40"/>
      <c r="BEU8" s="40"/>
      <c r="BEV8" s="40"/>
      <c r="BEW8" s="40"/>
      <c r="BEX8" s="40"/>
      <c r="BEY8" s="40"/>
      <c r="BEZ8" s="40"/>
      <c r="BFA8" s="40"/>
      <c r="BFB8" s="40"/>
      <c r="BFC8" s="40"/>
      <c r="BFD8" s="40"/>
      <c r="BFE8" s="40"/>
      <c r="BFF8" s="40"/>
      <c r="BFG8" s="40"/>
      <c r="BFH8" s="40"/>
      <c r="BFI8" s="40"/>
      <c r="BFJ8" s="40"/>
      <c r="BFK8" s="40"/>
      <c r="BFL8" s="40"/>
      <c r="BFM8" s="40"/>
      <c r="BFN8" s="40"/>
      <c r="BFO8" s="40"/>
      <c r="BFP8" s="40"/>
      <c r="BFQ8" s="40"/>
      <c r="BFR8" s="40"/>
      <c r="BFS8" s="40"/>
      <c r="BFT8" s="40"/>
      <c r="BFU8" s="40"/>
      <c r="BFV8" s="40"/>
      <c r="BFW8" s="40"/>
      <c r="BFX8" s="40"/>
      <c r="BFY8" s="40"/>
      <c r="BFZ8" s="40"/>
      <c r="BGA8" s="40"/>
      <c r="BGB8" s="40"/>
      <c r="BGC8" s="40"/>
      <c r="BGD8" s="40"/>
      <c r="BGE8" s="40"/>
      <c r="BGF8" s="40"/>
      <c r="BGG8" s="40"/>
      <c r="BGH8" s="40"/>
      <c r="BGI8" s="40"/>
      <c r="BGJ8" s="40"/>
      <c r="BGK8" s="40"/>
      <c r="BGL8" s="40"/>
      <c r="BGM8" s="40"/>
      <c r="BGN8" s="40"/>
      <c r="BGO8" s="40"/>
      <c r="BGP8" s="40"/>
      <c r="BGQ8" s="40"/>
      <c r="BGR8" s="40"/>
      <c r="BGS8" s="40"/>
      <c r="BGT8" s="40"/>
      <c r="BGU8" s="40"/>
      <c r="BGV8" s="40"/>
      <c r="BGW8" s="40"/>
      <c r="BGX8" s="40"/>
      <c r="BGY8" s="40"/>
      <c r="BGZ8" s="40"/>
      <c r="BHA8" s="40"/>
      <c r="BHB8" s="40"/>
      <c r="BHC8" s="40"/>
      <c r="BHD8" s="40"/>
      <c r="BHE8" s="40"/>
      <c r="BHF8" s="40"/>
      <c r="BHG8" s="40"/>
      <c r="BHH8" s="40"/>
      <c r="BHI8" s="40"/>
      <c r="BHJ8" s="40"/>
      <c r="BHK8" s="40"/>
      <c r="BHL8" s="40"/>
      <c r="BHM8" s="40"/>
      <c r="BHN8" s="40"/>
      <c r="BHO8" s="40"/>
      <c r="BHP8" s="40"/>
      <c r="BHQ8" s="40"/>
      <c r="BHR8" s="40"/>
      <c r="BHS8" s="40"/>
      <c r="BHT8" s="40"/>
      <c r="BHU8" s="40"/>
      <c r="BHV8" s="40"/>
      <c r="BHW8" s="40"/>
      <c r="BHX8" s="40"/>
      <c r="BHY8" s="40"/>
      <c r="BHZ8" s="40"/>
      <c r="BIA8" s="40"/>
      <c r="BIB8" s="40"/>
      <c r="BIC8" s="40"/>
      <c r="BID8" s="40"/>
      <c r="BIE8" s="40"/>
      <c r="BIF8" s="40"/>
      <c r="BIG8" s="40"/>
      <c r="BIH8" s="40"/>
      <c r="BII8" s="40"/>
      <c r="BIJ8" s="40"/>
      <c r="BIK8" s="40"/>
      <c r="BIL8" s="40"/>
      <c r="BIM8" s="40"/>
      <c r="BIN8" s="40"/>
      <c r="BIO8" s="40"/>
      <c r="BIP8" s="40"/>
      <c r="BIQ8" s="40"/>
      <c r="BIR8" s="40"/>
      <c r="BIS8" s="40"/>
      <c r="BIT8" s="40"/>
      <c r="BIU8" s="40"/>
      <c r="BIV8" s="40"/>
      <c r="BIW8" s="40"/>
      <c r="BIX8" s="40"/>
      <c r="BIY8" s="40"/>
      <c r="BIZ8" s="40"/>
      <c r="BJA8" s="40"/>
      <c r="BJB8" s="40"/>
      <c r="BJC8" s="40"/>
      <c r="BJD8" s="40"/>
      <c r="BJE8" s="40"/>
      <c r="BJF8" s="40"/>
      <c r="BJG8" s="40"/>
      <c r="BJH8" s="40"/>
      <c r="BJI8" s="40"/>
      <c r="BJJ8" s="40"/>
      <c r="BJK8" s="40"/>
      <c r="BJL8" s="40"/>
      <c r="BJM8" s="40"/>
      <c r="BJN8" s="40"/>
      <c r="BJO8" s="40"/>
      <c r="BJP8" s="40"/>
      <c r="BJQ8" s="40"/>
      <c r="BJR8" s="40"/>
      <c r="BJS8" s="40"/>
      <c r="BJT8" s="40"/>
      <c r="BJU8" s="40"/>
      <c r="BJV8" s="40"/>
      <c r="BJW8" s="40"/>
      <c r="BJX8" s="40"/>
      <c r="BJY8" s="40"/>
      <c r="BJZ8" s="40"/>
      <c r="BKA8" s="40"/>
      <c r="BKB8" s="40"/>
      <c r="BKC8" s="40"/>
      <c r="BKD8" s="40"/>
      <c r="BKE8" s="40"/>
      <c r="BKF8" s="40"/>
      <c r="BKG8" s="40"/>
      <c r="BKH8" s="40"/>
      <c r="BKI8" s="40"/>
      <c r="BKJ8" s="40"/>
      <c r="BKK8" s="40"/>
      <c r="BKL8" s="40"/>
      <c r="BKM8" s="40"/>
      <c r="BKN8" s="40"/>
      <c r="BKO8" s="40"/>
      <c r="BKP8" s="40"/>
      <c r="BKQ8" s="40"/>
      <c r="BKR8" s="40"/>
      <c r="BKS8" s="40"/>
      <c r="BKT8" s="40"/>
      <c r="BKU8" s="40"/>
      <c r="BKV8" s="40"/>
      <c r="BKW8" s="40"/>
      <c r="BKX8" s="40"/>
      <c r="BKY8" s="40"/>
      <c r="BKZ8" s="40"/>
      <c r="BLA8" s="40"/>
      <c r="BLB8" s="40"/>
      <c r="BLC8" s="40"/>
      <c r="BLD8" s="40"/>
      <c r="BLE8" s="40"/>
      <c r="BLF8" s="40"/>
      <c r="BLG8" s="40"/>
      <c r="BLH8" s="40"/>
      <c r="BLI8" s="40"/>
      <c r="BLJ8" s="40"/>
      <c r="BLK8" s="40"/>
      <c r="BLL8" s="40"/>
      <c r="BLM8" s="40"/>
      <c r="BLN8" s="40"/>
      <c r="BLO8" s="40"/>
      <c r="BLP8" s="40"/>
      <c r="BLQ8" s="40"/>
      <c r="BLR8" s="40"/>
      <c r="BLS8" s="40"/>
      <c r="BLT8" s="40"/>
      <c r="BLU8" s="40"/>
      <c r="BLV8" s="40"/>
      <c r="BLW8" s="40"/>
      <c r="BLX8" s="40"/>
      <c r="BLY8" s="40"/>
      <c r="BLZ8" s="40"/>
      <c r="BMA8" s="40"/>
      <c r="BMB8" s="40"/>
      <c r="BMC8" s="40"/>
      <c r="BMD8" s="40"/>
      <c r="BME8" s="40"/>
      <c r="BMF8" s="40"/>
      <c r="BMG8" s="40"/>
      <c r="BMH8" s="40"/>
      <c r="BMI8" s="40"/>
      <c r="BMJ8" s="40"/>
      <c r="BMK8" s="40"/>
      <c r="BML8" s="40"/>
      <c r="BMM8" s="40"/>
      <c r="BMN8" s="40"/>
      <c r="BMO8" s="40"/>
      <c r="BMP8" s="40"/>
      <c r="BMQ8" s="40"/>
      <c r="BMR8" s="40"/>
      <c r="BMS8" s="40"/>
      <c r="BMT8" s="40"/>
      <c r="BMU8" s="40"/>
      <c r="BMV8" s="40"/>
      <c r="BMW8" s="40"/>
      <c r="BMX8" s="40"/>
      <c r="BMY8" s="40"/>
      <c r="BMZ8" s="40"/>
      <c r="BNA8" s="40"/>
      <c r="BNB8" s="40"/>
      <c r="BNC8" s="40"/>
      <c r="BND8" s="40"/>
      <c r="BNE8" s="40"/>
      <c r="BNF8" s="40"/>
      <c r="BNG8" s="40"/>
      <c r="BNH8" s="40"/>
      <c r="BNI8" s="40"/>
      <c r="BNJ8" s="40"/>
      <c r="BNK8" s="40"/>
      <c r="BNL8" s="40"/>
      <c r="BNM8" s="40"/>
      <c r="BNN8" s="40"/>
      <c r="BNO8" s="40"/>
      <c r="BNP8" s="40"/>
      <c r="BNQ8" s="40"/>
      <c r="BNR8" s="40"/>
      <c r="BNS8" s="40"/>
      <c r="BNT8" s="40"/>
      <c r="BNU8" s="40"/>
      <c r="BNV8" s="40"/>
      <c r="BNW8" s="40"/>
      <c r="BNX8" s="40"/>
      <c r="BNY8" s="40"/>
      <c r="BNZ8" s="40"/>
      <c r="BOA8" s="40"/>
      <c r="BOB8" s="40"/>
      <c r="BOC8" s="40"/>
      <c r="BOD8" s="40"/>
      <c r="BOE8" s="40"/>
      <c r="BOF8" s="40"/>
      <c r="BOG8" s="40"/>
      <c r="BOH8" s="40"/>
      <c r="BOI8" s="40"/>
      <c r="BOJ8" s="40"/>
      <c r="BOK8" s="40"/>
      <c r="BOL8" s="40"/>
      <c r="BOM8" s="40"/>
      <c r="BON8" s="40"/>
      <c r="BOO8" s="40"/>
      <c r="BOP8" s="40"/>
      <c r="BOQ8" s="40"/>
      <c r="BOR8" s="40"/>
      <c r="BOS8" s="40"/>
      <c r="BOT8" s="40"/>
      <c r="BOU8" s="40"/>
      <c r="BOV8" s="40"/>
      <c r="BOW8" s="40"/>
      <c r="BOX8" s="40"/>
      <c r="BOY8" s="40"/>
      <c r="BOZ8" s="40"/>
      <c r="BPA8" s="40"/>
      <c r="BPB8" s="40"/>
      <c r="BPC8" s="40"/>
      <c r="BPD8" s="40"/>
      <c r="BPE8" s="40"/>
      <c r="BPF8" s="40"/>
      <c r="BPG8" s="40"/>
      <c r="BPH8" s="40"/>
      <c r="BPI8" s="40"/>
      <c r="BPJ8" s="40"/>
      <c r="BPK8" s="40"/>
      <c r="BPL8" s="40"/>
      <c r="BPM8" s="40"/>
      <c r="BPN8" s="40"/>
      <c r="BPO8" s="40"/>
      <c r="BPP8" s="40"/>
      <c r="BPQ8" s="40"/>
      <c r="BPR8" s="40"/>
      <c r="BPS8" s="40"/>
      <c r="BPT8" s="40"/>
      <c r="BPU8" s="40"/>
      <c r="BPV8" s="40"/>
      <c r="BPW8" s="40"/>
      <c r="BPX8" s="40"/>
      <c r="BPY8" s="40"/>
      <c r="BPZ8" s="40"/>
      <c r="BQA8" s="40"/>
      <c r="BQB8" s="40"/>
      <c r="BQC8" s="40"/>
      <c r="BQD8" s="40"/>
      <c r="BQE8" s="40"/>
      <c r="BQF8" s="40"/>
      <c r="BQG8" s="40"/>
      <c r="BQH8" s="40"/>
      <c r="BQI8" s="40"/>
      <c r="BQJ8" s="40"/>
      <c r="BQK8" s="40"/>
      <c r="BQL8" s="40"/>
      <c r="BQM8" s="40"/>
      <c r="BQN8" s="40"/>
      <c r="BQO8" s="40"/>
      <c r="BQP8" s="40"/>
      <c r="BQQ8" s="40"/>
      <c r="BQR8" s="40"/>
      <c r="BQS8" s="40"/>
      <c r="BQT8" s="40"/>
      <c r="BQU8" s="40"/>
      <c r="BQV8" s="40"/>
      <c r="BQW8" s="40"/>
      <c r="BQX8" s="40"/>
      <c r="BQY8" s="40"/>
      <c r="BQZ8" s="40"/>
      <c r="BRA8" s="40"/>
      <c r="BRB8" s="40"/>
      <c r="BRC8" s="40"/>
      <c r="BRD8" s="40"/>
      <c r="BRE8" s="40"/>
      <c r="BRF8" s="40"/>
      <c r="BRG8" s="40"/>
      <c r="BRH8" s="40"/>
      <c r="BRI8" s="40"/>
      <c r="BRJ8" s="40"/>
      <c r="BRK8" s="40"/>
      <c r="BRL8" s="40"/>
      <c r="BRM8" s="40"/>
      <c r="BRN8" s="40"/>
      <c r="BRO8" s="40"/>
      <c r="BRP8" s="40"/>
      <c r="BRQ8" s="40"/>
      <c r="BRR8" s="40"/>
      <c r="BRS8" s="40"/>
      <c r="BRT8" s="40"/>
      <c r="BRU8" s="40"/>
      <c r="BRV8" s="40"/>
      <c r="BRW8" s="40"/>
      <c r="BRX8" s="40"/>
      <c r="BRY8" s="40"/>
      <c r="BRZ8" s="40"/>
      <c r="BSA8" s="40"/>
      <c r="BSB8" s="40"/>
      <c r="BSC8" s="40"/>
      <c r="BSD8" s="40"/>
      <c r="BSE8" s="40"/>
      <c r="BSF8" s="40"/>
      <c r="BSG8" s="40"/>
      <c r="BSH8" s="40"/>
      <c r="BSI8" s="40"/>
      <c r="BSJ8" s="40"/>
      <c r="BSK8" s="40"/>
      <c r="BSL8" s="40"/>
      <c r="BSM8" s="40"/>
      <c r="BSN8" s="40"/>
      <c r="BSO8" s="40"/>
      <c r="BSP8" s="40"/>
      <c r="BSQ8" s="40"/>
      <c r="BSR8" s="40"/>
      <c r="BSS8" s="40"/>
      <c r="BST8" s="40"/>
      <c r="BSU8" s="40"/>
      <c r="BSV8" s="40"/>
      <c r="BSW8" s="40"/>
      <c r="BSX8" s="40"/>
      <c r="BSY8" s="40"/>
      <c r="BSZ8" s="40"/>
      <c r="BTA8" s="40"/>
      <c r="BTB8" s="40"/>
      <c r="BTC8" s="40"/>
      <c r="BTD8" s="40"/>
      <c r="BTE8" s="40"/>
      <c r="BTF8" s="40"/>
      <c r="BTG8" s="40"/>
      <c r="BTH8" s="40"/>
      <c r="BTI8" s="40"/>
      <c r="BTJ8" s="40"/>
      <c r="BTK8" s="40"/>
      <c r="BTL8" s="40"/>
      <c r="BTM8" s="40"/>
      <c r="BTN8" s="40"/>
      <c r="BTO8" s="40"/>
      <c r="BTP8" s="40"/>
      <c r="BTQ8" s="40"/>
      <c r="BTR8" s="40"/>
      <c r="BTS8" s="40"/>
      <c r="BTT8" s="40"/>
      <c r="BTU8" s="40"/>
      <c r="BTV8" s="40"/>
      <c r="BTW8" s="40"/>
      <c r="BTX8" s="40"/>
      <c r="BTY8" s="40"/>
      <c r="BTZ8" s="40"/>
      <c r="BUA8" s="40"/>
      <c r="BUB8" s="40"/>
      <c r="BUC8" s="40"/>
      <c r="BUD8" s="40"/>
      <c r="BUE8" s="40"/>
      <c r="BUF8" s="40"/>
      <c r="BUG8" s="40"/>
      <c r="BUH8" s="40"/>
      <c r="BUI8" s="40"/>
      <c r="BUJ8" s="40"/>
      <c r="BUK8" s="40"/>
      <c r="BUL8" s="40"/>
      <c r="BUM8" s="40"/>
      <c r="BUN8" s="40"/>
      <c r="BUO8" s="40"/>
      <c r="BUP8" s="40"/>
      <c r="BUQ8" s="40"/>
      <c r="BUR8" s="40"/>
      <c r="BUS8" s="40"/>
      <c r="BUT8" s="40"/>
      <c r="BUU8" s="40"/>
      <c r="BUV8" s="40"/>
      <c r="BUW8" s="40"/>
      <c r="BUX8" s="40"/>
      <c r="BUY8" s="40"/>
      <c r="BUZ8" s="40"/>
      <c r="BVA8" s="40"/>
      <c r="BVB8" s="40"/>
      <c r="BVC8" s="40"/>
      <c r="BVD8" s="40"/>
      <c r="BVE8" s="40"/>
      <c r="BVF8" s="40"/>
      <c r="BVG8" s="40"/>
      <c r="BVH8" s="40"/>
      <c r="BVI8" s="40"/>
      <c r="BVJ8" s="40"/>
      <c r="BVK8" s="40"/>
      <c r="BVL8" s="40"/>
      <c r="BVM8" s="40"/>
      <c r="BVN8" s="40"/>
      <c r="BVO8" s="40"/>
      <c r="BVP8" s="40"/>
      <c r="BVQ8" s="40"/>
      <c r="BVR8" s="40"/>
      <c r="BVS8" s="40"/>
      <c r="BVT8" s="40"/>
      <c r="BVU8" s="40"/>
      <c r="BVV8" s="40"/>
      <c r="BVW8" s="40"/>
      <c r="BVX8" s="40"/>
      <c r="BVY8" s="40"/>
      <c r="BVZ8" s="40"/>
      <c r="BWA8" s="40"/>
      <c r="BWB8" s="40"/>
      <c r="BWC8" s="40"/>
      <c r="BWD8" s="40"/>
      <c r="BWE8" s="40"/>
      <c r="BWF8" s="40"/>
      <c r="BWG8" s="40"/>
      <c r="BWH8" s="40"/>
      <c r="BWI8" s="40"/>
      <c r="BWJ8" s="40"/>
      <c r="BWK8" s="40"/>
      <c r="BWL8" s="40"/>
      <c r="BWM8" s="40"/>
      <c r="BWN8" s="40"/>
      <c r="BWO8" s="40"/>
      <c r="BWP8" s="40"/>
      <c r="BWQ8" s="40"/>
      <c r="BWR8" s="40"/>
      <c r="BWS8" s="40"/>
      <c r="BWT8" s="40"/>
      <c r="BWU8" s="40"/>
      <c r="BWV8" s="40"/>
      <c r="BWW8" s="40"/>
      <c r="BWX8" s="40"/>
      <c r="BWY8" s="40"/>
      <c r="BWZ8" s="40"/>
      <c r="BXA8" s="40"/>
      <c r="BXB8" s="40"/>
      <c r="BXC8" s="40"/>
      <c r="BXD8" s="40"/>
      <c r="BXE8" s="40"/>
      <c r="BXF8" s="40"/>
      <c r="BXG8" s="40"/>
      <c r="BXH8" s="40"/>
      <c r="BXI8" s="40"/>
      <c r="BXJ8" s="40"/>
      <c r="BXK8" s="40"/>
      <c r="BXL8" s="40"/>
      <c r="BXM8" s="40"/>
      <c r="BXN8" s="40"/>
      <c r="BXO8" s="40"/>
      <c r="BXP8" s="40"/>
      <c r="BXQ8" s="40"/>
      <c r="BXR8" s="40"/>
      <c r="BXS8" s="40"/>
      <c r="BXT8" s="40"/>
      <c r="BXU8" s="40"/>
      <c r="BXV8" s="40"/>
      <c r="BXW8" s="40"/>
      <c r="BXX8" s="40"/>
      <c r="BXY8" s="40"/>
    </row>
    <row r="9" spans="1:2001">
      <c r="I9" s="9"/>
      <c r="J9" s="41"/>
      <c r="K9" s="19">
        <f>K8-K10</f>
        <v>0</v>
      </c>
      <c r="L9" s="42" t="s">
        <v>18</v>
      </c>
      <c r="M9" s="6"/>
      <c r="N9" s="6"/>
    </row>
    <row r="10" spans="1:2001">
      <c r="I10" s="9"/>
      <c r="J10" s="41"/>
      <c r="K10" s="43">
        <f>'[16]Schedule 6 Lurito-Gallagher'!$E$10</f>
        <v>3749822.6796246651</v>
      </c>
      <c r="L10" s="44" t="s">
        <v>19</v>
      </c>
      <c r="M10" s="6"/>
      <c r="N10" s="6"/>
    </row>
    <row r="11" spans="1:2001">
      <c r="I11" s="9"/>
      <c r="J11" s="41"/>
      <c r="K11" s="43"/>
      <c r="L11" s="44"/>
      <c r="M11" s="6"/>
      <c r="N11" s="6"/>
    </row>
    <row r="12" spans="1:2001" ht="29.25" customHeight="1">
      <c r="B12" s="163"/>
      <c r="C12" s="163"/>
      <c r="F12" s="45" t="s">
        <v>20</v>
      </c>
      <c r="G12" s="45" t="s">
        <v>21</v>
      </c>
      <c r="H12" s="45" t="s">
        <v>22</v>
      </c>
      <c r="I12" s="46" t="s">
        <v>23</v>
      </c>
      <c r="J12" s="46" t="s">
        <v>24</v>
      </c>
      <c r="K12" s="46" t="s">
        <v>25</v>
      </c>
      <c r="L12" s="164" t="s">
        <v>26</v>
      </c>
      <c r="M12" s="164"/>
      <c r="N12" s="164"/>
      <c r="O12" s="47" t="s">
        <v>27</v>
      </c>
    </row>
    <row r="13" spans="1:2001" s="49" customFormat="1" ht="28.5">
      <c r="A13" s="48" t="s">
        <v>28</v>
      </c>
      <c r="B13" s="49" t="s">
        <v>29</v>
      </c>
      <c r="C13" s="50" t="s">
        <v>30</v>
      </c>
      <c r="D13" s="50" t="s">
        <v>31</v>
      </c>
      <c r="E13" s="51" t="s">
        <v>32</v>
      </c>
      <c r="F13" s="51" t="s">
        <v>33</v>
      </c>
      <c r="G13" s="45" t="s">
        <v>34</v>
      </c>
      <c r="H13" s="51" t="s">
        <v>35</v>
      </c>
      <c r="I13" s="51" t="s">
        <v>36</v>
      </c>
      <c r="J13" s="51" t="s">
        <v>37</v>
      </c>
      <c r="K13" s="51" t="s">
        <v>37</v>
      </c>
      <c r="L13" s="49" t="s">
        <v>38</v>
      </c>
      <c r="M13" s="51" t="s">
        <v>36</v>
      </c>
      <c r="N13" s="51" t="s">
        <v>37</v>
      </c>
      <c r="O13" s="51" t="s">
        <v>39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  <c r="AWW13" s="52"/>
      <c r="AWX13" s="52"/>
      <c r="AWY13" s="52"/>
      <c r="AWZ13" s="52"/>
      <c r="AXA13" s="52"/>
      <c r="AXB13" s="52"/>
      <c r="AXC13" s="52"/>
      <c r="AXD13" s="52"/>
      <c r="AXE13" s="52"/>
      <c r="AXF13" s="52"/>
      <c r="AXG13" s="52"/>
      <c r="AXH13" s="52"/>
      <c r="AXI13" s="52"/>
      <c r="AXJ13" s="52"/>
      <c r="AXK13" s="52"/>
      <c r="AXL13" s="52"/>
      <c r="AXM13" s="52"/>
      <c r="AXN13" s="52"/>
      <c r="AXO13" s="52"/>
      <c r="AXP13" s="52"/>
      <c r="AXQ13" s="52"/>
      <c r="AXR13" s="52"/>
      <c r="AXS13" s="52"/>
      <c r="AXT13" s="52"/>
      <c r="AXU13" s="52"/>
      <c r="AXV13" s="52"/>
      <c r="AXW13" s="52"/>
      <c r="AXX13" s="52"/>
      <c r="AXY13" s="52"/>
      <c r="AXZ13" s="52"/>
      <c r="AYA13" s="52"/>
      <c r="AYB13" s="52"/>
      <c r="AYC13" s="52"/>
      <c r="AYD13" s="52"/>
      <c r="AYE13" s="52"/>
      <c r="AYF13" s="52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52"/>
      <c r="AYU13" s="52"/>
      <c r="AYV13" s="52"/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52"/>
      <c r="AZH13" s="52"/>
      <c r="AZI13" s="52"/>
      <c r="AZJ13" s="52"/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52"/>
      <c r="BAA13" s="52"/>
      <c r="BAB13" s="52"/>
      <c r="BAC13" s="52"/>
      <c r="BAD13" s="52"/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2"/>
      <c r="BBA13" s="52"/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52"/>
      <c r="BBR13" s="52"/>
      <c r="BBS13" s="52"/>
      <c r="BBT13" s="52"/>
      <c r="BBU13" s="52"/>
      <c r="BBV13" s="52"/>
      <c r="BBW13" s="52"/>
      <c r="BBX13" s="52"/>
      <c r="BBY13" s="52"/>
      <c r="BBZ13" s="52"/>
      <c r="BCA13" s="52"/>
      <c r="BCB13" s="52"/>
      <c r="BCC13" s="52"/>
      <c r="BCD13" s="52"/>
      <c r="BCE13" s="52"/>
      <c r="BCF13" s="52"/>
      <c r="BCG13" s="52"/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52"/>
      <c r="BCX13" s="52"/>
      <c r="BCY13" s="52"/>
      <c r="BCZ13" s="52"/>
      <c r="BDA13" s="52"/>
      <c r="BDB13" s="52"/>
      <c r="BDC13" s="52"/>
      <c r="BDD13" s="52"/>
      <c r="BDE13" s="52"/>
      <c r="BDF13" s="52"/>
      <c r="BDG13" s="52"/>
      <c r="BDH13" s="52"/>
      <c r="BDI13" s="52"/>
      <c r="BDJ13" s="52"/>
      <c r="BDK13" s="52"/>
      <c r="BDL13" s="52"/>
      <c r="BDM13" s="52"/>
      <c r="BDN13" s="52"/>
      <c r="BDO13" s="52"/>
      <c r="BDP13" s="52"/>
      <c r="BDQ13" s="52"/>
      <c r="BDR13" s="52"/>
      <c r="BDS13" s="52"/>
      <c r="BDT13" s="52"/>
      <c r="BDU13" s="52"/>
      <c r="BDV13" s="52"/>
      <c r="BDW13" s="52"/>
      <c r="BDX13" s="52"/>
      <c r="BDY13" s="52"/>
      <c r="BDZ13" s="52"/>
      <c r="BEA13" s="52"/>
      <c r="BEB13" s="52"/>
      <c r="BEC13" s="52"/>
      <c r="BED13" s="52"/>
      <c r="BEE13" s="52"/>
      <c r="BEF13" s="52"/>
      <c r="BEG13" s="52"/>
      <c r="BEH13" s="52"/>
      <c r="BEI13" s="52"/>
      <c r="BEJ13" s="52"/>
      <c r="BEK13" s="52"/>
      <c r="BEL13" s="52"/>
      <c r="BEM13" s="52"/>
      <c r="BEN13" s="52"/>
      <c r="BEO13" s="52"/>
      <c r="BEP13" s="52"/>
      <c r="BEQ13" s="52"/>
      <c r="BER13" s="52"/>
      <c r="BES13" s="52"/>
      <c r="BET13" s="52"/>
      <c r="BEU13" s="52"/>
      <c r="BEV13" s="52"/>
      <c r="BEW13" s="52"/>
      <c r="BEX13" s="52"/>
      <c r="BEY13" s="52"/>
      <c r="BEZ13" s="52"/>
      <c r="BFA13" s="52"/>
      <c r="BFB13" s="52"/>
      <c r="BFC13" s="52"/>
      <c r="BFD13" s="52"/>
      <c r="BFE13" s="52"/>
      <c r="BFF13" s="52"/>
      <c r="BFG13" s="52"/>
      <c r="BFH13" s="52"/>
      <c r="BFI13" s="52"/>
      <c r="BFJ13" s="52"/>
      <c r="BFK13" s="52"/>
      <c r="BFL13" s="52"/>
      <c r="BFM13" s="52"/>
      <c r="BFN13" s="52"/>
      <c r="BFO13" s="52"/>
      <c r="BFP13" s="52"/>
      <c r="BFQ13" s="52"/>
      <c r="BFR13" s="52"/>
      <c r="BFS13" s="52"/>
      <c r="BFT13" s="52"/>
      <c r="BFU13" s="52"/>
      <c r="BFV13" s="52"/>
      <c r="BFW13" s="52"/>
      <c r="BFX13" s="52"/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52"/>
      <c r="BGU13" s="52"/>
      <c r="BGV13" s="52"/>
      <c r="BGW13" s="52"/>
      <c r="BGX13" s="52"/>
      <c r="BGY13" s="52"/>
      <c r="BGZ13" s="52"/>
      <c r="BHA13" s="52"/>
      <c r="BHB13" s="52"/>
      <c r="BHC13" s="52"/>
      <c r="BHD13" s="52"/>
      <c r="BHE13" s="52"/>
      <c r="BHF13" s="52"/>
      <c r="BHG13" s="52"/>
      <c r="BHH13" s="52"/>
      <c r="BHI13" s="52"/>
      <c r="BHJ13" s="52"/>
      <c r="BHK13" s="52"/>
      <c r="BHL13" s="52"/>
      <c r="BHM13" s="52"/>
      <c r="BHN13" s="52"/>
      <c r="BHO13" s="52"/>
      <c r="BHP13" s="52"/>
      <c r="BHQ13" s="52"/>
      <c r="BHR13" s="52"/>
      <c r="BHS13" s="52"/>
      <c r="BHT13" s="52"/>
      <c r="BHU13" s="52"/>
      <c r="BHV13" s="52"/>
      <c r="BHW13" s="52"/>
      <c r="BHX13" s="52"/>
      <c r="BHY13" s="52"/>
      <c r="BHZ13" s="52"/>
      <c r="BIA13" s="52"/>
      <c r="BIB13" s="52"/>
      <c r="BIC13" s="52"/>
      <c r="BID13" s="52"/>
      <c r="BIE13" s="52"/>
      <c r="BIF13" s="52"/>
      <c r="BIG13" s="52"/>
      <c r="BIH13" s="52"/>
      <c r="BII13" s="52"/>
      <c r="BIJ13" s="52"/>
      <c r="BIK13" s="52"/>
      <c r="BIL13" s="52"/>
      <c r="BIM13" s="52"/>
      <c r="BIN13" s="52"/>
      <c r="BIO13" s="52"/>
      <c r="BIP13" s="52"/>
      <c r="BIQ13" s="52"/>
      <c r="BIR13" s="52"/>
      <c r="BIS13" s="52"/>
      <c r="BIT13" s="52"/>
      <c r="BIU13" s="52"/>
      <c r="BIV13" s="52"/>
      <c r="BIW13" s="52"/>
      <c r="BIX13" s="52"/>
      <c r="BIY13" s="52"/>
      <c r="BIZ13" s="52"/>
      <c r="BJA13" s="52"/>
      <c r="BJB13" s="52"/>
      <c r="BJC13" s="52"/>
      <c r="BJD13" s="52"/>
      <c r="BJE13" s="52"/>
      <c r="BJF13" s="52"/>
      <c r="BJG13" s="52"/>
      <c r="BJH13" s="52"/>
      <c r="BJI13" s="52"/>
      <c r="BJJ13" s="52"/>
      <c r="BJK13" s="52"/>
      <c r="BJL13" s="52"/>
      <c r="BJM13" s="52"/>
      <c r="BJN13" s="52"/>
      <c r="BJO13" s="52"/>
      <c r="BJP13" s="52"/>
      <c r="BJQ13" s="52"/>
      <c r="BJR13" s="52"/>
      <c r="BJS13" s="52"/>
      <c r="BJT13" s="52"/>
      <c r="BJU13" s="52"/>
      <c r="BJV13" s="52"/>
      <c r="BJW13" s="52"/>
      <c r="BJX13" s="52"/>
      <c r="BJY13" s="52"/>
      <c r="BJZ13" s="52"/>
      <c r="BKA13" s="52"/>
      <c r="BKB13" s="52"/>
      <c r="BKC13" s="52"/>
      <c r="BKD13" s="52"/>
      <c r="BKE13" s="52"/>
      <c r="BKF13" s="52"/>
      <c r="BKG13" s="52"/>
      <c r="BKH13" s="52"/>
      <c r="BKI13" s="52"/>
      <c r="BKJ13" s="52"/>
      <c r="BKK13" s="52"/>
      <c r="BKL13" s="52"/>
      <c r="BKM13" s="52"/>
      <c r="BKN13" s="52"/>
      <c r="BKO13" s="52"/>
      <c r="BKP13" s="52"/>
      <c r="BKQ13" s="52"/>
      <c r="BKR13" s="52"/>
      <c r="BKS13" s="52"/>
      <c r="BKT13" s="52"/>
      <c r="BKU13" s="52"/>
      <c r="BKV13" s="52"/>
      <c r="BKW13" s="52"/>
      <c r="BKX13" s="52"/>
      <c r="BKY13" s="52"/>
      <c r="BKZ13" s="52"/>
      <c r="BLA13" s="52"/>
      <c r="BLB13" s="52"/>
      <c r="BLC13" s="52"/>
      <c r="BLD13" s="52"/>
      <c r="BLE13" s="52"/>
      <c r="BLF13" s="52"/>
      <c r="BLG13" s="52"/>
      <c r="BLH13" s="52"/>
      <c r="BLI13" s="52"/>
      <c r="BLJ13" s="52"/>
      <c r="BLK13" s="52"/>
      <c r="BLL13" s="52"/>
      <c r="BLM13" s="52"/>
      <c r="BLN13" s="52"/>
      <c r="BLO13" s="52"/>
      <c r="BLP13" s="52"/>
      <c r="BLQ13" s="52"/>
      <c r="BLR13" s="52"/>
      <c r="BLS13" s="52"/>
      <c r="BLT13" s="52"/>
      <c r="BLU13" s="52"/>
      <c r="BLV13" s="52"/>
      <c r="BLW13" s="52"/>
      <c r="BLX13" s="52"/>
      <c r="BLY13" s="52"/>
      <c r="BLZ13" s="52"/>
      <c r="BMA13" s="52"/>
      <c r="BMB13" s="52"/>
      <c r="BMC13" s="52"/>
      <c r="BMD13" s="52"/>
      <c r="BME13" s="52"/>
      <c r="BMF13" s="52"/>
      <c r="BMG13" s="52"/>
      <c r="BMH13" s="52"/>
      <c r="BMI13" s="52"/>
      <c r="BMJ13" s="52"/>
      <c r="BMK13" s="52"/>
      <c r="BML13" s="52"/>
      <c r="BMM13" s="52"/>
      <c r="BMN13" s="52"/>
      <c r="BMO13" s="52"/>
      <c r="BMP13" s="52"/>
      <c r="BMQ13" s="52"/>
      <c r="BMR13" s="52"/>
      <c r="BMS13" s="52"/>
      <c r="BMT13" s="52"/>
      <c r="BMU13" s="52"/>
      <c r="BMV13" s="52"/>
      <c r="BMW13" s="52"/>
      <c r="BMX13" s="52"/>
      <c r="BMY13" s="52"/>
      <c r="BMZ13" s="52"/>
      <c r="BNA13" s="52"/>
      <c r="BNB13" s="52"/>
      <c r="BNC13" s="52"/>
      <c r="BND13" s="52"/>
      <c r="BNE13" s="52"/>
      <c r="BNF13" s="52"/>
      <c r="BNG13" s="52"/>
      <c r="BNH13" s="52"/>
      <c r="BNI13" s="52"/>
      <c r="BNJ13" s="52"/>
      <c r="BNK13" s="52"/>
      <c r="BNL13" s="52"/>
      <c r="BNM13" s="52"/>
      <c r="BNN13" s="52"/>
      <c r="BNO13" s="52"/>
      <c r="BNP13" s="52"/>
      <c r="BNQ13" s="52"/>
      <c r="BNR13" s="52"/>
      <c r="BNS13" s="52"/>
      <c r="BNT13" s="52"/>
      <c r="BNU13" s="52"/>
      <c r="BNV13" s="52"/>
      <c r="BNW13" s="52"/>
      <c r="BNX13" s="52"/>
      <c r="BNY13" s="52"/>
      <c r="BNZ13" s="52"/>
      <c r="BOA13" s="52"/>
      <c r="BOB13" s="52"/>
      <c r="BOC13" s="52"/>
      <c r="BOD13" s="52"/>
      <c r="BOE13" s="52"/>
      <c r="BOF13" s="52"/>
      <c r="BOG13" s="52"/>
      <c r="BOH13" s="52"/>
      <c r="BOI13" s="52"/>
      <c r="BOJ13" s="52"/>
      <c r="BOK13" s="52"/>
      <c r="BOL13" s="52"/>
      <c r="BOM13" s="52"/>
      <c r="BON13" s="52"/>
      <c r="BOO13" s="52"/>
      <c r="BOP13" s="52"/>
      <c r="BOQ13" s="52"/>
      <c r="BOR13" s="52"/>
      <c r="BOS13" s="52"/>
      <c r="BOT13" s="52"/>
      <c r="BOU13" s="52"/>
      <c r="BOV13" s="52"/>
      <c r="BOW13" s="52"/>
      <c r="BOX13" s="52"/>
      <c r="BOY13" s="52"/>
      <c r="BOZ13" s="52"/>
      <c r="BPA13" s="52"/>
      <c r="BPB13" s="52"/>
      <c r="BPC13" s="52"/>
      <c r="BPD13" s="52"/>
      <c r="BPE13" s="52"/>
      <c r="BPF13" s="52"/>
      <c r="BPG13" s="52"/>
      <c r="BPH13" s="52"/>
      <c r="BPI13" s="52"/>
      <c r="BPJ13" s="52"/>
      <c r="BPK13" s="52"/>
      <c r="BPL13" s="52"/>
      <c r="BPM13" s="52"/>
      <c r="BPN13" s="52"/>
      <c r="BPO13" s="52"/>
      <c r="BPP13" s="52"/>
      <c r="BPQ13" s="52"/>
      <c r="BPR13" s="52"/>
      <c r="BPS13" s="52"/>
      <c r="BPT13" s="52"/>
      <c r="BPU13" s="52"/>
      <c r="BPV13" s="52"/>
      <c r="BPW13" s="52"/>
      <c r="BPX13" s="52"/>
      <c r="BPY13" s="52"/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</row>
    <row r="14" spans="1:2001" ht="24.75">
      <c r="A14" s="53" t="s">
        <v>40</v>
      </c>
      <c r="B14" s="54" t="s">
        <v>41</v>
      </c>
      <c r="C14" s="55"/>
      <c r="D14" s="56"/>
      <c r="E14" s="57"/>
      <c r="F14" s="57"/>
      <c r="G14" s="57"/>
      <c r="H14" s="57"/>
      <c r="I14" s="58"/>
      <c r="J14" s="57"/>
      <c r="K14" s="59"/>
      <c r="L14" s="60"/>
    </row>
    <row r="15" spans="1:2001" ht="15.75">
      <c r="A15" s="53"/>
      <c r="B15" s="61" t="s">
        <v>42</v>
      </c>
      <c r="C15" s="62">
        <f>'[17]Schedule 4, RC-1, RC-1A'!B20</f>
        <v>2608</v>
      </c>
      <c r="D15" s="63"/>
      <c r="E15" s="64">
        <f>'[15]Price Out'!$I$14</f>
        <v>20.8</v>
      </c>
      <c r="F15" s="64">
        <f>'[18]Staff calcs'!$M$30</f>
        <v>22.345671934368522</v>
      </c>
      <c r="G15" s="64">
        <f>ROUND(E15*(1+$C$4),2)</f>
        <v>21.67</v>
      </c>
      <c r="H15" s="64">
        <f>Average!G19</f>
        <v>21.58</v>
      </c>
      <c r="I15" s="65">
        <f>C15*E15</f>
        <v>54246.400000000001</v>
      </c>
      <c r="J15" s="64">
        <f>I15*12</f>
        <v>650956.80000000005</v>
      </c>
      <c r="K15" s="66">
        <f>C15*H15*12</f>
        <v>675367.67999999993</v>
      </c>
      <c r="L15" s="65">
        <f>G15-F15</f>
        <v>-0.6756719343685198</v>
      </c>
      <c r="M15" s="65">
        <f>C15*L15</f>
        <v>-1762.1524048330996</v>
      </c>
      <c r="N15" s="65">
        <f>M15*12</f>
        <v>-21145.828857997196</v>
      </c>
      <c r="O15" s="67">
        <f>(H15-E15)/E15</f>
        <v>3.7499999999999881E-2</v>
      </c>
    </row>
    <row r="16" spans="1:2001" ht="15.75">
      <c r="A16" s="53"/>
      <c r="B16" s="61" t="s">
        <v>43</v>
      </c>
      <c r="C16" s="62">
        <f>'[17]Schedule 4, RC-1, RC-1A'!B19</f>
        <v>3544</v>
      </c>
      <c r="D16" s="63"/>
      <c r="E16" s="64">
        <f>'[15]Price Out'!$I$13</f>
        <v>17.8</v>
      </c>
      <c r="F16" s="64">
        <f>'[18]Staff calcs'!$M$31</f>
        <v>18.868332072284126</v>
      </c>
      <c r="G16" s="64">
        <f t="shared" ref="G16:G17" si="4">ROUND(E16*(1+$C$4),2)</f>
        <v>18.54</v>
      </c>
      <c r="H16" s="64">
        <f>Average!G21</f>
        <v>18.13</v>
      </c>
      <c r="I16" s="65">
        <f t="shared" ref="I16:I36" si="5">C16*E16</f>
        <v>63083.200000000004</v>
      </c>
      <c r="J16" s="64">
        <f>I16*12</f>
        <v>756998.4</v>
      </c>
      <c r="K16" s="66">
        <f>C16*H16*12</f>
        <v>771032.6399999999</v>
      </c>
      <c r="L16" s="65">
        <f t="shared" ref="L16:L17" si="6">G16-F16</f>
        <v>-0.32833207228412675</v>
      </c>
      <c r="M16" s="65">
        <f t="shared" ref="M16:M17" si="7">C16*L16</f>
        <v>-1163.6088641749452</v>
      </c>
      <c r="N16" s="65">
        <f t="shared" ref="N16:N17" si="8">M16*12</f>
        <v>-13963.306370099343</v>
      </c>
      <c r="O16" s="67">
        <f>(H16-E16)/E16</f>
        <v>1.8539325842696533E-2</v>
      </c>
    </row>
    <row r="17" spans="1:2001" s="75" customFormat="1" ht="15.75">
      <c r="A17" s="53"/>
      <c r="B17" s="68" t="s">
        <v>44</v>
      </c>
      <c r="C17" s="69">
        <f>'[17]Schedule 4, RC-1, RC-1A'!B18</f>
        <v>1388</v>
      </c>
      <c r="D17" s="70"/>
      <c r="E17" s="71">
        <f>'[15]Price Out'!$I$12</f>
        <v>14.75</v>
      </c>
      <c r="F17" s="71">
        <f>'[18]Staff calcs'!$M$32</f>
        <v>15.52283596718426</v>
      </c>
      <c r="G17" s="71">
        <f t="shared" si="4"/>
        <v>15.37</v>
      </c>
      <c r="H17" s="71">
        <f>Average!G23</f>
        <v>14.67</v>
      </c>
      <c r="I17" s="72">
        <f t="shared" si="5"/>
        <v>20473</v>
      </c>
      <c r="J17" s="71">
        <f>I17*12</f>
        <v>245676</v>
      </c>
      <c r="K17" s="73">
        <f t="shared" ref="K17:K36" si="9">C17*H17*12</f>
        <v>244343.52</v>
      </c>
      <c r="L17" s="72">
        <f t="shared" si="6"/>
        <v>-0.15283596718426118</v>
      </c>
      <c r="M17" s="72">
        <f t="shared" si="7"/>
        <v>-212.13632245175452</v>
      </c>
      <c r="N17" s="72">
        <f t="shared" si="8"/>
        <v>-2545.6358694210544</v>
      </c>
      <c r="O17" s="74">
        <f>(H17-E17)/E17</f>
        <v>-5.4237288135593267E-3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</row>
    <row r="18" spans="1:2001" ht="24.75">
      <c r="A18" s="53" t="s">
        <v>45</v>
      </c>
      <c r="B18" s="76" t="s">
        <v>46</v>
      </c>
      <c r="C18" s="62"/>
      <c r="D18" s="63"/>
      <c r="E18" s="64"/>
      <c r="F18" s="64"/>
      <c r="G18" s="64"/>
      <c r="H18" s="64"/>
      <c r="I18" s="65"/>
      <c r="J18" s="64"/>
      <c r="K18" s="66"/>
      <c r="L18" s="65"/>
      <c r="M18" s="77"/>
      <c r="N18" s="77"/>
    </row>
    <row r="19" spans="1:2001" ht="15.75">
      <c r="A19" s="53"/>
      <c r="B19" s="61" t="s">
        <v>42</v>
      </c>
      <c r="C19" s="62">
        <f>'[17]Schedule 4, RC-1, RC-1A'!C20</f>
        <v>151</v>
      </c>
      <c r="D19" s="63"/>
      <c r="E19" s="64">
        <f>'[15]Price Out'!$I$27</f>
        <v>20.55</v>
      </c>
      <c r="F19" s="64">
        <f>'[18]Staff calcs'!$M$34</f>
        <v>22.095671934368522</v>
      </c>
      <c r="G19" s="64">
        <f>ROUND(E19*(1+$C$4),2)</f>
        <v>21.41</v>
      </c>
      <c r="H19" s="64">
        <f>H15</f>
        <v>21.58</v>
      </c>
      <c r="I19" s="65">
        <f t="shared" si="5"/>
        <v>3103.05</v>
      </c>
      <c r="J19" s="64">
        <f>I19*12</f>
        <v>37236.600000000006</v>
      </c>
      <c r="K19" s="66">
        <f t="shared" si="9"/>
        <v>39102.959999999999</v>
      </c>
      <c r="L19" s="65">
        <f>G19-F19</f>
        <v>-0.68567193436852136</v>
      </c>
      <c r="M19" s="65">
        <f>C19*L19</f>
        <v>-103.53646208964673</v>
      </c>
      <c r="N19" s="65">
        <f>M19*12</f>
        <v>-1242.4375450757607</v>
      </c>
      <c r="O19" s="67">
        <f>(H19-E19)/E19</f>
        <v>5.0121654501216424E-2</v>
      </c>
    </row>
    <row r="20" spans="1:2001" ht="15.75">
      <c r="A20" s="53"/>
      <c r="B20" s="61" t="s">
        <v>43</v>
      </c>
      <c r="C20" s="62">
        <f>'[17]Schedule 4, RC-1, RC-1A'!C19</f>
        <v>229</v>
      </c>
      <c r="D20" s="63"/>
      <c r="E20" s="64">
        <f>'[15]Price Out'!$I$26</f>
        <v>17.55</v>
      </c>
      <c r="F20" s="64">
        <f>'[18]Staff calcs'!$M$35</f>
        <v>18.618332072284126</v>
      </c>
      <c r="G20" s="64">
        <f t="shared" ref="G20:G21" si="10">ROUND(E20*(1+$C$4),2)</f>
        <v>18.28</v>
      </c>
      <c r="H20" s="64">
        <f>H16</f>
        <v>18.13</v>
      </c>
      <c r="I20" s="65">
        <f t="shared" si="5"/>
        <v>4018.9500000000003</v>
      </c>
      <c r="J20" s="64">
        <f>I20*12</f>
        <v>48227.4</v>
      </c>
      <c r="K20" s="66">
        <f t="shared" si="9"/>
        <v>49821.239999999991</v>
      </c>
      <c r="L20" s="65">
        <f t="shared" ref="L20:L21" si="11">G20-F20</f>
        <v>-0.33833207228412476</v>
      </c>
      <c r="M20" s="65">
        <f t="shared" ref="M20:M21" si="12">C20*L20</f>
        <v>-77.478044553064564</v>
      </c>
      <c r="N20" s="65">
        <f t="shared" ref="N20:N21" si="13">M20*12</f>
        <v>-929.73653463677476</v>
      </c>
      <c r="O20" s="67">
        <f t="shared" ref="O20:O21" si="14">(H20-E20)/E20</f>
        <v>3.3048433048432947E-2</v>
      </c>
    </row>
    <row r="21" spans="1:2001" s="75" customFormat="1" ht="15.75">
      <c r="A21" s="53"/>
      <c r="B21" s="68" t="s">
        <v>44</v>
      </c>
      <c r="C21" s="69">
        <f>'[17]Schedule 4, RC-1, RC-1A'!C18</f>
        <v>94</v>
      </c>
      <c r="D21" s="70"/>
      <c r="E21" s="71">
        <f>'[15]Price Out'!$I$25</f>
        <v>14.5</v>
      </c>
      <c r="F21" s="71">
        <f>'[18]Staff calcs'!$M$36</f>
        <v>15.27283596718426</v>
      </c>
      <c r="G21" s="71">
        <f t="shared" si="10"/>
        <v>15.11</v>
      </c>
      <c r="H21" s="71">
        <f>H17</f>
        <v>14.67</v>
      </c>
      <c r="I21" s="72">
        <f t="shared" si="5"/>
        <v>1363</v>
      </c>
      <c r="J21" s="71">
        <f>I21*12</f>
        <v>16356</v>
      </c>
      <c r="K21" s="73">
        <f t="shared" si="9"/>
        <v>16547.760000000002</v>
      </c>
      <c r="L21" s="72">
        <f t="shared" si="11"/>
        <v>-0.16283596718426097</v>
      </c>
      <c r="M21" s="72">
        <f t="shared" si="12"/>
        <v>-15.306580915320531</v>
      </c>
      <c r="N21" s="72">
        <f t="shared" si="13"/>
        <v>-183.67897098384637</v>
      </c>
      <c r="O21" s="74">
        <f t="shared" si="14"/>
        <v>1.1724137931034478E-2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</row>
    <row r="22" spans="1:2001" ht="24.75">
      <c r="A22" s="53" t="s">
        <v>47</v>
      </c>
      <c r="B22" s="76" t="s">
        <v>48</v>
      </c>
      <c r="C22" s="78"/>
      <c r="D22" s="79"/>
      <c r="E22" s="80"/>
      <c r="F22" s="80"/>
      <c r="G22" s="64"/>
      <c r="H22" s="64"/>
      <c r="I22" s="65"/>
      <c r="J22" s="80"/>
      <c r="K22" s="66"/>
      <c r="L22" s="77"/>
      <c r="M22" s="77"/>
      <c r="N22" s="77"/>
    </row>
    <row r="23" spans="1:2001" ht="15.75">
      <c r="A23" s="53"/>
      <c r="B23" s="61" t="s">
        <v>42</v>
      </c>
      <c r="C23" s="78">
        <f>'[17]Schedule 4, RC-1, RC-1A'!H20</f>
        <v>341</v>
      </c>
      <c r="D23" s="79"/>
      <c r="E23" s="80">
        <f>'[15]Price Out'!$D$14</f>
        <v>20.149999999999999</v>
      </c>
      <c r="F23" s="80">
        <f>'[18]Staff calcs'!$M$38</f>
        <v>21.696861828082429</v>
      </c>
      <c r="G23" s="64">
        <f>ROUND(E23*(1+$C$4),2)</f>
        <v>20.99</v>
      </c>
      <c r="H23" s="64">
        <f>H19</f>
        <v>21.58</v>
      </c>
      <c r="I23" s="65">
        <f t="shared" si="5"/>
        <v>6871.15</v>
      </c>
      <c r="J23" s="64">
        <f>I23*12</f>
        <v>82453.799999999988</v>
      </c>
      <c r="K23" s="66">
        <f t="shared" si="9"/>
        <v>88305.36</v>
      </c>
      <c r="L23" s="65">
        <f>G23-F23</f>
        <v>-0.70686182808243103</v>
      </c>
      <c r="M23" s="65">
        <f>C23*L23</f>
        <v>-241.03988337610897</v>
      </c>
      <c r="N23" s="65">
        <f>M23*12</f>
        <v>-2892.4786005133078</v>
      </c>
      <c r="O23" s="67">
        <f>(H23-E23)/E23</f>
        <v>7.0967741935483858E-2</v>
      </c>
    </row>
    <row r="24" spans="1:2001" ht="15.75">
      <c r="A24" s="53"/>
      <c r="B24" s="61" t="s">
        <v>43</v>
      </c>
      <c r="C24" s="78">
        <f>'[17]Schedule 4, RC-1, RC-1A'!H19</f>
        <v>719</v>
      </c>
      <c r="D24" s="79"/>
      <c r="E24" s="80">
        <f>'[15]Price Out'!$D$13</f>
        <v>15.4</v>
      </c>
      <c r="F24" s="80">
        <f>'[18]Staff calcs'!$M$39</f>
        <v>16.946861828082433</v>
      </c>
      <c r="G24" s="64">
        <f t="shared" ref="G24:G25" si="15">ROUND(E24*(1+$C$4),2)</f>
        <v>16.04</v>
      </c>
      <c r="H24" s="64">
        <f>H20</f>
        <v>18.13</v>
      </c>
      <c r="I24" s="65">
        <f t="shared" si="5"/>
        <v>11072.6</v>
      </c>
      <c r="J24" s="64">
        <f>I24*12</f>
        <v>132871.20000000001</v>
      </c>
      <c r="K24" s="66">
        <f t="shared" si="9"/>
        <v>156425.63999999998</v>
      </c>
      <c r="L24" s="65">
        <f t="shared" ref="L24:L25" si="16">G24-F24</f>
        <v>-0.90686182808243387</v>
      </c>
      <c r="M24" s="65">
        <f t="shared" ref="M24:M25" si="17">C24*L24</f>
        <v>-652.03365439126992</v>
      </c>
      <c r="N24" s="65">
        <f t="shared" ref="N24:N25" si="18">M24*12</f>
        <v>-7824.403852695239</v>
      </c>
      <c r="O24" s="67">
        <f>(H24-E24)/E24</f>
        <v>0.17727272727272719</v>
      </c>
    </row>
    <row r="25" spans="1:2001" s="75" customFormat="1" ht="15.75">
      <c r="A25" s="53"/>
      <c r="B25" s="68" t="s">
        <v>44</v>
      </c>
      <c r="C25" s="69">
        <f>'[17]Schedule 4, RC-1, RC-1A'!H18</f>
        <v>436</v>
      </c>
      <c r="D25" s="81"/>
      <c r="E25" s="71">
        <f>'[15]Price Out'!$D$12</f>
        <v>11.85</v>
      </c>
      <c r="F25" s="71">
        <f>'[18]Staff calcs'!$M$40</f>
        <v>12.62283596718426</v>
      </c>
      <c r="G25" s="71">
        <f t="shared" si="15"/>
        <v>12.34</v>
      </c>
      <c r="H25" s="71">
        <f>H21</f>
        <v>14.67</v>
      </c>
      <c r="I25" s="72">
        <f t="shared" si="5"/>
        <v>5166.5999999999995</v>
      </c>
      <c r="J25" s="71">
        <f>I25*12</f>
        <v>61999.199999999997</v>
      </c>
      <c r="K25" s="73">
        <f t="shared" si="9"/>
        <v>76753.440000000002</v>
      </c>
      <c r="L25" s="72">
        <f t="shared" si="16"/>
        <v>-0.28283596718426018</v>
      </c>
      <c r="M25" s="72">
        <f t="shared" si="17"/>
        <v>-123.31648169233745</v>
      </c>
      <c r="N25" s="72">
        <f t="shared" si="18"/>
        <v>-1479.7977803080494</v>
      </c>
      <c r="O25" s="74">
        <f t="shared" ref="O25" si="19">(H25-E25)/E25</f>
        <v>0.23797468354430382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  <c r="BCG25" s="6"/>
      <c r="BCH25" s="6"/>
      <c r="BCI25" s="6"/>
      <c r="BCJ25" s="6"/>
      <c r="BCK25" s="6"/>
      <c r="BCL25" s="6"/>
      <c r="BCM25" s="6"/>
      <c r="BCN25" s="6"/>
      <c r="BCO25" s="6"/>
      <c r="BCP25" s="6"/>
      <c r="BCQ25" s="6"/>
      <c r="BCR25" s="6"/>
      <c r="BCS25" s="6"/>
      <c r="BCT25" s="6"/>
      <c r="BCU25" s="6"/>
      <c r="BCV25" s="6"/>
      <c r="BCW25" s="6"/>
      <c r="BCX25" s="6"/>
      <c r="BCY25" s="6"/>
      <c r="BCZ25" s="6"/>
      <c r="BDA25" s="6"/>
      <c r="BDB25" s="6"/>
      <c r="BDC25" s="6"/>
      <c r="BDD25" s="6"/>
      <c r="BDE25" s="6"/>
      <c r="BDF25" s="6"/>
      <c r="BDG25" s="6"/>
      <c r="BDH25" s="6"/>
      <c r="BDI25" s="6"/>
      <c r="BDJ25" s="6"/>
      <c r="BDK25" s="6"/>
      <c r="BDL25" s="6"/>
      <c r="BDM25" s="6"/>
      <c r="BDN25" s="6"/>
      <c r="BDO25" s="6"/>
      <c r="BDP25" s="6"/>
      <c r="BDQ25" s="6"/>
      <c r="BDR25" s="6"/>
      <c r="BDS25" s="6"/>
      <c r="BDT25" s="6"/>
      <c r="BDU25" s="6"/>
      <c r="BDV25" s="6"/>
      <c r="BDW25" s="6"/>
      <c r="BDX25" s="6"/>
      <c r="BDY25" s="6"/>
      <c r="BDZ25" s="6"/>
      <c r="BEA25" s="6"/>
      <c r="BEB25" s="6"/>
      <c r="BEC25" s="6"/>
      <c r="BED25" s="6"/>
      <c r="BEE25" s="6"/>
      <c r="BEF25" s="6"/>
      <c r="BEG25" s="6"/>
      <c r="BEH25" s="6"/>
      <c r="BEI25" s="6"/>
      <c r="BEJ25" s="6"/>
      <c r="BEK25" s="6"/>
      <c r="BEL25" s="6"/>
      <c r="BEM25" s="6"/>
      <c r="BEN25" s="6"/>
      <c r="BEO25" s="6"/>
      <c r="BEP25" s="6"/>
      <c r="BEQ25" s="6"/>
      <c r="BER25" s="6"/>
      <c r="BES25" s="6"/>
      <c r="BET25" s="6"/>
      <c r="BEU25" s="6"/>
      <c r="BEV25" s="6"/>
      <c r="BEW25" s="6"/>
      <c r="BEX25" s="6"/>
      <c r="BEY25" s="6"/>
      <c r="BEZ25" s="6"/>
      <c r="BFA25" s="6"/>
      <c r="BFB25" s="6"/>
      <c r="BFC25" s="6"/>
      <c r="BFD25" s="6"/>
      <c r="BFE25" s="6"/>
      <c r="BFF25" s="6"/>
      <c r="BFG25" s="6"/>
      <c r="BFH25" s="6"/>
      <c r="BFI25" s="6"/>
      <c r="BFJ25" s="6"/>
      <c r="BFK25" s="6"/>
      <c r="BFL25" s="6"/>
      <c r="BFM25" s="6"/>
      <c r="BFN25" s="6"/>
      <c r="BFO25" s="6"/>
      <c r="BFP25" s="6"/>
      <c r="BFQ25" s="6"/>
      <c r="BFR25" s="6"/>
      <c r="BFS25" s="6"/>
      <c r="BFT25" s="6"/>
      <c r="BFU25" s="6"/>
      <c r="BFV25" s="6"/>
      <c r="BFW25" s="6"/>
      <c r="BFX25" s="6"/>
      <c r="BFY25" s="6"/>
      <c r="BFZ25" s="6"/>
      <c r="BGA25" s="6"/>
      <c r="BGB25" s="6"/>
      <c r="BGC25" s="6"/>
      <c r="BGD25" s="6"/>
      <c r="BGE25" s="6"/>
      <c r="BGF25" s="6"/>
      <c r="BGG25" s="6"/>
      <c r="BGH25" s="6"/>
      <c r="BGI25" s="6"/>
      <c r="BGJ25" s="6"/>
      <c r="BGK25" s="6"/>
      <c r="BGL25" s="6"/>
      <c r="BGM25" s="6"/>
      <c r="BGN25" s="6"/>
      <c r="BGO25" s="6"/>
      <c r="BGP25" s="6"/>
      <c r="BGQ25" s="6"/>
      <c r="BGR25" s="6"/>
      <c r="BGS25" s="6"/>
      <c r="BGT25" s="6"/>
      <c r="BGU25" s="6"/>
      <c r="BGV25" s="6"/>
      <c r="BGW25" s="6"/>
      <c r="BGX25" s="6"/>
      <c r="BGY25" s="6"/>
      <c r="BGZ25" s="6"/>
      <c r="BHA25" s="6"/>
      <c r="BHB25" s="6"/>
      <c r="BHC25" s="6"/>
      <c r="BHD25" s="6"/>
      <c r="BHE25" s="6"/>
      <c r="BHF25" s="6"/>
      <c r="BHG25" s="6"/>
      <c r="BHH25" s="6"/>
      <c r="BHI25" s="6"/>
      <c r="BHJ25" s="6"/>
      <c r="BHK25" s="6"/>
      <c r="BHL25" s="6"/>
      <c r="BHM25" s="6"/>
      <c r="BHN25" s="6"/>
      <c r="BHO25" s="6"/>
      <c r="BHP25" s="6"/>
      <c r="BHQ25" s="6"/>
      <c r="BHR25" s="6"/>
      <c r="BHS25" s="6"/>
      <c r="BHT25" s="6"/>
      <c r="BHU25" s="6"/>
      <c r="BHV25" s="6"/>
      <c r="BHW25" s="6"/>
      <c r="BHX25" s="6"/>
      <c r="BHY25" s="6"/>
      <c r="BHZ25" s="6"/>
      <c r="BIA25" s="6"/>
      <c r="BIB25" s="6"/>
      <c r="BIC25" s="6"/>
      <c r="BID25" s="6"/>
      <c r="BIE25" s="6"/>
      <c r="BIF25" s="6"/>
      <c r="BIG25" s="6"/>
      <c r="BIH25" s="6"/>
      <c r="BII25" s="6"/>
      <c r="BIJ25" s="6"/>
      <c r="BIK25" s="6"/>
      <c r="BIL25" s="6"/>
      <c r="BIM25" s="6"/>
      <c r="BIN25" s="6"/>
      <c r="BIO25" s="6"/>
      <c r="BIP25" s="6"/>
      <c r="BIQ25" s="6"/>
      <c r="BIR25" s="6"/>
      <c r="BIS25" s="6"/>
      <c r="BIT25" s="6"/>
      <c r="BIU25" s="6"/>
      <c r="BIV25" s="6"/>
      <c r="BIW25" s="6"/>
      <c r="BIX25" s="6"/>
      <c r="BIY25" s="6"/>
      <c r="BIZ25" s="6"/>
      <c r="BJA25" s="6"/>
      <c r="BJB25" s="6"/>
      <c r="BJC25" s="6"/>
      <c r="BJD25" s="6"/>
      <c r="BJE25" s="6"/>
      <c r="BJF25" s="6"/>
      <c r="BJG25" s="6"/>
      <c r="BJH25" s="6"/>
      <c r="BJI25" s="6"/>
      <c r="BJJ25" s="6"/>
      <c r="BJK25" s="6"/>
      <c r="BJL25" s="6"/>
      <c r="BJM25" s="6"/>
      <c r="BJN25" s="6"/>
      <c r="BJO25" s="6"/>
      <c r="BJP25" s="6"/>
      <c r="BJQ25" s="6"/>
      <c r="BJR25" s="6"/>
      <c r="BJS25" s="6"/>
      <c r="BJT25" s="6"/>
      <c r="BJU25" s="6"/>
      <c r="BJV25" s="6"/>
      <c r="BJW25" s="6"/>
      <c r="BJX25" s="6"/>
      <c r="BJY25" s="6"/>
      <c r="BJZ25" s="6"/>
      <c r="BKA25" s="6"/>
      <c r="BKB25" s="6"/>
      <c r="BKC25" s="6"/>
      <c r="BKD25" s="6"/>
      <c r="BKE25" s="6"/>
      <c r="BKF25" s="6"/>
      <c r="BKG25" s="6"/>
      <c r="BKH25" s="6"/>
      <c r="BKI25" s="6"/>
      <c r="BKJ25" s="6"/>
      <c r="BKK25" s="6"/>
      <c r="BKL25" s="6"/>
      <c r="BKM25" s="6"/>
      <c r="BKN25" s="6"/>
      <c r="BKO25" s="6"/>
      <c r="BKP25" s="6"/>
      <c r="BKQ25" s="6"/>
      <c r="BKR25" s="6"/>
      <c r="BKS25" s="6"/>
      <c r="BKT25" s="6"/>
      <c r="BKU25" s="6"/>
      <c r="BKV25" s="6"/>
      <c r="BKW25" s="6"/>
      <c r="BKX25" s="6"/>
      <c r="BKY25" s="6"/>
      <c r="BKZ25" s="6"/>
      <c r="BLA25" s="6"/>
      <c r="BLB25" s="6"/>
      <c r="BLC25" s="6"/>
      <c r="BLD25" s="6"/>
      <c r="BLE25" s="6"/>
      <c r="BLF25" s="6"/>
      <c r="BLG25" s="6"/>
      <c r="BLH25" s="6"/>
      <c r="BLI25" s="6"/>
      <c r="BLJ25" s="6"/>
      <c r="BLK25" s="6"/>
      <c r="BLL25" s="6"/>
      <c r="BLM25" s="6"/>
      <c r="BLN25" s="6"/>
      <c r="BLO25" s="6"/>
      <c r="BLP25" s="6"/>
      <c r="BLQ25" s="6"/>
      <c r="BLR25" s="6"/>
      <c r="BLS25" s="6"/>
      <c r="BLT25" s="6"/>
      <c r="BLU25" s="6"/>
      <c r="BLV25" s="6"/>
      <c r="BLW25" s="6"/>
      <c r="BLX25" s="6"/>
      <c r="BLY25" s="6"/>
      <c r="BLZ25" s="6"/>
      <c r="BMA25" s="6"/>
      <c r="BMB25" s="6"/>
      <c r="BMC25" s="6"/>
      <c r="BMD25" s="6"/>
      <c r="BME25" s="6"/>
      <c r="BMF25" s="6"/>
      <c r="BMG25" s="6"/>
      <c r="BMH25" s="6"/>
      <c r="BMI25" s="6"/>
      <c r="BMJ25" s="6"/>
      <c r="BMK25" s="6"/>
      <c r="BML25" s="6"/>
      <c r="BMM25" s="6"/>
      <c r="BMN25" s="6"/>
      <c r="BMO25" s="6"/>
      <c r="BMP25" s="6"/>
      <c r="BMQ25" s="6"/>
      <c r="BMR25" s="6"/>
      <c r="BMS25" s="6"/>
      <c r="BMT25" s="6"/>
      <c r="BMU25" s="6"/>
      <c r="BMV25" s="6"/>
      <c r="BMW25" s="6"/>
      <c r="BMX25" s="6"/>
      <c r="BMY25" s="6"/>
      <c r="BMZ25" s="6"/>
      <c r="BNA25" s="6"/>
      <c r="BNB25" s="6"/>
      <c r="BNC25" s="6"/>
      <c r="BND25" s="6"/>
      <c r="BNE25" s="6"/>
      <c r="BNF25" s="6"/>
      <c r="BNG25" s="6"/>
      <c r="BNH25" s="6"/>
      <c r="BNI25" s="6"/>
      <c r="BNJ25" s="6"/>
      <c r="BNK25" s="6"/>
      <c r="BNL25" s="6"/>
      <c r="BNM25" s="6"/>
      <c r="BNN25" s="6"/>
      <c r="BNO25" s="6"/>
      <c r="BNP25" s="6"/>
      <c r="BNQ25" s="6"/>
      <c r="BNR25" s="6"/>
      <c r="BNS25" s="6"/>
      <c r="BNT25" s="6"/>
      <c r="BNU25" s="6"/>
      <c r="BNV25" s="6"/>
      <c r="BNW25" s="6"/>
      <c r="BNX25" s="6"/>
      <c r="BNY25" s="6"/>
      <c r="BNZ25" s="6"/>
      <c r="BOA25" s="6"/>
      <c r="BOB25" s="6"/>
      <c r="BOC25" s="6"/>
      <c r="BOD25" s="6"/>
      <c r="BOE25" s="6"/>
      <c r="BOF25" s="6"/>
      <c r="BOG25" s="6"/>
      <c r="BOH25" s="6"/>
      <c r="BOI25" s="6"/>
      <c r="BOJ25" s="6"/>
      <c r="BOK25" s="6"/>
      <c r="BOL25" s="6"/>
      <c r="BOM25" s="6"/>
      <c r="BON25" s="6"/>
      <c r="BOO25" s="6"/>
      <c r="BOP25" s="6"/>
      <c r="BOQ25" s="6"/>
      <c r="BOR25" s="6"/>
      <c r="BOS25" s="6"/>
      <c r="BOT25" s="6"/>
      <c r="BOU25" s="6"/>
      <c r="BOV25" s="6"/>
      <c r="BOW25" s="6"/>
      <c r="BOX25" s="6"/>
      <c r="BOY25" s="6"/>
      <c r="BOZ25" s="6"/>
      <c r="BPA25" s="6"/>
      <c r="BPB25" s="6"/>
      <c r="BPC25" s="6"/>
      <c r="BPD25" s="6"/>
      <c r="BPE25" s="6"/>
      <c r="BPF25" s="6"/>
      <c r="BPG25" s="6"/>
      <c r="BPH25" s="6"/>
      <c r="BPI25" s="6"/>
      <c r="BPJ25" s="6"/>
      <c r="BPK25" s="6"/>
      <c r="BPL25" s="6"/>
      <c r="BPM25" s="6"/>
      <c r="BPN25" s="6"/>
      <c r="BPO25" s="6"/>
      <c r="BPP25" s="6"/>
      <c r="BPQ25" s="6"/>
      <c r="BPR25" s="6"/>
      <c r="BPS25" s="6"/>
      <c r="BPT25" s="6"/>
      <c r="BPU25" s="6"/>
      <c r="BPV25" s="6"/>
      <c r="BPW25" s="6"/>
      <c r="BPX25" s="6"/>
      <c r="BPY25" s="6"/>
      <c r="BPZ25" s="6"/>
      <c r="BQA25" s="6"/>
      <c r="BQB25" s="6"/>
      <c r="BQC25" s="6"/>
      <c r="BQD25" s="6"/>
      <c r="BQE25" s="6"/>
      <c r="BQF25" s="6"/>
      <c r="BQG25" s="6"/>
      <c r="BQH25" s="6"/>
      <c r="BQI25" s="6"/>
      <c r="BQJ25" s="6"/>
      <c r="BQK25" s="6"/>
      <c r="BQL25" s="6"/>
      <c r="BQM25" s="6"/>
      <c r="BQN25" s="6"/>
      <c r="BQO25" s="6"/>
      <c r="BQP25" s="6"/>
      <c r="BQQ25" s="6"/>
      <c r="BQR25" s="6"/>
      <c r="BQS25" s="6"/>
      <c r="BQT25" s="6"/>
      <c r="BQU25" s="6"/>
      <c r="BQV25" s="6"/>
      <c r="BQW25" s="6"/>
      <c r="BQX25" s="6"/>
      <c r="BQY25" s="6"/>
      <c r="BQZ25" s="6"/>
      <c r="BRA25" s="6"/>
      <c r="BRB25" s="6"/>
      <c r="BRC25" s="6"/>
      <c r="BRD25" s="6"/>
      <c r="BRE25" s="6"/>
      <c r="BRF25" s="6"/>
      <c r="BRG25" s="6"/>
      <c r="BRH25" s="6"/>
      <c r="BRI25" s="6"/>
      <c r="BRJ25" s="6"/>
      <c r="BRK25" s="6"/>
      <c r="BRL25" s="6"/>
      <c r="BRM25" s="6"/>
      <c r="BRN25" s="6"/>
      <c r="BRO25" s="6"/>
      <c r="BRP25" s="6"/>
      <c r="BRQ25" s="6"/>
      <c r="BRR25" s="6"/>
      <c r="BRS25" s="6"/>
      <c r="BRT25" s="6"/>
      <c r="BRU25" s="6"/>
      <c r="BRV25" s="6"/>
      <c r="BRW25" s="6"/>
      <c r="BRX25" s="6"/>
      <c r="BRY25" s="6"/>
      <c r="BRZ25" s="6"/>
      <c r="BSA25" s="6"/>
      <c r="BSB25" s="6"/>
      <c r="BSC25" s="6"/>
      <c r="BSD25" s="6"/>
      <c r="BSE25" s="6"/>
      <c r="BSF25" s="6"/>
      <c r="BSG25" s="6"/>
      <c r="BSH25" s="6"/>
      <c r="BSI25" s="6"/>
      <c r="BSJ25" s="6"/>
      <c r="BSK25" s="6"/>
      <c r="BSL25" s="6"/>
      <c r="BSM25" s="6"/>
      <c r="BSN25" s="6"/>
      <c r="BSO25" s="6"/>
      <c r="BSP25" s="6"/>
      <c r="BSQ25" s="6"/>
      <c r="BSR25" s="6"/>
      <c r="BSS25" s="6"/>
      <c r="BST25" s="6"/>
      <c r="BSU25" s="6"/>
      <c r="BSV25" s="6"/>
      <c r="BSW25" s="6"/>
      <c r="BSX25" s="6"/>
      <c r="BSY25" s="6"/>
      <c r="BSZ25" s="6"/>
      <c r="BTA25" s="6"/>
      <c r="BTB25" s="6"/>
      <c r="BTC25" s="6"/>
      <c r="BTD25" s="6"/>
      <c r="BTE25" s="6"/>
      <c r="BTF25" s="6"/>
      <c r="BTG25" s="6"/>
      <c r="BTH25" s="6"/>
      <c r="BTI25" s="6"/>
      <c r="BTJ25" s="6"/>
      <c r="BTK25" s="6"/>
      <c r="BTL25" s="6"/>
      <c r="BTM25" s="6"/>
      <c r="BTN25" s="6"/>
      <c r="BTO25" s="6"/>
      <c r="BTP25" s="6"/>
      <c r="BTQ25" s="6"/>
      <c r="BTR25" s="6"/>
      <c r="BTS25" s="6"/>
      <c r="BTT25" s="6"/>
      <c r="BTU25" s="6"/>
      <c r="BTV25" s="6"/>
      <c r="BTW25" s="6"/>
      <c r="BTX25" s="6"/>
      <c r="BTY25" s="6"/>
      <c r="BTZ25" s="6"/>
      <c r="BUA25" s="6"/>
      <c r="BUB25" s="6"/>
      <c r="BUC25" s="6"/>
      <c r="BUD25" s="6"/>
      <c r="BUE25" s="6"/>
      <c r="BUF25" s="6"/>
      <c r="BUG25" s="6"/>
      <c r="BUH25" s="6"/>
      <c r="BUI25" s="6"/>
      <c r="BUJ25" s="6"/>
      <c r="BUK25" s="6"/>
      <c r="BUL25" s="6"/>
      <c r="BUM25" s="6"/>
      <c r="BUN25" s="6"/>
      <c r="BUO25" s="6"/>
      <c r="BUP25" s="6"/>
      <c r="BUQ25" s="6"/>
      <c r="BUR25" s="6"/>
      <c r="BUS25" s="6"/>
      <c r="BUT25" s="6"/>
      <c r="BUU25" s="6"/>
      <c r="BUV25" s="6"/>
      <c r="BUW25" s="6"/>
      <c r="BUX25" s="6"/>
      <c r="BUY25" s="6"/>
      <c r="BUZ25" s="6"/>
      <c r="BVA25" s="6"/>
      <c r="BVB25" s="6"/>
      <c r="BVC25" s="6"/>
      <c r="BVD25" s="6"/>
      <c r="BVE25" s="6"/>
      <c r="BVF25" s="6"/>
      <c r="BVG25" s="6"/>
      <c r="BVH25" s="6"/>
      <c r="BVI25" s="6"/>
      <c r="BVJ25" s="6"/>
      <c r="BVK25" s="6"/>
      <c r="BVL25" s="6"/>
      <c r="BVM25" s="6"/>
      <c r="BVN25" s="6"/>
      <c r="BVO25" s="6"/>
      <c r="BVP25" s="6"/>
      <c r="BVQ25" s="6"/>
      <c r="BVR25" s="6"/>
      <c r="BVS25" s="6"/>
      <c r="BVT25" s="6"/>
      <c r="BVU25" s="6"/>
      <c r="BVV25" s="6"/>
      <c r="BVW25" s="6"/>
      <c r="BVX25" s="6"/>
      <c r="BVY25" s="6"/>
      <c r="BVZ25" s="6"/>
      <c r="BWA25" s="6"/>
      <c r="BWB25" s="6"/>
      <c r="BWC25" s="6"/>
      <c r="BWD25" s="6"/>
      <c r="BWE25" s="6"/>
      <c r="BWF25" s="6"/>
      <c r="BWG25" s="6"/>
      <c r="BWH25" s="6"/>
      <c r="BWI25" s="6"/>
      <c r="BWJ25" s="6"/>
      <c r="BWK25" s="6"/>
      <c r="BWL25" s="6"/>
      <c r="BWM25" s="6"/>
      <c r="BWN25" s="6"/>
      <c r="BWO25" s="6"/>
      <c r="BWP25" s="6"/>
      <c r="BWQ25" s="6"/>
      <c r="BWR25" s="6"/>
      <c r="BWS25" s="6"/>
      <c r="BWT25" s="6"/>
      <c r="BWU25" s="6"/>
      <c r="BWV25" s="6"/>
      <c r="BWW25" s="6"/>
      <c r="BWX25" s="6"/>
      <c r="BWY25" s="6"/>
      <c r="BWZ25" s="6"/>
      <c r="BXA25" s="6"/>
      <c r="BXB25" s="6"/>
      <c r="BXC25" s="6"/>
      <c r="BXD25" s="6"/>
      <c r="BXE25" s="6"/>
      <c r="BXF25" s="6"/>
      <c r="BXG25" s="6"/>
      <c r="BXH25" s="6"/>
      <c r="BXI25" s="6"/>
      <c r="BXJ25" s="6"/>
      <c r="BXK25" s="6"/>
      <c r="BXL25" s="6"/>
      <c r="BXM25" s="6"/>
      <c r="BXN25" s="6"/>
      <c r="BXO25" s="6"/>
      <c r="BXP25" s="6"/>
      <c r="BXQ25" s="6"/>
      <c r="BXR25" s="6"/>
      <c r="BXS25" s="6"/>
      <c r="BXT25" s="6"/>
      <c r="BXU25" s="6"/>
      <c r="BXV25" s="6"/>
      <c r="BXW25" s="6"/>
      <c r="BXX25" s="6"/>
      <c r="BXY25" s="6"/>
    </row>
    <row r="26" spans="1:2001" s="88" customFormat="1" ht="15.75" hidden="1" customHeight="1" outlineLevel="1">
      <c r="A26" s="53"/>
      <c r="B26" s="82" t="s">
        <v>49</v>
      </c>
      <c r="C26" s="83" t="s">
        <v>50</v>
      </c>
      <c r="D26" s="84"/>
      <c r="E26" s="85"/>
      <c r="F26" s="85"/>
      <c r="G26" s="64"/>
      <c r="H26" s="64"/>
      <c r="I26" s="65"/>
      <c r="J26" s="85"/>
      <c r="K26" s="66"/>
      <c r="L26" s="65"/>
      <c r="M26" s="65"/>
      <c r="N26" s="86"/>
      <c r="O26" s="6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  <c r="AGE26" s="87"/>
      <c r="AGF26" s="87"/>
      <c r="AGG26" s="87"/>
      <c r="AGH26" s="87"/>
      <c r="AGI26" s="87"/>
      <c r="AGJ26" s="87"/>
      <c r="AGK26" s="87"/>
      <c r="AGL26" s="87"/>
      <c r="AGM26" s="87"/>
      <c r="AGN26" s="87"/>
      <c r="AGO26" s="87"/>
      <c r="AGP26" s="87"/>
      <c r="AGQ26" s="87"/>
      <c r="AGR26" s="87"/>
      <c r="AGS26" s="87"/>
      <c r="AGT26" s="87"/>
      <c r="AGU26" s="87"/>
      <c r="AGV26" s="87"/>
      <c r="AGW26" s="87"/>
      <c r="AGX26" s="87"/>
      <c r="AGY26" s="87"/>
      <c r="AGZ26" s="87"/>
      <c r="AHA26" s="87"/>
      <c r="AHB26" s="87"/>
      <c r="AHC26" s="87"/>
      <c r="AHD26" s="87"/>
      <c r="AHE26" s="87"/>
      <c r="AHF26" s="87"/>
      <c r="AHG26" s="87"/>
      <c r="AHH26" s="87"/>
      <c r="AHI26" s="87"/>
      <c r="AHJ26" s="87"/>
      <c r="AHK26" s="87"/>
      <c r="AHL26" s="87"/>
      <c r="AHM26" s="87"/>
      <c r="AHN26" s="87"/>
      <c r="AHO26" s="87"/>
      <c r="AHP26" s="87"/>
      <c r="AHQ26" s="87"/>
      <c r="AHR26" s="87"/>
      <c r="AHS26" s="87"/>
      <c r="AHT26" s="87"/>
      <c r="AHU26" s="87"/>
      <c r="AHV26" s="87"/>
      <c r="AHW26" s="87"/>
      <c r="AHX26" s="87"/>
      <c r="AHY26" s="87"/>
      <c r="AHZ26" s="87"/>
      <c r="AIA26" s="87"/>
      <c r="AIB26" s="87"/>
      <c r="AIC26" s="87"/>
      <c r="AID26" s="87"/>
      <c r="AIE26" s="87"/>
      <c r="AIF26" s="87"/>
      <c r="AIG26" s="87"/>
      <c r="AIH26" s="87"/>
      <c r="AII26" s="87"/>
      <c r="AIJ26" s="87"/>
      <c r="AIK26" s="87"/>
      <c r="AIL26" s="87"/>
      <c r="AIM26" s="87"/>
      <c r="AIN26" s="87"/>
      <c r="AIO26" s="87"/>
      <c r="AIP26" s="87"/>
      <c r="AIQ26" s="87"/>
      <c r="AIR26" s="87"/>
      <c r="AIS26" s="87"/>
      <c r="AIT26" s="87"/>
      <c r="AIU26" s="87"/>
      <c r="AIV26" s="87"/>
      <c r="AIW26" s="87"/>
      <c r="AIX26" s="87"/>
      <c r="AIY26" s="87"/>
      <c r="AIZ26" s="87"/>
      <c r="AJA26" s="87"/>
      <c r="AJB26" s="87"/>
      <c r="AJC26" s="87"/>
      <c r="AJD26" s="87"/>
      <c r="AJE26" s="87"/>
      <c r="AJF26" s="87"/>
      <c r="AJG26" s="87"/>
      <c r="AJH26" s="87"/>
      <c r="AJI26" s="87"/>
      <c r="AJJ26" s="87"/>
      <c r="AJK26" s="87"/>
      <c r="AJL26" s="87"/>
      <c r="AJM26" s="87"/>
      <c r="AJN26" s="87"/>
      <c r="AJO26" s="87"/>
      <c r="AJP26" s="87"/>
      <c r="AJQ26" s="87"/>
      <c r="AJR26" s="87"/>
      <c r="AJS26" s="87"/>
      <c r="AJT26" s="87"/>
      <c r="AJU26" s="87"/>
      <c r="AJV26" s="87"/>
      <c r="AJW26" s="87"/>
      <c r="AJX26" s="87"/>
      <c r="AJY26" s="87"/>
      <c r="AJZ26" s="87"/>
      <c r="AKA26" s="87"/>
      <c r="AKB26" s="87"/>
      <c r="AKC26" s="87"/>
      <c r="AKD26" s="87"/>
      <c r="AKE26" s="87"/>
      <c r="AKF26" s="87"/>
      <c r="AKG26" s="87"/>
      <c r="AKH26" s="87"/>
      <c r="AKI26" s="87"/>
      <c r="AKJ26" s="87"/>
      <c r="AKK26" s="87"/>
      <c r="AKL26" s="87"/>
      <c r="AKM26" s="87"/>
      <c r="AKN26" s="87"/>
      <c r="AKO26" s="87"/>
      <c r="AKP26" s="87"/>
      <c r="AKQ26" s="87"/>
      <c r="AKR26" s="87"/>
      <c r="AKS26" s="87"/>
      <c r="AKT26" s="87"/>
      <c r="AKU26" s="87"/>
      <c r="AKV26" s="87"/>
      <c r="AKW26" s="87"/>
      <c r="AKX26" s="87"/>
      <c r="AKY26" s="87"/>
      <c r="AKZ26" s="87"/>
      <c r="ALA26" s="87"/>
      <c r="ALB26" s="87"/>
      <c r="ALC26" s="87"/>
      <c r="ALD26" s="87"/>
      <c r="ALE26" s="87"/>
      <c r="ALF26" s="87"/>
      <c r="ALG26" s="87"/>
      <c r="ALH26" s="87"/>
      <c r="ALI26" s="87"/>
      <c r="ALJ26" s="87"/>
      <c r="ALK26" s="87"/>
      <c r="ALL26" s="87"/>
      <c r="ALM26" s="87"/>
      <c r="ALN26" s="87"/>
      <c r="ALO26" s="87"/>
      <c r="ALP26" s="87"/>
      <c r="ALQ26" s="87"/>
      <c r="ALR26" s="87"/>
      <c r="ALS26" s="87"/>
      <c r="ALT26" s="87"/>
      <c r="ALU26" s="87"/>
      <c r="ALV26" s="87"/>
      <c r="ALW26" s="87"/>
      <c r="ALX26" s="87"/>
      <c r="ALY26" s="87"/>
      <c r="ALZ26" s="87"/>
      <c r="AMA26" s="87"/>
      <c r="AMB26" s="87"/>
      <c r="AMC26" s="87"/>
      <c r="AMD26" s="87"/>
      <c r="AME26" s="87"/>
      <c r="AMF26" s="87"/>
      <c r="AMG26" s="87"/>
      <c r="AMH26" s="87"/>
      <c r="AMI26" s="87"/>
      <c r="AMJ26" s="87"/>
      <c r="AMK26" s="87"/>
      <c r="AML26" s="87"/>
      <c r="AMM26" s="87"/>
      <c r="AMN26" s="87"/>
      <c r="AMO26" s="87"/>
      <c r="AMP26" s="87"/>
      <c r="AMQ26" s="87"/>
      <c r="AMR26" s="87"/>
      <c r="AMS26" s="87"/>
      <c r="AMT26" s="87"/>
      <c r="AMU26" s="87"/>
      <c r="AMV26" s="87"/>
      <c r="AMW26" s="87"/>
      <c r="AMX26" s="87"/>
      <c r="AMY26" s="87"/>
      <c r="AMZ26" s="87"/>
      <c r="ANA26" s="87"/>
      <c r="ANB26" s="87"/>
      <c r="ANC26" s="87"/>
      <c r="AND26" s="87"/>
      <c r="ANE26" s="87"/>
      <c r="ANF26" s="87"/>
      <c r="ANG26" s="87"/>
      <c r="ANH26" s="87"/>
      <c r="ANI26" s="87"/>
      <c r="ANJ26" s="87"/>
      <c r="ANK26" s="87"/>
      <c r="ANL26" s="87"/>
      <c r="ANM26" s="87"/>
      <c r="ANN26" s="87"/>
      <c r="ANO26" s="87"/>
      <c r="ANP26" s="87"/>
      <c r="ANQ26" s="87"/>
      <c r="ANR26" s="87"/>
      <c r="ANS26" s="87"/>
      <c r="ANT26" s="87"/>
      <c r="ANU26" s="87"/>
      <c r="ANV26" s="87"/>
      <c r="ANW26" s="87"/>
      <c r="ANX26" s="87"/>
      <c r="ANY26" s="87"/>
      <c r="ANZ26" s="87"/>
      <c r="AOA26" s="87"/>
      <c r="AOB26" s="87"/>
      <c r="AOC26" s="87"/>
      <c r="AOD26" s="87"/>
      <c r="AOE26" s="87"/>
      <c r="AOF26" s="87"/>
      <c r="AOG26" s="87"/>
      <c r="AOH26" s="87"/>
      <c r="AOI26" s="87"/>
      <c r="AOJ26" s="87"/>
      <c r="AOK26" s="87"/>
      <c r="AOL26" s="87"/>
      <c r="AOM26" s="87"/>
      <c r="AON26" s="87"/>
      <c r="AOO26" s="87"/>
      <c r="AOP26" s="87"/>
      <c r="AOQ26" s="87"/>
      <c r="AOR26" s="87"/>
      <c r="AOS26" s="87"/>
      <c r="AOT26" s="87"/>
      <c r="AOU26" s="87"/>
      <c r="AOV26" s="87"/>
      <c r="AOW26" s="87"/>
      <c r="AOX26" s="87"/>
      <c r="AOY26" s="87"/>
      <c r="AOZ26" s="87"/>
      <c r="APA26" s="87"/>
      <c r="APB26" s="87"/>
      <c r="APC26" s="87"/>
      <c r="APD26" s="87"/>
      <c r="APE26" s="87"/>
      <c r="APF26" s="87"/>
      <c r="APG26" s="87"/>
      <c r="APH26" s="87"/>
      <c r="API26" s="87"/>
      <c r="APJ26" s="87"/>
      <c r="APK26" s="87"/>
      <c r="APL26" s="87"/>
      <c r="APM26" s="87"/>
      <c r="APN26" s="87"/>
      <c r="APO26" s="87"/>
      <c r="APP26" s="87"/>
      <c r="APQ26" s="87"/>
      <c r="APR26" s="87"/>
      <c r="APS26" s="87"/>
      <c r="APT26" s="87"/>
      <c r="APU26" s="87"/>
      <c r="APV26" s="87"/>
      <c r="APW26" s="87"/>
      <c r="APX26" s="87"/>
      <c r="APY26" s="87"/>
      <c r="APZ26" s="87"/>
      <c r="AQA26" s="87"/>
      <c r="AQB26" s="87"/>
      <c r="AQC26" s="87"/>
      <c r="AQD26" s="87"/>
      <c r="AQE26" s="87"/>
      <c r="AQF26" s="87"/>
      <c r="AQG26" s="87"/>
      <c r="AQH26" s="87"/>
      <c r="AQI26" s="87"/>
      <c r="AQJ26" s="87"/>
      <c r="AQK26" s="87"/>
      <c r="AQL26" s="87"/>
      <c r="AQM26" s="87"/>
      <c r="AQN26" s="87"/>
      <c r="AQO26" s="87"/>
      <c r="AQP26" s="87"/>
      <c r="AQQ26" s="87"/>
      <c r="AQR26" s="87"/>
      <c r="AQS26" s="87"/>
      <c r="AQT26" s="87"/>
      <c r="AQU26" s="87"/>
      <c r="AQV26" s="87"/>
      <c r="AQW26" s="87"/>
      <c r="AQX26" s="87"/>
      <c r="AQY26" s="87"/>
      <c r="AQZ26" s="87"/>
      <c r="ARA26" s="87"/>
      <c r="ARB26" s="87"/>
      <c r="ARC26" s="87"/>
      <c r="ARD26" s="87"/>
      <c r="ARE26" s="87"/>
      <c r="ARF26" s="87"/>
      <c r="ARG26" s="87"/>
      <c r="ARH26" s="87"/>
      <c r="ARI26" s="87"/>
      <c r="ARJ26" s="87"/>
      <c r="ARK26" s="87"/>
      <c r="ARL26" s="87"/>
      <c r="ARM26" s="87"/>
      <c r="ARN26" s="87"/>
      <c r="ARO26" s="87"/>
      <c r="ARP26" s="87"/>
      <c r="ARQ26" s="87"/>
      <c r="ARR26" s="87"/>
      <c r="ARS26" s="87"/>
      <c r="ART26" s="87"/>
      <c r="ARU26" s="87"/>
      <c r="ARV26" s="87"/>
      <c r="ARW26" s="87"/>
      <c r="ARX26" s="87"/>
      <c r="ARY26" s="87"/>
      <c r="ARZ26" s="87"/>
      <c r="ASA26" s="87"/>
      <c r="ASB26" s="87"/>
      <c r="ASC26" s="87"/>
      <c r="ASD26" s="87"/>
      <c r="ASE26" s="87"/>
      <c r="ASF26" s="87"/>
      <c r="ASG26" s="87"/>
      <c r="ASH26" s="87"/>
      <c r="ASI26" s="87"/>
      <c r="ASJ26" s="87"/>
      <c r="ASK26" s="87"/>
      <c r="ASL26" s="87"/>
      <c r="ASM26" s="87"/>
      <c r="ASN26" s="87"/>
      <c r="ASO26" s="87"/>
      <c r="ASP26" s="87"/>
      <c r="ASQ26" s="87"/>
      <c r="ASR26" s="87"/>
      <c r="ASS26" s="87"/>
      <c r="AST26" s="87"/>
      <c r="ASU26" s="87"/>
      <c r="ASV26" s="87"/>
      <c r="ASW26" s="87"/>
      <c r="ASX26" s="87"/>
      <c r="ASY26" s="87"/>
      <c r="ASZ26" s="87"/>
      <c r="ATA26" s="87"/>
      <c r="ATB26" s="87"/>
      <c r="ATC26" s="87"/>
      <c r="ATD26" s="87"/>
      <c r="ATE26" s="87"/>
      <c r="ATF26" s="87"/>
      <c r="ATG26" s="87"/>
      <c r="ATH26" s="87"/>
      <c r="ATI26" s="87"/>
      <c r="ATJ26" s="87"/>
      <c r="ATK26" s="87"/>
      <c r="ATL26" s="87"/>
      <c r="ATM26" s="87"/>
      <c r="ATN26" s="87"/>
      <c r="ATO26" s="87"/>
      <c r="ATP26" s="87"/>
      <c r="ATQ26" s="87"/>
      <c r="ATR26" s="87"/>
      <c r="ATS26" s="87"/>
      <c r="ATT26" s="87"/>
      <c r="ATU26" s="87"/>
      <c r="ATV26" s="87"/>
      <c r="ATW26" s="87"/>
      <c r="ATX26" s="87"/>
      <c r="ATY26" s="87"/>
      <c r="ATZ26" s="87"/>
      <c r="AUA26" s="87"/>
      <c r="AUB26" s="87"/>
      <c r="AUC26" s="87"/>
      <c r="AUD26" s="87"/>
      <c r="AUE26" s="87"/>
      <c r="AUF26" s="87"/>
      <c r="AUG26" s="87"/>
      <c r="AUH26" s="87"/>
      <c r="AUI26" s="87"/>
      <c r="AUJ26" s="87"/>
      <c r="AUK26" s="87"/>
      <c r="AUL26" s="87"/>
      <c r="AUM26" s="87"/>
      <c r="AUN26" s="87"/>
      <c r="AUO26" s="87"/>
      <c r="AUP26" s="87"/>
      <c r="AUQ26" s="87"/>
      <c r="AUR26" s="87"/>
      <c r="AUS26" s="87"/>
      <c r="AUT26" s="87"/>
      <c r="AUU26" s="87"/>
      <c r="AUV26" s="87"/>
      <c r="AUW26" s="87"/>
      <c r="AUX26" s="87"/>
      <c r="AUY26" s="87"/>
      <c r="AUZ26" s="87"/>
      <c r="AVA26" s="87"/>
      <c r="AVB26" s="87"/>
      <c r="AVC26" s="87"/>
      <c r="AVD26" s="87"/>
      <c r="AVE26" s="87"/>
      <c r="AVF26" s="87"/>
      <c r="AVG26" s="87"/>
      <c r="AVH26" s="87"/>
      <c r="AVI26" s="87"/>
      <c r="AVJ26" s="87"/>
      <c r="AVK26" s="87"/>
      <c r="AVL26" s="87"/>
      <c r="AVM26" s="87"/>
      <c r="AVN26" s="87"/>
      <c r="AVO26" s="87"/>
      <c r="AVP26" s="87"/>
      <c r="AVQ26" s="87"/>
      <c r="AVR26" s="87"/>
      <c r="AVS26" s="87"/>
      <c r="AVT26" s="87"/>
      <c r="AVU26" s="87"/>
      <c r="AVV26" s="87"/>
      <c r="AVW26" s="87"/>
      <c r="AVX26" s="87"/>
      <c r="AVY26" s="87"/>
      <c r="AVZ26" s="87"/>
      <c r="AWA26" s="87"/>
      <c r="AWB26" s="87"/>
      <c r="AWC26" s="87"/>
      <c r="AWD26" s="87"/>
      <c r="AWE26" s="87"/>
      <c r="AWF26" s="87"/>
      <c r="AWG26" s="87"/>
      <c r="AWH26" s="87"/>
      <c r="AWI26" s="87"/>
      <c r="AWJ26" s="87"/>
      <c r="AWK26" s="87"/>
      <c r="AWL26" s="87"/>
      <c r="AWM26" s="87"/>
      <c r="AWN26" s="87"/>
      <c r="AWO26" s="87"/>
      <c r="AWP26" s="87"/>
      <c r="AWQ26" s="87"/>
      <c r="AWR26" s="87"/>
      <c r="AWS26" s="87"/>
      <c r="AWT26" s="87"/>
      <c r="AWU26" s="87"/>
      <c r="AWV26" s="87"/>
      <c r="AWW26" s="87"/>
      <c r="AWX26" s="87"/>
      <c r="AWY26" s="87"/>
      <c r="AWZ26" s="87"/>
      <c r="AXA26" s="87"/>
      <c r="AXB26" s="87"/>
      <c r="AXC26" s="87"/>
      <c r="AXD26" s="87"/>
      <c r="AXE26" s="87"/>
      <c r="AXF26" s="87"/>
      <c r="AXG26" s="87"/>
      <c r="AXH26" s="87"/>
      <c r="AXI26" s="87"/>
      <c r="AXJ26" s="87"/>
      <c r="AXK26" s="87"/>
      <c r="AXL26" s="87"/>
      <c r="AXM26" s="87"/>
      <c r="AXN26" s="87"/>
      <c r="AXO26" s="87"/>
      <c r="AXP26" s="87"/>
      <c r="AXQ26" s="87"/>
      <c r="AXR26" s="87"/>
      <c r="AXS26" s="87"/>
      <c r="AXT26" s="87"/>
      <c r="AXU26" s="87"/>
      <c r="AXV26" s="87"/>
      <c r="AXW26" s="87"/>
      <c r="AXX26" s="87"/>
      <c r="AXY26" s="87"/>
      <c r="AXZ26" s="87"/>
      <c r="AYA26" s="87"/>
      <c r="AYB26" s="87"/>
      <c r="AYC26" s="87"/>
      <c r="AYD26" s="87"/>
      <c r="AYE26" s="87"/>
      <c r="AYF26" s="87"/>
      <c r="AYG26" s="87"/>
      <c r="AYH26" s="87"/>
      <c r="AYI26" s="87"/>
      <c r="AYJ26" s="87"/>
      <c r="AYK26" s="87"/>
      <c r="AYL26" s="87"/>
      <c r="AYM26" s="87"/>
      <c r="AYN26" s="87"/>
      <c r="AYO26" s="87"/>
      <c r="AYP26" s="87"/>
      <c r="AYQ26" s="87"/>
      <c r="AYR26" s="87"/>
      <c r="AYS26" s="87"/>
      <c r="AYT26" s="87"/>
      <c r="AYU26" s="87"/>
      <c r="AYV26" s="87"/>
      <c r="AYW26" s="87"/>
      <c r="AYX26" s="87"/>
      <c r="AYY26" s="87"/>
      <c r="AYZ26" s="87"/>
      <c r="AZA26" s="87"/>
      <c r="AZB26" s="87"/>
      <c r="AZC26" s="87"/>
      <c r="AZD26" s="87"/>
      <c r="AZE26" s="87"/>
      <c r="AZF26" s="87"/>
      <c r="AZG26" s="87"/>
      <c r="AZH26" s="87"/>
      <c r="AZI26" s="87"/>
      <c r="AZJ26" s="87"/>
      <c r="AZK26" s="87"/>
      <c r="AZL26" s="87"/>
      <c r="AZM26" s="87"/>
      <c r="AZN26" s="87"/>
      <c r="AZO26" s="87"/>
      <c r="AZP26" s="87"/>
      <c r="AZQ26" s="87"/>
      <c r="AZR26" s="87"/>
      <c r="AZS26" s="87"/>
      <c r="AZT26" s="87"/>
      <c r="AZU26" s="87"/>
      <c r="AZV26" s="87"/>
      <c r="AZW26" s="87"/>
      <c r="AZX26" s="87"/>
      <c r="AZY26" s="87"/>
      <c r="AZZ26" s="87"/>
      <c r="BAA26" s="87"/>
      <c r="BAB26" s="87"/>
      <c r="BAC26" s="87"/>
      <c r="BAD26" s="87"/>
      <c r="BAE26" s="87"/>
      <c r="BAF26" s="87"/>
      <c r="BAG26" s="87"/>
      <c r="BAH26" s="87"/>
      <c r="BAI26" s="87"/>
      <c r="BAJ26" s="87"/>
      <c r="BAK26" s="87"/>
      <c r="BAL26" s="87"/>
      <c r="BAM26" s="87"/>
      <c r="BAN26" s="87"/>
      <c r="BAO26" s="87"/>
      <c r="BAP26" s="87"/>
      <c r="BAQ26" s="87"/>
      <c r="BAR26" s="87"/>
      <c r="BAS26" s="87"/>
      <c r="BAT26" s="87"/>
      <c r="BAU26" s="87"/>
      <c r="BAV26" s="87"/>
      <c r="BAW26" s="87"/>
      <c r="BAX26" s="87"/>
      <c r="BAY26" s="87"/>
      <c r="BAZ26" s="87"/>
      <c r="BBA26" s="87"/>
      <c r="BBB26" s="87"/>
      <c r="BBC26" s="87"/>
      <c r="BBD26" s="87"/>
      <c r="BBE26" s="87"/>
      <c r="BBF26" s="87"/>
      <c r="BBG26" s="87"/>
      <c r="BBH26" s="87"/>
      <c r="BBI26" s="87"/>
      <c r="BBJ26" s="87"/>
      <c r="BBK26" s="87"/>
      <c r="BBL26" s="87"/>
      <c r="BBM26" s="87"/>
      <c r="BBN26" s="87"/>
      <c r="BBO26" s="87"/>
      <c r="BBP26" s="87"/>
      <c r="BBQ26" s="87"/>
      <c r="BBR26" s="87"/>
      <c r="BBS26" s="87"/>
      <c r="BBT26" s="87"/>
      <c r="BBU26" s="87"/>
      <c r="BBV26" s="87"/>
      <c r="BBW26" s="87"/>
      <c r="BBX26" s="87"/>
      <c r="BBY26" s="87"/>
      <c r="BBZ26" s="87"/>
      <c r="BCA26" s="87"/>
      <c r="BCB26" s="87"/>
      <c r="BCC26" s="87"/>
      <c r="BCD26" s="87"/>
      <c r="BCE26" s="87"/>
      <c r="BCF26" s="87"/>
      <c r="BCG26" s="87"/>
      <c r="BCH26" s="87"/>
      <c r="BCI26" s="87"/>
      <c r="BCJ26" s="87"/>
      <c r="BCK26" s="87"/>
      <c r="BCL26" s="87"/>
      <c r="BCM26" s="87"/>
      <c r="BCN26" s="87"/>
      <c r="BCO26" s="87"/>
      <c r="BCP26" s="87"/>
      <c r="BCQ26" s="87"/>
      <c r="BCR26" s="87"/>
      <c r="BCS26" s="87"/>
      <c r="BCT26" s="87"/>
      <c r="BCU26" s="87"/>
      <c r="BCV26" s="87"/>
      <c r="BCW26" s="87"/>
      <c r="BCX26" s="87"/>
      <c r="BCY26" s="87"/>
      <c r="BCZ26" s="87"/>
      <c r="BDA26" s="87"/>
      <c r="BDB26" s="87"/>
      <c r="BDC26" s="87"/>
      <c r="BDD26" s="87"/>
      <c r="BDE26" s="87"/>
      <c r="BDF26" s="87"/>
      <c r="BDG26" s="87"/>
      <c r="BDH26" s="87"/>
      <c r="BDI26" s="87"/>
      <c r="BDJ26" s="87"/>
      <c r="BDK26" s="87"/>
      <c r="BDL26" s="87"/>
      <c r="BDM26" s="87"/>
      <c r="BDN26" s="87"/>
      <c r="BDO26" s="87"/>
      <c r="BDP26" s="87"/>
      <c r="BDQ26" s="87"/>
      <c r="BDR26" s="87"/>
      <c r="BDS26" s="87"/>
      <c r="BDT26" s="87"/>
      <c r="BDU26" s="87"/>
      <c r="BDV26" s="87"/>
      <c r="BDW26" s="87"/>
      <c r="BDX26" s="87"/>
      <c r="BDY26" s="87"/>
      <c r="BDZ26" s="87"/>
      <c r="BEA26" s="87"/>
      <c r="BEB26" s="87"/>
      <c r="BEC26" s="87"/>
      <c r="BED26" s="87"/>
      <c r="BEE26" s="87"/>
      <c r="BEF26" s="87"/>
      <c r="BEG26" s="87"/>
      <c r="BEH26" s="87"/>
      <c r="BEI26" s="87"/>
      <c r="BEJ26" s="87"/>
      <c r="BEK26" s="87"/>
      <c r="BEL26" s="87"/>
      <c r="BEM26" s="87"/>
      <c r="BEN26" s="87"/>
      <c r="BEO26" s="87"/>
      <c r="BEP26" s="87"/>
      <c r="BEQ26" s="87"/>
      <c r="BER26" s="87"/>
      <c r="BES26" s="87"/>
      <c r="BET26" s="87"/>
      <c r="BEU26" s="87"/>
      <c r="BEV26" s="87"/>
      <c r="BEW26" s="87"/>
      <c r="BEX26" s="87"/>
      <c r="BEY26" s="87"/>
      <c r="BEZ26" s="87"/>
      <c r="BFA26" s="87"/>
      <c r="BFB26" s="87"/>
      <c r="BFC26" s="87"/>
      <c r="BFD26" s="87"/>
      <c r="BFE26" s="87"/>
      <c r="BFF26" s="87"/>
      <c r="BFG26" s="87"/>
      <c r="BFH26" s="87"/>
      <c r="BFI26" s="87"/>
      <c r="BFJ26" s="87"/>
      <c r="BFK26" s="87"/>
      <c r="BFL26" s="87"/>
      <c r="BFM26" s="87"/>
      <c r="BFN26" s="87"/>
      <c r="BFO26" s="87"/>
      <c r="BFP26" s="87"/>
      <c r="BFQ26" s="87"/>
      <c r="BFR26" s="87"/>
      <c r="BFS26" s="87"/>
      <c r="BFT26" s="87"/>
      <c r="BFU26" s="87"/>
      <c r="BFV26" s="87"/>
      <c r="BFW26" s="87"/>
      <c r="BFX26" s="87"/>
      <c r="BFY26" s="87"/>
      <c r="BFZ26" s="87"/>
      <c r="BGA26" s="87"/>
      <c r="BGB26" s="87"/>
      <c r="BGC26" s="87"/>
      <c r="BGD26" s="87"/>
      <c r="BGE26" s="87"/>
      <c r="BGF26" s="87"/>
      <c r="BGG26" s="87"/>
      <c r="BGH26" s="87"/>
      <c r="BGI26" s="87"/>
      <c r="BGJ26" s="87"/>
      <c r="BGK26" s="87"/>
      <c r="BGL26" s="87"/>
      <c r="BGM26" s="87"/>
      <c r="BGN26" s="87"/>
      <c r="BGO26" s="87"/>
      <c r="BGP26" s="87"/>
      <c r="BGQ26" s="87"/>
      <c r="BGR26" s="87"/>
      <c r="BGS26" s="87"/>
      <c r="BGT26" s="87"/>
      <c r="BGU26" s="87"/>
      <c r="BGV26" s="87"/>
      <c r="BGW26" s="87"/>
      <c r="BGX26" s="87"/>
      <c r="BGY26" s="87"/>
      <c r="BGZ26" s="87"/>
      <c r="BHA26" s="87"/>
      <c r="BHB26" s="87"/>
      <c r="BHC26" s="87"/>
      <c r="BHD26" s="87"/>
      <c r="BHE26" s="87"/>
      <c r="BHF26" s="87"/>
      <c r="BHG26" s="87"/>
      <c r="BHH26" s="87"/>
      <c r="BHI26" s="87"/>
      <c r="BHJ26" s="87"/>
      <c r="BHK26" s="87"/>
      <c r="BHL26" s="87"/>
      <c r="BHM26" s="87"/>
      <c r="BHN26" s="87"/>
      <c r="BHO26" s="87"/>
      <c r="BHP26" s="87"/>
      <c r="BHQ26" s="87"/>
      <c r="BHR26" s="87"/>
      <c r="BHS26" s="87"/>
      <c r="BHT26" s="87"/>
      <c r="BHU26" s="87"/>
      <c r="BHV26" s="87"/>
      <c r="BHW26" s="87"/>
      <c r="BHX26" s="87"/>
      <c r="BHY26" s="87"/>
      <c r="BHZ26" s="87"/>
      <c r="BIA26" s="87"/>
      <c r="BIB26" s="87"/>
      <c r="BIC26" s="87"/>
      <c r="BID26" s="87"/>
      <c r="BIE26" s="87"/>
      <c r="BIF26" s="87"/>
      <c r="BIG26" s="87"/>
      <c r="BIH26" s="87"/>
      <c r="BII26" s="87"/>
      <c r="BIJ26" s="87"/>
      <c r="BIK26" s="87"/>
      <c r="BIL26" s="87"/>
      <c r="BIM26" s="87"/>
      <c r="BIN26" s="87"/>
      <c r="BIO26" s="87"/>
      <c r="BIP26" s="87"/>
      <c r="BIQ26" s="87"/>
      <c r="BIR26" s="87"/>
      <c r="BIS26" s="87"/>
      <c r="BIT26" s="87"/>
      <c r="BIU26" s="87"/>
      <c r="BIV26" s="87"/>
      <c r="BIW26" s="87"/>
      <c r="BIX26" s="87"/>
      <c r="BIY26" s="87"/>
      <c r="BIZ26" s="87"/>
      <c r="BJA26" s="87"/>
      <c r="BJB26" s="87"/>
      <c r="BJC26" s="87"/>
      <c r="BJD26" s="87"/>
      <c r="BJE26" s="87"/>
      <c r="BJF26" s="87"/>
      <c r="BJG26" s="87"/>
      <c r="BJH26" s="87"/>
      <c r="BJI26" s="87"/>
      <c r="BJJ26" s="87"/>
      <c r="BJK26" s="87"/>
      <c r="BJL26" s="87"/>
      <c r="BJM26" s="87"/>
      <c r="BJN26" s="87"/>
      <c r="BJO26" s="87"/>
      <c r="BJP26" s="87"/>
      <c r="BJQ26" s="87"/>
      <c r="BJR26" s="87"/>
      <c r="BJS26" s="87"/>
      <c r="BJT26" s="87"/>
      <c r="BJU26" s="87"/>
      <c r="BJV26" s="87"/>
      <c r="BJW26" s="87"/>
      <c r="BJX26" s="87"/>
      <c r="BJY26" s="87"/>
      <c r="BJZ26" s="87"/>
      <c r="BKA26" s="87"/>
      <c r="BKB26" s="87"/>
      <c r="BKC26" s="87"/>
      <c r="BKD26" s="87"/>
      <c r="BKE26" s="87"/>
      <c r="BKF26" s="87"/>
      <c r="BKG26" s="87"/>
      <c r="BKH26" s="87"/>
      <c r="BKI26" s="87"/>
      <c r="BKJ26" s="87"/>
      <c r="BKK26" s="87"/>
      <c r="BKL26" s="87"/>
      <c r="BKM26" s="87"/>
      <c r="BKN26" s="87"/>
      <c r="BKO26" s="87"/>
      <c r="BKP26" s="87"/>
      <c r="BKQ26" s="87"/>
      <c r="BKR26" s="87"/>
      <c r="BKS26" s="87"/>
      <c r="BKT26" s="87"/>
      <c r="BKU26" s="87"/>
      <c r="BKV26" s="87"/>
      <c r="BKW26" s="87"/>
      <c r="BKX26" s="87"/>
      <c r="BKY26" s="87"/>
      <c r="BKZ26" s="87"/>
      <c r="BLA26" s="87"/>
      <c r="BLB26" s="87"/>
      <c r="BLC26" s="87"/>
      <c r="BLD26" s="87"/>
      <c r="BLE26" s="87"/>
      <c r="BLF26" s="87"/>
      <c r="BLG26" s="87"/>
      <c r="BLH26" s="87"/>
      <c r="BLI26" s="87"/>
      <c r="BLJ26" s="87"/>
      <c r="BLK26" s="87"/>
      <c r="BLL26" s="87"/>
      <c r="BLM26" s="87"/>
      <c r="BLN26" s="87"/>
      <c r="BLO26" s="87"/>
      <c r="BLP26" s="87"/>
      <c r="BLQ26" s="87"/>
      <c r="BLR26" s="87"/>
      <c r="BLS26" s="87"/>
      <c r="BLT26" s="87"/>
      <c r="BLU26" s="87"/>
      <c r="BLV26" s="87"/>
      <c r="BLW26" s="87"/>
      <c r="BLX26" s="87"/>
      <c r="BLY26" s="87"/>
      <c r="BLZ26" s="87"/>
      <c r="BMA26" s="87"/>
      <c r="BMB26" s="87"/>
      <c r="BMC26" s="87"/>
      <c r="BMD26" s="87"/>
      <c r="BME26" s="87"/>
      <c r="BMF26" s="87"/>
      <c r="BMG26" s="87"/>
      <c r="BMH26" s="87"/>
      <c r="BMI26" s="87"/>
      <c r="BMJ26" s="87"/>
      <c r="BMK26" s="87"/>
      <c r="BML26" s="87"/>
      <c r="BMM26" s="87"/>
      <c r="BMN26" s="87"/>
      <c r="BMO26" s="87"/>
      <c r="BMP26" s="87"/>
      <c r="BMQ26" s="87"/>
      <c r="BMR26" s="87"/>
      <c r="BMS26" s="87"/>
      <c r="BMT26" s="87"/>
      <c r="BMU26" s="87"/>
      <c r="BMV26" s="87"/>
      <c r="BMW26" s="87"/>
      <c r="BMX26" s="87"/>
      <c r="BMY26" s="87"/>
      <c r="BMZ26" s="87"/>
      <c r="BNA26" s="87"/>
      <c r="BNB26" s="87"/>
      <c r="BNC26" s="87"/>
      <c r="BND26" s="87"/>
      <c r="BNE26" s="87"/>
      <c r="BNF26" s="87"/>
      <c r="BNG26" s="87"/>
      <c r="BNH26" s="87"/>
      <c r="BNI26" s="87"/>
      <c r="BNJ26" s="87"/>
      <c r="BNK26" s="87"/>
      <c r="BNL26" s="87"/>
      <c r="BNM26" s="87"/>
      <c r="BNN26" s="87"/>
      <c r="BNO26" s="87"/>
      <c r="BNP26" s="87"/>
      <c r="BNQ26" s="87"/>
      <c r="BNR26" s="87"/>
      <c r="BNS26" s="87"/>
      <c r="BNT26" s="87"/>
      <c r="BNU26" s="87"/>
      <c r="BNV26" s="87"/>
      <c r="BNW26" s="87"/>
      <c r="BNX26" s="87"/>
      <c r="BNY26" s="87"/>
      <c r="BNZ26" s="87"/>
      <c r="BOA26" s="87"/>
      <c r="BOB26" s="87"/>
      <c r="BOC26" s="87"/>
      <c r="BOD26" s="87"/>
      <c r="BOE26" s="87"/>
      <c r="BOF26" s="87"/>
      <c r="BOG26" s="87"/>
      <c r="BOH26" s="87"/>
      <c r="BOI26" s="87"/>
      <c r="BOJ26" s="87"/>
      <c r="BOK26" s="87"/>
      <c r="BOL26" s="87"/>
      <c r="BOM26" s="87"/>
      <c r="BON26" s="87"/>
      <c r="BOO26" s="87"/>
      <c r="BOP26" s="87"/>
      <c r="BOQ26" s="87"/>
      <c r="BOR26" s="87"/>
      <c r="BOS26" s="87"/>
      <c r="BOT26" s="87"/>
      <c r="BOU26" s="87"/>
      <c r="BOV26" s="87"/>
      <c r="BOW26" s="87"/>
      <c r="BOX26" s="87"/>
      <c r="BOY26" s="87"/>
      <c r="BOZ26" s="87"/>
      <c r="BPA26" s="87"/>
      <c r="BPB26" s="87"/>
      <c r="BPC26" s="87"/>
      <c r="BPD26" s="87"/>
      <c r="BPE26" s="87"/>
      <c r="BPF26" s="87"/>
      <c r="BPG26" s="87"/>
      <c r="BPH26" s="87"/>
      <c r="BPI26" s="87"/>
      <c r="BPJ26" s="87"/>
      <c r="BPK26" s="87"/>
      <c r="BPL26" s="87"/>
      <c r="BPM26" s="87"/>
      <c r="BPN26" s="87"/>
      <c r="BPO26" s="87"/>
      <c r="BPP26" s="87"/>
      <c r="BPQ26" s="87"/>
      <c r="BPR26" s="87"/>
      <c r="BPS26" s="87"/>
      <c r="BPT26" s="87"/>
      <c r="BPU26" s="87"/>
      <c r="BPV26" s="87"/>
      <c r="BPW26" s="87"/>
      <c r="BPX26" s="87"/>
      <c r="BPY26" s="87"/>
      <c r="BPZ26" s="87"/>
      <c r="BQA26" s="87"/>
      <c r="BQB26" s="87"/>
      <c r="BQC26" s="87"/>
      <c r="BQD26" s="87"/>
      <c r="BQE26" s="87"/>
      <c r="BQF26" s="87"/>
      <c r="BQG26" s="87"/>
      <c r="BQH26" s="87"/>
      <c r="BQI26" s="87"/>
      <c r="BQJ26" s="87"/>
      <c r="BQK26" s="87"/>
      <c r="BQL26" s="87"/>
      <c r="BQM26" s="87"/>
      <c r="BQN26" s="87"/>
      <c r="BQO26" s="87"/>
      <c r="BQP26" s="87"/>
      <c r="BQQ26" s="87"/>
      <c r="BQR26" s="87"/>
      <c r="BQS26" s="87"/>
      <c r="BQT26" s="87"/>
      <c r="BQU26" s="87"/>
      <c r="BQV26" s="87"/>
      <c r="BQW26" s="87"/>
      <c r="BQX26" s="87"/>
      <c r="BQY26" s="87"/>
      <c r="BQZ26" s="87"/>
      <c r="BRA26" s="87"/>
      <c r="BRB26" s="87"/>
      <c r="BRC26" s="87"/>
      <c r="BRD26" s="87"/>
      <c r="BRE26" s="87"/>
      <c r="BRF26" s="87"/>
      <c r="BRG26" s="87"/>
      <c r="BRH26" s="87"/>
      <c r="BRI26" s="87"/>
      <c r="BRJ26" s="87"/>
      <c r="BRK26" s="87"/>
      <c r="BRL26" s="87"/>
      <c r="BRM26" s="87"/>
      <c r="BRN26" s="87"/>
      <c r="BRO26" s="87"/>
      <c r="BRP26" s="87"/>
      <c r="BRQ26" s="87"/>
      <c r="BRR26" s="87"/>
      <c r="BRS26" s="87"/>
      <c r="BRT26" s="87"/>
      <c r="BRU26" s="87"/>
      <c r="BRV26" s="87"/>
      <c r="BRW26" s="87"/>
      <c r="BRX26" s="87"/>
      <c r="BRY26" s="87"/>
      <c r="BRZ26" s="87"/>
      <c r="BSA26" s="87"/>
      <c r="BSB26" s="87"/>
      <c r="BSC26" s="87"/>
      <c r="BSD26" s="87"/>
      <c r="BSE26" s="87"/>
      <c r="BSF26" s="87"/>
      <c r="BSG26" s="87"/>
      <c r="BSH26" s="87"/>
      <c r="BSI26" s="87"/>
      <c r="BSJ26" s="87"/>
      <c r="BSK26" s="87"/>
      <c r="BSL26" s="87"/>
      <c r="BSM26" s="87"/>
      <c r="BSN26" s="87"/>
      <c r="BSO26" s="87"/>
      <c r="BSP26" s="87"/>
      <c r="BSQ26" s="87"/>
      <c r="BSR26" s="87"/>
      <c r="BSS26" s="87"/>
      <c r="BST26" s="87"/>
      <c r="BSU26" s="87"/>
      <c r="BSV26" s="87"/>
      <c r="BSW26" s="87"/>
      <c r="BSX26" s="87"/>
      <c r="BSY26" s="87"/>
      <c r="BSZ26" s="87"/>
      <c r="BTA26" s="87"/>
      <c r="BTB26" s="87"/>
      <c r="BTC26" s="87"/>
      <c r="BTD26" s="87"/>
      <c r="BTE26" s="87"/>
      <c r="BTF26" s="87"/>
      <c r="BTG26" s="87"/>
      <c r="BTH26" s="87"/>
      <c r="BTI26" s="87"/>
      <c r="BTJ26" s="87"/>
      <c r="BTK26" s="87"/>
      <c r="BTL26" s="87"/>
      <c r="BTM26" s="87"/>
      <c r="BTN26" s="87"/>
      <c r="BTO26" s="87"/>
      <c r="BTP26" s="87"/>
      <c r="BTQ26" s="87"/>
      <c r="BTR26" s="87"/>
      <c r="BTS26" s="87"/>
      <c r="BTT26" s="87"/>
      <c r="BTU26" s="87"/>
      <c r="BTV26" s="87"/>
      <c r="BTW26" s="87"/>
      <c r="BTX26" s="87"/>
      <c r="BTY26" s="87"/>
      <c r="BTZ26" s="87"/>
      <c r="BUA26" s="87"/>
      <c r="BUB26" s="87"/>
      <c r="BUC26" s="87"/>
      <c r="BUD26" s="87"/>
      <c r="BUE26" s="87"/>
      <c r="BUF26" s="87"/>
      <c r="BUG26" s="87"/>
      <c r="BUH26" s="87"/>
      <c r="BUI26" s="87"/>
      <c r="BUJ26" s="87"/>
      <c r="BUK26" s="87"/>
      <c r="BUL26" s="87"/>
      <c r="BUM26" s="87"/>
      <c r="BUN26" s="87"/>
      <c r="BUO26" s="87"/>
      <c r="BUP26" s="87"/>
      <c r="BUQ26" s="87"/>
      <c r="BUR26" s="87"/>
      <c r="BUS26" s="87"/>
      <c r="BUT26" s="87"/>
      <c r="BUU26" s="87"/>
      <c r="BUV26" s="87"/>
      <c r="BUW26" s="87"/>
      <c r="BUX26" s="87"/>
      <c r="BUY26" s="87"/>
      <c r="BUZ26" s="87"/>
      <c r="BVA26" s="87"/>
      <c r="BVB26" s="87"/>
      <c r="BVC26" s="87"/>
      <c r="BVD26" s="87"/>
      <c r="BVE26" s="87"/>
      <c r="BVF26" s="87"/>
      <c r="BVG26" s="87"/>
      <c r="BVH26" s="87"/>
      <c r="BVI26" s="87"/>
      <c r="BVJ26" s="87"/>
      <c r="BVK26" s="87"/>
      <c r="BVL26" s="87"/>
      <c r="BVM26" s="87"/>
      <c r="BVN26" s="87"/>
      <c r="BVO26" s="87"/>
      <c r="BVP26" s="87"/>
      <c r="BVQ26" s="87"/>
      <c r="BVR26" s="87"/>
      <c r="BVS26" s="87"/>
      <c r="BVT26" s="87"/>
      <c r="BVU26" s="87"/>
      <c r="BVV26" s="87"/>
      <c r="BVW26" s="87"/>
      <c r="BVX26" s="87"/>
      <c r="BVY26" s="87"/>
      <c r="BVZ26" s="87"/>
      <c r="BWA26" s="87"/>
      <c r="BWB26" s="87"/>
      <c r="BWC26" s="87"/>
      <c r="BWD26" s="87"/>
      <c r="BWE26" s="87"/>
      <c r="BWF26" s="87"/>
      <c r="BWG26" s="87"/>
      <c r="BWH26" s="87"/>
      <c r="BWI26" s="87"/>
      <c r="BWJ26" s="87"/>
      <c r="BWK26" s="87"/>
      <c r="BWL26" s="87"/>
      <c r="BWM26" s="87"/>
      <c r="BWN26" s="87"/>
      <c r="BWO26" s="87"/>
      <c r="BWP26" s="87"/>
      <c r="BWQ26" s="87"/>
      <c r="BWR26" s="87"/>
      <c r="BWS26" s="87"/>
      <c r="BWT26" s="87"/>
      <c r="BWU26" s="87"/>
      <c r="BWV26" s="87"/>
      <c r="BWW26" s="87"/>
      <c r="BWX26" s="87"/>
      <c r="BWY26" s="87"/>
      <c r="BWZ26" s="87"/>
      <c r="BXA26" s="87"/>
      <c r="BXB26" s="87"/>
      <c r="BXC26" s="87"/>
      <c r="BXD26" s="87"/>
      <c r="BXE26" s="87"/>
      <c r="BXF26" s="87"/>
      <c r="BXG26" s="87"/>
      <c r="BXH26" s="87"/>
      <c r="BXI26" s="87"/>
      <c r="BXJ26" s="87"/>
      <c r="BXK26" s="87"/>
      <c r="BXL26" s="87"/>
      <c r="BXM26" s="87"/>
      <c r="BXN26" s="87"/>
      <c r="BXO26" s="87"/>
      <c r="BXP26" s="87"/>
      <c r="BXQ26" s="87"/>
      <c r="BXR26" s="87"/>
      <c r="BXS26" s="87"/>
      <c r="BXT26" s="87"/>
      <c r="BXU26" s="87"/>
      <c r="BXV26" s="87"/>
      <c r="BXW26" s="87"/>
      <c r="BXX26" s="87"/>
      <c r="BXY26" s="87"/>
    </row>
    <row r="27" spans="1:2001" s="88" customFormat="1" ht="15.75" hidden="1" customHeight="1" outlineLevel="1">
      <c r="A27" s="53"/>
      <c r="B27" s="89" t="s">
        <v>42</v>
      </c>
      <c r="C27" s="90">
        <f>'[17]2012 Charge Activity'!AF1120</f>
        <v>184</v>
      </c>
      <c r="D27" s="91"/>
      <c r="E27" s="92"/>
      <c r="F27" s="92"/>
      <c r="G27" s="64"/>
      <c r="H27" s="64"/>
      <c r="I27" s="65"/>
      <c r="J27" s="85"/>
      <c r="K27" s="66"/>
      <c r="L27" s="65"/>
      <c r="M27" s="65"/>
      <c r="N27" s="86"/>
      <c r="O27" s="6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87"/>
      <c r="JR27" s="87"/>
      <c r="JS27" s="87"/>
      <c r="JT27" s="87"/>
      <c r="JU27" s="87"/>
      <c r="JV27" s="87"/>
      <c r="JW27" s="87"/>
      <c r="JX27" s="87"/>
      <c r="JY27" s="87"/>
      <c r="JZ27" s="87"/>
      <c r="KA27" s="87"/>
      <c r="KB27" s="87"/>
      <c r="KC27" s="87"/>
      <c r="KD27" s="87"/>
      <c r="KE27" s="87"/>
      <c r="KF27" s="87"/>
      <c r="KG27" s="87"/>
      <c r="KH27" s="87"/>
      <c r="KI27" s="87"/>
      <c r="KJ27" s="87"/>
      <c r="KK27" s="87"/>
      <c r="KL27" s="87"/>
      <c r="KM27" s="87"/>
      <c r="KN27" s="87"/>
      <c r="KO27" s="87"/>
      <c r="KP27" s="87"/>
      <c r="KQ27" s="87"/>
      <c r="KR27" s="87"/>
      <c r="KS27" s="87"/>
      <c r="KT27" s="87"/>
      <c r="KU27" s="87"/>
      <c r="KV27" s="87"/>
      <c r="KW27" s="87"/>
      <c r="KX27" s="87"/>
      <c r="KY27" s="87"/>
      <c r="KZ27" s="87"/>
      <c r="LA27" s="87"/>
      <c r="LB27" s="87"/>
      <c r="LC27" s="87"/>
      <c r="LD27" s="87"/>
      <c r="LE27" s="87"/>
      <c r="LF27" s="87"/>
      <c r="LG27" s="87"/>
      <c r="LH27" s="87"/>
      <c r="LI27" s="87"/>
      <c r="LJ27" s="87"/>
      <c r="LK27" s="87"/>
      <c r="LL27" s="87"/>
      <c r="LM27" s="87"/>
      <c r="LN27" s="87"/>
      <c r="LO27" s="87"/>
      <c r="LP27" s="87"/>
      <c r="LQ27" s="87"/>
      <c r="LR27" s="87"/>
      <c r="LS27" s="87"/>
      <c r="LT27" s="87"/>
      <c r="LU27" s="87"/>
      <c r="LV27" s="87"/>
      <c r="LW27" s="87"/>
      <c r="LX27" s="87"/>
      <c r="LY27" s="87"/>
      <c r="LZ27" s="87"/>
      <c r="MA27" s="87"/>
      <c r="MB27" s="87"/>
      <c r="MC27" s="87"/>
      <c r="MD27" s="87"/>
      <c r="ME27" s="87"/>
      <c r="MF27" s="87"/>
      <c r="MG27" s="87"/>
      <c r="MH27" s="87"/>
      <c r="MI27" s="87"/>
      <c r="MJ27" s="87"/>
      <c r="MK27" s="87"/>
      <c r="ML27" s="87"/>
      <c r="MM27" s="87"/>
      <c r="MN27" s="87"/>
      <c r="MO27" s="87"/>
      <c r="MP27" s="87"/>
      <c r="MQ27" s="87"/>
      <c r="MR27" s="87"/>
      <c r="MS27" s="87"/>
      <c r="MT27" s="87"/>
      <c r="MU27" s="87"/>
      <c r="MV27" s="87"/>
      <c r="MW27" s="87"/>
      <c r="MX27" s="87"/>
      <c r="MY27" s="87"/>
      <c r="MZ27" s="87"/>
      <c r="NA27" s="87"/>
      <c r="NB27" s="87"/>
      <c r="NC27" s="87"/>
      <c r="ND27" s="87"/>
      <c r="NE27" s="87"/>
      <c r="NF27" s="87"/>
      <c r="NG27" s="87"/>
      <c r="NH27" s="87"/>
      <c r="NI27" s="87"/>
      <c r="NJ27" s="87"/>
      <c r="NK27" s="87"/>
      <c r="NL27" s="87"/>
      <c r="NM27" s="87"/>
      <c r="NN27" s="87"/>
      <c r="NO27" s="87"/>
      <c r="NP27" s="87"/>
      <c r="NQ27" s="87"/>
      <c r="NR27" s="87"/>
      <c r="NS27" s="87"/>
      <c r="NT27" s="87"/>
      <c r="NU27" s="87"/>
      <c r="NV27" s="87"/>
      <c r="NW27" s="87"/>
      <c r="NX27" s="87"/>
      <c r="NY27" s="87"/>
      <c r="NZ27" s="87"/>
      <c r="OA27" s="87"/>
      <c r="OB27" s="87"/>
      <c r="OC27" s="87"/>
      <c r="OD27" s="87"/>
      <c r="OE27" s="87"/>
      <c r="OF27" s="87"/>
      <c r="OG27" s="87"/>
      <c r="OH27" s="87"/>
      <c r="OI27" s="87"/>
      <c r="OJ27" s="87"/>
      <c r="OK27" s="87"/>
      <c r="OL27" s="87"/>
      <c r="OM27" s="87"/>
      <c r="ON27" s="87"/>
      <c r="OO27" s="87"/>
      <c r="OP27" s="87"/>
      <c r="OQ27" s="87"/>
      <c r="OR27" s="87"/>
      <c r="OS27" s="87"/>
      <c r="OT27" s="87"/>
      <c r="OU27" s="87"/>
      <c r="OV27" s="87"/>
      <c r="OW27" s="87"/>
      <c r="OX27" s="87"/>
      <c r="OY27" s="87"/>
      <c r="OZ27" s="87"/>
      <c r="PA27" s="87"/>
      <c r="PB27" s="87"/>
      <c r="PC27" s="87"/>
      <c r="PD27" s="87"/>
      <c r="PE27" s="87"/>
      <c r="PF27" s="87"/>
      <c r="PG27" s="87"/>
      <c r="PH27" s="87"/>
      <c r="PI27" s="87"/>
      <c r="PJ27" s="87"/>
      <c r="PK27" s="87"/>
      <c r="PL27" s="87"/>
      <c r="PM27" s="87"/>
      <c r="PN27" s="87"/>
      <c r="PO27" s="87"/>
      <c r="PP27" s="87"/>
      <c r="PQ27" s="87"/>
      <c r="PR27" s="87"/>
      <c r="PS27" s="87"/>
      <c r="PT27" s="87"/>
      <c r="PU27" s="87"/>
      <c r="PV27" s="87"/>
      <c r="PW27" s="87"/>
      <c r="PX27" s="87"/>
      <c r="PY27" s="87"/>
      <c r="PZ27" s="87"/>
      <c r="QA27" s="87"/>
      <c r="QB27" s="87"/>
      <c r="QC27" s="87"/>
      <c r="QD27" s="87"/>
      <c r="QE27" s="87"/>
      <c r="QF27" s="87"/>
      <c r="QG27" s="87"/>
      <c r="QH27" s="87"/>
      <c r="QI27" s="87"/>
      <c r="QJ27" s="87"/>
      <c r="QK27" s="87"/>
      <c r="QL27" s="87"/>
      <c r="QM27" s="87"/>
      <c r="QN27" s="87"/>
      <c r="QO27" s="87"/>
      <c r="QP27" s="87"/>
      <c r="QQ27" s="87"/>
      <c r="QR27" s="87"/>
      <c r="QS27" s="87"/>
      <c r="QT27" s="87"/>
      <c r="QU27" s="87"/>
      <c r="QV27" s="87"/>
      <c r="QW27" s="87"/>
      <c r="QX27" s="87"/>
      <c r="QY27" s="87"/>
      <c r="QZ27" s="87"/>
      <c r="RA27" s="87"/>
      <c r="RB27" s="87"/>
      <c r="RC27" s="87"/>
      <c r="RD27" s="87"/>
      <c r="RE27" s="87"/>
      <c r="RF27" s="87"/>
      <c r="RG27" s="87"/>
      <c r="RH27" s="87"/>
      <c r="RI27" s="87"/>
      <c r="RJ27" s="87"/>
      <c r="RK27" s="87"/>
      <c r="RL27" s="87"/>
      <c r="RM27" s="87"/>
      <c r="RN27" s="87"/>
      <c r="RO27" s="87"/>
      <c r="RP27" s="87"/>
      <c r="RQ27" s="87"/>
      <c r="RR27" s="87"/>
      <c r="RS27" s="87"/>
      <c r="RT27" s="87"/>
      <c r="RU27" s="87"/>
      <c r="RV27" s="87"/>
      <c r="RW27" s="87"/>
      <c r="RX27" s="87"/>
      <c r="RY27" s="87"/>
      <c r="RZ27" s="87"/>
      <c r="SA27" s="87"/>
      <c r="SB27" s="87"/>
      <c r="SC27" s="87"/>
      <c r="SD27" s="87"/>
      <c r="SE27" s="87"/>
      <c r="SF27" s="87"/>
      <c r="SG27" s="87"/>
      <c r="SH27" s="87"/>
      <c r="SI27" s="87"/>
      <c r="SJ27" s="87"/>
      <c r="SK27" s="87"/>
      <c r="SL27" s="87"/>
      <c r="SM27" s="87"/>
      <c r="SN27" s="87"/>
      <c r="SO27" s="87"/>
      <c r="SP27" s="87"/>
      <c r="SQ27" s="87"/>
      <c r="SR27" s="87"/>
      <c r="SS27" s="87"/>
      <c r="ST27" s="87"/>
      <c r="SU27" s="87"/>
      <c r="SV27" s="87"/>
      <c r="SW27" s="87"/>
      <c r="SX27" s="87"/>
      <c r="SY27" s="87"/>
      <c r="SZ27" s="87"/>
      <c r="TA27" s="87"/>
      <c r="TB27" s="87"/>
      <c r="TC27" s="87"/>
      <c r="TD27" s="87"/>
      <c r="TE27" s="87"/>
      <c r="TF27" s="87"/>
      <c r="TG27" s="87"/>
      <c r="TH27" s="87"/>
      <c r="TI27" s="87"/>
      <c r="TJ27" s="87"/>
      <c r="TK27" s="87"/>
      <c r="TL27" s="87"/>
      <c r="TM27" s="87"/>
      <c r="TN27" s="87"/>
      <c r="TO27" s="87"/>
      <c r="TP27" s="87"/>
      <c r="TQ27" s="87"/>
      <c r="TR27" s="87"/>
      <c r="TS27" s="87"/>
      <c r="TT27" s="87"/>
      <c r="TU27" s="87"/>
      <c r="TV27" s="87"/>
      <c r="TW27" s="87"/>
      <c r="TX27" s="87"/>
      <c r="TY27" s="87"/>
      <c r="TZ27" s="87"/>
      <c r="UA27" s="87"/>
      <c r="UB27" s="87"/>
      <c r="UC27" s="87"/>
      <c r="UD27" s="87"/>
      <c r="UE27" s="87"/>
      <c r="UF27" s="87"/>
      <c r="UG27" s="87"/>
      <c r="UH27" s="87"/>
      <c r="UI27" s="87"/>
      <c r="UJ27" s="87"/>
      <c r="UK27" s="87"/>
      <c r="UL27" s="87"/>
      <c r="UM27" s="87"/>
      <c r="UN27" s="87"/>
      <c r="UO27" s="87"/>
      <c r="UP27" s="87"/>
      <c r="UQ27" s="87"/>
      <c r="UR27" s="87"/>
      <c r="US27" s="87"/>
      <c r="UT27" s="87"/>
      <c r="UU27" s="87"/>
      <c r="UV27" s="87"/>
      <c r="UW27" s="87"/>
      <c r="UX27" s="87"/>
      <c r="UY27" s="87"/>
      <c r="UZ27" s="87"/>
      <c r="VA27" s="87"/>
      <c r="VB27" s="87"/>
      <c r="VC27" s="87"/>
      <c r="VD27" s="87"/>
      <c r="VE27" s="87"/>
      <c r="VF27" s="87"/>
      <c r="VG27" s="87"/>
      <c r="VH27" s="87"/>
      <c r="VI27" s="87"/>
      <c r="VJ27" s="87"/>
      <c r="VK27" s="87"/>
      <c r="VL27" s="87"/>
      <c r="VM27" s="87"/>
      <c r="VN27" s="87"/>
      <c r="VO27" s="87"/>
      <c r="VP27" s="87"/>
      <c r="VQ27" s="87"/>
      <c r="VR27" s="87"/>
      <c r="VS27" s="87"/>
      <c r="VT27" s="87"/>
      <c r="VU27" s="87"/>
      <c r="VV27" s="87"/>
      <c r="VW27" s="87"/>
      <c r="VX27" s="87"/>
      <c r="VY27" s="87"/>
      <c r="VZ27" s="87"/>
      <c r="WA27" s="87"/>
      <c r="WB27" s="87"/>
      <c r="WC27" s="87"/>
      <c r="WD27" s="87"/>
      <c r="WE27" s="87"/>
      <c r="WF27" s="87"/>
      <c r="WG27" s="87"/>
      <c r="WH27" s="87"/>
      <c r="WI27" s="87"/>
      <c r="WJ27" s="87"/>
      <c r="WK27" s="87"/>
      <c r="WL27" s="87"/>
      <c r="WM27" s="87"/>
      <c r="WN27" s="87"/>
      <c r="WO27" s="87"/>
      <c r="WP27" s="87"/>
      <c r="WQ27" s="87"/>
      <c r="WR27" s="87"/>
      <c r="WS27" s="87"/>
      <c r="WT27" s="87"/>
      <c r="WU27" s="87"/>
      <c r="WV27" s="87"/>
      <c r="WW27" s="87"/>
      <c r="WX27" s="87"/>
      <c r="WY27" s="87"/>
      <c r="WZ27" s="87"/>
      <c r="XA27" s="87"/>
      <c r="XB27" s="87"/>
      <c r="XC27" s="87"/>
      <c r="XD27" s="87"/>
      <c r="XE27" s="87"/>
      <c r="XF27" s="87"/>
      <c r="XG27" s="87"/>
      <c r="XH27" s="87"/>
      <c r="XI27" s="87"/>
      <c r="XJ27" s="87"/>
      <c r="XK27" s="87"/>
      <c r="XL27" s="87"/>
      <c r="XM27" s="87"/>
      <c r="XN27" s="87"/>
      <c r="XO27" s="87"/>
      <c r="XP27" s="87"/>
      <c r="XQ27" s="87"/>
      <c r="XR27" s="87"/>
      <c r="XS27" s="87"/>
      <c r="XT27" s="87"/>
      <c r="XU27" s="87"/>
      <c r="XV27" s="87"/>
      <c r="XW27" s="87"/>
      <c r="XX27" s="87"/>
      <c r="XY27" s="87"/>
      <c r="XZ27" s="87"/>
      <c r="YA27" s="87"/>
      <c r="YB27" s="87"/>
      <c r="YC27" s="87"/>
      <c r="YD27" s="87"/>
      <c r="YE27" s="87"/>
      <c r="YF27" s="87"/>
      <c r="YG27" s="87"/>
      <c r="YH27" s="87"/>
      <c r="YI27" s="87"/>
      <c r="YJ27" s="87"/>
      <c r="YK27" s="87"/>
      <c r="YL27" s="87"/>
      <c r="YM27" s="87"/>
      <c r="YN27" s="87"/>
      <c r="YO27" s="87"/>
      <c r="YP27" s="87"/>
      <c r="YQ27" s="87"/>
      <c r="YR27" s="87"/>
      <c r="YS27" s="87"/>
      <c r="YT27" s="87"/>
      <c r="YU27" s="87"/>
      <c r="YV27" s="87"/>
      <c r="YW27" s="87"/>
      <c r="YX27" s="87"/>
      <c r="YY27" s="87"/>
      <c r="YZ27" s="87"/>
      <c r="ZA27" s="87"/>
      <c r="ZB27" s="87"/>
      <c r="ZC27" s="87"/>
      <c r="ZD27" s="87"/>
      <c r="ZE27" s="87"/>
      <c r="ZF27" s="87"/>
      <c r="ZG27" s="87"/>
      <c r="ZH27" s="87"/>
      <c r="ZI27" s="87"/>
      <c r="ZJ27" s="87"/>
      <c r="ZK27" s="87"/>
      <c r="ZL27" s="87"/>
      <c r="ZM27" s="87"/>
      <c r="ZN27" s="87"/>
      <c r="ZO27" s="87"/>
      <c r="ZP27" s="87"/>
      <c r="ZQ27" s="87"/>
      <c r="ZR27" s="87"/>
      <c r="ZS27" s="87"/>
      <c r="ZT27" s="87"/>
      <c r="ZU27" s="87"/>
      <c r="ZV27" s="87"/>
      <c r="ZW27" s="87"/>
      <c r="ZX27" s="87"/>
      <c r="ZY27" s="87"/>
      <c r="ZZ27" s="87"/>
      <c r="AAA27" s="87"/>
      <c r="AAB27" s="87"/>
      <c r="AAC27" s="87"/>
      <c r="AAD27" s="87"/>
      <c r="AAE27" s="87"/>
      <c r="AAF27" s="87"/>
      <c r="AAG27" s="87"/>
      <c r="AAH27" s="87"/>
      <c r="AAI27" s="87"/>
      <c r="AAJ27" s="87"/>
      <c r="AAK27" s="87"/>
      <c r="AAL27" s="87"/>
      <c r="AAM27" s="87"/>
      <c r="AAN27" s="87"/>
      <c r="AAO27" s="87"/>
      <c r="AAP27" s="87"/>
      <c r="AAQ27" s="87"/>
      <c r="AAR27" s="87"/>
      <c r="AAS27" s="87"/>
      <c r="AAT27" s="87"/>
      <c r="AAU27" s="87"/>
      <c r="AAV27" s="87"/>
      <c r="AAW27" s="87"/>
      <c r="AAX27" s="87"/>
      <c r="AAY27" s="87"/>
      <c r="AAZ27" s="87"/>
      <c r="ABA27" s="87"/>
      <c r="ABB27" s="87"/>
      <c r="ABC27" s="87"/>
      <c r="ABD27" s="87"/>
      <c r="ABE27" s="87"/>
      <c r="ABF27" s="87"/>
      <c r="ABG27" s="87"/>
      <c r="ABH27" s="87"/>
      <c r="ABI27" s="87"/>
      <c r="ABJ27" s="87"/>
      <c r="ABK27" s="87"/>
      <c r="ABL27" s="87"/>
      <c r="ABM27" s="87"/>
      <c r="ABN27" s="87"/>
      <c r="ABO27" s="87"/>
      <c r="ABP27" s="87"/>
      <c r="ABQ27" s="87"/>
      <c r="ABR27" s="87"/>
      <c r="ABS27" s="87"/>
      <c r="ABT27" s="87"/>
      <c r="ABU27" s="87"/>
      <c r="ABV27" s="87"/>
      <c r="ABW27" s="87"/>
      <c r="ABX27" s="87"/>
      <c r="ABY27" s="87"/>
      <c r="ABZ27" s="87"/>
      <c r="ACA27" s="87"/>
      <c r="ACB27" s="87"/>
      <c r="ACC27" s="87"/>
      <c r="ACD27" s="87"/>
      <c r="ACE27" s="87"/>
      <c r="ACF27" s="87"/>
      <c r="ACG27" s="87"/>
      <c r="ACH27" s="87"/>
      <c r="ACI27" s="87"/>
      <c r="ACJ27" s="87"/>
      <c r="ACK27" s="87"/>
      <c r="ACL27" s="87"/>
      <c r="ACM27" s="87"/>
      <c r="ACN27" s="87"/>
      <c r="ACO27" s="87"/>
      <c r="ACP27" s="87"/>
      <c r="ACQ27" s="87"/>
      <c r="ACR27" s="87"/>
      <c r="ACS27" s="87"/>
      <c r="ACT27" s="87"/>
      <c r="ACU27" s="87"/>
      <c r="ACV27" s="87"/>
      <c r="ACW27" s="87"/>
      <c r="ACX27" s="87"/>
      <c r="ACY27" s="87"/>
      <c r="ACZ27" s="87"/>
      <c r="ADA27" s="87"/>
      <c r="ADB27" s="87"/>
      <c r="ADC27" s="87"/>
      <c r="ADD27" s="87"/>
      <c r="ADE27" s="87"/>
      <c r="ADF27" s="87"/>
      <c r="ADG27" s="87"/>
      <c r="ADH27" s="87"/>
      <c r="ADI27" s="87"/>
      <c r="ADJ27" s="87"/>
      <c r="ADK27" s="87"/>
      <c r="ADL27" s="87"/>
      <c r="ADM27" s="87"/>
      <c r="ADN27" s="87"/>
      <c r="ADO27" s="87"/>
      <c r="ADP27" s="87"/>
      <c r="ADQ27" s="87"/>
      <c r="ADR27" s="87"/>
      <c r="ADS27" s="87"/>
      <c r="ADT27" s="87"/>
      <c r="ADU27" s="87"/>
      <c r="ADV27" s="87"/>
      <c r="ADW27" s="87"/>
      <c r="ADX27" s="87"/>
      <c r="ADY27" s="87"/>
      <c r="ADZ27" s="87"/>
      <c r="AEA27" s="87"/>
      <c r="AEB27" s="87"/>
      <c r="AEC27" s="87"/>
      <c r="AED27" s="87"/>
      <c r="AEE27" s="87"/>
      <c r="AEF27" s="87"/>
      <c r="AEG27" s="87"/>
      <c r="AEH27" s="87"/>
      <c r="AEI27" s="87"/>
      <c r="AEJ27" s="87"/>
      <c r="AEK27" s="87"/>
      <c r="AEL27" s="87"/>
      <c r="AEM27" s="87"/>
      <c r="AEN27" s="87"/>
      <c r="AEO27" s="87"/>
      <c r="AEP27" s="87"/>
      <c r="AEQ27" s="87"/>
      <c r="AER27" s="87"/>
      <c r="AES27" s="87"/>
      <c r="AET27" s="87"/>
      <c r="AEU27" s="87"/>
      <c r="AEV27" s="87"/>
      <c r="AEW27" s="87"/>
      <c r="AEX27" s="87"/>
      <c r="AEY27" s="87"/>
      <c r="AEZ27" s="87"/>
      <c r="AFA27" s="87"/>
      <c r="AFB27" s="87"/>
      <c r="AFC27" s="87"/>
      <c r="AFD27" s="87"/>
      <c r="AFE27" s="87"/>
      <c r="AFF27" s="87"/>
      <c r="AFG27" s="87"/>
      <c r="AFH27" s="87"/>
      <c r="AFI27" s="87"/>
      <c r="AFJ27" s="87"/>
      <c r="AFK27" s="87"/>
      <c r="AFL27" s="87"/>
      <c r="AFM27" s="87"/>
      <c r="AFN27" s="87"/>
      <c r="AFO27" s="87"/>
      <c r="AFP27" s="87"/>
      <c r="AFQ27" s="87"/>
      <c r="AFR27" s="87"/>
      <c r="AFS27" s="87"/>
      <c r="AFT27" s="87"/>
      <c r="AFU27" s="87"/>
      <c r="AFV27" s="87"/>
      <c r="AFW27" s="87"/>
      <c r="AFX27" s="87"/>
      <c r="AFY27" s="87"/>
      <c r="AFZ27" s="87"/>
      <c r="AGA27" s="87"/>
      <c r="AGB27" s="87"/>
      <c r="AGC27" s="87"/>
      <c r="AGD27" s="87"/>
      <c r="AGE27" s="87"/>
      <c r="AGF27" s="87"/>
      <c r="AGG27" s="87"/>
      <c r="AGH27" s="87"/>
      <c r="AGI27" s="87"/>
      <c r="AGJ27" s="87"/>
      <c r="AGK27" s="87"/>
      <c r="AGL27" s="87"/>
      <c r="AGM27" s="87"/>
      <c r="AGN27" s="87"/>
      <c r="AGO27" s="87"/>
      <c r="AGP27" s="87"/>
      <c r="AGQ27" s="87"/>
      <c r="AGR27" s="87"/>
      <c r="AGS27" s="87"/>
      <c r="AGT27" s="87"/>
      <c r="AGU27" s="87"/>
      <c r="AGV27" s="87"/>
      <c r="AGW27" s="87"/>
      <c r="AGX27" s="87"/>
      <c r="AGY27" s="87"/>
      <c r="AGZ27" s="87"/>
      <c r="AHA27" s="87"/>
      <c r="AHB27" s="87"/>
      <c r="AHC27" s="87"/>
      <c r="AHD27" s="87"/>
      <c r="AHE27" s="87"/>
      <c r="AHF27" s="87"/>
      <c r="AHG27" s="87"/>
      <c r="AHH27" s="87"/>
      <c r="AHI27" s="87"/>
      <c r="AHJ27" s="87"/>
      <c r="AHK27" s="87"/>
      <c r="AHL27" s="87"/>
      <c r="AHM27" s="87"/>
      <c r="AHN27" s="87"/>
      <c r="AHO27" s="87"/>
      <c r="AHP27" s="87"/>
      <c r="AHQ27" s="87"/>
      <c r="AHR27" s="87"/>
      <c r="AHS27" s="87"/>
      <c r="AHT27" s="87"/>
      <c r="AHU27" s="87"/>
      <c r="AHV27" s="87"/>
      <c r="AHW27" s="87"/>
      <c r="AHX27" s="87"/>
      <c r="AHY27" s="87"/>
      <c r="AHZ27" s="87"/>
      <c r="AIA27" s="87"/>
      <c r="AIB27" s="87"/>
      <c r="AIC27" s="87"/>
      <c r="AID27" s="87"/>
      <c r="AIE27" s="87"/>
      <c r="AIF27" s="87"/>
      <c r="AIG27" s="87"/>
      <c r="AIH27" s="87"/>
      <c r="AII27" s="87"/>
      <c r="AIJ27" s="87"/>
      <c r="AIK27" s="87"/>
      <c r="AIL27" s="87"/>
      <c r="AIM27" s="87"/>
      <c r="AIN27" s="87"/>
      <c r="AIO27" s="87"/>
      <c r="AIP27" s="87"/>
      <c r="AIQ27" s="87"/>
      <c r="AIR27" s="87"/>
      <c r="AIS27" s="87"/>
      <c r="AIT27" s="87"/>
      <c r="AIU27" s="87"/>
      <c r="AIV27" s="87"/>
      <c r="AIW27" s="87"/>
      <c r="AIX27" s="87"/>
      <c r="AIY27" s="87"/>
      <c r="AIZ27" s="87"/>
      <c r="AJA27" s="87"/>
      <c r="AJB27" s="87"/>
      <c r="AJC27" s="87"/>
      <c r="AJD27" s="87"/>
      <c r="AJE27" s="87"/>
      <c r="AJF27" s="87"/>
      <c r="AJG27" s="87"/>
      <c r="AJH27" s="87"/>
      <c r="AJI27" s="87"/>
      <c r="AJJ27" s="87"/>
      <c r="AJK27" s="87"/>
      <c r="AJL27" s="87"/>
      <c r="AJM27" s="87"/>
      <c r="AJN27" s="87"/>
      <c r="AJO27" s="87"/>
      <c r="AJP27" s="87"/>
      <c r="AJQ27" s="87"/>
      <c r="AJR27" s="87"/>
      <c r="AJS27" s="87"/>
      <c r="AJT27" s="87"/>
      <c r="AJU27" s="87"/>
      <c r="AJV27" s="87"/>
      <c r="AJW27" s="87"/>
      <c r="AJX27" s="87"/>
      <c r="AJY27" s="87"/>
      <c r="AJZ27" s="87"/>
      <c r="AKA27" s="87"/>
      <c r="AKB27" s="87"/>
      <c r="AKC27" s="87"/>
      <c r="AKD27" s="87"/>
      <c r="AKE27" s="87"/>
      <c r="AKF27" s="87"/>
      <c r="AKG27" s="87"/>
      <c r="AKH27" s="87"/>
      <c r="AKI27" s="87"/>
      <c r="AKJ27" s="87"/>
      <c r="AKK27" s="87"/>
      <c r="AKL27" s="87"/>
      <c r="AKM27" s="87"/>
      <c r="AKN27" s="87"/>
      <c r="AKO27" s="87"/>
      <c r="AKP27" s="87"/>
      <c r="AKQ27" s="87"/>
      <c r="AKR27" s="87"/>
      <c r="AKS27" s="87"/>
      <c r="AKT27" s="87"/>
      <c r="AKU27" s="87"/>
      <c r="AKV27" s="87"/>
      <c r="AKW27" s="87"/>
      <c r="AKX27" s="87"/>
      <c r="AKY27" s="87"/>
      <c r="AKZ27" s="87"/>
      <c r="ALA27" s="87"/>
      <c r="ALB27" s="87"/>
      <c r="ALC27" s="87"/>
      <c r="ALD27" s="87"/>
      <c r="ALE27" s="87"/>
      <c r="ALF27" s="87"/>
      <c r="ALG27" s="87"/>
      <c r="ALH27" s="87"/>
      <c r="ALI27" s="87"/>
      <c r="ALJ27" s="87"/>
      <c r="ALK27" s="87"/>
      <c r="ALL27" s="87"/>
      <c r="ALM27" s="87"/>
      <c r="ALN27" s="87"/>
      <c r="ALO27" s="87"/>
      <c r="ALP27" s="87"/>
      <c r="ALQ27" s="87"/>
      <c r="ALR27" s="87"/>
      <c r="ALS27" s="87"/>
      <c r="ALT27" s="87"/>
      <c r="ALU27" s="87"/>
      <c r="ALV27" s="87"/>
      <c r="ALW27" s="87"/>
      <c r="ALX27" s="87"/>
      <c r="ALY27" s="87"/>
      <c r="ALZ27" s="87"/>
      <c r="AMA27" s="87"/>
      <c r="AMB27" s="87"/>
      <c r="AMC27" s="87"/>
      <c r="AMD27" s="87"/>
      <c r="AME27" s="87"/>
      <c r="AMF27" s="87"/>
      <c r="AMG27" s="87"/>
      <c r="AMH27" s="87"/>
      <c r="AMI27" s="87"/>
      <c r="AMJ27" s="87"/>
      <c r="AMK27" s="87"/>
      <c r="AML27" s="87"/>
      <c r="AMM27" s="87"/>
      <c r="AMN27" s="87"/>
      <c r="AMO27" s="87"/>
      <c r="AMP27" s="87"/>
      <c r="AMQ27" s="87"/>
      <c r="AMR27" s="87"/>
      <c r="AMS27" s="87"/>
      <c r="AMT27" s="87"/>
      <c r="AMU27" s="87"/>
      <c r="AMV27" s="87"/>
      <c r="AMW27" s="87"/>
      <c r="AMX27" s="87"/>
      <c r="AMY27" s="87"/>
      <c r="AMZ27" s="87"/>
      <c r="ANA27" s="87"/>
      <c r="ANB27" s="87"/>
      <c r="ANC27" s="87"/>
      <c r="AND27" s="87"/>
      <c r="ANE27" s="87"/>
      <c r="ANF27" s="87"/>
      <c r="ANG27" s="87"/>
      <c r="ANH27" s="87"/>
      <c r="ANI27" s="87"/>
      <c r="ANJ27" s="87"/>
      <c r="ANK27" s="87"/>
      <c r="ANL27" s="87"/>
      <c r="ANM27" s="87"/>
      <c r="ANN27" s="87"/>
      <c r="ANO27" s="87"/>
      <c r="ANP27" s="87"/>
      <c r="ANQ27" s="87"/>
      <c r="ANR27" s="87"/>
      <c r="ANS27" s="87"/>
      <c r="ANT27" s="87"/>
      <c r="ANU27" s="87"/>
      <c r="ANV27" s="87"/>
      <c r="ANW27" s="87"/>
      <c r="ANX27" s="87"/>
      <c r="ANY27" s="87"/>
      <c r="ANZ27" s="87"/>
      <c r="AOA27" s="87"/>
      <c r="AOB27" s="87"/>
      <c r="AOC27" s="87"/>
      <c r="AOD27" s="87"/>
      <c r="AOE27" s="87"/>
      <c r="AOF27" s="87"/>
      <c r="AOG27" s="87"/>
      <c r="AOH27" s="87"/>
      <c r="AOI27" s="87"/>
      <c r="AOJ27" s="87"/>
      <c r="AOK27" s="87"/>
      <c r="AOL27" s="87"/>
      <c r="AOM27" s="87"/>
      <c r="AON27" s="87"/>
      <c r="AOO27" s="87"/>
      <c r="AOP27" s="87"/>
      <c r="AOQ27" s="87"/>
      <c r="AOR27" s="87"/>
      <c r="AOS27" s="87"/>
      <c r="AOT27" s="87"/>
      <c r="AOU27" s="87"/>
      <c r="AOV27" s="87"/>
      <c r="AOW27" s="87"/>
      <c r="AOX27" s="87"/>
      <c r="AOY27" s="87"/>
      <c r="AOZ27" s="87"/>
      <c r="APA27" s="87"/>
      <c r="APB27" s="87"/>
      <c r="APC27" s="87"/>
      <c r="APD27" s="87"/>
      <c r="APE27" s="87"/>
      <c r="APF27" s="87"/>
      <c r="APG27" s="87"/>
      <c r="APH27" s="87"/>
      <c r="API27" s="87"/>
      <c r="APJ27" s="87"/>
      <c r="APK27" s="87"/>
      <c r="APL27" s="87"/>
      <c r="APM27" s="87"/>
      <c r="APN27" s="87"/>
      <c r="APO27" s="87"/>
      <c r="APP27" s="87"/>
      <c r="APQ27" s="87"/>
      <c r="APR27" s="87"/>
      <c r="APS27" s="87"/>
      <c r="APT27" s="87"/>
      <c r="APU27" s="87"/>
      <c r="APV27" s="87"/>
      <c r="APW27" s="87"/>
      <c r="APX27" s="87"/>
      <c r="APY27" s="87"/>
      <c r="APZ27" s="87"/>
      <c r="AQA27" s="87"/>
      <c r="AQB27" s="87"/>
      <c r="AQC27" s="87"/>
      <c r="AQD27" s="87"/>
      <c r="AQE27" s="87"/>
      <c r="AQF27" s="87"/>
      <c r="AQG27" s="87"/>
      <c r="AQH27" s="87"/>
      <c r="AQI27" s="87"/>
      <c r="AQJ27" s="87"/>
      <c r="AQK27" s="87"/>
      <c r="AQL27" s="87"/>
      <c r="AQM27" s="87"/>
      <c r="AQN27" s="87"/>
      <c r="AQO27" s="87"/>
      <c r="AQP27" s="87"/>
      <c r="AQQ27" s="87"/>
      <c r="AQR27" s="87"/>
      <c r="AQS27" s="87"/>
      <c r="AQT27" s="87"/>
      <c r="AQU27" s="87"/>
      <c r="AQV27" s="87"/>
      <c r="AQW27" s="87"/>
      <c r="AQX27" s="87"/>
      <c r="AQY27" s="87"/>
      <c r="AQZ27" s="87"/>
      <c r="ARA27" s="87"/>
      <c r="ARB27" s="87"/>
      <c r="ARC27" s="87"/>
      <c r="ARD27" s="87"/>
      <c r="ARE27" s="87"/>
      <c r="ARF27" s="87"/>
      <c r="ARG27" s="87"/>
      <c r="ARH27" s="87"/>
      <c r="ARI27" s="87"/>
      <c r="ARJ27" s="87"/>
      <c r="ARK27" s="87"/>
      <c r="ARL27" s="87"/>
      <c r="ARM27" s="87"/>
      <c r="ARN27" s="87"/>
      <c r="ARO27" s="87"/>
      <c r="ARP27" s="87"/>
      <c r="ARQ27" s="87"/>
      <c r="ARR27" s="87"/>
      <c r="ARS27" s="87"/>
      <c r="ART27" s="87"/>
      <c r="ARU27" s="87"/>
      <c r="ARV27" s="87"/>
      <c r="ARW27" s="87"/>
      <c r="ARX27" s="87"/>
      <c r="ARY27" s="87"/>
      <c r="ARZ27" s="87"/>
      <c r="ASA27" s="87"/>
      <c r="ASB27" s="87"/>
      <c r="ASC27" s="87"/>
      <c r="ASD27" s="87"/>
      <c r="ASE27" s="87"/>
      <c r="ASF27" s="87"/>
      <c r="ASG27" s="87"/>
      <c r="ASH27" s="87"/>
      <c r="ASI27" s="87"/>
      <c r="ASJ27" s="87"/>
      <c r="ASK27" s="87"/>
      <c r="ASL27" s="87"/>
      <c r="ASM27" s="87"/>
      <c r="ASN27" s="87"/>
      <c r="ASO27" s="87"/>
      <c r="ASP27" s="87"/>
      <c r="ASQ27" s="87"/>
      <c r="ASR27" s="87"/>
      <c r="ASS27" s="87"/>
      <c r="AST27" s="87"/>
      <c r="ASU27" s="87"/>
      <c r="ASV27" s="87"/>
      <c r="ASW27" s="87"/>
      <c r="ASX27" s="87"/>
      <c r="ASY27" s="87"/>
      <c r="ASZ27" s="87"/>
      <c r="ATA27" s="87"/>
      <c r="ATB27" s="87"/>
      <c r="ATC27" s="87"/>
      <c r="ATD27" s="87"/>
      <c r="ATE27" s="87"/>
      <c r="ATF27" s="87"/>
      <c r="ATG27" s="87"/>
      <c r="ATH27" s="87"/>
      <c r="ATI27" s="87"/>
      <c r="ATJ27" s="87"/>
      <c r="ATK27" s="87"/>
      <c r="ATL27" s="87"/>
      <c r="ATM27" s="87"/>
      <c r="ATN27" s="87"/>
      <c r="ATO27" s="87"/>
      <c r="ATP27" s="87"/>
      <c r="ATQ27" s="87"/>
      <c r="ATR27" s="87"/>
      <c r="ATS27" s="87"/>
      <c r="ATT27" s="87"/>
      <c r="ATU27" s="87"/>
      <c r="ATV27" s="87"/>
      <c r="ATW27" s="87"/>
      <c r="ATX27" s="87"/>
      <c r="ATY27" s="87"/>
      <c r="ATZ27" s="87"/>
      <c r="AUA27" s="87"/>
      <c r="AUB27" s="87"/>
      <c r="AUC27" s="87"/>
      <c r="AUD27" s="87"/>
      <c r="AUE27" s="87"/>
      <c r="AUF27" s="87"/>
      <c r="AUG27" s="87"/>
      <c r="AUH27" s="87"/>
      <c r="AUI27" s="87"/>
      <c r="AUJ27" s="87"/>
      <c r="AUK27" s="87"/>
      <c r="AUL27" s="87"/>
      <c r="AUM27" s="87"/>
      <c r="AUN27" s="87"/>
      <c r="AUO27" s="87"/>
      <c r="AUP27" s="87"/>
      <c r="AUQ27" s="87"/>
      <c r="AUR27" s="87"/>
      <c r="AUS27" s="87"/>
      <c r="AUT27" s="87"/>
      <c r="AUU27" s="87"/>
      <c r="AUV27" s="87"/>
      <c r="AUW27" s="87"/>
      <c r="AUX27" s="87"/>
      <c r="AUY27" s="87"/>
      <c r="AUZ27" s="87"/>
      <c r="AVA27" s="87"/>
      <c r="AVB27" s="87"/>
      <c r="AVC27" s="87"/>
      <c r="AVD27" s="87"/>
      <c r="AVE27" s="87"/>
      <c r="AVF27" s="87"/>
      <c r="AVG27" s="87"/>
      <c r="AVH27" s="87"/>
      <c r="AVI27" s="87"/>
      <c r="AVJ27" s="87"/>
      <c r="AVK27" s="87"/>
      <c r="AVL27" s="87"/>
      <c r="AVM27" s="87"/>
      <c r="AVN27" s="87"/>
      <c r="AVO27" s="87"/>
      <c r="AVP27" s="87"/>
      <c r="AVQ27" s="87"/>
      <c r="AVR27" s="87"/>
      <c r="AVS27" s="87"/>
      <c r="AVT27" s="87"/>
      <c r="AVU27" s="87"/>
      <c r="AVV27" s="87"/>
      <c r="AVW27" s="87"/>
      <c r="AVX27" s="87"/>
      <c r="AVY27" s="87"/>
      <c r="AVZ27" s="87"/>
      <c r="AWA27" s="87"/>
      <c r="AWB27" s="87"/>
      <c r="AWC27" s="87"/>
      <c r="AWD27" s="87"/>
      <c r="AWE27" s="87"/>
      <c r="AWF27" s="87"/>
      <c r="AWG27" s="87"/>
      <c r="AWH27" s="87"/>
      <c r="AWI27" s="87"/>
      <c r="AWJ27" s="87"/>
      <c r="AWK27" s="87"/>
      <c r="AWL27" s="87"/>
      <c r="AWM27" s="87"/>
      <c r="AWN27" s="87"/>
      <c r="AWO27" s="87"/>
      <c r="AWP27" s="87"/>
      <c r="AWQ27" s="87"/>
      <c r="AWR27" s="87"/>
      <c r="AWS27" s="87"/>
      <c r="AWT27" s="87"/>
      <c r="AWU27" s="87"/>
      <c r="AWV27" s="87"/>
      <c r="AWW27" s="87"/>
      <c r="AWX27" s="87"/>
      <c r="AWY27" s="87"/>
      <c r="AWZ27" s="87"/>
      <c r="AXA27" s="87"/>
      <c r="AXB27" s="87"/>
      <c r="AXC27" s="87"/>
      <c r="AXD27" s="87"/>
      <c r="AXE27" s="87"/>
      <c r="AXF27" s="87"/>
      <c r="AXG27" s="87"/>
      <c r="AXH27" s="87"/>
      <c r="AXI27" s="87"/>
      <c r="AXJ27" s="87"/>
      <c r="AXK27" s="87"/>
      <c r="AXL27" s="87"/>
      <c r="AXM27" s="87"/>
      <c r="AXN27" s="87"/>
      <c r="AXO27" s="87"/>
      <c r="AXP27" s="87"/>
      <c r="AXQ27" s="87"/>
      <c r="AXR27" s="87"/>
      <c r="AXS27" s="87"/>
      <c r="AXT27" s="87"/>
      <c r="AXU27" s="87"/>
      <c r="AXV27" s="87"/>
      <c r="AXW27" s="87"/>
      <c r="AXX27" s="87"/>
      <c r="AXY27" s="87"/>
      <c r="AXZ27" s="87"/>
      <c r="AYA27" s="87"/>
      <c r="AYB27" s="87"/>
      <c r="AYC27" s="87"/>
      <c r="AYD27" s="87"/>
      <c r="AYE27" s="87"/>
      <c r="AYF27" s="87"/>
      <c r="AYG27" s="87"/>
      <c r="AYH27" s="87"/>
      <c r="AYI27" s="87"/>
      <c r="AYJ27" s="87"/>
      <c r="AYK27" s="87"/>
      <c r="AYL27" s="87"/>
      <c r="AYM27" s="87"/>
      <c r="AYN27" s="87"/>
      <c r="AYO27" s="87"/>
      <c r="AYP27" s="87"/>
      <c r="AYQ27" s="87"/>
      <c r="AYR27" s="87"/>
      <c r="AYS27" s="87"/>
      <c r="AYT27" s="87"/>
      <c r="AYU27" s="87"/>
      <c r="AYV27" s="87"/>
      <c r="AYW27" s="87"/>
      <c r="AYX27" s="87"/>
      <c r="AYY27" s="87"/>
      <c r="AYZ27" s="87"/>
      <c r="AZA27" s="87"/>
      <c r="AZB27" s="87"/>
      <c r="AZC27" s="87"/>
      <c r="AZD27" s="87"/>
      <c r="AZE27" s="87"/>
      <c r="AZF27" s="87"/>
      <c r="AZG27" s="87"/>
      <c r="AZH27" s="87"/>
      <c r="AZI27" s="87"/>
      <c r="AZJ27" s="87"/>
      <c r="AZK27" s="87"/>
      <c r="AZL27" s="87"/>
      <c r="AZM27" s="87"/>
      <c r="AZN27" s="87"/>
      <c r="AZO27" s="87"/>
      <c r="AZP27" s="87"/>
      <c r="AZQ27" s="87"/>
      <c r="AZR27" s="87"/>
      <c r="AZS27" s="87"/>
      <c r="AZT27" s="87"/>
      <c r="AZU27" s="87"/>
      <c r="AZV27" s="87"/>
      <c r="AZW27" s="87"/>
      <c r="AZX27" s="87"/>
      <c r="AZY27" s="87"/>
      <c r="AZZ27" s="87"/>
      <c r="BAA27" s="87"/>
      <c r="BAB27" s="87"/>
      <c r="BAC27" s="87"/>
      <c r="BAD27" s="87"/>
      <c r="BAE27" s="87"/>
      <c r="BAF27" s="87"/>
      <c r="BAG27" s="87"/>
      <c r="BAH27" s="87"/>
      <c r="BAI27" s="87"/>
      <c r="BAJ27" s="87"/>
      <c r="BAK27" s="87"/>
      <c r="BAL27" s="87"/>
      <c r="BAM27" s="87"/>
      <c r="BAN27" s="87"/>
      <c r="BAO27" s="87"/>
      <c r="BAP27" s="87"/>
      <c r="BAQ27" s="87"/>
      <c r="BAR27" s="87"/>
      <c r="BAS27" s="87"/>
      <c r="BAT27" s="87"/>
      <c r="BAU27" s="87"/>
      <c r="BAV27" s="87"/>
      <c r="BAW27" s="87"/>
      <c r="BAX27" s="87"/>
      <c r="BAY27" s="87"/>
      <c r="BAZ27" s="87"/>
      <c r="BBA27" s="87"/>
      <c r="BBB27" s="87"/>
      <c r="BBC27" s="87"/>
      <c r="BBD27" s="87"/>
      <c r="BBE27" s="87"/>
      <c r="BBF27" s="87"/>
      <c r="BBG27" s="87"/>
      <c r="BBH27" s="87"/>
      <c r="BBI27" s="87"/>
      <c r="BBJ27" s="87"/>
      <c r="BBK27" s="87"/>
      <c r="BBL27" s="87"/>
      <c r="BBM27" s="87"/>
      <c r="BBN27" s="87"/>
      <c r="BBO27" s="87"/>
      <c r="BBP27" s="87"/>
      <c r="BBQ27" s="87"/>
      <c r="BBR27" s="87"/>
      <c r="BBS27" s="87"/>
      <c r="BBT27" s="87"/>
      <c r="BBU27" s="87"/>
      <c r="BBV27" s="87"/>
      <c r="BBW27" s="87"/>
      <c r="BBX27" s="87"/>
      <c r="BBY27" s="87"/>
      <c r="BBZ27" s="87"/>
      <c r="BCA27" s="87"/>
      <c r="BCB27" s="87"/>
      <c r="BCC27" s="87"/>
      <c r="BCD27" s="87"/>
      <c r="BCE27" s="87"/>
      <c r="BCF27" s="87"/>
      <c r="BCG27" s="87"/>
      <c r="BCH27" s="87"/>
      <c r="BCI27" s="87"/>
      <c r="BCJ27" s="87"/>
      <c r="BCK27" s="87"/>
      <c r="BCL27" s="87"/>
      <c r="BCM27" s="87"/>
      <c r="BCN27" s="87"/>
      <c r="BCO27" s="87"/>
      <c r="BCP27" s="87"/>
      <c r="BCQ27" s="87"/>
      <c r="BCR27" s="87"/>
      <c r="BCS27" s="87"/>
      <c r="BCT27" s="87"/>
      <c r="BCU27" s="87"/>
      <c r="BCV27" s="87"/>
      <c r="BCW27" s="87"/>
      <c r="BCX27" s="87"/>
      <c r="BCY27" s="87"/>
      <c r="BCZ27" s="87"/>
      <c r="BDA27" s="87"/>
      <c r="BDB27" s="87"/>
      <c r="BDC27" s="87"/>
      <c r="BDD27" s="87"/>
      <c r="BDE27" s="87"/>
      <c r="BDF27" s="87"/>
      <c r="BDG27" s="87"/>
      <c r="BDH27" s="87"/>
      <c r="BDI27" s="87"/>
      <c r="BDJ27" s="87"/>
      <c r="BDK27" s="87"/>
      <c r="BDL27" s="87"/>
      <c r="BDM27" s="87"/>
      <c r="BDN27" s="87"/>
      <c r="BDO27" s="87"/>
      <c r="BDP27" s="87"/>
      <c r="BDQ27" s="87"/>
      <c r="BDR27" s="87"/>
      <c r="BDS27" s="87"/>
      <c r="BDT27" s="87"/>
      <c r="BDU27" s="87"/>
      <c r="BDV27" s="87"/>
      <c r="BDW27" s="87"/>
      <c r="BDX27" s="87"/>
      <c r="BDY27" s="87"/>
      <c r="BDZ27" s="87"/>
      <c r="BEA27" s="87"/>
      <c r="BEB27" s="87"/>
      <c r="BEC27" s="87"/>
      <c r="BED27" s="87"/>
      <c r="BEE27" s="87"/>
      <c r="BEF27" s="87"/>
      <c r="BEG27" s="87"/>
      <c r="BEH27" s="87"/>
      <c r="BEI27" s="87"/>
      <c r="BEJ27" s="87"/>
      <c r="BEK27" s="87"/>
      <c r="BEL27" s="87"/>
      <c r="BEM27" s="87"/>
      <c r="BEN27" s="87"/>
      <c r="BEO27" s="87"/>
      <c r="BEP27" s="87"/>
      <c r="BEQ27" s="87"/>
      <c r="BER27" s="87"/>
      <c r="BES27" s="87"/>
      <c r="BET27" s="87"/>
      <c r="BEU27" s="87"/>
      <c r="BEV27" s="87"/>
      <c r="BEW27" s="87"/>
      <c r="BEX27" s="87"/>
      <c r="BEY27" s="87"/>
      <c r="BEZ27" s="87"/>
      <c r="BFA27" s="87"/>
      <c r="BFB27" s="87"/>
      <c r="BFC27" s="87"/>
      <c r="BFD27" s="87"/>
      <c r="BFE27" s="87"/>
      <c r="BFF27" s="87"/>
      <c r="BFG27" s="87"/>
      <c r="BFH27" s="87"/>
      <c r="BFI27" s="87"/>
      <c r="BFJ27" s="87"/>
      <c r="BFK27" s="87"/>
      <c r="BFL27" s="87"/>
      <c r="BFM27" s="87"/>
      <c r="BFN27" s="87"/>
      <c r="BFO27" s="87"/>
      <c r="BFP27" s="87"/>
      <c r="BFQ27" s="87"/>
      <c r="BFR27" s="87"/>
      <c r="BFS27" s="87"/>
      <c r="BFT27" s="87"/>
      <c r="BFU27" s="87"/>
      <c r="BFV27" s="87"/>
      <c r="BFW27" s="87"/>
      <c r="BFX27" s="87"/>
      <c r="BFY27" s="87"/>
      <c r="BFZ27" s="87"/>
      <c r="BGA27" s="87"/>
      <c r="BGB27" s="87"/>
      <c r="BGC27" s="87"/>
      <c r="BGD27" s="87"/>
      <c r="BGE27" s="87"/>
      <c r="BGF27" s="87"/>
      <c r="BGG27" s="87"/>
      <c r="BGH27" s="87"/>
      <c r="BGI27" s="87"/>
      <c r="BGJ27" s="87"/>
      <c r="BGK27" s="87"/>
      <c r="BGL27" s="87"/>
      <c r="BGM27" s="87"/>
      <c r="BGN27" s="87"/>
      <c r="BGO27" s="87"/>
      <c r="BGP27" s="87"/>
      <c r="BGQ27" s="87"/>
      <c r="BGR27" s="87"/>
      <c r="BGS27" s="87"/>
      <c r="BGT27" s="87"/>
      <c r="BGU27" s="87"/>
      <c r="BGV27" s="87"/>
      <c r="BGW27" s="87"/>
      <c r="BGX27" s="87"/>
      <c r="BGY27" s="87"/>
      <c r="BGZ27" s="87"/>
      <c r="BHA27" s="87"/>
      <c r="BHB27" s="87"/>
      <c r="BHC27" s="87"/>
      <c r="BHD27" s="87"/>
      <c r="BHE27" s="87"/>
      <c r="BHF27" s="87"/>
      <c r="BHG27" s="87"/>
      <c r="BHH27" s="87"/>
      <c r="BHI27" s="87"/>
      <c r="BHJ27" s="87"/>
      <c r="BHK27" s="87"/>
      <c r="BHL27" s="87"/>
      <c r="BHM27" s="87"/>
      <c r="BHN27" s="87"/>
      <c r="BHO27" s="87"/>
      <c r="BHP27" s="87"/>
      <c r="BHQ27" s="87"/>
      <c r="BHR27" s="87"/>
      <c r="BHS27" s="87"/>
      <c r="BHT27" s="87"/>
      <c r="BHU27" s="87"/>
      <c r="BHV27" s="87"/>
      <c r="BHW27" s="87"/>
      <c r="BHX27" s="87"/>
      <c r="BHY27" s="87"/>
      <c r="BHZ27" s="87"/>
      <c r="BIA27" s="87"/>
      <c r="BIB27" s="87"/>
      <c r="BIC27" s="87"/>
      <c r="BID27" s="87"/>
      <c r="BIE27" s="87"/>
      <c r="BIF27" s="87"/>
      <c r="BIG27" s="87"/>
      <c r="BIH27" s="87"/>
      <c r="BII27" s="87"/>
      <c r="BIJ27" s="87"/>
      <c r="BIK27" s="87"/>
      <c r="BIL27" s="87"/>
      <c r="BIM27" s="87"/>
      <c r="BIN27" s="87"/>
      <c r="BIO27" s="87"/>
      <c r="BIP27" s="87"/>
      <c r="BIQ27" s="87"/>
      <c r="BIR27" s="87"/>
      <c r="BIS27" s="87"/>
      <c r="BIT27" s="87"/>
      <c r="BIU27" s="87"/>
      <c r="BIV27" s="87"/>
      <c r="BIW27" s="87"/>
      <c r="BIX27" s="87"/>
      <c r="BIY27" s="87"/>
      <c r="BIZ27" s="87"/>
      <c r="BJA27" s="87"/>
      <c r="BJB27" s="87"/>
      <c r="BJC27" s="87"/>
      <c r="BJD27" s="87"/>
      <c r="BJE27" s="87"/>
      <c r="BJF27" s="87"/>
      <c r="BJG27" s="87"/>
      <c r="BJH27" s="87"/>
      <c r="BJI27" s="87"/>
      <c r="BJJ27" s="87"/>
      <c r="BJK27" s="87"/>
      <c r="BJL27" s="87"/>
      <c r="BJM27" s="87"/>
      <c r="BJN27" s="87"/>
      <c r="BJO27" s="87"/>
      <c r="BJP27" s="87"/>
      <c r="BJQ27" s="87"/>
      <c r="BJR27" s="87"/>
      <c r="BJS27" s="87"/>
      <c r="BJT27" s="87"/>
      <c r="BJU27" s="87"/>
      <c r="BJV27" s="87"/>
      <c r="BJW27" s="87"/>
      <c r="BJX27" s="87"/>
      <c r="BJY27" s="87"/>
      <c r="BJZ27" s="87"/>
      <c r="BKA27" s="87"/>
      <c r="BKB27" s="87"/>
      <c r="BKC27" s="87"/>
      <c r="BKD27" s="87"/>
      <c r="BKE27" s="87"/>
      <c r="BKF27" s="87"/>
      <c r="BKG27" s="87"/>
      <c r="BKH27" s="87"/>
      <c r="BKI27" s="87"/>
      <c r="BKJ27" s="87"/>
      <c r="BKK27" s="87"/>
      <c r="BKL27" s="87"/>
      <c r="BKM27" s="87"/>
      <c r="BKN27" s="87"/>
      <c r="BKO27" s="87"/>
      <c r="BKP27" s="87"/>
      <c r="BKQ27" s="87"/>
      <c r="BKR27" s="87"/>
      <c r="BKS27" s="87"/>
      <c r="BKT27" s="87"/>
      <c r="BKU27" s="87"/>
      <c r="BKV27" s="87"/>
      <c r="BKW27" s="87"/>
      <c r="BKX27" s="87"/>
      <c r="BKY27" s="87"/>
      <c r="BKZ27" s="87"/>
      <c r="BLA27" s="87"/>
      <c r="BLB27" s="87"/>
      <c r="BLC27" s="87"/>
      <c r="BLD27" s="87"/>
      <c r="BLE27" s="87"/>
      <c r="BLF27" s="87"/>
      <c r="BLG27" s="87"/>
      <c r="BLH27" s="87"/>
      <c r="BLI27" s="87"/>
      <c r="BLJ27" s="87"/>
      <c r="BLK27" s="87"/>
      <c r="BLL27" s="87"/>
      <c r="BLM27" s="87"/>
      <c r="BLN27" s="87"/>
      <c r="BLO27" s="87"/>
      <c r="BLP27" s="87"/>
      <c r="BLQ27" s="87"/>
      <c r="BLR27" s="87"/>
      <c r="BLS27" s="87"/>
      <c r="BLT27" s="87"/>
      <c r="BLU27" s="87"/>
      <c r="BLV27" s="87"/>
      <c r="BLW27" s="87"/>
      <c r="BLX27" s="87"/>
      <c r="BLY27" s="87"/>
      <c r="BLZ27" s="87"/>
      <c r="BMA27" s="87"/>
      <c r="BMB27" s="87"/>
      <c r="BMC27" s="87"/>
      <c r="BMD27" s="87"/>
      <c r="BME27" s="87"/>
      <c r="BMF27" s="87"/>
      <c r="BMG27" s="87"/>
      <c r="BMH27" s="87"/>
      <c r="BMI27" s="87"/>
      <c r="BMJ27" s="87"/>
      <c r="BMK27" s="87"/>
      <c r="BML27" s="87"/>
      <c r="BMM27" s="87"/>
      <c r="BMN27" s="87"/>
      <c r="BMO27" s="87"/>
      <c r="BMP27" s="87"/>
      <c r="BMQ27" s="87"/>
      <c r="BMR27" s="87"/>
      <c r="BMS27" s="87"/>
      <c r="BMT27" s="87"/>
      <c r="BMU27" s="87"/>
      <c r="BMV27" s="87"/>
      <c r="BMW27" s="87"/>
      <c r="BMX27" s="87"/>
      <c r="BMY27" s="87"/>
      <c r="BMZ27" s="87"/>
      <c r="BNA27" s="87"/>
      <c r="BNB27" s="87"/>
      <c r="BNC27" s="87"/>
      <c r="BND27" s="87"/>
      <c r="BNE27" s="87"/>
      <c r="BNF27" s="87"/>
      <c r="BNG27" s="87"/>
      <c r="BNH27" s="87"/>
      <c r="BNI27" s="87"/>
      <c r="BNJ27" s="87"/>
      <c r="BNK27" s="87"/>
      <c r="BNL27" s="87"/>
      <c r="BNM27" s="87"/>
      <c r="BNN27" s="87"/>
      <c r="BNO27" s="87"/>
      <c r="BNP27" s="87"/>
      <c r="BNQ27" s="87"/>
      <c r="BNR27" s="87"/>
      <c r="BNS27" s="87"/>
      <c r="BNT27" s="87"/>
      <c r="BNU27" s="87"/>
      <c r="BNV27" s="87"/>
      <c r="BNW27" s="87"/>
      <c r="BNX27" s="87"/>
      <c r="BNY27" s="87"/>
      <c r="BNZ27" s="87"/>
      <c r="BOA27" s="87"/>
      <c r="BOB27" s="87"/>
      <c r="BOC27" s="87"/>
      <c r="BOD27" s="87"/>
      <c r="BOE27" s="87"/>
      <c r="BOF27" s="87"/>
      <c r="BOG27" s="87"/>
      <c r="BOH27" s="87"/>
      <c r="BOI27" s="87"/>
      <c r="BOJ27" s="87"/>
      <c r="BOK27" s="87"/>
      <c r="BOL27" s="87"/>
      <c r="BOM27" s="87"/>
      <c r="BON27" s="87"/>
      <c r="BOO27" s="87"/>
      <c r="BOP27" s="87"/>
      <c r="BOQ27" s="87"/>
      <c r="BOR27" s="87"/>
      <c r="BOS27" s="87"/>
      <c r="BOT27" s="87"/>
      <c r="BOU27" s="87"/>
      <c r="BOV27" s="87"/>
      <c r="BOW27" s="87"/>
      <c r="BOX27" s="87"/>
      <c r="BOY27" s="87"/>
      <c r="BOZ27" s="87"/>
      <c r="BPA27" s="87"/>
      <c r="BPB27" s="87"/>
      <c r="BPC27" s="87"/>
      <c r="BPD27" s="87"/>
      <c r="BPE27" s="87"/>
      <c r="BPF27" s="87"/>
      <c r="BPG27" s="87"/>
      <c r="BPH27" s="87"/>
      <c r="BPI27" s="87"/>
      <c r="BPJ27" s="87"/>
      <c r="BPK27" s="87"/>
      <c r="BPL27" s="87"/>
      <c r="BPM27" s="87"/>
      <c r="BPN27" s="87"/>
      <c r="BPO27" s="87"/>
      <c r="BPP27" s="87"/>
      <c r="BPQ27" s="87"/>
      <c r="BPR27" s="87"/>
      <c r="BPS27" s="87"/>
      <c r="BPT27" s="87"/>
      <c r="BPU27" s="87"/>
      <c r="BPV27" s="87"/>
      <c r="BPW27" s="87"/>
      <c r="BPX27" s="87"/>
      <c r="BPY27" s="87"/>
      <c r="BPZ27" s="87"/>
      <c r="BQA27" s="87"/>
      <c r="BQB27" s="87"/>
      <c r="BQC27" s="87"/>
      <c r="BQD27" s="87"/>
      <c r="BQE27" s="87"/>
      <c r="BQF27" s="87"/>
      <c r="BQG27" s="87"/>
      <c r="BQH27" s="87"/>
      <c r="BQI27" s="87"/>
      <c r="BQJ27" s="87"/>
      <c r="BQK27" s="87"/>
      <c r="BQL27" s="87"/>
      <c r="BQM27" s="87"/>
      <c r="BQN27" s="87"/>
      <c r="BQO27" s="87"/>
      <c r="BQP27" s="87"/>
      <c r="BQQ27" s="87"/>
      <c r="BQR27" s="87"/>
      <c r="BQS27" s="87"/>
      <c r="BQT27" s="87"/>
      <c r="BQU27" s="87"/>
      <c r="BQV27" s="87"/>
      <c r="BQW27" s="87"/>
      <c r="BQX27" s="87"/>
      <c r="BQY27" s="87"/>
      <c r="BQZ27" s="87"/>
      <c r="BRA27" s="87"/>
      <c r="BRB27" s="87"/>
      <c r="BRC27" s="87"/>
      <c r="BRD27" s="87"/>
      <c r="BRE27" s="87"/>
      <c r="BRF27" s="87"/>
      <c r="BRG27" s="87"/>
      <c r="BRH27" s="87"/>
      <c r="BRI27" s="87"/>
      <c r="BRJ27" s="87"/>
      <c r="BRK27" s="87"/>
      <c r="BRL27" s="87"/>
      <c r="BRM27" s="87"/>
      <c r="BRN27" s="87"/>
      <c r="BRO27" s="87"/>
      <c r="BRP27" s="87"/>
      <c r="BRQ27" s="87"/>
      <c r="BRR27" s="87"/>
      <c r="BRS27" s="87"/>
      <c r="BRT27" s="87"/>
      <c r="BRU27" s="87"/>
      <c r="BRV27" s="87"/>
      <c r="BRW27" s="87"/>
      <c r="BRX27" s="87"/>
      <c r="BRY27" s="87"/>
      <c r="BRZ27" s="87"/>
      <c r="BSA27" s="87"/>
      <c r="BSB27" s="87"/>
      <c r="BSC27" s="87"/>
      <c r="BSD27" s="87"/>
      <c r="BSE27" s="87"/>
      <c r="BSF27" s="87"/>
      <c r="BSG27" s="87"/>
      <c r="BSH27" s="87"/>
      <c r="BSI27" s="87"/>
      <c r="BSJ27" s="87"/>
      <c r="BSK27" s="87"/>
      <c r="BSL27" s="87"/>
      <c r="BSM27" s="87"/>
      <c r="BSN27" s="87"/>
      <c r="BSO27" s="87"/>
      <c r="BSP27" s="87"/>
      <c r="BSQ27" s="87"/>
      <c r="BSR27" s="87"/>
      <c r="BSS27" s="87"/>
      <c r="BST27" s="87"/>
      <c r="BSU27" s="87"/>
      <c r="BSV27" s="87"/>
      <c r="BSW27" s="87"/>
      <c r="BSX27" s="87"/>
      <c r="BSY27" s="87"/>
      <c r="BSZ27" s="87"/>
      <c r="BTA27" s="87"/>
      <c r="BTB27" s="87"/>
      <c r="BTC27" s="87"/>
      <c r="BTD27" s="87"/>
      <c r="BTE27" s="87"/>
      <c r="BTF27" s="87"/>
      <c r="BTG27" s="87"/>
      <c r="BTH27" s="87"/>
      <c r="BTI27" s="87"/>
      <c r="BTJ27" s="87"/>
      <c r="BTK27" s="87"/>
      <c r="BTL27" s="87"/>
      <c r="BTM27" s="87"/>
      <c r="BTN27" s="87"/>
      <c r="BTO27" s="87"/>
      <c r="BTP27" s="87"/>
      <c r="BTQ27" s="87"/>
      <c r="BTR27" s="87"/>
      <c r="BTS27" s="87"/>
      <c r="BTT27" s="87"/>
      <c r="BTU27" s="87"/>
      <c r="BTV27" s="87"/>
      <c r="BTW27" s="87"/>
      <c r="BTX27" s="87"/>
      <c r="BTY27" s="87"/>
      <c r="BTZ27" s="87"/>
      <c r="BUA27" s="87"/>
      <c r="BUB27" s="87"/>
      <c r="BUC27" s="87"/>
      <c r="BUD27" s="87"/>
      <c r="BUE27" s="87"/>
      <c r="BUF27" s="87"/>
      <c r="BUG27" s="87"/>
      <c r="BUH27" s="87"/>
      <c r="BUI27" s="87"/>
      <c r="BUJ27" s="87"/>
      <c r="BUK27" s="87"/>
      <c r="BUL27" s="87"/>
      <c r="BUM27" s="87"/>
      <c r="BUN27" s="87"/>
      <c r="BUO27" s="87"/>
      <c r="BUP27" s="87"/>
      <c r="BUQ27" s="87"/>
      <c r="BUR27" s="87"/>
      <c r="BUS27" s="87"/>
      <c r="BUT27" s="87"/>
      <c r="BUU27" s="87"/>
      <c r="BUV27" s="87"/>
      <c r="BUW27" s="87"/>
      <c r="BUX27" s="87"/>
      <c r="BUY27" s="87"/>
      <c r="BUZ27" s="87"/>
      <c r="BVA27" s="87"/>
      <c r="BVB27" s="87"/>
      <c r="BVC27" s="87"/>
      <c r="BVD27" s="87"/>
      <c r="BVE27" s="87"/>
      <c r="BVF27" s="87"/>
      <c r="BVG27" s="87"/>
      <c r="BVH27" s="87"/>
      <c r="BVI27" s="87"/>
      <c r="BVJ27" s="87"/>
      <c r="BVK27" s="87"/>
      <c r="BVL27" s="87"/>
      <c r="BVM27" s="87"/>
      <c r="BVN27" s="87"/>
      <c r="BVO27" s="87"/>
      <c r="BVP27" s="87"/>
      <c r="BVQ27" s="87"/>
      <c r="BVR27" s="87"/>
      <c r="BVS27" s="87"/>
      <c r="BVT27" s="87"/>
      <c r="BVU27" s="87"/>
      <c r="BVV27" s="87"/>
      <c r="BVW27" s="87"/>
      <c r="BVX27" s="87"/>
      <c r="BVY27" s="87"/>
      <c r="BVZ27" s="87"/>
      <c r="BWA27" s="87"/>
      <c r="BWB27" s="87"/>
      <c r="BWC27" s="87"/>
      <c r="BWD27" s="87"/>
      <c r="BWE27" s="87"/>
      <c r="BWF27" s="87"/>
      <c r="BWG27" s="87"/>
      <c r="BWH27" s="87"/>
      <c r="BWI27" s="87"/>
      <c r="BWJ27" s="87"/>
      <c r="BWK27" s="87"/>
      <c r="BWL27" s="87"/>
      <c r="BWM27" s="87"/>
      <c r="BWN27" s="87"/>
      <c r="BWO27" s="87"/>
      <c r="BWP27" s="87"/>
      <c r="BWQ27" s="87"/>
      <c r="BWR27" s="87"/>
      <c r="BWS27" s="87"/>
      <c r="BWT27" s="87"/>
      <c r="BWU27" s="87"/>
      <c r="BWV27" s="87"/>
      <c r="BWW27" s="87"/>
      <c r="BWX27" s="87"/>
      <c r="BWY27" s="87"/>
      <c r="BWZ27" s="87"/>
      <c r="BXA27" s="87"/>
      <c r="BXB27" s="87"/>
      <c r="BXC27" s="87"/>
      <c r="BXD27" s="87"/>
      <c r="BXE27" s="87"/>
      <c r="BXF27" s="87"/>
      <c r="BXG27" s="87"/>
      <c r="BXH27" s="87"/>
      <c r="BXI27" s="87"/>
      <c r="BXJ27" s="87"/>
      <c r="BXK27" s="87"/>
      <c r="BXL27" s="87"/>
      <c r="BXM27" s="87"/>
      <c r="BXN27" s="87"/>
      <c r="BXO27" s="87"/>
      <c r="BXP27" s="87"/>
      <c r="BXQ27" s="87"/>
      <c r="BXR27" s="87"/>
      <c r="BXS27" s="87"/>
      <c r="BXT27" s="87"/>
      <c r="BXU27" s="87"/>
      <c r="BXV27" s="87"/>
      <c r="BXW27" s="87"/>
      <c r="BXX27" s="87"/>
      <c r="BXY27" s="87"/>
    </row>
    <row r="28" spans="1:2001" s="88" customFormat="1" ht="15.75" hidden="1" customHeight="1" outlineLevel="1">
      <c r="A28" s="53"/>
      <c r="B28" s="89" t="s">
        <v>43</v>
      </c>
      <c r="C28" s="90">
        <f>'[17]2012 Charge Activity'!$AF$1122</f>
        <v>412</v>
      </c>
      <c r="D28" s="91"/>
      <c r="E28" s="92"/>
      <c r="F28" s="92"/>
      <c r="G28" s="64"/>
      <c r="H28" s="64"/>
      <c r="I28" s="65"/>
      <c r="J28" s="85"/>
      <c r="K28" s="66"/>
      <c r="L28" s="65"/>
      <c r="M28" s="65"/>
      <c r="N28" s="86"/>
      <c r="O28" s="6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87"/>
      <c r="JR28" s="87"/>
      <c r="JS28" s="87"/>
      <c r="JT28" s="87"/>
      <c r="JU28" s="87"/>
      <c r="JV28" s="87"/>
      <c r="JW28" s="87"/>
      <c r="JX28" s="87"/>
      <c r="JY28" s="87"/>
      <c r="JZ28" s="87"/>
      <c r="KA28" s="87"/>
      <c r="KB28" s="87"/>
      <c r="KC28" s="87"/>
      <c r="KD28" s="87"/>
      <c r="KE28" s="87"/>
      <c r="KF28" s="87"/>
      <c r="KG28" s="87"/>
      <c r="KH28" s="87"/>
      <c r="KI28" s="87"/>
      <c r="KJ28" s="87"/>
      <c r="KK28" s="87"/>
      <c r="KL28" s="87"/>
      <c r="KM28" s="87"/>
      <c r="KN28" s="87"/>
      <c r="KO28" s="87"/>
      <c r="KP28" s="87"/>
      <c r="KQ28" s="87"/>
      <c r="KR28" s="87"/>
      <c r="KS28" s="87"/>
      <c r="KT28" s="87"/>
      <c r="KU28" s="87"/>
      <c r="KV28" s="87"/>
      <c r="KW28" s="87"/>
      <c r="KX28" s="87"/>
      <c r="KY28" s="87"/>
      <c r="KZ28" s="87"/>
      <c r="LA28" s="87"/>
      <c r="LB28" s="87"/>
      <c r="LC28" s="87"/>
      <c r="LD28" s="87"/>
      <c r="LE28" s="87"/>
      <c r="LF28" s="87"/>
      <c r="LG28" s="87"/>
      <c r="LH28" s="87"/>
      <c r="LI28" s="87"/>
      <c r="LJ28" s="87"/>
      <c r="LK28" s="87"/>
      <c r="LL28" s="87"/>
      <c r="LM28" s="87"/>
      <c r="LN28" s="87"/>
      <c r="LO28" s="87"/>
      <c r="LP28" s="87"/>
      <c r="LQ28" s="87"/>
      <c r="LR28" s="87"/>
      <c r="LS28" s="87"/>
      <c r="LT28" s="87"/>
      <c r="LU28" s="87"/>
      <c r="LV28" s="87"/>
      <c r="LW28" s="87"/>
      <c r="LX28" s="87"/>
      <c r="LY28" s="87"/>
      <c r="LZ28" s="87"/>
      <c r="MA28" s="87"/>
      <c r="MB28" s="87"/>
      <c r="MC28" s="87"/>
      <c r="MD28" s="87"/>
      <c r="ME28" s="87"/>
      <c r="MF28" s="87"/>
      <c r="MG28" s="87"/>
      <c r="MH28" s="87"/>
      <c r="MI28" s="87"/>
      <c r="MJ28" s="87"/>
      <c r="MK28" s="87"/>
      <c r="ML28" s="87"/>
      <c r="MM28" s="87"/>
      <c r="MN28" s="87"/>
      <c r="MO28" s="87"/>
      <c r="MP28" s="87"/>
      <c r="MQ28" s="87"/>
      <c r="MR28" s="87"/>
      <c r="MS28" s="87"/>
      <c r="MT28" s="87"/>
      <c r="MU28" s="87"/>
      <c r="MV28" s="87"/>
      <c r="MW28" s="87"/>
      <c r="MX28" s="87"/>
      <c r="MY28" s="87"/>
      <c r="MZ28" s="87"/>
      <c r="NA28" s="87"/>
      <c r="NB28" s="87"/>
      <c r="NC28" s="87"/>
      <c r="ND28" s="87"/>
      <c r="NE28" s="87"/>
      <c r="NF28" s="87"/>
      <c r="NG28" s="87"/>
      <c r="NH28" s="87"/>
      <c r="NI28" s="87"/>
      <c r="NJ28" s="87"/>
      <c r="NK28" s="87"/>
      <c r="NL28" s="87"/>
      <c r="NM28" s="87"/>
      <c r="NN28" s="87"/>
      <c r="NO28" s="87"/>
      <c r="NP28" s="87"/>
      <c r="NQ28" s="87"/>
      <c r="NR28" s="87"/>
      <c r="NS28" s="87"/>
      <c r="NT28" s="87"/>
      <c r="NU28" s="87"/>
      <c r="NV28" s="87"/>
      <c r="NW28" s="87"/>
      <c r="NX28" s="87"/>
      <c r="NY28" s="87"/>
      <c r="NZ28" s="87"/>
      <c r="OA28" s="87"/>
      <c r="OB28" s="87"/>
      <c r="OC28" s="87"/>
      <c r="OD28" s="87"/>
      <c r="OE28" s="87"/>
      <c r="OF28" s="87"/>
      <c r="OG28" s="87"/>
      <c r="OH28" s="87"/>
      <c r="OI28" s="87"/>
      <c r="OJ28" s="87"/>
      <c r="OK28" s="87"/>
      <c r="OL28" s="87"/>
      <c r="OM28" s="87"/>
      <c r="ON28" s="87"/>
      <c r="OO28" s="87"/>
      <c r="OP28" s="87"/>
      <c r="OQ28" s="87"/>
      <c r="OR28" s="87"/>
      <c r="OS28" s="87"/>
      <c r="OT28" s="87"/>
      <c r="OU28" s="87"/>
      <c r="OV28" s="87"/>
      <c r="OW28" s="87"/>
      <c r="OX28" s="87"/>
      <c r="OY28" s="87"/>
      <c r="OZ28" s="87"/>
      <c r="PA28" s="87"/>
      <c r="PB28" s="87"/>
      <c r="PC28" s="87"/>
      <c r="PD28" s="87"/>
      <c r="PE28" s="87"/>
      <c r="PF28" s="87"/>
      <c r="PG28" s="87"/>
      <c r="PH28" s="87"/>
      <c r="PI28" s="87"/>
      <c r="PJ28" s="87"/>
      <c r="PK28" s="87"/>
      <c r="PL28" s="87"/>
      <c r="PM28" s="87"/>
      <c r="PN28" s="87"/>
      <c r="PO28" s="87"/>
      <c r="PP28" s="87"/>
      <c r="PQ28" s="87"/>
      <c r="PR28" s="87"/>
      <c r="PS28" s="87"/>
      <c r="PT28" s="87"/>
      <c r="PU28" s="87"/>
      <c r="PV28" s="87"/>
      <c r="PW28" s="87"/>
      <c r="PX28" s="87"/>
      <c r="PY28" s="87"/>
      <c r="PZ28" s="87"/>
      <c r="QA28" s="87"/>
      <c r="QB28" s="87"/>
      <c r="QC28" s="87"/>
      <c r="QD28" s="87"/>
      <c r="QE28" s="87"/>
      <c r="QF28" s="87"/>
      <c r="QG28" s="87"/>
      <c r="QH28" s="87"/>
      <c r="QI28" s="87"/>
      <c r="QJ28" s="87"/>
      <c r="QK28" s="87"/>
      <c r="QL28" s="87"/>
      <c r="QM28" s="87"/>
      <c r="QN28" s="87"/>
      <c r="QO28" s="87"/>
      <c r="QP28" s="87"/>
      <c r="QQ28" s="87"/>
      <c r="QR28" s="87"/>
      <c r="QS28" s="87"/>
      <c r="QT28" s="87"/>
      <c r="QU28" s="87"/>
      <c r="QV28" s="87"/>
      <c r="QW28" s="87"/>
      <c r="QX28" s="87"/>
      <c r="QY28" s="87"/>
      <c r="QZ28" s="87"/>
      <c r="RA28" s="87"/>
      <c r="RB28" s="87"/>
      <c r="RC28" s="87"/>
      <c r="RD28" s="87"/>
      <c r="RE28" s="87"/>
      <c r="RF28" s="87"/>
      <c r="RG28" s="87"/>
      <c r="RH28" s="87"/>
      <c r="RI28" s="87"/>
      <c r="RJ28" s="87"/>
      <c r="RK28" s="87"/>
      <c r="RL28" s="87"/>
      <c r="RM28" s="87"/>
      <c r="RN28" s="87"/>
      <c r="RO28" s="87"/>
      <c r="RP28" s="87"/>
      <c r="RQ28" s="87"/>
      <c r="RR28" s="87"/>
      <c r="RS28" s="87"/>
      <c r="RT28" s="87"/>
      <c r="RU28" s="87"/>
      <c r="RV28" s="87"/>
      <c r="RW28" s="87"/>
      <c r="RX28" s="87"/>
      <c r="RY28" s="87"/>
      <c r="RZ28" s="87"/>
      <c r="SA28" s="87"/>
      <c r="SB28" s="87"/>
      <c r="SC28" s="87"/>
      <c r="SD28" s="87"/>
      <c r="SE28" s="87"/>
      <c r="SF28" s="87"/>
      <c r="SG28" s="87"/>
      <c r="SH28" s="87"/>
      <c r="SI28" s="87"/>
      <c r="SJ28" s="87"/>
      <c r="SK28" s="87"/>
      <c r="SL28" s="87"/>
      <c r="SM28" s="87"/>
      <c r="SN28" s="87"/>
      <c r="SO28" s="87"/>
      <c r="SP28" s="87"/>
      <c r="SQ28" s="87"/>
      <c r="SR28" s="87"/>
      <c r="SS28" s="87"/>
      <c r="ST28" s="87"/>
      <c r="SU28" s="87"/>
      <c r="SV28" s="87"/>
      <c r="SW28" s="87"/>
      <c r="SX28" s="87"/>
      <c r="SY28" s="87"/>
      <c r="SZ28" s="87"/>
      <c r="TA28" s="87"/>
      <c r="TB28" s="87"/>
      <c r="TC28" s="87"/>
      <c r="TD28" s="87"/>
      <c r="TE28" s="87"/>
      <c r="TF28" s="87"/>
      <c r="TG28" s="87"/>
      <c r="TH28" s="87"/>
      <c r="TI28" s="87"/>
      <c r="TJ28" s="87"/>
      <c r="TK28" s="87"/>
      <c r="TL28" s="87"/>
      <c r="TM28" s="87"/>
      <c r="TN28" s="87"/>
      <c r="TO28" s="87"/>
      <c r="TP28" s="87"/>
      <c r="TQ28" s="87"/>
      <c r="TR28" s="87"/>
      <c r="TS28" s="87"/>
      <c r="TT28" s="87"/>
      <c r="TU28" s="87"/>
      <c r="TV28" s="87"/>
      <c r="TW28" s="87"/>
      <c r="TX28" s="87"/>
      <c r="TY28" s="87"/>
      <c r="TZ28" s="87"/>
      <c r="UA28" s="87"/>
      <c r="UB28" s="87"/>
      <c r="UC28" s="87"/>
      <c r="UD28" s="87"/>
      <c r="UE28" s="87"/>
      <c r="UF28" s="87"/>
      <c r="UG28" s="87"/>
      <c r="UH28" s="87"/>
      <c r="UI28" s="87"/>
      <c r="UJ28" s="87"/>
      <c r="UK28" s="87"/>
      <c r="UL28" s="87"/>
      <c r="UM28" s="87"/>
      <c r="UN28" s="87"/>
      <c r="UO28" s="87"/>
      <c r="UP28" s="87"/>
      <c r="UQ28" s="87"/>
      <c r="UR28" s="87"/>
      <c r="US28" s="87"/>
      <c r="UT28" s="87"/>
      <c r="UU28" s="87"/>
      <c r="UV28" s="87"/>
      <c r="UW28" s="87"/>
      <c r="UX28" s="87"/>
      <c r="UY28" s="87"/>
      <c r="UZ28" s="87"/>
      <c r="VA28" s="87"/>
      <c r="VB28" s="87"/>
      <c r="VC28" s="87"/>
      <c r="VD28" s="87"/>
      <c r="VE28" s="87"/>
      <c r="VF28" s="87"/>
      <c r="VG28" s="87"/>
      <c r="VH28" s="87"/>
      <c r="VI28" s="87"/>
      <c r="VJ28" s="87"/>
      <c r="VK28" s="87"/>
      <c r="VL28" s="87"/>
      <c r="VM28" s="87"/>
      <c r="VN28" s="87"/>
      <c r="VO28" s="87"/>
      <c r="VP28" s="87"/>
      <c r="VQ28" s="87"/>
      <c r="VR28" s="87"/>
      <c r="VS28" s="87"/>
      <c r="VT28" s="87"/>
      <c r="VU28" s="87"/>
      <c r="VV28" s="87"/>
      <c r="VW28" s="87"/>
      <c r="VX28" s="87"/>
      <c r="VY28" s="87"/>
      <c r="VZ28" s="87"/>
      <c r="WA28" s="87"/>
      <c r="WB28" s="87"/>
      <c r="WC28" s="87"/>
      <c r="WD28" s="87"/>
      <c r="WE28" s="87"/>
      <c r="WF28" s="87"/>
      <c r="WG28" s="87"/>
      <c r="WH28" s="87"/>
      <c r="WI28" s="87"/>
      <c r="WJ28" s="87"/>
      <c r="WK28" s="87"/>
      <c r="WL28" s="87"/>
      <c r="WM28" s="87"/>
      <c r="WN28" s="87"/>
      <c r="WO28" s="87"/>
      <c r="WP28" s="87"/>
      <c r="WQ28" s="87"/>
      <c r="WR28" s="87"/>
      <c r="WS28" s="87"/>
      <c r="WT28" s="87"/>
      <c r="WU28" s="87"/>
      <c r="WV28" s="87"/>
      <c r="WW28" s="87"/>
      <c r="WX28" s="87"/>
      <c r="WY28" s="87"/>
      <c r="WZ28" s="87"/>
      <c r="XA28" s="87"/>
      <c r="XB28" s="87"/>
      <c r="XC28" s="87"/>
      <c r="XD28" s="87"/>
      <c r="XE28" s="87"/>
      <c r="XF28" s="87"/>
      <c r="XG28" s="87"/>
      <c r="XH28" s="87"/>
      <c r="XI28" s="87"/>
      <c r="XJ28" s="87"/>
      <c r="XK28" s="87"/>
      <c r="XL28" s="87"/>
      <c r="XM28" s="87"/>
      <c r="XN28" s="87"/>
      <c r="XO28" s="87"/>
      <c r="XP28" s="87"/>
      <c r="XQ28" s="87"/>
      <c r="XR28" s="87"/>
      <c r="XS28" s="87"/>
      <c r="XT28" s="87"/>
      <c r="XU28" s="87"/>
      <c r="XV28" s="87"/>
      <c r="XW28" s="87"/>
      <c r="XX28" s="87"/>
      <c r="XY28" s="87"/>
      <c r="XZ28" s="87"/>
      <c r="YA28" s="87"/>
      <c r="YB28" s="87"/>
      <c r="YC28" s="87"/>
      <c r="YD28" s="87"/>
      <c r="YE28" s="87"/>
      <c r="YF28" s="87"/>
      <c r="YG28" s="87"/>
      <c r="YH28" s="87"/>
      <c r="YI28" s="87"/>
      <c r="YJ28" s="87"/>
      <c r="YK28" s="87"/>
      <c r="YL28" s="87"/>
      <c r="YM28" s="87"/>
      <c r="YN28" s="87"/>
      <c r="YO28" s="87"/>
      <c r="YP28" s="87"/>
      <c r="YQ28" s="87"/>
      <c r="YR28" s="87"/>
      <c r="YS28" s="87"/>
      <c r="YT28" s="87"/>
      <c r="YU28" s="87"/>
      <c r="YV28" s="87"/>
      <c r="YW28" s="87"/>
      <c r="YX28" s="87"/>
      <c r="YY28" s="87"/>
      <c r="YZ28" s="87"/>
      <c r="ZA28" s="87"/>
      <c r="ZB28" s="87"/>
      <c r="ZC28" s="87"/>
      <c r="ZD28" s="87"/>
      <c r="ZE28" s="87"/>
      <c r="ZF28" s="87"/>
      <c r="ZG28" s="87"/>
      <c r="ZH28" s="87"/>
      <c r="ZI28" s="87"/>
      <c r="ZJ28" s="87"/>
      <c r="ZK28" s="87"/>
      <c r="ZL28" s="87"/>
      <c r="ZM28" s="87"/>
      <c r="ZN28" s="87"/>
      <c r="ZO28" s="87"/>
      <c r="ZP28" s="87"/>
      <c r="ZQ28" s="87"/>
      <c r="ZR28" s="87"/>
      <c r="ZS28" s="87"/>
      <c r="ZT28" s="87"/>
      <c r="ZU28" s="87"/>
      <c r="ZV28" s="87"/>
      <c r="ZW28" s="87"/>
      <c r="ZX28" s="87"/>
      <c r="ZY28" s="87"/>
      <c r="ZZ28" s="87"/>
      <c r="AAA28" s="87"/>
      <c r="AAB28" s="87"/>
      <c r="AAC28" s="87"/>
      <c r="AAD28" s="87"/>
      <c r="AAE28" s="87"/>
      <c r="AAF28" s="87"/>
      <c r="AAG28" s="87"/>
      <c r="AAH28" s="87"/>
      <c r="AAI28" s="87"/>
      <c r="AAJ28" s="87"/>
      <c r="AAK28" s="87"/>
      <c r="AAL28" s="87"/>
      <c r="AAM28" s="87"/>
      <c r="AAN28" s="87"/>
      <c r="AAO28" s="87"/>
      <c r="AAP28" s="87"/>
      <c r="AAQ28" s="87"/>
      <c r="AAR28" s="87"/>
      <c r="AAS28" s="87"/>
      <c r="AAT28" s="87"/>
      <c r="AAU28" s="87"/>
      <c r="AAV28" s="87"/>
      <c r="AAW28" s="87"/>
      <c r="AAX28" s="87"/>
      <c r="AAY28" s="87"/>
      <c r="AAZ28" s="87"/>
      <c r="ABA28" s="87"/>
      <c r="ABB28" s="87"/>
      <c r="ABC28" s="87"/>
      <c r="ABD28" s="87"/>
      <c r="ABE28" s="87"/>
      <c r="ABF28" s="87"/>
      <c r="ABG28" s="87"/>
      <c r="ABH28" s="87"/>
      <c r="ABI28" s="87"/>
      <c r="ABJ28" s="87"/>
      <c r="ABK28" s="87"/>
      <c r="ABL28" s="87"/>
      <c r="ABM28" s="87"/>
      <c r="ABN28" s="87"/>
      <c r="ABO28" s="87"/>
      <c r="ABP28" s="87"/>
      <c r="ABQ28" s="87"/>
      <c r="ABR28" s="87"/>
      <c r="ABS28" s="87"/>
      <c r="ABT28" s="87"/>
      <c r="ABU28" s="87"/>
      <c r="ABV28" s="87"/>
      <c r="ABW28" s="87"/>
      <c r="ABX28" s="87"/>
      <c r="ABY28" s="87"/>
      <c r="ABZ28" s="87"/>
      <c r="ACA28" s="87"/>
      <c r="ACB28" s="87"/>
      <c r="ACC28" s="87"/>
      <c r="ACD28" s="87"/>
      <c r="ACE28" s="87"/>
      <c r="ACF28" s="87"/>
      <c r="ACG28" s="87"/>
      <c r="ACH28" s="87"/>
      <c r="ACI28" s="87"/>
      <c r="ACJ28" s="87"/>
      <c r="ACK28" s="87"/>
      <c r="ACL28" s="87"/>
      <c r="ACM28" s="87"/>
      <c r="ACN28" s="87"/>
      <c r="ACO28" s="87"/>
      <c r="ACP28" s="87"/>
      <c r="ACQ28" s="87"/>
      <c r="ACR28" s="87"/>
      <c r="ACS28" s="87"/>
      <c r="ACT28" s="87"/>
      <c r="ACU28" s="87"/>
      <c r="ACV28" s="87"/>
      <c r="ACW28" s="87"/>
      <c r="ACX28" s="87"/>
      <c r="ACY28" s="87"/>
      <c r="ACZ28" s="87"/>
      <c r="ADA28" s="87"/>
      <c r="ADB28" s="87"/>
      <c r="ADC28" s="87"/>
      <c r="ADD28" s="87"/>
      <c r="ADE28" s="87"/>
      <c r="ADF28" s="87"/>
      <c r="ADG28" s="87"/>
      <c r="ADH28" s="87"/>
      <c r="ADI28" s="87"/>
      <c r="ADJ28" s="87"/>
      <c r="ADK28" s="87"/>
      <c r="ADL28" s="87"/>
      <c r="ADM28" s="87"/>
      <c r="ADN28" s="87"/>
      <c r="ADO28" s="87"/>
      <c r="ADP28" s="87"/>
      <c r="ADQ28" s="87"/>
      <c r="ADR28" s="87"/>
      <c r="ADS28" s="87"/>
      <c r="ADT28" s="87"/>
      <c r="ADU28" s="87"/>
      <c r="ADV28" s="87"/>
      <c r="ADW28" s="87"/>
      <c r="ADX28" s="87"/>
      <c r="ADY28" s="87"/>
      <c r="ADZ28" s="87"/>
      <c r="AEA28" s="87"/>
      <c r="AEB28" s="87"/>
      <c r="AEC28" s="87"/>
      <c r="AED28" s="87"/>
      <c r="AEE28" s="87"/>
      <c r="AEF28" s="87"/>
      <c r="AEG28" s="87"/>
      <c r="AEH28" s="87"/>
      <c r="AEI28" s="87"/>
      <c r="AEJ28" s="87"/>
      <c r="AEK28" s="87"/>
      <c r="AEL28" s="87"/>
      <c r="AEM28" s="87"/>
      <c r="AEN28" s="87"/>
      <c r="AEO28" s="87"/>
      <c r="AEP28" s="87"/>
      <c r="AEQ28" s="87"/>
      <c r="AER28" s="87"/>
      <c r="AES28" s="87"/>
      <c r="AET28" s="87"/>
      <c r="AEU28" s="87"/>
      <c r="AEV28" s="87"/>
      <c r="AEW28" s="87"/>
      <c r="AEX28" s="87"/>
      <c r="AEY28" s="87"/>
      <c r="AEZ28" s="87"/>
      <c r="AFA28" s="87"/>
      <c r="AFB28" s="87"/>
      <c r="AFC28" s="87"/>
      <c r="AFD28" s="87"/>
      <c r="AFE28" s="87"/>
      <c r="AFF28" s="87"/>
      <c r="AFG28" s="87"/>
      <c r="AFH28" s="87"/>
      <c r="AFI28" s="87"/>
      <c r="AFJ28" s="87"/>
      <c r="AFK28" s="87"/>
      <c r="AFL28" s="87"/>
      <c r="AFM28" s="87"/>
      <c r="AFN28" s="87"/>
      <c r="AFO28" s="87"/>
      <c r="AFP28" s="87"/>
      <c r="AFQ28" s="87"/>
      <c r="AFR28" s="87"/>
      <c r="AFS28" s="87"/>
      <c r="AFT28" s="87"/>
      <c r="AFU28" s="87"/>
      <c r="AFV28" s="87"/>
      <c r="AFW28" s="87"/>
      <c r="AFX28" s="87"/>
      <c r="AFY28" s="87"/>
      <c r="AFZ28" s="87"/>
      <c r="AGA28" s="87"/>
      <c r="AGB28" s="87"/>
      <c r="AGC28" s="87"/>
      <c r="AGD28" s="87"/>
      <c r="AGE28" s="87"/>
      <c r="AGF28" s="87"/>
      <c r="AGG28" s="87"/>
      <c r="AGH28" s="87"/>
      <c r="AGI28" s="87"/>
      <c r="AGJ28" s="87"/>
      <c r="AGK28" s="87"/>
      <c r="AGL28" s="87"/>
      <c r="AGM28" s="87"/>
      <c r="AGN28" s="87"/>
      <c r="AGO28" s="87"/>
      <c r="AGP28" s="87"/>
      <c r="AGQ28" s="87"/>
      <c r="AGR28" s="87"/>
      <c r="AGS28" s="87"/>
      <c r="AGT28" s="87"/>
      <c r="AGU28" s="87"/>
      <c r="AGV28" s="87"/>
      <c r="AGW28" s="87"/>
      <c r="AGX28" s="87"/>
      <c r="AGY28" s="87"/>
      <c r="AGZ28" s="87"/>
      <c r="AHA28" s="87"/>
      <c r="AHB28" s="87"/>
      <c r="AHC28" s="87"/>
      <c r="AHD28" s="87"/>
      <c r="AHE28" s="87"/>
      <c r="AHF28" s="87"/>
      <c r="AHG28" s="87"/>
      <c r="AHH28" s="87"/>
      <c r="AHI28" s="87"/>
      <c r="AHJ28" s="87"/>
      <c r="AHK28" s="87"/>
      <c r="AHL28" s="87"/>
      <c r="AHM28" s="87"/>
      <c r="AHN28" s="87"/>
      <c r="AHO28" s="87"/>
      <c r="AHP28" s="87"/>
      <c r="AHQ28" s="87"/>
      <c r="AHR28" s="87"/>
      <c r="AHS28" s="87"/>
      <c r="AHT28" s="87"/>
      <c r="AHU28" s="87"/>
      <c r="AHV28" s="87"/>
      <c r="AHW28" s="87"/>
      <c r="AHX28" s="87"/>
      <c r="AHY28" s="87"/>
      <c r="AHZ28" s="87"/>
      <c r="AIA28" s="87"/>
      <c r="AIB28" s="87"/>
      <c r="AIC28" s="87"/>
      <c r="AID28" s="87"/>
      <c r="AIE28" s="87"/>
      <c r="AIF28" s="87"/>
      <c r="AIG28" s="87"/>
      <c r="AIH28" s="87"/>
      <c r="AII28" s="87"/>
      <c r="AIJ28" s="87"/>
      <c r="AIK28" s="87"/>
      <c r="AIL28" s="87"/>
      <c r="AIM28" s="87"/>
      <c r="AIN28" s="87"/>
      <c r="AIO28" s="87"/>
      <c r="AIP28" s="87"/>
      <c r="AIQ28" s="87"/>
      <c r="AIR28" s="87"/>
      <c r="AIS28" s="87"/>
      <c r="AIT28" s="87"/>
      <c r="AIU28" s="87"/>
      <c r="AIV28" s="87"/>
      <c r="AIW28" s="87"/>
      <c r="AIX28" s="87"/>
      <c r="AIY28" s="87"/>
      <c r="AIZ28" s="87"/>
      <c r="AJA28" s="87"/>
      <c r="AJB28" s="87"/>
      <c r="AJC28" s="87"/>
      <c r="AJD28" s="87"/>
      <c r="AJE28" s="87"/>
      <c r="AJF28" s="87"/>
      <c r="AJG28" s="87"/>
      <c r="AJH28" s="87"/>
      <c r="AJI28" s="87"/>
      <c r="AJJ28" s="87"/>
      <c r="AJK28" s="87"/>
      <c r="AJL28" s="87"/>
      <c r="AJM28" s="87"/>
      <c r="AJN28" s="87"/>
      <c r="AJO28" s="87"/>
      <c r="AJP28" s="87"/>
      <c r="AJQ28" s="87"/>
      <c r="AJR28" s="87"/>
      <c r="AJS28" s="87"/>
      <c r="AJT28" s="87"/>
      <c r="AJU28" s="87"/>
      <c r="AJV28" s="87"/>
      <c r="AJW28" s="87"/>
      <c r="AJX28" s="87"/>
      <c r="AJY28" s="87"/>
      <c r="AJZ28" s="87"/>
      <c r="AKA28" s="87"/>
      <c r="AKB28" s="87"/>
      <c r="AKC28" s="87"/>
      <c r="AKD28" s="87"/>
      <c r="AKE28" s="87"/>
      <c r="AKF28" s="87"/>
      <c r="AKG28" s="87"/>
      <c r="AKH28" s="87"/>
      <c r="AKI28" s="87"/>
      <c r="AKJ28" s="87"/>
      <c r="AKK28" s="87"/>
      <c r="AKL28" s="87"/>
      <c r="AKM28" s="87"/>
      <c r="AKN28" s="87"/>
      <c r="AKO28" s="87"/>
      <c r="AKP28" s="87"/>
      <c r="AKQ28" s="87"/>
      <c r="AKR28" s="87"/>
      <c r="AKS28" s="87"/>
      <c r="AKT28" s="87"/>
      <c r="AKU28" s="87"/>
      <c r="AKV28" s="87"/>
      <c r="AKW28" s="87"/>
      <c r="AKX28" s="87"/>
      <c r="AKY28" s="87"/>
      <c r="AKZ28" s="87"/>
      <c r="ALA28" s="87"/>
      <c r="ALB28" s="87"/>
      <c r="ALC28" s="87"/>
      <c r="ALD28" s="87"/>
      <c r="ALE28" s="87"/>
      <c r="ALF28" s="87"/>
      <c r="ALG28" s="87"/>
      <c r="ALH28" s="87"/>
      <c r="ALI28" s="87"/>
      <c r="ALJ28" s="87"/>
      <c r="ALK28" s="87"/>
      <c r="ALL28" s="87"/>
      <c r="ALM28" s="87"/>
      <c r="ALN28" s="87"/>
      <c r="ALO28" s="87"/>
      <c r="ALP28" s="87"/>
      <c r="ALQ28" s="87"/>
      <c r="ALR28" s="87"/>
      <c r="ALS28" s="87"/>
      <c r="ALT28" s="87"/>
      <c r="ALU28" s="87"/>
      <c r="ALV28" s="87"/>
      <c r="ALW28" s="87"/>
      <c r="ALX28" s="87"/>
      <c r="ALY28" s="87"/>
      <c r="ALZ28" s="87"/>
      <c r="AMA28" s="87"/>
      <c r="AMB28" s="87"/>
      <c r="AMC28" s="87"/>
      <c r="AMD28" s="87"/>
      <c r="AME28" s="87"/>
      <c r="AMF28" s="87"/>
      <c r="AMG28" s="87"/>
      <c r="AMH28" s="87"/>
      <c r="AMI28" s="87"/>
      <c r="AMJ28" s="87"/>
      <c r="AMK28" s="87"/>
      <c r="AML28" s="87"/>
      <c r="AMM28" s="87"/>
      <c r="AMN28" s="87"/>
      <c r="AMO28" s="87"/>
      <c r="AMP28" s="87"/>
      <c r="AMQ28" s="87"/>
      <c r="AMR28" s="87"/>
      <c r="AMS28" s="87"/>
      <c r="AMT28" s="87"/>
      <c r="AMU28" s="87"/>
      <c r="AMV28" s="87"/>
      <c r="AMW28" s="87"/>
      <c r="AMX28" s="87"/>
      <c r="AMY28" s="87"/>
      <c r="AMZ28" s="87"/>
      <c r="ANA28" s="87"/>
      <c r="ANB28" s="87"/>
      <c r="ANC28" s="87"/>
      <c r="AND28" s="87"/>
      <c r="ANE28" s="87"/>
      <c r="ANF28" s="87"/>
      <c r="ANG28" s="87"/>
      <c r="ANH28" s="87"/>
      <c r="ANI28" s="87"/>
      <c r="ANJ28" s="87"/>
      <c r="ANK28" s="87"/>
      <c r="ANL28" s="87"/>
      <c r="ANM28" s="87"/>
      <c r="ANN28" s="87"/>
      <c r="ANO28" s="87"/>
      <c r="ANP28" s="87"/>
      <c r="ANQ28" s="87"/>
      <c r="ANR28" s="87"/>
      <c r="ANS28" s="87"/>
      <c r="ANT28" s="87"/>
      <c r="ANU28" s="87"/>
      <c r="ANV28" s="87"/>
      <c r="ANW28" s="87"/>
      <c r="ANX28" s="87"/>
      <c r="ANY28" s="87"/>
      <c r="ANZ28" s="87"/>
      <c r="AOA28" s="87"/>
      <c r="AOB28" s="87"/>
      <c r="AOC28" s="87"/>
      <c r="AOD28" s="87"/>
      <c r="AOE28" s="87"/>
      <c r="AOF28" s="87"/>
      <c r="AOG28" s="87"/>
      <c r="AOH28" s="87"/>
      <c r="AOI28" s="87"/>
      <c r="AOJ28" s="87"/>
      <c r="AOK28" s="87"/>
      <c r="AOL28" s="87"/>
      <c r="AOM28" s="87"/>
      <c r="AON28" s="87"/>
      <c r="AOO28" s="87"/>
      <c r="AOP28" s="87"/>
      <c r="AOQ28" s="87"/>
      <c r="AOR28" s="87"/>
      <c r="AOS28" s="87"/>
      <c r="AOT28" s="87"/>
      <c r="AOU28" s="87"/>
      <c r="AOV28" s="87"/>
      <c r="AOW28" s="87"/>
      <c r="AOX28" s="87"/>
      <c r="AOY28" s="87"/>
      <c r="AOZ28" s="87"/>
      <c r="APA28" s="87"/>
      <c r="APB28" s="87"/>
      <c r="APC28" s="87"/>
      <c r="APD28" s="87"/>
      <c r="APE28" s="87"/>
      <c r="APF28" s="87"/>
      <c r="APG28" s="87"/>
      <c r="APH28" s="87"/>
      <c r="API28" s="87"/>
      <c r="APJ28" s="87"/>
      <c r="APK28" s="87"/>
      <c r="APL28" s="87"/>
      <c r="APM28" s="87"/>
      <c r="APN28" s="87"/>
      <c r="APO28" s="87"/>
      <c r="APP28" s="87"/>
      <c r="APQ28" s="87"/>
      <c r="APR28" s="87"/>
      <c r="APS28" s="87"/>
      <c r="APT28" s="87"/>
      <c r="APU28" s="87"/>
      <c r="APV28" s="87"/>
      <c r="APW28" s="87"/>
      <c r="APX28" s="87"/>
      <c r="APY28" s="87"/>
      <c r="APZ28" s="87"/>
      <c r="AQA28" s="87"/>
      <c r="AQB28" s="87"/>
      <c r="AQC28" s="87"/>
      <c r="AQD28" s="87"/>
      <c r="AQE28" s="87"/>
      <c r="AQF28" s="87"/>
      <c r="AQG28" s="87"/>
      <c r="AQH28" s="87"/>
      <c r="AQI28" s="87"/>
      <c r="AQJ28" s="87"/>
      <c r="AQK28" s="87"/>
      <c r="AQL28" s="87"/>
      <c r="AQM28" s="87"/>
      <c r="AQN28" s="87"/>
      <c r="AQO28" s="87"/>
      <c r="AQP28" s="87"/>
      <c r="AQQ28" s="87"/>
      <c r="AQR28" s="87"/>
      <c r="AQS28" s="87"/>
      <c r="AQT28" s="87"/>
      <c r="AQU28" s="87"/>
      <c r="AQV28" s="87"/>
      <c r="AQW28" s="87"/>
      <c r="AQX28" s="87"/>
      <c r="AQY28" s="87"/>
      <c r="AQZ28" s="87"/>
      <c r="ARA28" s="87"/>
      <c r="ARB28" s="87"/>
      <c r="ARC28" s="87"/>
      <c r="ARD28" s="87"/>
      <c r="ARE28" s="87"/>
      <c r="ARF28" s="87"/>
      <c r="ARG28" s="87"/>
      <c r="ARH28" s="87"/>
      <c r="ARI28" s="87"/>
      <c r="ARJ28" s="87"/>
      <c r="ARK28" s="87"/>
      <c r="ARL28" s="87"/>
      <c r="ARM28" s="87"/>
      <c r="ARN28" s="87"/>
      <c r="ARO28" s="87"/>
      <c r="ARP28" s="87"/>
      <c r="ARQ28" s="87"/>
      <c r="ARR28" s="87"/>
      <c r="ARS28" s="87"/>
      <c r="ART28" s="87"/>
      <c r="ARU28" s="87"/>
      <c r="ARV28" s="87"/>
      <c r="ARW28" s="87"/>
      <c r="ARX28" s="87"/>
      <c r="ARY28" s="87"/>
      <c r="ARZ28" s="87"/>
      <c r="ASA28" s="87"/>
      <c r="ASB28" s="87"/>
      <c r="ASC28" s="87"/>
      <c r="ASD28" s="87"/>
      <c r="ASE28" s="87"/>
      <c r="ASF28" s="87"/>
      <c r="ASG28" s="87"/>
      <c r="ASH28" s="87"/>
      <c r="ASI28" s="87"/>
      <c r="ASJ28" s="87"/>
      <c r="ASK28" s="87"/>
      <c r="ASL28" s="87"/>
      <c r="ASM28" s="87"/>
      <c r="ASN28" s="87"/>
      <c r="ASO28" s="87"/>
      <c r="ASP28" s="87"/>
      <c r="ASQ28" s="87"/>
      <c r="ASR28" s="87"/>
      <c r="ASS28" s="87"/>
      <c r="AST28" s="87"/>
      <c r="ASU28" s="87"/>
      <c r="ASV28" s="87"/>
      <c r="ASW28" s="87"/>
      <c r="ASX28" s="87"/>
      <c r="ASY28" s="87"/>
      <c r="ASZ28" s="87"/>
      <c r="ATA28" s="87"/>
      <c r="ATB28" s="87"/>
      <c r="ATC28" s="87"/>
      <c r="ATD28" s="87"/>
      <c r="ATE28" s="87"/>
      <c r="ATF28" s="87"/>
      <c r="ATG28" s="87"/>
      <c r="ATH28" s="87"/>
      <c r="ATI28" s="87"/>
      <c r="ATJ28" s="87"/>
      <c r="ATK28" s="87"/>
      <c r="ATL28" s="87"/>
      <c r="ATM28" s="87"/>
      <c r="ATN28" s="87"/>
      <c r="ATO28" s="87"/>
      <c r="ATP28" s="87"/>
      <c r="ATQ28" s="87"/>
      <c r="ATR28" s="87"/>
      <c r="ATS28" s="87"/>
      <c r="ATT28" s="87"/>
      <c r="ATU28" s="87"/>
      <c r="ATV28" s="87"/>
      <c r="ATW28" s="87"/>
      <c r="ATX28" s="87"/>
      <c r="ATY28" s="87"/>
      <c r="ATZ28" s="87"/>
      <c r="AUA28" s="87"/>
      <c r="AUB28" s="87"/>
      <c r="AUC28" s="87"/>
      <c r="AUD28" s="87"/>
      <c r="AUE28" s="87"/>
      <c r="AUF28" s="87"/>
      <c r="AUG28" s="87"/>
      <c r="AUH28" s="87"/>
      <c r="AUI28" s="87"/>
      <c r="AUJ28" s="87"/>
      <c r="AUK28" s="87"/>
      <c r="AUL28" s="87"/>
      <c r="AUM28" s="87"/>
      <c r="AUN28" s="87"/>
      <c r="AUO28" s="87"/>
      <c r="AUP28" s="87"/>
      <c r="AUQ28" s="87"/>
      <c r="AUR28" s="87"/>
      <c r="AUS28" s="87"/>
      <c r="AUT28" s="87"/>
      <c r="AUU28" s="87"/>
      <c r="AUV28" s="87"/>
      <c r="AUW28" s="87"/>
      <c r="AUX28" s="87"/>
      <c r="AUY28" s="87"/>
      <c r="AUZ28" s="87"/>
      <c r="AVA28" s="87"/>
      <c r="AVB28" s="87"/>
      <c r="AVC28" s="87"/>
      <c r="AVD28" s="87"/>
      <c r="AVE28" s="87"/>
      <c r="AVF28" s="87"/>
      <c r="AVG28" s="87"/>
      <c r="AVH28" s="87"/>
      <c r="AVI28" s="87"/>
      <c r="AVJ28" s="87"/>
      <c r="AVK28" s="87"/>
      <c r="AVL28" s="87"/>
      <c r="AVM28" s="87"/>
      <c r="AVN28" s="87"/>
      <c r="AVO28" s="87"/>
      <c r="AVP28" s="87"/>
      <c r="AVQ28" s="87"/>
      <c r="AVR28" s="87"/>
      <c r="AVS28" s="87"/>
      <c r="AVT28" s="87"/>
      <c r="AVU28" s="87"/>
      <c r="AVV28" s="87"/>
      <c r="AVW28" s="87"/>
      <c r="AVX28" s="87"/>
      <c r="AVY28" s="87"/>
      <c r="AVZ28" s="87"/>
      <c r="AWA28" s="87"/>
      <c r="AWB28" s="87"/>
      <c r="AWC28" s="87"/>
      <c r="AWD28" s="87"/>
      <c r="AWE28" s="87"/>
      <c r="AWF28" s="87"/>
      <c r="AWG28" s="87"/>
      <c r="AWH28" s="87"/>
      <c r="AWI28" s="87"/>
      <c r="AWJ28" s="87"/>
      <c r="AWK28" s="87"/>
      <c r="AWL28" s="87"/>
      <c r="AWM28" s="87"/>
      <c r="AWN28" s="87"/>
      <c r="AWO28" s="87"/>
      <c r="AWP28" s="87"/>
      <c r="AWQ28" s="87"/>
      <c r="AWR28" s="87"/>
      <c r="AWS28" s="87"/>
      <c r="AWT28" s="87"/>
      <c r="AWU28" s="87"/>
      <c r="AWV28" s="87"/>
      <c r="AWW28" s="87"/>
      <c r="AWX28" s="87"/>
      <c r="AWY28" s="87"/>
      <c r="AWZ28" s="87"/>
      <c r="AXA28" s="87"/>
      <c r="AXB28" s="87"/>
      <c r="AXC28" s="87"/>
      <c r="AXD28" s="87"/>
      <c r="AXE28" s="87"/>
      <c r="AXF28" s="87"/>
      <c r="AXG28" s="87"/>
      <c r="AXH28" s="87"/>
      <c r="AXI28" s="87"/>
      <c r="AXJ28" s="87"/>
      <c r="AXK28" s="87"/>
      <c r="AXL28" s="87"/>
      <c r="AXM28" s="87"/>
      <c r="AXN28" s="87"/>
      <c r="AXO28" s="87"/>
      <c r="AXP28" s="87"/>
      <c r="AXQ28" s="87"/>
      <c r="AXR28" s="87"/>
      <c r="AXS28" s="87"/>
      <c r="AXT28" s="87"/>
      <c r="AXU28" s="87"/>
      <c r="AXV28" s="87"/>
      <c r="AXW28" s="87"/>
      <c r="AXX28" s="87"/>
      <c r="AXY28" s="87"/>
      <c r="AXZ28" s="87"/>
      <c r="AYA28" s="87"/>
      <c r="AYB28" s="87"/>
      <c r="AYC28" s="87"/>
      <c r="AYD28" s="87"/>
      <c r="AYE28" s="87"/>
      <c r="AYF28" s="87"/>
      <c r="AYG28" s="87"/>
      <c r="AYH28" s="87"/>
      <c r="AYI28" s="87"/>
      <c r="AYJ28" s="87"/>
      <c r="AYK28" s="87"/>
      <c r="AYL28" s="87"/>
      <c r="AYM28" s="87"/>
      <c r="AYN28" s="87"/>
      <c r="AYO28" s="87"/>
      <c r="AYP28" s="87"/>
      <c r="AYQ28" s="87"/>
      <c r="AYR28" s="87"/>
      <c r="AYS28" s="87"/>
      <c r="AYT28" s="87"/>
      <c r="AYU28" s="87"/>
      <c r="AYV28" s="87"/>
      <c r="AYW28" s="87"/>
      <c r="AYX28" s="87"/>
      <c r="AYY28" s="87"/>
      <c r="AYZ28" s="87"/>
      <c r="AZA28" s="87"/>
      <c r="AZB28" s="87"/>
      <c r="AZC28" s="87"/>
      <c r="AZD28" s="87"/>
      <c r="AZE28" s="87"/>
      <c r="AZF28" s="87"/>
      <c r="AZG28" s="87"/>
      <c r="AZH28" s="87"/>
      <c r="AZI28" s="87"/>
      <c r="AZJ28" s="87"/>
      <c r="AZK28" s="87"/>
      <c r="AZL28" s="87"/>
      <c r="AZM28" s="87"/>
      <c r="AZN28" s="87"/>
      <c r="AZO28" s="87"/>
      <c r="AZP28" s="87"/>
      <c r="AZQ28" s="87"/>
      <c r="AZR28" s="87"/>
      <c r="AZS28" s="87"/>
      <c r="AZT28" s="87"/>
      <c r="AZU28" s="87"/>
      <c r="AZV28" s="87"/>
      <c r="AZW28" s="87"/>
      <c r="AZX28" s="87"/>
      <c r="AZY28" s="87"/>
      <c r="AZZ28" s="87"/>
      <c r="BAA28" s="87"/>
      <c r="BAB28" s="87"/>
      <c r="BAC28" s="87"/>
      <c r="BAD28" s="87"/>
      <c r="BAE28" s="87"/>
      <c r="BAF28" s="87"/>
      <c r="BAG28" s="87"/>
      <c r="BAH28" s="87"/>
      <c r="BAI28" s="87"/>
      <c r="BAJ28" s="87"/>
      <c r="BAK28" s="87"/>
      <c r="BAL28" s="87"/>
      <c r="BAM28" s="87"/>
      <c r="BAN28" s="87"/>
      <c r="BAO28" s="87"/>
      <c r="BAP28" s="87"/>
      <c r="BAQ28" s="87"/>
      <c r="BAR28" s="87"/>
      <c r="BAS28" s="87"/>
      <c r="BAT28" s="87"/>
      <c r="BAU28" s="87"/>
      <c r="BAV28" s="87"/>
      <c r="BAW28" s="87"/>
      <c r="BAX28" s="87"/>
      <c r="BAY28" s="87"/>
      <c r="BAZ28" s="87"/>
      <c r="BBA28" s="87"/>
      <c r="BBB28" s="87"/>
      <c r="BBC28" s="87"/>
      <c r="BBD28" s="87"/>
      <c r="BBE28" s="87"/>
      <c r="BBF28" s="87"/>
      <c r="BBG28" s="87"/>
      <c r="BBH28" s="87"/>
      <c r="BBI28" s="87"/>
      <c r="BBJ28" s="87"/>
      <c r="BBK28" s="87"/>
      <c r="BBL28" s="87"/>
      <c r="BBM28" s="87"/>
      <c r="BBN28" s="87"/>
      <c r="BBO28" s="87"/>
      <c r="BBP28" s="87"/>
      <c r="BBQ28" s="87"/>
      <c r="BBR28" s="87"/>
      <c r="BBS28" s="87"/>
      <c r="BBT28" s="87"/>
      <c r="BBU28" s="87"/>
      <c r="BBV28" s="87"/>
      <c r="BBW28" s="87"/>
      <c r="BBX28" s="87"/>
      <c r="BBY28" s="87"/>
      <c r="BBZ28" s="87"/>
      <c r="BCA28" s="87"/>
      <c r="BCB28" s="87"/>
      <c r="BCC28" s="87"/>
      <c r="BCD28" s="87"/>
      <c r="BCE28" s="87"/>
      <c r="BCF28" s="87"/>
      <c r="BCG28" s="87"/>
      <c r="BCH28" s="87"/>
      <c r="BCI28" s="87"/>
      <c r="BCJ28" s="87"/>
      <c r="BCK28" s="87"/>
      <c r="BCL28" s="87"/>
      <c r="BCM28" s="87"/>
      <c r="BCN28" s="87"/>
      <c r="BCO28" s="87"/>
      <c r="BCP28" s="87"/>
      <c r="BCQ28" s="87"/>
      <c r="BCR28" s="87"/>
      <c r="BCS28" s="87"/>
      <c r="BCT28" s="87"/>
      <c r="BCU28" s="87"/>
      <c r="BCV28" s="87"/>
      <c r="BCW28" s="87"/>
      <c r="BCX28" s="87"/>
      <c r="BCY28" s="87"/>
      <c r="BCZ28" s="87"/>
      <c r="BDA28" s="87"/>
      <c r="BDB28" s="87"/>
      <c r="BDC28" s="87"/>
      <c r="BDD28" s="87"/>
      <c r="BDE28" s="87"/>
      <c r="BDF28" s="87"/>
      <c r="BDG28" s="87"/>
      <c r="BDH28" s="87"/>
      <c r="BDI28" s="87"/>
      <c r="BDJ28" s="87"/>
      <c r="BDK28" s="87"/>
      <c r="BDL28" s="87"/>
      <c r="BDM28" s="87"/>
      <c r="BDN28" s="87"/>
      <c r="BDO28" s="87"/>
      <c r="BDP28" s="87"/>
      <c r="BDQ28" s="87"/>
      <c r="BDR28" s="87"/>
      <c r="BDS28" s="87"/>
      <c r="BDT28" s="87"/>
      <c r="BDU28" s="87"/>
      <c r="BDV28" s="87"/>
      <c r="BDW28" s="87"/>
      <c r="BDX28" s="87"/>
      <c r="BDY28" s="87"/>
      <c r="BDZ28" s="87"/>
      <c r="BEA28" s="87"/>
      <c r="BEB28" s="87"/>
      <c r="BEC28" s="87"/>
      <c r="BED28" s="87"/>
      <c r="BEE28" s="87"/>
      <c r="BEF28" s="87"/>
      <c r="BEG28" s="87"/>
      <c r="BEH28" s="87"/>
      <c r="BEI28" s="87"/>
      <c r="BEJ28" s="87"/>
      <c r="BEK28" s="87"/>
      <c r="BEL28" s="87"/>
      <c r="BEM28" s="87"/>
      <c r="BEN28" s="87"/>
      <c r="BEO28" s="87"/>
      <c r="BEP28" s="87"/>
      <c r="BEQ28" s="87"/>
      <c r="BER28" s="87"/>
      <c r="BES28" s="87"/>
      <c r="BET28" s="87"/>
      <c r="BEU28" s="87"/>
      <c r="BEV28" s="87"/>
      <c r="BEW28" s="87"/>
      <c r="BEX28" s="87"/>
      <c r="BEY28" s="87"/>
      <c r="BEZ28" s="87"/>
      <c r="BFA28" s="87"/>
      <c r="BFB28" s="87"/>
      <c r="BFC28" s="87"/>
      <c r="BFD28" s="87"/>
      <c r="BFE28" s="87"/>
      <c r="BFF28" s="87"/>
      <c r="BFG28" s="87"/>
      <c r="BFH28" s="87"/>
      <c r="BFI28" s="87"/>
      <c r="BFJ28" s="87"/>
      <c r="BFK28" s="87"/>
      <c r="BFL28" s="87"/>
      <c r="BFM28" s="87"/>
      <c r="BFN28" s="87"/>
      <c r="BFO28" s="87"/>
      <c r="BFP28" s="87"/>
      <c r="BFQ28" s="87"/>
      <c r="BFR28" s="87"/>
      <c r="BFS28" s="87"/>
      <c r="BFT28" s="87"/>
      <c r="BFU28" s="87"/>
      <c r="BFV28" s="87"/>
      <c r="BFW28" s="87"/>
      <c r="BFX28" s="87"/>
      <c r="BFY28" s="87"/>
      <c r="BFZ28" s="87"/>
      <c r="BGA28" s="87"/>
      <c r="BGB28" s="87"/>
      <c r="BGC28" s="87"/>
      <c r="BGD28" s="87"/>
      <c r="BGE28" s="87"/>
      <c r="BGF28" s="87"/>
      <c r="BGG28" s="87"/>
      <c r="BGH28" s="87"/>
      <c r="BGI28" s="87"/>
      <c r="BGJ28" s="87"/>
      <c r="BGK28" s="87"/>
      <c r="BGL28" s="87"/>
      <c r="BGM28" s="87"/>
      <c r="BGN28" s="87"/>
      <c r="BGO28" s="87"/>
      <c r="BGP28" s="87"/>
      <c r="BGQ28" s="87"/>
      <c r="BGR28" s="87"/>
      <c r="BGS28" s="87"/>
      <c r="BGT28" s="87"/>
      <c r="BGU28" s="87"/>
      <c r="BGV28" s="87"/>
      <c r="BGW28" s="87"/>
      <c r="BGX28" s="87"/>
      <c r="BGY28" s="87"/>
      <c r="BGZ28" s="87"/>
      <c r="BHA28" s="87"/>
      <c r="BHB28" s="87"/>
      <c r="BHC28" s="87"/>
      <c r="BHD28" s="87"/>
      <c r="BHE28" s="87"/>
      <c r="BHF28" s="87"/>
      <c r="BHG28" s="87"/>
      <c r="BHH28" s="87"/>
      <c r="BHI28" s="87"/>
      <c r="BHJ28" s="87"/>
      <c r="BHK28" s="87"/>
      <c r="BHL28" s="87"/>
      <c r="BHM28" s="87"/>
      <c r="BHN28" s="87"/>
      <c r="BHO28" s="87"/>
      <c r="BHP28" s="87"/>
      <c r="BHQ28" s="87"/>
      <c r="BHR28" s="87"/>
      <c r="BHS28" s="87"/>
      <c r="BHT28" s="87"/>
      <c r="BHU28" s="87"/>
      <c r="BHV28" s="87"/>
      <c r="BHW28" s="87"/>
      <c r="BHX28" s="87"/>
      <c r="BHY28" s="87"/>
      <c r="BHZ28" s="87"/>
      <c r="BIA28" s="87"/>
      <c r="BIB28" s="87"/>
      <c r="BIC28" s="87"/>
      <c r="BID28" s="87"/>
      <c r="BIE28" s="87"/>
      <c r="BIF28" s="87"/>
      <c r="BIG28" s="87"/>
      <c r="BIH28" s="87"/>
      <c r="BII28" s="87"/>
      <c r="BIJ28" s="87"/>
      <c r="BIK28" s="87"/>
      <c r="BIL28" s="87"/>
      <c r="BIM28" s="87"/>
      <c r="BIN28" s="87"/>
      <c r="BIO28" s="87"/>
      <c r="BIP28" s="87"/>
      <c r="BIQ28" s="87"/>
      <c r="BIR28" s="87"/>
      <c r="BIS28" s="87"/>
      <c r="BIT28" s="87"/>
      <c r="BIU28" s="87"/>
      <c r="BIV28" s="87"/>
      <c r="BIW28" s="87"/>
      <c r="BIX28" s="87"/>
      <c r="BIY28" s="87"/>
      <c r="BIZ28" s="87"/>
      <c r="BJA28" s="87"/>
      <c r="BJB28" s="87"/>
      <c r="BJC28" s="87"/>
      <c r="BJD28" s="87"/>
      <c r="BJE28" s="87"/>
      <c r="BJF28" s="87"/>
      <c r="BJG28" s="87"/>
      <c r="BJH28" s="87"/>
      <c r="BJI28" s="87"/>
      <c r="BJJ28" s="87"/>
      <c r="BJK28" s="87"/>
      <c r="BJL28" s="87"/>
      <c r="BJM28" s="87"/>
      <c r="BJN28" s="87"/>
      <c r="BJO28" s="87"/>
      <c r="BJP28" s="87"/>
      <c r="BJQ28" s="87"/>
      <c r="BJR28" s="87"/>
      <c r="BJS28" s="87"/>
      <c r="BJT28" s="87"/>
      <c r="BJU28" s="87"/>
      <c r="BJV28" s="87"/>
      <c r="BJW28" s="87"/>
      <c r="BJX28" s="87"/>
      <c r="BJY28" s="87"/>
      <c r="BJZ28" s="87"/>
      <c r="BKA28" s="87"/>
      <c r="BKB28" s="87"/>
      <c r="BKC28" s="87"/>
      <c r="BKD28" s="87"/>
      <c r="BKE28" s="87"/>
      <c r="BKF28" s="87"/>
      <c r="BKG28" s="87"/>
      <c r="BKH28" s="87"/>
      <c r="BKI28" s="87"/>
      <c r="BKJ28" s="87"/>
      <c r="BKK28" s="87"/>
      <c r="BKL28" s="87"/>
      <c r="BKM28" s="87"/>
      <c r="BKN28" s="87"/>
      <c r="BKO28" s="87"/>
      <c r="BKP28" s="87"/>
      <c r="BKQ28" s="87"/>
      <c r="BKR28" s="87"/>
      <c r="BKS28" s="87"/>
      <c r="BKT28" s="87"/>
      <c r="BKU28" s="87"/>
      <c r="BKV28" s="87"/>
      <c r="BKW28" s="87"/>
      <c r="BKX28" s="87"/>
      <c r="BKY28" s="87"/>
      <c r="BKZ28" s="87"/>
      <c r="BLA28" s="87"/>
      <c r="BLB28" s="87"/>
      <c r="BLC28" s="87"/>
      <c r="BLD28" s="87"/>
      <c r="BLE28" s="87"/>
      <c r="BLF28" s="87"/>
      <c r="BLG28" s="87"/>
      <c r="BLH28" s="87"/>
      <c r="BLI28" s="87"/>
      <c r="BLJ28" s="87"/>
      <c r="BLK28" s="87"/>
      <c r="BLL28" s="87"/>
      <c r="BLM28" s="87"/>
      <c r="BLN28" s="87"/>
      <c r="BLO28" s="87"/>
      <c r="BLP28" s="87"/>
      <c r="BLQ28" s="87"/>
      <c r="BLR28" s="87"/>
      <c r="BLS28" s="87"/>
      <c r="BLT28" s="87"/>
      <c r="BLU28" s="87"/>
      <c r="BLV28" s="87"/>
      <c r="BLW28" s="87"/>
      <c r="BLX28" s="87"/>
      <c r="BLY28" s="87"/>
      <c r="BLZ28" s="87"/>
      <c r="BMA28" s="87"/>
      <c r="BMB28" s="87"/>
      <c r="BMC28" s="87"/>
      <c r="BMD28" s="87"/>
      <c r="BME28" s="87"/>
      <c r="BMF28" s="87"/>
      <c r="BMG28" s="87"/>
      <c r="BMH28" s="87"/>
      <c r="BMI28" s="87"/>
      <c r="BMJ28" s="87"/>
      <c r="BMK28" s="87"/>
      <c r="BML28" s="87"/>
      <c r="BMM28" s="87"/>
      <c r="BMN28" s="87"/>
      <c r="BMO28" s="87"/>
      <c r="BMP28" s="87"/>
      <c r="BMQ28" s="87"/>
      <c r="BMR28" s="87"/>
      <c r="BMS28" s="87"/>
      <c r="BMT28" s="87"/>
      <c r="BMU28" s="87"/>
      <c r="BMV28" s="87"/>
      <c r="BMW28" s="87"/>
      <c r="BMX28" s="87"/>
      <c r="BMY28" s="87"/>
      <c r="BMZ28" s="87"/>
      <c r="BNA28" s="87"/>
      <c r="BNB28" s="87"/>
      <c r="BNC28" s="87"/>
      <c r="BND28" s="87"/>
      <c r="BNE28" s="87"/>
      <c r="BNF28" s="87"/>
      <c r="BNG28" s="87"/>
      <c r="BNH28" s="87"/>
      <c r="BNI28" s="87"/>
      <c r="BNJ28" s="87"/>
      <c r="BNK28" s="87"/>
      <c r="BNL28" s="87"/>
      <c r="BNM28" s="87"/>
      <c r="BNN28" s="87"/>
      <c r="BNO28" s="87"/>
      <c r="BNP28" s="87"/>
      <c r="BNQ28" s="87"/>
      <c r="BNR28" s="87"/>
      <c r="BNS28" s="87"/>
      <c r="BNT28" s="87"/>
      <c r="BNU28" s="87"/>
      <c r="BNV28" s="87"/>
      <c r="BNW28" s="87"/>
      <c r="BNX28" s="87"/>
      <c r="BNY28" s="87"/>
      <c r="BNZ28" s="87"/>
      <c r="BOA28" s="87"/>
      <c r="BOB28" s="87"/>
      <c r="BOC28" s="87"/>
      <c r="BOD28" s="87"/>
      <c r="BOE28" s="87"/>
      <c r="BOF28" s="87"/>
      <c r="BOG28" s="87"/>
      <c r="BOH28" s="87"/>
      <c r="BOI28" s="87"/>
      <c r="BOJ28" s="87"/>
      <c r="BOK28" s="87"/>
      <c r="BOL28" s="87"/>
      <c r="BOM28" s="87"/>
      <c r="BON28" s="87"/>
      <c r="BOO28" s="87"/>
      <c r="BOP28" s="87"/>
      <c r="BOQ28" s="87"/>
      <c r="BOR28" s="87"/>
      <c r="BOS28" s="87"/>
      <c r="BOT28" s="87"/>
      <c r="BOU28" s="87"/>
      <c r="BOV28" s="87"/>
      <c r="BOW28" s="87"/>
      <c r="BOX28" s="87"/>
      <c r="BOY28" s="87"/>
      <c r="BOZ28" s="87"/>
      <c r="BPA28" s="87"/>
      <c r="BPB28" s="87"/>
      <c r="BPC28" s="87"/>
      <c r="BPD28" s="87"/>
      <c r="BPE28" s="87"/>
      <c r="BPF28" s="87"/>
      <c r="BPG28" s="87"/>
      <c r="BPH28" s="87"/>
      <c r="BPI28" s="87"/>
      <c r="BPJ28" s="87"/>
      <c r="BPK28" s="87"/>
      <c r="BPL28" s="87"/>
      <c r="BPM28" s="87"/>
      <c r="BPN28" s="87"/>
      <c r="BPO28" s="87"/>
      <c r="BPP28" s="87"/>
      <c r="BPQ28" s="87"/>
      <c r="BPR28" s="87"/>
      <c r="BPS28" s="87"/>
      <c r="BPT28" s="87"/>
      <c r="BPU28" s="87"/>
      <c r="BPV28" s="87"/>
      <c r="BPW28" s="87"/>
      <c r="BPX28" s="87"/>
      <c r="BPY28" s="87"/>
      <c r="BPZ28" s="87"/>
      <c r="BQA28" s="87"/>
      <c r="BQB28" s="87"/>
      <c r="BQC28" s="87"/>
      <c r="BQD28" s="87"/>
      <c r="BQE28" s="87"/>
      <c r="BQF28" s="87"/>
      <c r="BQG28" s="87"/>
      <c r="BQH28" s="87"/>
      <c r="BQI28" s="87"/>
      <c r="BQJ28" s="87"/>
      <c r="BQK28" s="87"/>
      <c r="BQL28" s="87"/>
      <c r="BQM28" s="87"/>
      <c r="BQN28" s="87"/>
      <c r="BQO28" s="87"/>
      <c r="BQP28" s="87"/>
      <c r="BQQ28" s="87"/>
      <c r="BQR28" s="87"/>
      <c r="BQS28" s="87"/>
      <c r="BQT28" s="87"/>
      <c r="BQU28" s="87"/>
      <c r="BQV28" s="87"/>
      <c r="BQW28" s="87"/>
      <c r="BQX28" s="87"/>
      <c r="BQY28" s="87"/>
      <c r="BQZ28" s="87"/>
      <c r="BRA28" s="87"/>
      <c r="BRB28" s="87"/>
      <c r="BRC28" s="87"/>
      <c r="BRD28" s="87"/>
      <c r="BRE28" s="87"/>
      <c r="BRF28" s="87"/>
      <c r="BRG28" s="87"/>
      <c r="BRH28" s="87"/>
      <c r="BRI28" s="87"/>
      <c r="BRJ28" s="87"/>
      <c r="BRK28" s="87"/>
      <c r="BRL28" s="87"/>
      <c r="BRM28" s="87"/>
      <c r="BRN28" s="87"/>
      <c r="BRO28" s="87"/>
      <c r="BRP28" s="87"/>
      <c r="BRQ28" s="87"/>
      <c r="BRR28" s="87"/>
      <c r="BRS28" s="87"/>
      <c r="BRT28" s="87"/>
      <c r="BRU28" s="87"/>
      <c r="BRV28" s="87"/>
      <c r="BRW28" s="87"/>
      <c r="BRX28" s="87"/>
      <c r="BRY28" s="87"/>
      <c r="BRZ28" s="87"/>
      <c r="BSA28" s="87"/>
      <c r="BSB28" s="87"/>
      <c r="BSC28" s="87"/>
      <c r="BSD28" s="87"/>
      <c r="BSE28" s="87"/>
      <c r="BSF28" s="87"/>
      <c r="BSG28" s="87"/>
      <c r="BSH28" s="87"/>
      <c r="BSI28" s="87"/>
      <c r="BSJ28" s="87"/>
      <c r="BSK28" s="87"/>
      <c r="BSL28" s="87"/>
      <c r="BSM28" s="87"/>
      <c r="BSN28" s="87"/>
      <c r="BSO28" s="87"/>
      <c r="BSP28" s="87"/>
      <c r="BSQ28" s="87"/>
      <c r="BSR28" s="87"/>
      <c r="BSS28" s="87"/>
      <c r="BST28" s="87"/>
      <c r="BSU28" s="87"/>
      <c r="BSV28" s="87"/>
      <c r="BSW28" s="87"/>
      <c r="BSX28" s="87"/>
      <c r="BSY28" s="87"/>
      <c r="BSZ28" s="87"/>
      <c r="BTA28" s="87"/>
      <c r="BTB28" s="87"/>
      <c r="BTC28" s="87"/>
      <c r="BTD28" s="87"/>
      <c r="BTE28" s="87"/>
      <c r="BTF28" s="87"/>
      <c r="BTG28" s="87"/>
      <c r="BTH28" s="87"/>
      <c r="BTI28" s="87"/>
      <c r="BTJ28" s="87"/>
      <c r="BTK28" s="87"/>
      <c r="BTL28" s="87"/>
      <c r="BTM28" s="87"/>
      <c r="BTN28" s="87"/>
      <c r="BTO28" s="87"/>
      <c r="BTP28" s="87"/>
      <c r="BTQ28" s="87"/>
      <c r="BTR28" s="87"/>
      <c r="BTS28" s="87"/>
      <c r="BTT28" s="87"/>
      <c r="BTU28" s="87"/>
      <c r="BTV28" s="87"/>
      <c r="BTW28" s="87"/>
      <c r="BTX28" s="87"/>
      <c r="BTY28" s="87"/>
      <c r="BTZ28" s="87"/>
      <c r="BUA28" s="87"/>
      <c r="BUB28" s="87"/>
      <c r="BUC28" s="87"/>
      <c r="BUD28" s="87"/>
      <c r="BUE28" s="87"/>
      <c r="BUF28" s="87"/>
      <c r="BUG28" s="87"/>
      <c r="BUH28" s="87"/>
      <c r="BUI28" s="87"/>
      <c r="BUJ28" s="87"/>
      <c r="BUK28" s="87"/>
      <c r="BUL28" s="87"/>
      <c r="BUM28" s="87"/>
      <c r="BUN28" s="87"/>
      <c r="BUO28" s="87"/>
      <c r="BUP28" s="87"/>
      <c r="BUQ28" s="87"/>
      <c r="BUR28" s="87"/>
      <c r="BUS28" s="87"/>
      <c r="BUT28" s="87"/>
      <c r="BUU28" s="87"/>
      <c r="BUV28" s="87"/>
      <c r="BUW28" s="87"/>
      <c r="BUX28" s="87"/>
      <c r="BUY28" s="87"/>
      <c r="BUZ28" s="87"/>
      <c r="BVA28" s="87"/>
      <c r="BVB28" s="87"/>
      <c r="BVC28" s="87"/>
      <c r="BVD28" s="87"/>
      <c r="BVE28" s="87"/>
      <c r="BVF28" s="87"/>
      <c r="BVG28" s="87"/>
      <c r="BVH28" s="87"/>
      <c r="BVI28" s="87"/>
      <c r="BVJ28" s="87"/>
      <c r="BVK28" s="87"/>
      <c r="BVL28" s="87"/>
      <c r="BVM28" s="87"/>
      <c r="BVN28" s="87"/>
      <c r="BVO28" s="87"/>
      <c r="BVP28" s="87"/>
      <c r="BVQ28" s="87"/>
      <c r="BVR28" s="87"/>
      <c r="BVS28" s="87"/>
      <c r="BVT28" s="87"/>
      <c r="BVU28" s="87"/>
      <c r="BVV28" s="87"/>
      <c r="BVW28" s="87"/>
      <c r="BVX28" s="87"/>
      <c r="BVY28" s="87"/>
      <c r="BVZ28" s="87"/>
      <c r="BWA28" s="87"/>
      <c r="BWB28" s="87"/>
      <c r="BWC28" s="87"/>
      <c r="BWD28" s="87"/>
      <c r="BWE28" s="87"/>
      <c r="BWF28" s="87"/>
      <c r="BWG28" s="87"/>
      <c r="BWH28" s="87"/>
      <c r="BWI28" s="87"/>
      <c r="BWJ28" s="87"/>
      <c r="BWK28" s="87"/>
      <c r="BWL28" s="87"/>
      <c r="BWM28" s="87"/>
      <c r="BWN28" s="87"/>
      <c r="BWO28" s="87"/>
      <c r="BWP28" s="87"/>
      <c r="BWQ28" s="87"/>
      <c r="BWR28" s="87"/>
      <c r="BWS28" s="87"/>
      <c r="BWT28" s="87"/>
      <c r="BWU28" s="87"/>
      <c r="BWV28" s="87"/>
      <c r="BWW28" s="87"/>
      <c r="BWX28" s="87"/>
      <c r="BWY28" s="87"/>
      <c r="BWZ28" s="87"/>
      <c r="BXA28" s="87"/>
      <c r="BXB28" s="87"/>
      <c r="BXC28" s="87"/>
      <c r="BXD28" s="87"/>
      <c r="BXE28" s="87"/>
      <c r="BXF28" s="87"/>
      <c r="BXG28" s="87"/>
      <c r="BXH28" s="87"/>
      <c r="BXI28" s="87"/>
      <c r="BXJ28" s="87"/>
      <c r="BXK28" s="87"/>
      <c r="BXL28" s="87"/>
      <c r="BXM28" s="87"/>
      <c r="BXN28" s="87"/>
      <c r="BXO28" s="87"/>
      <c r="BXP28" s="87"/>
      <c r="BXQ28" s="87"/>
      <c r="BXR28" s="87"/>
      <c r="BXS28" s="87"/>
      <c r="BXT28" s="87"/>
      <c r="BXU28" s="87"/>
      <c r="BXV28" s="87"/>
      <c r="BXW28" s="87"/>
      <c r="BXX28" s="87"/>
      <c r="BXY28" s="87"/>
    </row>
    <row r="29" spans="1:2001" s="88" customFormat="1" ht="15.75" hidden="1" customHeight="1" outlineLevel="1">
      <c r="A29" s="53"/>
      <c r="B29" s="89" t="s">
        <v>44</v>
      </c>
      <c r="C29" s="90">
        <f>'[17]2012 Charge Activity'!$AF$1123</f>
        <v>281</v>
      </c>
      <c r="D29" s="91"/>
      <c r="E29" s="92"/>
      <c r="F29" s="92"/>
      <c r="G29" s="64"/>
      <c r="H29" s="64"/>
      <c r="I29" s="65"/>
      <c r="J29" s="85"/>
      <c r="K29" s="66"/>
      <c r="L29" s="65"/>
      <c r="M29" s="65"/>
      <c r="N29" s="86"/>
      <c r="O29" s="6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87"/>
      <c r="JR29" s="87"/>
      <c r="JS29" s="87"/>
      <c r="JT29" s="87"/>
      <c r="JU29" s="87"/>
      <c r="JV29" s="87"/>
      <c r="JW29" s="87"/>
      <c r="JX29" s="87"/>
      <c r="JY29" s="87"/>
      <c r="JZ29" s="87"/>
      <c r="KA29" s="87"/>
      <c r="KB29" s="87"/>
      <c r="KC29" s="87"/>
      <c r="KD29" s="87"/>
      <c r="KE29" s="87"/>
      <c r="KF29" s="87"/>
      <c r="KG29" s="87"/>
      <c r="KH29" s="87"/>
      <c r="KI29" s="87"/>
      <c r="KJ29" s="87"/>
      <c r="KK29" s="87"/>
      <c r="KL29" s="87"/>
      <c r="KM29" s="87"/>
      <c r="KN29" s="87"/>
      <c r="KO29" s="87"/>
      <c r="KP29" s="87"/>
      <c r="KQ29" s="87"/>
      <c r="KR29" s="87"/>
      <c r="KS29" s="87"/>
      <c r="KT29" s="87"/>
      <c r="KU29" s="87"/>
      <c r="KV29" s="87"/>
      <c r="KW29" s="87"/>
      <c r="KX29" s="87"/>
      <c r="KY29" s="87"/>
      <c r="KZ29" s="87"/>
      <c r="LA29" s="87"/>
      <c r="LB29" s="87"/>
      <c r="LC29" s="87"/>
      <c r="LD29" s="87"/>
      <c r="LE29" s="87"/>
      <c r="LF29" s="87"/>
      <c r="LG29" s="87"/>
      <c r="LH29" s="87"/>
      <c r="LI29" s="87"/>
      <c r="LJ29" s="87"/>
      <c r="LK29" s="87"/>
      <c r="LL29" s="87"/>
      <c r="LM29" s="87"/>
      <c r="LN29" s="87"/>
      <c r="LO29" s="87"/>
      <c r="LP29" s="87"/>
      <c r="LQ29" s="87"/>
      <c r="LR29" s="87"/>
      <c r="LS29" s="87"/>
      <c r="LT29" s="87"/>
      <c r="LU29" s="87"/>
      <c r="LV29" s="87"/>
      <c r="LW29" s="87"/>
      <c r="LX29" s="87"/>
      <c r="LY29" s="87"/>
      <c r="LZ29" s="87"/>
      <c r="MA29" s="87"/>
      <c r="MB29" s="87"/>
      <c r="MC29" s="87"/>
      <c r="MD29" s="87"/>
      <c r="ME29" s="87"/>
      <c r="MF29" s="87"/>
      <c r="MG29" s="87"/>
      <c r="MH29" s="87"/>
      <c r="MI29" s="87"/>
      <c r="MJ29" s="87"/>
      <c r="MK29" s="87"/>
      <c r="ML29" s="87"/>
      <c r="MM29" s="87"/>
      <c r="MN29" s="87"/>
      <c r="MO29" s="87"/>
      <c r="MP29" s="87"/>
      <c r="MQ29" s="87"/>
      <c r="MR29" s="87"/>
      <c r="MS29" s="87"/>
      <c r="MT29" s="87"/>
      <c r="MU29" s="87"/>
      <c r="MV29" s="87"/>
      <c r="MW29" s="87"/>
      <c r="MX29" s="87"/>
      <c r="MY29" s="87"/>
      <c r="MZ29" s="87"/>
      <c r="NA29" s="87"/>
      <c r="NB29" s="87"/>
      <c r="NC29" s="87"/>
      <c r="ND29" s="87"/>
      <c r="NE29" s="87"/>
      <c r="NF29" s="87"/>
      <c r="NG29" s="87"/>
      <c r="NH29" s="87"/>
      <c r="NI29" s="87"/>
      <c r="NJ29" s="87"/>
      <c r="NK29" s="87"/>
      <c r="NL29" s="87"/>
      <c r="NM29" s="87"/>
      <c r="NN29" s="87"/>
      <c r="NO29" s="87"/>
      <c r="NP29" s="87"/>
      <c r="NQ29" s="87"/>
      <c r="NR29" s="87"/>
      <c r="NS29" s="87"/>
      <c r="NT29" s="87"/>
      <c r="NU29" s="87"/>
      <c r="NV29" s="87"/>
      <c r="NW29" s="87"/>
      <c r="NX29" s="87"/>
      <c r="NY29" s="87"/>
      <c r="NZ29" s="87"/>
      <c r="OA29" s="87"/>
      <c r="OB29" s="87"/>
      <c r="OC29" s="87"/>
      <c r="OD29" s="87"/>
      <c r="OE29" s="87"/>
      <c r="OF29" s="87"/>
      <c r="OG29" s="87"/>
      <c r="OH29" s="87"/>
      <c r="OI29" s="87"/>
      <c r="OJ29" s="87"/>
      <c r="OK29" s="87"/>
      <c r="OL29" s="87"/>
      <c r="OM29" s="87"/>
      <c r="ON29" s="87"/>
      <c r="OO29" s="87"/>
      <c r="OP29" s="87"/>
      <c r="OQ29" s="87"/>
      <c r="OR29" s="87"/>
      <c r="OS29" s="87"/>
      <c r="OT29" s="87"/>
      <c r="OU29" s="87"/>
      <c r="OV29" s="87"/>
      <c r="OW29" s="87"/>
      <c r="OX29" s="87"/>
      <c r="OY29" s="87"/>
      <c r="OZ29" s="87"/>
      <c r="PA29" s="87"/>
      <c r="PB29" s="87"/>
      <c r="PC29" s="87"/>
      <c r="PD29" s="87"/>
      <c r="PE29" s="87"/>
      <c r="PF29" s="87"/>
      <c r="PG29" s="87"/>
      <c r="PH29" s="87"/>
      <c r="PI29" s="87"/>
      <c r="PJ29" s="87"/>
      <c r="PK29" s="87"/>
      <c r="PL29" s="87"/>
      <c r="PM29" s="87"/>
      <c r="PN29" s="87"/>
      <c r="PO29" s="87"/>
      <c r="PP29" s="87"/>
      <c r="PQ29" s="87"/>
      <c r="PR29" s="87"/>
      <c r="PS29" s="87"/>
      <c r="PT29" s="87"/>
      <c r="PU29" s="87"/>
      <c r="PV29" s="87"/>
      <c r="PW29" s="87"/>
      <c r="PX29" s="87"/>
      <c r="PY29" s="87"/>
      <c r="PZ29" s="87"/>
      <c r="QA29" s="87"/>
      <c r="QB29" s="87"/>
      <c r="QC29" s="87"/>
      <c r="QD29" s="87"/>
      <c r="QE29" s="87"/>
      <c r="QF29" s="87"/>
      <c r="QG29" s="87"/>
      <c r="QH29" s="87"/>
      <c r="QI29" s="87"/>
      <c r="QJ29" s="87"/>
      <c r="QK29" s="87"/>
      <c r="QL29" s="87"/>
      <c r="QM29" s="87"/>
      <c r="QN29" s="87"/>
      <c r="QO29" s="87"/>
      <c r="QP29" s="87"/>
      <c r="QQ29" s="87"/>
      <c r="QR29" s="87"/>
      <c r="QS29" s="87"/>
      <c r="QT29" s="87"/>
      <c r="QU29" s="87"/>
      <c r="QV29" s="87"/>
      <c r="QW29" s="87"/>
      <c r="QX29" s="87"/>
      <c r="QY29" s="87"/>
      <c r="QZ29" s="87"/>
      <c r="RA29" s="87"/>
      <c r="RB29" s="87"/>
      <c r="RC29" s="87"/>
      <c r="RD29" s="87"/>
      <c r="RE29" s="87"/>
      <c r="RF29" s="87"/>
      <c r="RG29" s="87"/>
      <c r="RH29" s="87"/>
      <c r="RI29" s="87"/>
      <c r="RJ29" s="87"/>
      <c r="RK29" s="87"/>
      <c r="RL29" s="87"/>
      <c r="RM29" s="87"/>
      <c r="RN29" s="87"/>
      <c r="RO29" s="87"/>
      <c r="RP29" s="87"/>
      <c r="RQ29" s="87"/>
      <c r="RR29" s="87"/>
      <c r="RS29" s="87"/>
      <c r="RT29" s="87"/>
      <c r="RU29" s="87"/>
      <c r="RV29" s="87"/>
      <c r="RW29" s="87"/>
      <c r="RX29" s="87"/>
      <c r="RY29" s="87"/>
      <c r="RZ29" s="87"/>
      <c r="SA29" s="87"/>
      <c r="SB29" s="87"/>
      <c r="SC29" s="87"/>
      <c r="SD29" s="87"/>
      <c r="SE29" s="87"/>
      <c r="SF29" s="87"/>
      <c r="SG29" s="87"/>
      <c r="SH29" s="87"/>
      <c r="SI29" s="87"/>
      <c r="SJ29" s="87"/>
      <c r="SK29" s="87"/>
      <c r="SL29" s="87"/>
      <c r="SM29" s="87"/>
      <c r="SN29" s="87"/>
      <c r="SO29" s="87"/>
      <c r="SP29" s="87"/>
      <c r="SQ29" s="87"/>
      <c r="SR29" s="87"/>
      <c r="SS29" s="87"/>
      <c r="ST29" s="87"/>
      <c r="SU29" s="87"/>
      <c r="SV29" s="87"/>
      <c r="SW29" s="87"/>
      <c r="SX29" s="87"/>
      <c r="SY29" s="87"/>
      <c r="SZ29" s="87"/>
      <c r="TA29" s="87"/>
      <c r="TB29" s="87"/>
      <c r="TC29" s="87"/>
      <c r="TD29" s="87"/>
      <c r="TE29" s="87"/>
      <c r="TF29" s="87"/>
      <c r="TG29" s="87"/>
      <c r="TH29" s="87"/>
      <c r="TI29" s="87"/>
      <c r="TJ29" s="87"/>
      <c r="TK29" s="87"/>
      <c r="TL29" s="87"/>
      <c r="TM29" s="87"/>
      <c r="TN29" s="87"/>
      <c r="TO29" s="87"/>
      <c r="TP29" s="87"/>
      <c r="TQ29" s="87"/>
      <c r="TR29" s="87"/>
      <c r="TS29" s="87"/>
      <c r="TT29" s="87"/>
      <c r="TU29" s="87"/>
      <c r="TV29" s="87"/>
      <c r="TW29" s="87"/>
      <c r="TX29" s="87"/>
      <c r="TY29" s="87"/>
      <c r="TZ29" s="87"/>
      <c r="UA29" s="87"/>
      <c r="UB29" s="87"/>
      <c r="UC29" s="87"/>
      <c r="UD29" s="87"/>
      <c r="UE29" s="87"/>
      <c r="UF29" s="87"/>
      <c r="UG29" s="87"/>
      <c r="UH29" s="87"/>
      <c r="UI29" s="87"/>
      <c r="UJ29" s="87"/>
      <c r="UK29" s="87"/>
      <c r="UL29" s="87"/>
      <c r="UM29" s="87"/>
      <c r="UN29" s="87"/>
      <c r="UO29" s="87"/>
      <c r="UP29" s="87"/>
      <c r="UQ29" s="87"/>
      <c r="UR29" s="87"/>
      <c r="US29" s="87"/>
      <c r="UT29" s="87"/>
      <c r="UU29" s="87"/>
      <c r="UV29" s="87"/>
      <c r="UW29" s="87"/>
      <c r="UX29" s="87"/>
      <c r="UY29" s="87"/>
      <c r="UZ29" s="87"/>
      <c r="VA29" s="87"/>
      <c r="VB29" s="87"/>
      <c r="VC29" s="87"/>
      <c r="VD29" s="87"/>
      <c r="VE29" s="87"/>
      <c r="VF29" s="87"/>
      <c r="VG29" s="87"/>
      <c r="VH29" s="87"/>
      <c r="VI29" s="87"/>
      <c r="VJ29" s="87"/>
      <c r="VK29" s="87"/>
      <c r="VL29" s="87"/>
      <c r="VM29" s="87"/>
      <c r="VN29" s="87"/>
      <c r="VO29" s="87"/>
      <c r="VP29" s="87"/>
      <c r="VQ29" s="87"/>
      <c r="VR29" s="87"/>
      <c r="VS29" s="87"/>
      <c r="VT29" s="87"/>
      <c r="VU29" s="87"/>
      <c r="VV29" s="87"/>
      <c r="VW29" s="87"/>
      <c r="VX29" s="87"/>
      <c r="VY29" s="87"/>
      <c r="VZ29" s="87"/>
      <c r="WA29" s="87"/>
      <c r="WB29" s="87"/>
      <c r="WC29" s="87"/>
      <c r="WD29" s="87"/>
      <c r="WE29" s="87"/>
      <c r="WF29" s="87"/>
      <c r="WG29" s="87"/>
      <c r="WH29" s="87"/>
      <c r="WI29" s="87"/>
      <c r="WJ29" s="87"/>
      <c r="WK29" s="87"/>
      <c r="WL29" s="87"/>
      <c r="WM29" s="87"/>
      <c r="WN29" s="87"/>
      <c r="WO29" s="87"/>
      <c r="WP29" s="87"/>
      <c r="WQ29" s="87"/>
      <c r="WR29" s="87"/>
      <c r="WS29" s="87"/>
      <c r="WT29" s="87"/>
      <c r="WU29" s="87"/>
      <c r="WV29" s="87"/>
      <c r="WW29" s="87"/>
      <c r="WX29" s="87"/>
      <c r="WY29" s="87"/>
      <c r="WZ29" s="87"/>
      <c r="XA29" s="87"/>
      <c r="XB29" s="87"/>
      <c r="XC29" s="87"/>
      <c r="XD29" s="87"/>
      <c r="XE29" s="87"/>
      <c r="XF29" s="87"/>
      <c r="XG29" s="87"/>
      <c r="XH29" s="87"/>
      <c r="XI29" s="87"/>
      <c r="XJ29" s="87"/>
      <c r="XK29" s="87"/>
      <c r="XL29" s="87"/>
      <c r="XM29" s="87"/>
      <c r="XN29" s="87"/>
      <c r="XO29" s="87"/>
      <c r="XP29" s="87"/>
      <c r="XQ29" s="87"/>
      <c r="XR29" s="87"/>
      <c r="XS29" s="87"/>
      <c r="XT29" s="87"/>
      <c r="XU29" s="87"/>
      <c r="XV29" s="87"/>
      <c r="XW29" s="87"/>
      <c r="XX29" s="87"/>
      <c r="XY29" s="87"/>
      <c r="XZ29" s="87"/>
      <c r="YA29" s="87"/>
      <c r="YB29" s="87"/>
      <c r="YC29" s="87"/>
      <c r="YD29" s="87"/>
      <c r="YE29" s="87"/>
      <c r="YF29" s="87"/>
      <c r="YG29" s="87"/>
      <c r="YH29" s="87"/>
      <c r="YI29" s="87"/>
      <c r="YJ29" s="87"/>
      <c r="YK29" s="87"/>
      <c r="YL29" s="87"/>
      <c r="YM29" s="87"/>
      <c r="YN29" s="87"/>
      <c r="YO29" s="87"/>
      <c r="YP29" s="87"/>
      <c r="YQ29" s="87"/>
      <c r="YR29" s="87"/>
      <c r="YS29" s="87"/>
      <c r="YT29" s="87"/>
      <c r="YU29" s="87"/>
      <c r="YV29" s="87"/>
      <c r="YW29" s="87"/>
      <c r="YX29" s="87"/>
      <c r="YY29" s="87"/>
      <c r="YZ29" s="87"/>
      <c r="ZA29" s="87"/>
      <c r="ZB29" s="87"/>
      <c r="ZC29" s="87"/>
      <c r="ZD29" s="87"/>
      <c r="ZE29" s="87"/>
      <c r="ZF29" s="87"/>
      <c r="ZG29" s="87"/>
      <c r="ZH29" s="87"/>
      <c r="ZI29" s="87"/>
      <c r="ZJ29" s="87"/>
      <c r="ZK29" s="87"/>
      <c r="ZL29" s="87"/>
      <c r="ZM29" s="87"/>
      <c r="ZN29" s="87"/>
      <c r="ZO29" s="87"/>
      <c r="ZP29" s="87"/>
      <c r="ZQ29" s="87"/>
      <c r="ZR29" s="87"/>
      <c r="ZS29" s="87"/>
      <c r="ZT29" s="87"/>
      <c r="ZU29" s="87"/>
      <c r="ZV29" s="87"/>
      <c r="ZW29" s="87"/>
      <c r="ZX29" s="87"/>
      <c r="ZY29" s="87"/>
      <c r="ZZ29" s="87"/>
      <c r="AAA29" s="87"/>
      <c r="AAB29" s="87"/>
      <c r="AAC29" s="87"/>
      <c r="AAD29" s="87"/>
      <c r="AAE29" s="87"/>
      <c r="AAF29" s="87"/>
      <c r="AAG29" s="87"/>
      <c r="AAH29" s="87"/>
      <c r="AAI29" s="87"/>
      <c r="AAJ29" s="87"/>
      <c r="AAK29" s="87"/>
      <c r="AAL29" s="87"/>
      <c r="AAM29" s="87"/>
      <c r="AAN29" s="87"/>
      <c r="AAO29" s="87"/>
      <c r="AAP29" s="87"/>
      <c r="AAQ29" s="87"/>
      <c r="AAR29" s="87"/>
      <c r="AAS29" s="87"/>
      <c r="AAT29" s="87"/>
      <c r="AAU29" s="87"/>
      <c r="AAV29" s="87"/>
      <c r="AAW29" s="87"/>
      <c r="AAX29" s="87"/>
      <c r="AAY29" s="87"/>
      <c r="AAZ29" s="87"/>
      <c r="ABA29" s="87"/>
      <c r="ABB29" s="87"/>
      <c r="ABC29" s="87"/>
      <c r="ABD29" s="87"/>
      <c r="ABE29" s="87"/>
      <c r="ABF29" s="87"/>
      <c r="ABG29" s="87"/>
      <c r="ABH29" s="87"/>
      <c r="ABI29" s="87"/>
      <c r="ABJ29" s="87"/>
      <c r="ABK29" s="87"/>
      <c r="ABL29" s="87"/>
      <c r="ABM29" s="87"/>
      <c r="ABN29" s="87"/>
      <c r="ABO29" s="87"/>
      <c r="ABP29" s="87"/>
      <c r="ABQ29" s="87"/>
      <c r="ABR29" s="87"/>
      <c r="ABS29" s="87"/>
      <c r="ABT29" s="87"/>
      <c r="ABU29" s="87"/>
      <c r="ABV29" s="87"/>
      <c r="ABW29" s="87"/>
      <c r="ABX29" s="87"/>
      <c r="ABY29" s="87"/>
      <c r="ABZ29" s="87"/>
      <c r="ACA29" s="87"/>
      <c r="ACB29" s="87"/>
      <c r="ACC29" s="87"/>
      <c r="ACD29" s="87"/>
      <c r="ACE29" s="87"/>
      <c r="ACF29" s="87"/>
      <c r="ACG29" s="87"/>
      <c r="ACH29" s="87"/>
      <c r="ACI29" s="87"/>
      <c r="ACJ29" s="87"/>
      <c r="ACK29" s="87"/>
      <c r="ACL29" s="87"/>
      <c r="ACM29" s="87"/>
      <c r="ACN29" s="87"/>
      <c r="ACO29" s="87"/>
      <c r="ACP29" s="87"/>
      <c r="ACQ29" s="87"/>
      <c r="ACR29" s="87"/>
      <c r="ACS29" s="87"/>
      <c r="ACT29" s="87"/>
      <c r="ACU29" s="87"/>
      <c r="ACV29" s="87"/>
      <c r="ACW29" s="87"/>
      <c r="ACX29" s="87"/>
      <c r="ACY29" s="87"/>
      <c r="ACZ29" s="87"/>
      <c r="ADA29" s="87"/>
      <c r="ADB29" s="87"/>
      <c r="ADC29" s="87"/>
      <c r="ADD29" s="87"/>
      <c r="ADE29" s="87"/>
      <c r="ADF29" s="87"/>
      <c r="ADG29" s="87"/>
      <c r="ADH29" s="87"/>
      <c r="ADI29" s="87"/>
      <c r="ADJ29" s="87"/>
      <c r="ADK29" s="87"/>
      <c r="ADL29" s="87"/>
      <c r="ADM29" s="87"/>
      <c r="ADN29" s="87"/>
      <c r="ADO29" s="87"/>
      <c r="ADP29" s="87"/>
      <c r="ADQ29" s="87"/>
      <c r="ADR29" s="87"/>
      <c r="ADS29" s="87"/>
      <c r="ADT29" s="87"/>
      <c r="ADU29" s="87"/>
      <c r="ADV29" s="87"/>
      <c r="ADW29" s="87"/>
      <c r="ADX29" s="87"/>
      <c r="ADY29" s="87"/>
      <c r="ADZ29" s="87"/>
      <c r="AEA29" s="87"/>
      <c r="AEB29" s="87"/>
      <c r="AEC29" s="87"/>
      <c r="AED29" s="87"/>
      <c r="AEE29" s="87"/>
      <c r="AEF29" s="87"/>
      <c r="AEG29" s="87"/>
      <c r="AEH29" s="87"/>
      <c r="AEI29" s="87"/>
      <c r="AEJ29" s="87"/>
      <c r="AEK29" s="87"/>
      <c r="AEL29" s="87"/>
      <c r="AEM29" s="87"/>
      <c r="AEN29" s="87"/>
      <c r="AEO29" s="87"/>
      <c r="AEP29" s="87"/>
      <c r="AEQ29" s="87"/>
      <c r="AER29" s="87"/>
      <c r="AES29" s="87"/>
      <c r="AET29" s="87"/>
      <c r="AEU29" s="87"/>
      <c r="AEV29" s="87"/>
      <c r="AEW29" s="87"/>
      <c r="AEX29" s="87"/>
      <c r="AEY29" s="87"/>
      <c r="AEZ29" s="87"/>
      <c r="AFA29" s="87"/>
      <c r="AFB29" s="87"/>
      <c r="AFC29" s="87"/>
      <c r="AFD29" s="87"/>
      <c r="AFE29" s="87"/>
      <c r="AFF29" s="87"/>
      <c r="AFG29" s="87"/>
      <c r="AFH29" s="87"/>
      <c r="AFI29" s="87"/>
      <c r="AFJ29" s="87"/>
      <c r="AFK29" s="87"/>
      <c r="AFL29" s="87"/>
      <c r="AFM29" s="87"/>
      <c r="AFN29" s="87"/>
      <c r="AFO29" s="87"/>
      <c r="AFP29" s="87"/>
      <c r="AFQ29" s="87"/>
      <c r="AFR29" s="87"/>
      <c r="AFS29" s="87"/>
      <c r="AFT29" s="87"/>
      <c r="AFU29" s="87"/>
      <c r="AFV29" s="87"/>
      <c r="AFW29" s="87"/>
      <c r="AFX29" s="87"/>
      <c r="AFY29" s="87"/>
      <c r="AFZ29" s="87"/>
      <c r="AGA29" s="87"/>
      <c r="AGB29" s="87"/>
      <c r="AGC29" s="87"/>
      <c r="AGD29" s="87"/>
      <c r="AGE29" s="87"/>
      <c r="AGF29" s="87"/>
      <c r="AGG29" s="87"/>
      <c r="AGH29" s="87"/>
      <c r="AGI29" s="87"/>
      <c r="AGJ29" s="87"/>
      <c r="AGK29" s="87"/>
      <c r="AGL29" s="87"/>
      <c r="AGM29" s="87"/>
      <c r="AGN29" s="87"/>
      <c r="AGO29" s="87"/>
      <c r="AGP29" s="87"/>
      <c r="AGQ29" s="87"/>
      <c r="AGR29" s="87"/>
      <c r="AGS29" s="87"/>
      <c r="AGT29" s="87"/>
      <c r="AGU29" s="87"/>
      <c r="AGV29" s="87"/>
      <c r="AGW29" s="87"/>
      <c r="AGX29" s="87"/>
      <c r="AGY29" s="87"/>
      <c r="AGZ29" s="87"/>
      <c r="AHA29" s="87"/>
      <c r="AHB29" s="87"/>
      <c r="AHC29" s="87"/>
      <c r="AHD29" s="87"/>
      <c r="AHE29" s="87"/>
      <c r="AHF29" s="87"/>
      <c r="AHG29" s="87"/>
      <c r="AHH29" s="87"/>
      <c r="AHI29" s="87"/>
      <c r="AHJ29" s="87"/>
      <c r="AHK29" s="87"/>
      <c r="AHL29" s="87"/>
      <c r="AHM29" s="87"/>
      <c r="AHN29" s="87"/>
      <c r="AHO29" s="87"/>
      <c r="AHP29" s="87"/>
      <c r="AHQ29" s="87"/>
      <c r="AHR29" s="87"/>
      <c r="AHS29" s="87"/>
      <c r="AHT29" s="87"/>
      <c r="AHU29" s="87"/>
      <c r="AHV29" s="87"/>
      <c r="AHW29" s="87"/>
      <c r="AHX29" s="87"/>
      <c r="AHY29" s="87"/>
      <c r="AHZ29" s="87"/>
      <c r="AIA29" s="87"/>
      <c r="AIB29" s="87"/>
      <c r="AIC29" s="87"/>
      <c r="AID29" s="87"/>
      <c r="AIE29" s="87"/>
      <c r="AIF29" s="87"/>
      <c r="AIG29" s="87"/>
      <c r="AIH29" s="87"/>
      <c r="AII29" s="87"/>
      <c r="AIJ29" s="87"/>
      <c r="AIK29" s="87"/>
      <c r="AIL29" s="87"/>
      <c r="AIM29" s="87"/>
      <c r="AIN29" s="87"/>
      <c r="AIO29" s="87"/>
      <c r="AIP29" s="87"/>
      <c r="AIQ29" s="87"/>
      <c r="AIR29" s="87"/>
      <c r="AIS29" s="87"/>
      <c r="AIT29" s="87"/>
      <c r="AIU29" s="87"/>
      <c r="AIV29" s="87"/>
      <c r="AIW29" s="87"/>
      <c r="AIX29" s="87"/>
      <c r="AIY29" s="87"/>
      <c r="AIZ29" s="87"/>
      <c r="AJA29" s="87"/>
      <c r="AJB29" s="87"/>
      <c r="AJC29" s="87"/>
      <c r="AJD29" s="87"/>
      <c r="AJE29" s="87"/>
      <c r="AJF29" s="87"/>
      <c r="AJG29" s="87"/>
      <c r="AJH29" s="87"/>
      <c r="AJI29" s="87"/>
      <c r="AJJ29" s="87"/>
      <c r="AJK29" s="87"/>
      <c r="AJL29" s="87"/>
      <c r="AJM29" s="87"/>
      <c r="AJN29" s="87"/>
      <c r="AJO29" s="87"/>
      <c r="AJP29" s="87"/>
      <c r="AJQ29" s="87"/>
      <c r="AJR29" s="87"/>
      <c r="AJS29" s="87"/>
      <c r="AJT29" s="87"/>
      <c r="AJU29" s="87"/>
      <c r="AJV29" s="87"/>
      <c r="AJW29" s="87"/>
      <c r="AJX29" s="87"/>
      <c r="AJY29" s="87"/>
      <c r="AJZ29" s="87"/>
      <c r="AKA29" s="87"/>
      <c r="AKB29" s="87"/>
      <c r="AKC29" s="87"/>
      <c r="AKD29" s="87"/>
      <c r="AKE29" s="87"/>
      <c r="AKF29" s="87"/>
      <c r="AKG29" s="87"/>
      <c r="AKH29" s="87"/>
      <c r="AKI29" s="87"/>
      <c r="AKJ29" s="87"/>
      <c r="AKK29" s="87"/>
      <c r="AKL29" s="87"/>
      <c r="AKM29" s="87"/>
      <c r="AKN29" s="87"/>
      <c r="AKO29" s="87"/>
      <c r="AKP29" s="87"/>
      <c r="AKQ29" s="87"/>
      <c r="AKR29" s="87"/>
      <c r="AKS29" s="87"/>
      <c r="AKT29" s="87"/>
      <c r="AKU29" s="87"/>
      <c r="AKV29" s="87"/>
      <c r="AKW29" s="87"/>
      <c r="AKX29" s="87"/>
      <c r="AKY29" s="87"/>
      <c r="AKZ29" s="87"/>
      <c r="ALA29" s="87"/>
      <c r="ALB29" s="87"/>
      <c r="ALC29" s="87"/>
      <c r="ALD29" s="87"/>
      <c r="ALE29" s="87"/>
      <c r="ALF29" s="87"/>
      <c r="ALG29" s="87"/>
      <c r="ALH29" s="87"/>
      <c r="ALI29" s="87"/>
      <c r="ALJ29" s="87"/>
      <c r="ALK29" s="87"/>
      <c r="ALL29" s="87"/>
      <c r="ALM29" s="87"/>
      <c r="ALN29" s="87"/>
      <c r="ALO29" s="87"/>
      <c r="ALP29" s="87"/>
      <c r="ALQ29" s="87"/>
      <c r="ALR29" s="87"/>
      <c r="ALS29" s="87"/>
      <c r="ALT29" s="87"/>
      <c r="ALU29" s="87"/>
      <c r="ALV29" s="87"/>
      <c r="ALW29" s="87"/>
      <c r="ALX29" s="87"/>
      <c r="ALY29" s="87"/>
      <c r="ALZ29" s="87"/>
      <c r="AMA29" s="87"/>
      <c r="AMB29" s="87"/>
      <c r="AMC29" s="87"/>
      <c r="AMD29" s="87"/>
      <c r="AME29" s="87"/>
      <c r="AMF29" s="87"/>
      <c r="AMG29" s="87"/>
      <c r="AMH29" s="87"/>
      <c r="AMI29" s="87"/>
      <c r="AMJ29" s="87"/>
      <c r="AMK29" s="87"/>
      <c r="AML29" s="87"/>
      <c r="AMM29" s="87"/>
      <c r="AMN29" s="87"/>
      <c r="AMO29" s="87"/>
      <c r="AMP29" s="87"/>
      <c r="AMQ29" s="87"/>
      <c r="AMR29" s="87"/>
      <c r="AMS29" s="87"/>
      <c r="AMT29" s="87"/>
      <c r="AMU29" s="87"/>
      <c r="AMV29" s="87"/>
      <c r="AMW29" s="87"/>
      <c r="AMX29" s="87"/>
      <c r="AMY29" s="87"/>
      <c r="AMZ29" s="87"/>
      <c r="ANA29" s="87"/>
      <c r="ANB29" s="87"/>
      <c r="ANC29" s="87"/>
      <c r="AND29" s="87"/>
      <c r="ANE29" s="87"/>
      <c r="ANF29" s="87"/>
      <c r="ANG29" s="87"/>
      <c r="ANH29" s="87"/>
      <c r="ANI29" s="87"/>
      <c r="ANJ29" s="87"/>
      <c r="ANK29" s="87"/>
      <c r="ANL29" s="87"/>
      <c r="ANM29" s="87"/>
      <c r="ANN29" s="87"/>
      <c r="ANO29" s="87"/>
      <c r="ANP29" s="87"/>
      <c r="ANQ29" s="87"/>
      <c r="ANR29" s="87"/>
      <c r="ANS29" s="87"/>
      <c r="ANT29" s="87"/>
      <c r="ANU29" s="87"/>
      <c r="ANV29" s="87"/>
      <c r="ANW29" s="87"/>
      <c r="ANX29" s="87"/>
      <c r="ANY29" s="87"/>
      <c r="ANZ29" s="87"/>
      <c r="AOA29" s="87"/>
      <c r="AOB29" s="87"/>
      <c r="AOC29" s="87"/>
      <c r="AOD29" s="87"/>
      <c r="AOE29" s="87"/>
      <c r="AOF29" s="87"/>
      <c r="AOG29" s="87"/>
      <c r="AOH29" s="87"/>
      <c r="AOI29" s="87"/>
      <c r="AOJ29" s="87"/>
      <c r="AOK29" s="87"/>
      <c r="AOL29" s="87"/>
      <c r="AOM29" s="87"/>
      <c r="AON29" s="87"/>
      <c r="AOO29" s="87"/>
      <c r="AOP29" s="87"/>
      <c r="AOQ29" s="87"/>
      <c r="AOR29" s="87"/>
      <c r="AOS29" s="87"/>
      <c r="AOT29" s="87"/>
      <c r="AOU29" s="87"/>
      <c r="AOV29" s="87"/>
      <c r="AOW29" s="87"/>
      <c r="AOX29" s="87"/>
      <c r="AOY29" s="87"/>
      <c r="AOZ29" s="87"/>
      <c r="APA29" s="87"/>
      <c r="APB29" s="87"/>
      <c r="APC29" s="87"/>
      <c r="APD29" s="87"/>
      <c r="APE29" s="87"/>
      <c r="APF29" s="87"/>
      <c r="APG29" s="87"/>
      <c r="APH29" s="87"/>
      <c r="API29" s="87"/>
      <c r="APJ29" s="87"/>
      <c r="APK29" s="87"/>
      <c r="APL29" s="87"/>
      <c r="APM29" s="87"/>
      <c r="APN29" s="87"/>
      <c r="APO29" s="87"/>
      <c r="APP29" s="87"/>
      <c r="APQ29" s="87"/>
      <c r="APR29" s="87"/>
      <c r="APS29" s="87"/>
      <c r="APT29" s="87"/>
      <c r="APU29" s="87"/>
      <c r="APV29" s="87"/>
      <c r="APW29" s="87"/>
      <c r="APX29" s="87"/>
      <c r="APY29" s="87"/>
      <c r="APZ29" s="87"/>
      <c r="AQA29" s="87"/>
      <c r="AQB29" s="87"/>
      <c r="AQC29" s="87"/>
      <c r="AQD29" s="87"/>
      <c r="AQE29" s="87"/>
      <c r="AQF29" s="87"/>
      <c r="AQG29" s="87"/>
      <c r="AQH29" s="87"/>
      <c r="AQI29" s="87"/>
      <c r="AQJ29" s="87"/>
      <c r="AQK29" s="87"/>
      <c r="AQL29" s="87"/>
      <c r="AQM29" s="87"/>
      <c r="AQN29" s="87"/>
      <c r="AQO29" s="87"/>
      <c r="AQP29" s="87"/>
      <c r="AQQ29" s="87"/>
      <c r="AQR29" s="87"/>
      <c r="AQS29" s="87"/>
      <c r="AQT29" s="87"/>
      <c r="AQU29" s="87"/>
      <c r="AQV29" s="87"/>
      <c r="AQW29" s="87"/>
      <c r="AQX29" s="87"/>
      <c r="AQY29" s="87"/>
      <c r="AQZ29" s="87"/>
      <c r="ARA29" s="87"/>
      <c r="ARB29" s="87"/>
      <c r="ARC29" s="87"/>
      <c r="ARD29" s="87"/>
      <c r="ARE29" s="87"/>
      <c r="ARF29" s="87"/>
      <c r="ARG29" s="87"/>
      <c r="ARH29" s="87"/>
      <c r="ARI29" s="87"/>
      <c r="ARJ29" s="87"/>
      <c r="ARK29" s="87"/>
      <c r="ARL29" s="87"/>
      <c r="ARM29" s="87"/>
      <c r="ARN29" s="87"/>
      <c r="ARO29" s="87"/>
      <c r="ARP29" s="87"/>
      <c r="ARQ29" s="87"/>
      <c r="ARR29" s="87"/>
      <c r="ARS29" s="87"/>
      <c r="ART29" s="87"/>
      <c r="ARU29" s="87"/>
      <c r="ARV29" s="87"/>
      <c r="ARW29" s="87"/>
      <c r="ARX29" s="87"/>
      <c r="ARY29" s="87"/>
      <c r="ARZ29" s="87"/>
      <c r="ASA29" s="87"/>
      <c r="ASB29" s="87"/>
      <c r="ASC29" s="87"/>
      <c r="ASD29" s="87"/>
      <c r="ASE29" s="87"/>
      <c r="ASF29" s="87"/>
      <c r="ASG29" s="87"/>
      <c r="ASH29" s="87"/>
      <c r="ASI29" s="87"/>
      <c r="ASJ29" s="87"/>
      <c r="ASK29" s="87"/>
      <c r="ASL29" s="87"/>
      <c r="ASM29" s="87"/>
      <c r="ASN29" s="87"/>
      <c r="ASO29" s="87"/>
      <c r="ASP29" s="87"/>
      <c r="ASQ29" s="87"/>
      <c r="ASR29" s="87"/>
      <c r="ASS29" s="87"/>
      <c r="AST29" s="87"/>
      <c r="ASU29" s="87"/>
      <c r="ASV29" s="87"/>
      <c r="ASW29" s="87"/>
      <c r="ASX29" s="87"/>
      <c r="ASY29" s="87"/>
      <c r="ASZ29" s="87"/>
      <c r="ATA29" s="87"/>
      <c r="ATB29" s="87"/>
      <c r="ATC29" s="87"/>
      <c r="ATD29" s="87"/>
      <c r="ATE29" s="87"/>
      <c r="ATF29" s="87"/>
      <c r="ATG29" s="87"/>
      <c r="ATH29" s="87"/>
      <c r="ATI29" s="87"/>
      <c r="ATJ29" s="87"/>
      <c r="ATK29" s="87"/>
      <c r="ATL29" s="87"/>
      <c r="ATM29" s="87"/>
      <c r="ATN29" s="87"/>
      <c r="ATO29" s="87"/>
      <c r="ATP29" s="87"/>
      <c r="ATQ29" s="87"/>
      <c r="ATR29" s="87"/>
      <c r="ATS29" s="87"/>
      <c r="ATT29" s="87"/>
      <c r="ATU29" s="87"/>
      <c r="ATV29" s="87"/>
      <c r="ATW29" s="87"/>
      <c r="ATX29" s="87"/>
      <c r="ATY29" s="87"/>
      <c r="ATZ29" s="87"/>
      <c r="AUA29" s="87"/>
      <c r="AUB29" s="87"/>
      <c r="AUC29" s="87"/>
      <c r="AUD29" s="87"/>
      <c r="AUE29" s="87"/>
      <c r="AUF29" s="87"/>
      <c r="AUG29" s="87"/>
      <c r="AUH29" s="87"/>
      <c r="AUI29" s="87"/>
      <c r="AUJ29" s="87"/>
      <c r="AUK29" s="87"/>
      <c r="AUL29" s="87"/>
      <c r="AUM29" s="87"/>
      <c r="AUN29" s="87"/>
      <c r="AUO29" s="87"/>
      <c r="AUP29" s="87"/>
      <c r="AUQ29" s="87"/>
      <c r="AUR29" s="87"/>
      <c r="AUS29" s="87"/>
      <c r="AUT29" s="87"/>
      <c r="AUU29" s="87"/>
      <c r="AUV29" s="87"/>
      <c r="AUW29" s="87"/>
      <c r="AUX29" s="87"/>
      <c r="AUY29" s="87"/>
      <c r="AUZ29" s="87"/>
      <c r="AVA29" s="87"/>
      <c r="AVB29" s="87"/>
      <c r="AVC29" s="87"/>
      <c r="AVD29" s="87"/>
      <c r="AVE29" s="87"/>
      <c r="AVF29" s="87"/>
      <c r="AVG29" s="87"/>
      <c r="AVH29" s="87"/>
      <c r="AVI29" s="87"/>
      <c r="AVJ29" s="87"/>
      <c r="AVK29" s="87"/>
      <c r="AVL29" s="87"/>
      <c r="AVM29" s="87"/>
      <c r="AVN29" s="87"/>
      <c r="AVO29" s="87"/>
      <c r="AVP29" s="87"/>
      <c r="AVQ29" s="87"/>
      <c r="AVR29" s="87"/>
      <c r="AVS29" s="87"/>
      <c r="AVT29" s="87"/>
      <c r="AVU29" s="87"/>
      <c r="AVV29" s="87"/>
      <c r="AVW29" s="87"/>
      <c r="AVX29" s="87"/>
      <c r="AVY29" s="87"/>
      <c r="AVZ29" s="87"/>
      <c r="AWA29" s="87"/>
      <c r="AWB29" s="87"/>
      <c r="AWC29" s="87"/>
      <c r="AWD29" s="87"/>
      <c r="AWE29" s="87"/>
      <c r="AWF29" s="87"/>
      <c r="AWG29" s="87"/>
      <c r="AWH29" s="87"/>
      <c r="AWI29" s="87"/>
      <c r="AWJ29" s="87"/>
      <c r="AWK29" s="87"/>
      <c r="AWL29" s="87"/>
      <c r="AWM29" s="87"/>
      <c r="AWN29" s="87"/>
      <c r="AWO29" s="87"/>
      <c r="AWP29" s="87"/>
      <c r="AWQ29" s="87"/>
      <c r="AWR29" s="87"/>
      <c r="AWS29" s="87"/>
      <c r="AWT29" s="87"/>
      <c r="AWU29" s="87"/>
      <c r="AWV29" s="87"/>
      <c r="AWW29" s="87"/>
      <c r="AWX29" s="87"/>
      <c r="AWY29" s="87"/>
      <c r="AWZ29" s="87"/>
      <c r="AXA29" s="87"/>
      <c r="AXB29" s="87"/>
      <c r="AXC29" s="87"/>
      <c r="AXD29" s="87"/>
      <c r="AXE29" s="87"/>
      <c r="AXF29" s="87"/>
      <c r="AXG29" s="87"/>
      <c r="AXH29" s="87"/>
      <c r="AXI29" s="87"/>
      <c r="AXJ29" s="87"/>
      <c r="AXK29" s="87"/>
      <c r="AXL29" s="87"/>
      <c r="AXM29" s="87"/>
      <c r="AXN29" s="87"/>
      <c r="AXO29" s="87"/>
      <c r="AXP29" s="87"/>
      <c r="AXQ29" s="87"/>
      <c r="AXR29" s="87"/>
      <c r="AXS29" s="87"/>
      <c r="AXT29" s="87"/>
      <c r="AXU29" s="87"/>
      <c r="AXV29" s="87"/>
      <c r="AXW29" s="87"/>
      <c r="AXX29" s="87"/>
      <c r="AXY29" s="87"/>
      <c r="AXZ29" s="87"/>
      <c r="AYA29" s="87"/>
      <c r="AYB29" s="87"/>
      <c r="AYC29" s="87"/>
      <c r="AYD29" s="87"/>
      <c r="AYE29" s="87"/>
      <c r="AYF29" s="87"/>
      <c r="AYG29" s="87"/>
      <c r="AYH29" s="87"/>
      <c r="AYI29" s="87"/>
      <c r="AYJ29" s="87"/>
      <c r="AYK29" s="87"/>
      <c r="AYL29" s="87"/>
      <c r="AYM29" s="87"/>
      <c r="AYN29" s="87"/>
      <c r="AYO29" s="87"/>
      <c r="AYP29" s="87"/>
      <c r="AYQ29" s="87"/>
      <c r="AYR29" s="87"/>
      <c r="AYS29" s="87"/>
      <c r="AYT29" s="87"/>
      <c r="AYU29" s="87"/>
      <c r="AYV29" s="87"/>
      <c r="AYW29" s="87"/>
      <c r="AYX29" s="87"/>
      <c r="AYY29" s="87"/>
      <c r="AYZ29" s="87"/>
      <c r="AZA29" s="87"/>
      <c r="AZB29" s="87"/>
      <c r="AZC29" s="87"/>
      <c r="AZD29" s="87"/>
      <c r="AZE29" s="87"/>
      <c r="AZF29" s="87"/>
      <c r="AZG29" s="87"/>
      <c r="AZH29" s="87"/>
      <c r="AZI29" s="87"/>
      <c r="AZJ29" s="87"/>
      <c r="AZK29" s="87"/>
      <c r="AZL29" s="87"/>
      <c r="AZM29" s="87"/>
      <c r="AZN29" s="87"/>
      <c r="AZO29" s="87"/>
      <c r="AZP29" s="87"/>
      <c r="AZQ29" s="87"/>
      <c r="AZR29" s="87"/>
      <c r="AZS29" s="87"/>
      <c r="AZT29" s="87"/>
      <c r="AZU29" s="87"/>
      <c r="AZV29" s="87"/>
      <c r="AZW29" s="87"/>
      <c r="AZX29" s="87"/>
      <c r="AZY29" s="87"/>
      <c r="AZZ29" s="87"/>
      <c r="BAA29" s="87"/>
      <c r="BAB29" s="87"/>
      <c r="BAC29" s="87"/>
      <c r="BAD29" s="87"/>
      <c r="BAE29" s="87"/>
      <c r="BAF29" s="87"/>
      <c r="BAG29" s="87"/>
      <c r="BAH29" s="87"/>
      <c r="BAI29" s="87"/>
      <c r="BAJ29" s="87"/>
      <c r="BAK29" s="87"/>
      <c r="BAL29" s="87"/>
      <c r="BAM29" s="87"/>
      <c r="BAN29" s="87"/>
      <c r="BAO29" s="87"/>
      <c r="BAP29" s="87"/>
      <c r="BAQ29" s="87"/>
      <c r="BAR29" s="87"/>
      <c r="BAS29" s="87"/>
      <c r="BAT29" s="87"/>
      <c r="BAU29" s="87"/>
      <c r="BAV29" s="87"/>
      <c r="BAW29" s="87"/>
      <c r="BAX29" s="87"/>
      <c r="BAY29" s="87"/>
      <c r="BAZ29" s="87"/>
      <c r="BBA29" s="87"/>
      <c r="BBB29" s="87"/>
      <c r="BBC29" s="87"/>
      <c r="BBD29" s="87"/>
      <c r="BBE29" s="87"/>
      <c r="BBF29" s="87"/>
      <c r="BBG29" s="87"/>
      <c r="BBH29" s="87"/>
      <c r="BBI29" s="87"/>
      <c r="BBJ29" s="87"/>
      <c r="BBK29" s="87"/>
      <c r="BBL29" s="87"/>
      <c r="BBM29" s="87"/>
      <c r="BBN29" s="87"/>
      <c r="BBO29" s="87"/>
      <c r="BBP29" s="87"/>
      <c r="BBQ29" s="87"/>
      <c r="BBR29" s="87"/>
      <c r="BBS29" s="87"/>
      <c r="BBT29" s="87"/>
      <c r="BBU29" s="87"/>
      <c r="BBV29" s="87"/>
      <c r="BBW29" s="87"/>
      <c r="BBX29" s="87"/>
      <c r="BBY29" s="87"/>
      <c r="BBZ29" s="87"/>
      <c r="BCA29" s="87"/>
      <c r="BCB29" s="87"/>
      <c r="BCC29" s="87"/>
      <c r="BCD29" s="87"/>
      <c r="BCE29" s="87"/>
      <c r="BCF29" s="87"/>
      <c r="BCG29" s="87"/>
      <c r="BCH29" s="87"/>
      <c r="BCI29" s="87"/>
      <c r="BCJ29" s="87"/>
      <c r="BCK29" s="87"/>
      <c r="BCL29" s="87"/>
      <c r="BCM29" s="87"/>
      <c r="BCN29" s="87"/>
      <c r="BCO29" s="87"/>
      <c r="BCP29" s="87"/>
      <c r="BCQ29" s="87"/>
      <c r="BCR29" s="87"/>
      <c r="BCS29" s="87"/>
      <c r="BCT29" s="87"/>
      <c r="BCU29" s="87"/>
      <c r="BCV29" s="87"/>
      <c r="BCW29" s="87"/>
      <c r="BCX29" s="87"/>
      <c r="BCY29" s="87"/>
      <c r="BCZ29" s="87"/>
      <c r="BDA29" s="87"/>
      <c r="BDB29" s="87"/>
      <c r="BDC29" s="87"/>
      <c r="BDD29" s="87"/>
      <c r="BDE29" s="87"/>
      <c r="BDF29" s="87"/>
      <c r="BDG29" s="87"/>
      <c r="BDH29" s="87"/>
      <c r="BDI29" s="87"/>
      <c r="BDJ29" s="87"/>
      <c r="BDK29" s="87"/>
      <c r="BDL29" s="87"/>
      <c r="BDM29" s="87"/>
      <c r="BDN29" s="87"/>
      <c r="BDO29" s="87"/>
      <c r="BDP29" s="87"/>
      <c r="BDQ29" s="87"/>
      <c r="BDR29" s="87"/>
      <c r="BDS29" s="87"/>
      <c r="BDT29" s="87"/>
      <c r="BDU29" s="87"/>
      <c r="BDV29" s="87"/>
      <c r="BDW29" s="87"/>
      <c r="BDX29" s="87"/>
      <c r="BDY29" s="87"/>
      <c r="BDZ29" s="87"/>
      <c r="BEA29" s="87"/>
      <c r="BEB29" s="87"/>
      <c r="BEC29" s="87"/>
      <c r="BED29" s="87"/>
      <c r="BEE29" s="87"/>
      <c r="BEF29" s="87"/>
      <c r="BEG29" s="87"/>
      <c r="BEH29" s="87"/>
      <c r="BEI29" s="87"/>
      <c r="BEJ29" s="87"/>
      <c r="BEK29" s="87"/>
      <c r="BEL29" s="87"/>
      <c r="BEM29" s="87"/>
      <c r="BEN29" s="87"/>
      <c r="BEO29" s="87"/>
      <c r="BEP29" s="87"/>
      <c r="BEQ29" s="87"/>
      <c r="BER29" s="87"/>
      <c r="BES29" s="87"/>
      <c r="BET29" s="87"/>
      <c r="BEU29" s="87"/>
      <c r="BEV29" s="87"/>
      <c r="BEW29" s="87"/>
      <c r="BEX29" s="87"/>
      <c r="BEY29" s="87"/>
      <c r="BEZ29" s="87"/>
      <c r="BFA29" s="87"/>
      <c r="BFB29" s="87"/>
      <c r="BFC29" s="87"/>
      <c r="BFD29" s="87"/>
      <c r="BFE29" s="87"/>
      <c r="BFF29" s="87"/>
      <c r="BFG29" s="87"/>
      <c r="BFH29" s="87"/>
      <c r="BFI29" s="87"/>
      <c r="BFJ29" s="87"/>
      <c r="BFK29" s="87"/>
      <c r="BFL29" s="87"/>
      <c r="BFM29" s="87"/>
      <c r="BFN29" s="87"/>
      <c r="BFO29" s="87"/>
      <c r="BFP29" s="87"/>
      <c r="BFQ29" s="87"/>
      <c r="BFR29" s="87"/>
      <c r="BFS29" s="87"/>
      <c r="BFT29" s="87"/>
      <c r="BFU29" s="87"/>
      <c r="BFV29" s="87"/>
      <c r="BFW29" s="87"/>
      <c r="BFX29" s="87"/>
      <c r="BFY29" s="87"/>
      <c r="BFZ29" s="87"/>
      <c r="BGA29" s="87"/>
      <c r="BGB29" s="87"/>
      <c r="BGC29" s="87"/>
      <c r="BGD29" s="87"/>
      <c r="BGE29" s="87"/>
      <c r="BGF29" s="87"/>
      <c r="BGG29" s="87"/>
      <c r="BGH29" s="87"/>
      <c r="BGI29" s="87"/>
      <c r="BGJ29" s="87"/>
      <c r="BGK29" s="87"/>
      <c r="BGL29" s="87"/>
      <c r="BGM29" s="87"/>
      <c r="BGN29" s="87"/>
      <c r="BGO29" s="87"/>
      <c r="BGP29" s="87"/>
      <c r="BGQ29" s="87"/>
      <c r="BGR29" s="87"/>
      <c r="BGS29" s="87"/>
      <c r="BGT29" s="87"/>
      <c r="BGU29" s="87"/>
      <c r="BGV29" s="87"/>
      <c r="BGW29" s="87"/>
      <c r="BGX29" s="87"/>
      <c r="BGY29" s="87"/>
      <c r="BGZ29" s="87"/>
      <c r="BHA29" s="87"/>
      <c r="BHB29" s="87"/>
      <c r="BHC29" s="87"/>
      <c r="BHD29" s="87"/>
      <c r="BHE29" s="87"/>
      <c r="BHF29" s="87"/>
      <c r="BHG29" s="87"/>
      <c r="BHH29" s="87"/>
      <c r="BHI29" s="87"/>
      <c r="BHJ29" s="87"/>
      <c r="BHK29" s="87"/>
      <c r="BHL29" s="87"/>
      <c r="BHM29" s="87"/>
      <c r="BHN29" s="87"/>
      <c r="BHO29" s="87"/>
      <c r="BHP29" s="87"/>
      <c r="BHQ29" s="87"/>
      <c r="BHR29" s="87"/>
      <c r="BHS29" s="87"/>
      <c r="BHT29" s="87"/>
      <c r="BHU29" s="87"/>
      <c r="BHV29" s="87"/>
      <c r="BHW29" s="87"/>
      <c r="BHX29" s="87"/>
      <c r="BHY29" s="87"/>
      <c r="BHZ29" s="87"/>
      <c r="BIA29" s="87"/>
      <c r="BIB29" s="87"/>
      <c r="BIC29" s="87"/>
      <c r="BID29" s="87"/>
      <c r="BIE29" s="87"/>
      <c r="BIF29" s="87"/>
      <c r="BIG29" s="87"/>
      <c r="BIH29" s="87"/>
      <c r="BII29" s="87"/>
      <c r="BIJ29" s="87"/>
      <c r="BIK29" s="87"/>
      <c r="BIL29" s="87"/>
      <c r="BIM29" s="87"/>
      <c r="BIN29" s="87"/>
      <c r="BIO29" s="87"/>
      <c r="BIP29" s="87"/>
      <c r="BIQ29" s="87"/>
      <c r="BIR29" s="87"/>
      <c r="BIS29" s="87"/>
      <c r="BIT29" s="87"/>
      <c r="BIU29" s="87"/>
      <c r="BIV29" s="87"/>
      <c r="BIW29" s="87"/>
      <c r="BIX29" s="87"/>
      <c r="BIY29" s="87"/>
      <c r="BIZ29" s="87"/>
      <c r="BJA29" s="87"/>
      <c r="BJB29" s="87"/>
      <c r="BJC29" s="87"/>
      <c r="BJD29" s="87"/>
      <c r="BJE29" s="87"/>
      <c r="BJF29" s="87"/>
      <c r="BJG29" s="87"/>
      <c r="BJH29" s="87"/>
      <c r="BJI29" s="87"/>
      <c r="BJJ29" s="87"/>
      <c r="BJK29" s="87"/>
      <c r="BJL29" s="87"/>
      <c r="BJM29" s="87"/>
      <c r="BJN29" s="87"/>
      <c r="BJO29" s="87"/>
      <c r="BJP29" s="87"/>
      <c r="BJQ29" s="87"/>
      <c r="BJR29" s="87"/>
      <c r="BJS29" s="87"/>
      <c r="BJT29" s="87"/>
      <c r="BJU29" s="87"/>
      <c r="BJV29" s="87"/>
      <c r="BJW29" s="87"/>
      <c r="BJX29" s="87"/>
      <c r="BJY29" s="87"/>
      <c r="BJZ29" s="87"/>
      <c r="BKA29" s="87"/>
      <c r="BKB29" s="87"/>
      <c r="BKC29" s="87"/>
      <c r="BKD29" s="87"/>
      <c r="BKE29" s="87"/>
      <c r="BKF29" s="87"/>
      <c r="BKG29" s="87"/>
      <c r="BKH29" s="87"/>
      <c r="BKI29" s="87"/>
      <c r="BKJ29" s="87"/>
      <c r="BKK29" s="87"/>
      <c r="BKL29" s="87"/>
      <c r="BKM29" s="87"/>
      <c r="BKN29" s="87"/>
      <c r="BKO29" s="87"/>
      <c r="BKP29" s="87"/>
      <c r="BKQ29" s="87"/>
      <c r="BKR29" s="87"/>
      <c r="BKS29" s="87"/>
      <c r="BKT29" s="87"/>
      <c r="BKU29" s="87"/>
      <c r="BKV29" s="87"/>
      <c r="BKW29" s="87"/>
      <c r="BKX29" s="87"/>
      <c r="BKY29" s="87"/>
      <c r="BKZ29" s="87"/>
      <c r="BLA29" s="87"/>
      <c r="BLB29" s="87"/>
      <c r="BLC29" s="87"/>
      <c r="BLD29" s="87"/>
      <c r="BLE29" s="87"/>
      <c r="BLF29" s="87"/>
      <c r="BLG29" s="87"/>
      <c r="BLH29" s="87"/>
      <c r="BLI29" s="87"/>
      <c r="BLJ29" s="87"/>
      <c r="BLK29" s="87"/>
      <c r="BLL29" s="87"/>
      <c r="BLM29" s="87"/>
      <c r="BLN29" s="87"/>
      <c r="BLO29" s="87"/>
      <c r="BLP29" s="87"/>
      <c r="BLQ29" s="87"/>
      <c r="BLR29" s="87"/>
      <c r="BLS29" s="87"/>
      <c r="BLT29" s="87"/>
      <c r="BLU29" s="87"/>
      <c r="BLV29" s="87"/>
      <c r="BLW29" s="87"/>
      <c r="BLX29" s="87"/>
      <c r="BLY29" s="87"/>
      <c r="BLZ29" s="87"/>
      <c r="BMA29" s="87"/>
      <c r="BMB29" s="87"/>
      <c r="BMC29" s="87"/>
      <c r="BMD29" s="87"/>
      <c r="BME29" s="87"/>
      <c r="BMF29" s="87"/>
      <c r="BMG29" s="87"/>
      <c r="BMH29" s="87"/>
      <c r="BMI29" s="87"/>
      <c r="BMJ29" s="87"/>
      <c r="BMK29" s="87"/>
      <c r="BML29" s="87"/>
      <c r="BMM29" s="87"/>
      <c r="BMN29" s="87"/>
      <c r="BMO29" s="87"/>
      <c r="BMP29" s="87"/>
      <c r="BMQ29" s="87"/>
      <c r="BMR29" s="87"/>
      <c r="BMS29" s="87"/>
      <c r="BMT29" s="87"/>
      <c r="BMU29" s="87"/>
      <c r="BMV29" s="87"/>
      <c r="BMW29" s="87"/>
      <c r="BMX29" s="87"/>
      <c r="BMY29" s="87"/>
      <c r="BMZ29" s="87"/>
      <c r="BNA29" s="87"/>
      <c r="BNB29" s="87"/>
      <c r="BNC29" s="87"/>
      <c r="BND29" s="87"/>
      <c r="BNE29" s="87"/>
      <c r="BNF29" s="87"/>
      <c r="BNG29" s="87"/>
      <c r="BNH29" s="87"/>
      <c r="BNI29" s="87"/>
      <c r="BNJ29" s="87"/>
      <c r="BNK29" s="87"/>
      <c r="BNL29" s="87"/>
      <c r="BNM29" s="87"/>
      <c r="BNN29" s="87"/>
      <c r="BNO29" s="87"/>
      <c r="BNP29" s="87"/>
      <c r="BNQ29" s="87"/>
      <c r="BNR29" s="87"/>
      <c r="BNS29" s="87"/>
      <c r="BNT29" s="87"/>
      <c r="BNU29" s="87"/>
      <c r="BNV29" s="87"/>
      <c r="BNW29" s="87"/>
      <c r="BNX29" s="87"/>
      <c r="BNY29" s="87"/>
      <c r="BNZ29" s="87"/>
      <c r="BOA29" s="87"/>
      <c r="BOB29" s="87"/>
      <c r="BOC29" s="87"/>
      <c r="BOD29" s="87"/>
      <c r="BOE29" s="87"/>
      <c r="BOF29" s="87"/>
      <c r="BOG29" s="87"/>
      <c r="BOH29" s="87"/>
      <c r="BOI29" s="87"/>
      <c r="BOJ29" s="87"/>
      <c r="BOK29" s="87"/>
      <c r="BOL29" s="87"/>
      <c r="BOM29" s="87"/>
      <c r="BON29" s="87"/>
      <c r="BOO29" s="87"/>
      <c r="BOP29" s="87"/>
      <c r="BOQ29" s="87"/>
      <c r="BOR29" s="87"/>
      <c r="BOS29" s="87"/>
      <c r="BOT29" s="87"/>
      <c r="BOU29" s="87"/>
      <c r="BOV29" s="87"/>
      <c r="BOW29" s="87"/>
      <c r="BOX29" s="87"/>
      <c r="BOY29" s="87"/>
      <c r="BOZ29" s="87"/>
      <c r="BPA29" s="87"/>
      <c r="BPB29" s="87"/>
      <c r="BPC29" s="87"/>
      <c r="BPD29" s="87"/>
      <c r="BPE29" s="87"/>
      <c r="BPF29" s="87"/>
      <c r="BPG29" s="87"/>
      <c r="BPH29" s="87"/>
      <c r="BPI29" s="87"/>
      <c r="BPJ29" s="87"/>
      <c r="BPK29" s="87"/>
      <c r="BPL29" s="87"/>
      <c r="BPM29" s="87"/>
      <c r="BPN29" s="87"/>
      <c r="BPO29" s="87"/>
      <c r="BPP29" s="87"/>
      <c r="BPQ29" s="87"/>
      <c r="BPR29" s="87"/>
      <c r="BPS29" s="87"/>
      <c r="BPT29" s="87"/>
      <c r="BPU29" s="87"/>
      <c r="BPV29" s="87"/>
      <c r="BPW29" s="87"/>
      <c r="BPX29" s="87"/>
      <c r="BPY29" s="87"/>
      <c r="BPZ29" s="87"/>
      <c r="BQA29" s="87"/>
      <c r="BQB29" s="87"/>
      <c r="BQC29" s="87"/>
      <c r="BQD29" s="87"/>
      <c r="BQE29" s="87"/>
      <c r="BQF29" s="87"/>
      <c r="BQG29" s="87"/>
      <c r="BQH29" s="87"/>
      <c r="BQI29" s="87"/>
      <c r="BQJ29" s="87"/>
      <c r="BQK29" s="87"/>
      <c r="BQL29" s="87"/>
      <c r="BQM29" s="87"/>
      <c r="BQN29" s="87"/>
      <c r="BQO29" s="87"/>
      <c r="BQP29" s="87"/>
      <c r="BQQ29" s="87"/>
      <c r="BQR29" s="87"/>
      <c r="BQS29" s="87"/>
      <c r="BQT29" s="87"/>
      <c r="BQU29" s="87"/>
      <c r="BQV29" s="87"/>
      <c r="BQW29" s="87"/>
      <c r="BQX29" s="87"/>
      <c r="BQY29" s="87"/>
      <c r="BQZ29" s="87"/>
      <c r="BRA29" s="87"/>
      <c r="BRB29" s="87"/>
      <c r="BRC29" s="87"/>
      <c r="BRD29" s="87"/>
      <c r="BRE29" s="87"/>
      <c r="BRF29" s="87"/>
      <c r="BRG29" s="87"/>
      <c r="BRH29" s="87"/>
      <c r="BRI29" s="87"/>
      <c r="BRJ29" s="87"/>
      <c r="BRK29" s="87"/>
      <c r="BRL29" s="87"/>
      <c r="BRM29" s="87"/>
      <c r="BRN29" s="87"/>
      <c r="BRO29" s="87"/>
      <c r="BRP29" s="87"/>
      <c r="BRQ29" s="87"/>
      <c r="BRR29" s="87"/>
      <c r="BRS29" s="87"/>
      <c r="BRT29" s="87"/>
      <c r="BRU29" s="87"/>
      <c r="BRV29" s="87"/>
      <c r="BRW29" s="87"/>
      <c r="BRX29" s="87"/>
      <c r="BRY29" s="87"/>
      <c r="BRZ29" s="87"/>
      <c r="BSA29" s="87"/>
      <c r="BSB29" s="87"/>
      <c r="BSC29" s="87"/>
      <c r="BSD29" s="87"/>
      <c r="BSE29" s="87"/>
      <c r="BSF29" s="87"/>
      <c r="BSG29" s="87"/>
      <c r="BSH29" s="87"/>
      <c r="BSI29" s="87"/>
      <c r="BSJ29" s="87"/>
      <c r="BSK29" s="87"/>
      <c r="BSL29" s="87"/>
      <c r="BSM29" s="87"/>
      <c r="BSN29" s="87"/>
      <c r="BSO29" s="87"/>
      <c r="BSP29" s="87"/>
      <c r="BSQ29" s="87"/>
      <c r="BSR29" s="87"/>
      <c r="BSS29" s="87"/>
      <c r="BST29" s="87"/>
      <c r="BSU29" s="87"/>
      <c r="BSV29" s="87"/>
      <c r="BSW29" s="87"/>
      <c r="BSX29" s="87"/>
      <c r="BSY29" s="87"/>
      <c r="BSZ29" s="87"/>
      <c r="BTA29" s="87"/>
      <c r="BTB29" s="87"/>
      <c r="BTC29" s="87"/>
      <c r="BTD29" s="87"/>
      <c r="BTE29" s="87"/>
      <c r="BTF29" s="87"/>
      <c r="BTG29" s="87"/>
      <c r="BTH29" s="87"/>
      <c r="BTI29" s="87"/>
      <c r="BTJ29" s="87"/>
      <c r="BTK29" s="87"/>
      <c r="BTL29" s="87"/>
      <c r="BTM29" s="87"/>
      <c r="BTN29" s="87"/>
      <c r="BTO29" s="87"/>
      <c r="BTP29" s="87"/>
      <c r="BTQ29" s="87"/>
      <c r="BTR29" s="87"/>
      <c r="BTS29" s="87"/>
      <c r="BTT29" s="87"/>
      <c r="BTU29" s="87"/>
      <c r="BTV29" s="87"/>
      <c r="BTW29" s="87"/>
      <c r="BTX29" s="87"/>
      <c r="BTY29" s="87"/>
      <c r="BTZ29" s="87"/>
      <c r="BUA29" s="87"/>
      <c r="BUB29" s="87"/>
      <c r="BUC29" s="87"/>
      <c r="BUD29" s="87"/>
      <c r="BUE29" s="87"/>
      <c r="BUF29" s="87"/>
      <c r="BUG29" s="87"/>
      <c r="BUH29" s="87"/>
      <c r="BUI29" s="87"/>
      <c r="BUJ29" s="87"/>
      <c r="BUK29" s="87"/>
      <c r="BUL29" s="87"/>
      <c r="BUM29" s="87"/>
      <c r="BUN29" s="87"/>
      <c r="BUO29" s="87"/>
      <c r="BUP29" s="87"/>
      <c r="BUQ29" s="87"/>
      <c r="BUR29" s="87"/>
      <c r="BUS29" s="87"/>
      <c r="BUT29" s="87"/>
      <c r="BUU29" s="87"/>
      <c r="BUV29" s="87"/>
      <c r="BUW29" s="87"/>
      <c r="BUX29" s="87"/>
      <c r="BUY29" s="87"/>
      <c r="BUZ29" s="87"/>
      <c r="BVA29" s="87"/>
      <c r="BVB29" s="87"/>
      <c r="BVC29" s="87"/>
      <c r="BVD29" s="87"/>
      <c r="BVE29" s="87"/>
      <c r="BVF29" s="87"/>
      <c r="BVG29" s="87"/>
      <c r="BVH29" s="87"/>
      <c r="BVI29" s="87"/>
      <c r="BVJ29" s="87"/>
      <c r="BVK29" s="87"/>
      <c r="BVL29" s="87"/>
      <c r="BVM29" s="87"/>
      <c r="BVN29" s="87"/>
      <c r="BVO29" s="87"/>
      <c r="BVP29" s="87"/>
      <c r="BVQ29" s="87"/>
      <c r="BVR29" s="87"/>
      <c r="BVS29" s="87"/>
      <c r="BVT29" s="87"/>
      <c r="BVU29" s="87"/>
      <c r="BVV29" s="87"/>
      <c r="BVW29" s="87"/>
      <c r="BVX29" s="87"/>
      <c r="BVY29" s="87"/>
      <c r="BVZ29" s="87"/>
      <c r="BWA29" s="87"/>
      <c r="BWB29" s="87"/>
      <c r="BWC29" s="87"/>
      <c r="BWD29" s="87"/>
      <c r="BWE29" s="87"/>
      <c r="BWF29" s="87"/>
      <c r="BWG29" s="87"/>
      <c r="BWH29" s="87"/>
      <c r="BWI29" s="87"/>
      <c r="BWJ29" s="87"/>
      <c r="BWK29" s="87"/>
      <c r="BWL29" s="87"/>
      <c r="BWM29" s="87"/>
      <c r="BWN29" s="87"/>
      <c r="BWO29" s="87"/>
      <c r="BWP29" s="87"/>
      <c r="BWQ29" s="87"/>
      <c r="BWR29" s="87"/>
      <c r="BWS29" s="87"/>
      <c r="BWT29" s="87"/>
      <c r="BWU29" s="87"/>
      <c r="BWV29" s="87"/>
      <c r="BWW29" s="87"/>
      <c r="BWX29" s="87"/>
      <c r="BWY29" s="87"/>
      <c r="BWZ29" s="87"/>
      <c r="BXA29" s="87"/>
      <c r="BXB29" s="87"/>
      <c r="BXC29" s="87"/>
      <c r="BXD29" s="87"/>
      <c r="BXE29" s="87"/>
      <c r="BXF29" s="87"/>
      <c r="BXG29" s="87"/>
      <c r="BXH29" s="87"/>
      <c r="BXI29" s="87"/>
      <c r="BXJ29" s="87"/>
      <c r="BXK29" s="87"/>
      <c r="BXL29" s="87"/>
      <c r="BXM29" s="87"/>
      <c r="BXN29" s="87"/>
      <c r="BXO29" s="87"/>
      <c r="BXP29" s="87"/>
      <c r="BXQ29" s="87"/>
      <c r="BXR29" s="87"/>
      <c r="BXS29" s="87"/>
      <c r="BXT29" s="87"/>
      <c r="BXU29" s="87"/>
      <c r="BXV29" s="87"/>
      <c r="BXW29" s="87"/>
      <c r="BXX29" s="87"/>
      <c r="BXY29" s="87"/>
    </row>
    <row r="30" spans="1:2001" s="88" customFormat="1" ht="15.75" hidden="1" customHeight="1" outlineLevel="1">
      <c r="A30" s="53"/>
      <c r="B30" s="89" t="s">
        <v>44</v>
      </c>
      <c r="C30" s="90">
        <f>'[17]2012 Charge Activity'!$AF$1125</f>
        <v>14</v>
      </c>
      <c r="D30" s="91"/>
      <c r="E30" s="92"/>
      <c r="F30" s="92"/>
      <c r="G30" s="64"/>
      <c r="H30" s="64"/>
      <c r="I30" s="65"/>
      <c r="J30" s="85"/>
      <c r="K30" s="66"/>
      <c r="L30" s="65"/>
      <c r="M30" s="65"/>
      <c r="N30" s="86"/>
      <c r="O30" s="6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87"/>
      <c r="JN30" s="87"/>
      <c r="JO30" s="87"/>
      <c r="JP30" s="87"/>
      <c r="JQ30" s="87"/>
      <c r="JR30" s="87"/>
      <c r="JS30" s="87"/>
      <c r="JT30" s="87"/>
      <c r="JU30" s="87"/>
      <c r="JV30" s="87"/>
      <c r="JW30" s="87"/>
      <c r="JX30" s="87"/>
      <c r="JY30" s="87"/>
      <c r="JZ30" s="87"/>
      <c r="KA30" s="87"/>
      <c r="KB30" s="87"/>
      <c r="KC30" s="87"/>
      <c r="KD30" s="87"/>
      <c r="KE30" s="87"/>
      <c r="KF30" s="87"/>
      <c r="KG30" s="87"/>
      <c r="KH30" s="87"/>
      <c r="KI30" s="87"/>
      <c r="KJ30" s="87"/>
      <c r="KK30" s="87"/>
      <c r="KL30" s="87"/>
      <c r="KM30" s="87"/>
      <c r="KN30" s="87"/>
      <c r="KO30" s="87"/>
      <c r="KP30" s="87"/>
      <c r="KQ30" s="87"/>
      <c r="KR30" s="87"/>
      <c r="KS30" s="87"/>
      <c r="KT30" s="87"/>
      <c r="KU30" s="87"/>
      <c r="KV30" s="87"/>
      <c r="KW30" s="87"/>
      <c r="KX30" s="87"/>
      <c r="KY30" s="87"/>
      <c r="KZ30" s="87"/>
      <c r="LA30" s="87"/>
      <c r="LB30" s="87"/>
      <c r="LC30" s="87"/>
      <c r="LD30" s="87"/>
      <c r="LE30" s="87"/>
      <c r="LF30" s="87"/>
      <c r="LG30" s="87"/>
      <c r="LH30" s="87"/>
      <c r="LI30" s="87"/>
      <c r="LJ30" s="87"/>
      <c r="LK30" s="87"/>
      <c r="LL30" s="87"/>
      <c r="LM30" s="87"/>
      <c r="LN30" s="87"/>
      <c r="LO30" s="87"/>
      <c r="LP30" s="87"/>
      <c r="LQ30" s="87"/>
      <c r="LR30" s="87"/>
      <c r="LS30" s="87"/>
      <c r="LT30" s="87"/>
      <c r="LU30" s="87"/>
      <c r="LV30" s="87"/>
      <c r="LW30" s="87"/>
      <c r="LX30" s="87"/>
      <c r="LY30" s="87"/>
      <c r="LZ30" s="87"/>
      <c r="MA30" s="87"/>
      <c r="MB30" s="87"/>
      <c r="MC30" s="87"/>
      <c r="MD30" s="87"/>
      <c r="ME30" s="87"/>
      <c r="MF30" s="87"/>
      <c r="MG30" s="87"/>
      <c r="MH30" s="87"/>
      <c r="MI30" s="87"/>
      <c r="MJ30" s="87"/>
      <c r="MK30" s="87"/>
      <c r="ML30" s="87"/>
      <c r="MM30" s="87"/>
      <c r="MN30" s="87"/>
      <c r="MO30" s="87"/>
      <c r="MP30" s="87"/>
      <c r="MQ30" s="87"/>
      <c r="MR30" s="87"/>
      <c r="MS30" s="87"/>
      <c r="MT30" s="87"/>
      <c r="MU30" s="87"/>
      <c r="MV30" s="87"/>
      <c r="MW30" s="87"/>
      <c r="MX30" s="87"/>
      <c r="MY30" s="87"/>
      <c r="MZ30" s="87"/>
      <c r="NA30" s="87"/>
      <c r="NB30" s="87"/>
      <c r="NC30" s="87"/>
      <c r="ND30" s="87"/>
      <c r="NE30" s="87"/>
      <c r="NF30" s="87"/>
      <c r="NG30" s="87"/>
      <c r="NH30" s="87"/>
      <c r="NI30" s="87"/>
      <c r="NJ30" s="87"/>
      <c r="NK30" s="87"/>
      <c r="NL30" s="87"/>
      <c r="NM30" s="87"/>
      <c r="NN30" s="87"/>
      <c r="NO30" s="87"/>
      <c r="NP30" s="87"/>
      <c r="NQ30" s="87"/>
      <c r="NR30" s="87"/>
      <c r="NS30" s="87"/>
      <c r="NT30" s="87"/>
      <c r="NU30" s="87"/>
      <c r="NV30" s="87"/>
      <c r="NW30" s="87"/>
      <c r="NX30" s="87"/>
      <c r="NY30" s="87"/>
      <c r="NZ30" s="87"/>
      <c r="OA30" s="87"/>
      <c r="OB30" s="87"/>
      <c r="OC30" s="87"/>
      <c r="OD30" s="87"/>
      <c r="OE30" s="87"/>
      <c r="OF30" s="87"/>
      <c r="OG30" s="87"/>
      <c r="OH30" s="87"/>
      <c r="OI30" s="87"/>
      <c r="OJ30" s="87"/>
      <c r="OK30" s="87"/>
      <c r="OL30" s="87"/>
      <c r="OM30" s="87"/>
      <c r="ON30" s="87"/>
      <c r="OO30" s="87"/>
      <c r="OP30" s="87"/>
      <c r="OQ30" s="87"/>
      <c r="OR30" s="87"/>
      <c r="OS30" s="87"/>
      <c r="OT30" s="87"/>
      <c r="OU30" s="87"/>
      <c r="OV30" s="87"/>
      <c r="OW30" s="87"/>
      <c r="OX30" s="87"/>
      <c r="OY30" s="87"/>
      <c r="OZ30" s="87"/>
      <c r="PA30" s="87"/>
      <c r="PB30" s="87"/>
      <c r="PC30" s="87"/>
      <c r="PD30" s="87"/>
      <c r="PE30" s="87"/>
      <c r="PF30" s="87"/>
      <c r="PG30" s="87"/>
      <c r="PH30" s="87"/>
      <c r="PI30" s="87"/>
      <c r="PJ30" s="87"/>
      <c r="PK30" s="87"/>
      <c r="PL30" s="87"/>
      <c r="PM30" s="87"/>
      <c r="PN30" s="87"/>
      <c r="PO30" s="87"/>
      <c r="PP30" s="87"/>
      <c r="PQ30" s="87"/>
      <c r="PR30" s="87"/>
      <c r="PS30" s="87"/>
      <c r="PT30" s="87"/>
      <c r="PU30" s="87"/>
      <c r="PV30" s="87"/>
      <c r="PW30" s="87"/>
      <c r="PX30" s="87"/>
      <c r="PY30" s="87"/>
      <c r="PZ30" s="87"/>
      <c r="QA30" s="87"/>
      <c r="QB30" s="87"/>
      <c r="QC30" s="87"/>
      <c r="QD30" s="87"/>
      <c r="QE30" s="87"/>
      <c r="QF30" s="87"/>
      <c r="QG30" s="87"/>
      <c r="QH30" s="87"/>
      <c r="QI30" s="87"/>
      <c r="QJ30" s="87"/>
      <c r="QK30" s="87"/>
      <c r="QL30" s="87"/>
      <c r="QM30" s="87"/>
      <c r="QN30" s="87"/>
      <c r="QO30" s="87"/>
      <c r="QP30" s="87"/>
      <c r="QQ30" s="87"/>
      <c r="QR30" s="87"/>
      <c r="QS30" s="87"/>
      <c r="QT30" s="87"/>
      <c r="QU30" s="87"/>
      <c r="QV30" s="87"/>
      <c r="QW30" s="87"/>
      <c r="QX30" s="87"/>
      <c r="QY30" s="87"/>
      <c r="QZ30" s="87"/>
      <c r="RA30" s="87"/>
      <c r="RB30" s="87"/>
      <c r="RC30" s="87"/>
      <c r="RD30" s="87"/>
      <c r="RE30" s="87"/>
      <c r="RF30" s="87"/>
      <c r="RG30" s="87"/>
      <c r="RH30" s="87"/>
      <c r="RI30" s="87"/>
      <c r="RJ30" s="87"/>
      <c r="RK30" s="87"/>
      <c r="RL30" s="87"/>
      <c r="RM30" s="87"/>
      <c r="RN30" s="87"/>
      <c r="RO30" s="87"/>
      <c r="RP30" s="87"/>
      <c r="RQ30" s="87"/>
      <c r="RR30" s="87"/>
      <c r="RS30" s="87"/>
      <c r="RT30" s="87"/>
      <c r="RU30" s="87"/>
      <c r="RV30" s="87"/>
      <c r="RW30" s="87"/>
      <c r="RX30" s="87"/>
      <c r="RY30" s="87"/>
      <c r="RZ30" s="87"/>
      <c r="SA30" s="87"/>
      <c r="SB30" s="87"/>
      <c r="SC30" s="87"/>
      <c r="SD30" s="87"/>
      <c r="SE30" s="87"/>
      <c r="SF30" s="87"/>
      <c r="SG30" s="87"/>
      <c r="SH30" s="87"/>
      <c r="SI30" s="87"/>
      <c r="SJ30" s="87"/>
      <c r="SK30" s="87"/>
      <c r="SL30" s="87"/>
      <c r="SM30" s="87"/>
      <c r="SN30" s="87"/>
      <c r="SO30" s="87"/>
      <c r="SP30" s="87"/>
      <c r="SQ30" s="87"/>
      <c r="SR30" s="87"/>
      <c r="SS30" s="87"/>
      <c r="ST30" s="87"/>
      <c r="SU30" s="87"/>
      <c r="SV30" s="87"/>
      <c r="SW30" s="87"/>
      <c r="SX30" s="87"/>
      <c r="SY30" s="87"/>
      <c r="SZ30" s="87"/>
      <c r="TA30" s="87"/>
      <c r="TB30" s="87"/>
      <c r="TC30" s="87"/>
      <c r="TD30" s="87"/>
      <c r="TE30" s="87"/>
      <c r="TF30" s="87"/>
      <c r="TG30" s="87"/>
      <c r="TH30" s="87"/>
      <c r="TI30" s="87"/>
      <c r="TJ30" s="87"/>
      <c r="TK30" s="87"/>
      <c r="TL30" s="87"/>
      <c r="TM30" s="87"/>
      <c r="TN30" s="87"/>
      <c r="TO30" s="87"/>
      <c r="TP30" s="87"/>
      <c r="TQ30" s="87"/>
      <c r="TR30" s="87"/>
      <c r="TS30" s="87"/>
      <c r="TT30" s="87"/>
      <c r="TU30" s="87"/>
      <c r="TV30" s="87"/>
      <c r="TW30" s="87"/>
      <c r="TX30" s="87"/>
      <c r="TY30" s="87"/>
      <c r="TZ30" s="87"/>
      <c r="UA30" s="87"/>
      <c r="UB30" s="87"/>
      <c r="UC30" s="87"/>
      <c r="UD30" s="87"/>
      <c r="UE30" s="87"/>
      <c r="UF30" s="87"/>
      <c r="UG30" s="87"/>
      <c r="UH30" s="87"/>
      <c r="UI30" s="87"/>
      <c r="UJ30" s="87"/>
      <c r="UK30" s="87"/>
      <c r="UL30" s="87"/>
      <c r="UM30" s="87"/>
      <c r="UN30" s="87"/>
      <c r="UO30" s="87"/>
      <c r="UP30" s="87"/>
      <c r="UQ30" s="87"/>
      <c r="UR30" s="87"/>
      <c r="US30" s="87"/>
      <c r="UT30" s="87"/>
      <c r="UU30" s="87"/>
      <c r="UV30" s="87"/>
      <c r="UW30" s="87"/>
      <c r="UX30" s="87"/>
      <c r="UY30" s="87"/>
      <c r="UZ30" s="87"/>
      <c r="VA30" s="87"/>
      <c r="VB30" s="87"/>
      <c r="VC30" s="87"/>
      <c r="VD30" s="87"/>
      <c r="VE30" s="87"/>
      <c r="VF30" s="87"/>
      <c r="VG30" s="87"/>
      <c r="VH30" s="87"/>
      <c r="VI30" s="87"/>
      <c r="VJ30" s="87"/>
      <c r="VK30" s="87"/>
      <c r="VL30" s="87"/>
      <c r="VM30" s="87"/>
      <c r="VN30" s="87"/>
      <c r="VO30" s="87"/>
      <c r="VP30" s="87"/>
      <c r="VQ30" s="87"/>
      <c r="VR30" s="87"/>
      <c r="VS30" s="87"/>
      <c r="VT30" s="87"/>
      <c r="VU30" s="87"/>
      <c r="VV30" s="87"/>
      <c r="VW30" s="87"/>
      <c r="VX30" s="87"/>
      <c r="VY30" s="87"/>
      <c r="VZ30" s="87"/>
      <c r="WA30" s="87"/>
      <c r="WB30" s="87"/>
      <c r="WC30" s="87"/>
      <c r="WD30" s="87"/>
      <c r="WE30" s="87"/>
      <c r="WF30" s="87"/>
      <c r="WG30" s="87"/>
      <c r="WH30" s="87"/>
      <c r="WI30" s="87"/>
      <c r="WJ30" s="87"/>
      <c r="WK30" s="87"/>
      <c r="WL30" s="87"/>
      <c r="WM30" s="87"/>
      <c r="WN30" s="87"/>
      <c r="WO30" s="87"/>
      <c r="WP30" s="87"/>
      <c r="WQ30" s="87"/>
      <c r="WR30" s="87"/>
      <c r="WS30" s="87"/>
      <c r="WT30" s="87"/>
      <c r="WU30" s="87"/>
      <c r="WV30" s="87"/>
      <c r="WW30" s="87"/>
      <c r="WX30" s="87"/>
      <c r="WY30" s="87"/>
      <c r="WZ30" s="87"/>
      <c r="XA30" s="87"/>
      <c r="XB30" s="87"/>
      <c r="XC30" s="87"/>
      <c r="XD30" s="87"/>
      <c r="XE30" s="87"/>
      <c r="XF30" s="87"/>
      <c r="XG30" s="87"/>
      <c r="XH30" s="87"/>
      <c r="XI30" s="87"/>
      <c r="XJ30" s="87"/>
      <c r="XK30" s="87"/>
      <c r="XL30" s="87"/>
      <c r="XM30" s="87"/>
      <c r="XN30" s="87"/>
      <c r="XO30" s="87"/>
      <c r="XP30" s="87"/>
      <c r="XQ30" s="87"/>
      <c r="XR30" s="87"/>
      <c r="XS30" s="87"/>
      <c r="XT30" s="87"/>
      <c r="XU30" s="87"/>
      <c r="XV30" s="87"/>
      <c r="XW30" s="87"/>
      <c r="XX30" s="87"/>
      <c r="XY30" s="87"/>
      <c r="XZ30" s="87"/>
      <c r="YA30" s="87"/>
      <c r="YB30" s="87"/>
      <c r="YC30" s="87"/>
      <c r="YD30" s="87"/>
      <c r="YE30" s="87"/>
      <c r="YF30" s="87"/>
      <c r="YG30" s="87"/>
      <c r="YH30" s="87"/>
      <c r="YI30" s="87"/>
      <c r="YJ30" s="87"/>
      <c r="YK30" s="87"/>
      <c r="YL30" s="87"/>
      <c r="YM30" s="87"/>
      <c r="YN30" s="87"/>
      <c r="YO30" s="87"/>
      <c r="YP30" s="87"/>
      <c r="YQ30" s="87"/>
      <c r="YR30" s="87"/>
      <c r="YS30" s="87"/>
      <c r="YT30" s="87"/>
      <c r="YU30" s="87"/>
      <c r="YV30" s="87"/>
      <c r="YW30" s="87"/>
      <c r="YX30" s="87"/>
      <c r="YY30" s="87"/>
      <c r="YZ30" s="87"/>
      <c r="ZA30" s="87"/>
      <c r="ZB30" s="87"/>
      <c r="ZC30" s="87"/>
      <c r="ZD30" s="87"/>
      <c r="ZE30" s="87"/>
      <c r="ZF30" s="87"/>
      <c r="ZG30" s="87"/>
      <c r="ZH30" s="87"/>
      <c r="ZI30" s="87"/>
      <c r="ZJ30" s="87"/>
      <c r="ZK30" s="87"/>
      <c r="ZL30" s="87"/>
      <c r="ZM30" s="87"/>
      <c r="ZN30" s="87"/>
      <c r="ZO30" s="87"/>
      <c r="ZP30" s="87"/>
      <c r="ZQ30" s="87"/>
      <c r="ZR30" s="87"/>
      <c r="ZS30" s="87"/>
      <c r="ZT30" s="87"/>
      <c r="ZU30" s="87"/>
      <c r="ZV30" s="87"/>
      <c r="ZW30" s="87"/>
      <c r="ZX30" s="87"/>
      <c r="ZY30" s="87"/>
      <c r="ZZ30" s="87"/>
      <c r="AAA30" s="87"/>
      <c r="AAB30" s="87"/>
      <c r="AAC30" s="87"/>
      <c r="AAD30" s="87"/>
      <c r="AAE30" s="87"/>
      <c r="AAF30" s="87"/>
      <c r="AAG30" s="87"/>
      <c r="AAH30" s="87"/>
      <c r="AAI30" s="87"/>
      <c r="AAJ30" s="87"/>
      <c r="AAK30" s="87"/>
      <c r="AAL30" s="87"/>
      <c r="AAM30" s="87"/>
      <c r="AAN30" s="87"/>
      <c r="AAO30" s="87"/>
      <c r="AAP30" s="87"/>
      <c r="AAQ30" s="87"/>
      <c r="AAR30" s="87"/>
      <c r="AAS30" s="87"/>
      <c r="AAT30" s="87"/>
      <c r="AAU30" s="87"/>
      <c r="AAV30" s="87"/>
      <c r="AAW30" s="87"/>
      <c r="AAX30" s="87"/>
      <c r="AAY30" s="87"/>
      <c r="AAZ30" s="87"/>
      <c r="ABA30" s="87"/>
      <c r="ABB30" s="87"/>
      <c r="ABC30" s="87"/>
      <c r="ABD30" s="87"/>
      <c r="ABE30" s="87"/>
      <c r="ABF30" s="87"/>
      <c r="ABG30" s="87"/>
      <c r="ABH30" s="87"/>
      <c r="ABI30" s="87"/>
      <c r="ABJ30" s="87"/>
      <c r="ABK30" s="87"/>
      <c r="ABL30" s="87"/>
      <c r="ABM30" s="87"/>
      <c r="ABN30" s="87"/>
      <c r="ABO30" s="87"/>
      <c r="ABP30" s="87"/>
      <c r="ABQ30" s="87"/>
      <c r="ABR30" s="87"/>
      <c r="ABS30" s="87"/>
      <c r="ABT30" s="87"/>
      <c r="ABU30" s="87"/>
      <c r="ABV30" s="87"/>
      <c r="ABW30" s="87"/>
      <c r="ABX30" s="87"/>
      <c r="ABY30" s="87"/>
      <c r="ABZ30" s="87"/>
      <c r="ACA30" s="87"/>
      <c r="ACB30" s="87"/>
      <c r="ACC30" s="87"/>
      <c r="ACD30" s="87"/>
      <c r="ACE30" s="87"/>
      <c r="ACF30" s="87"/>
      <c r="ACG30" s="87"/>
      <c r="ACH30" s="87"/>
      <c r="ACI30" s="87"/>
      <c r="ACJ30" s="87"/>
      <c r="ACK30" s="87"/>
      <c r="ACL30" s="87"/>
      <c r="ACM30" s="87"/>
      <c r="ACN30" s="87"/>
      <c r="ACO30" s="87"/>
      <c r="ACP30" s="87"/>
      <c r="ACQ30" s="87"/>
      <c r="ACR30" s="87"/>
      <c r="ACS30" s="87"/>
      <c r="ACT30" s="87"/>
      <c r="ACU30" s="87"/>
      <c r="ACV30" s="87"/>
      <c r="ACW30" s="87"/>
      <c r="ACX30" s="87"/>
      <c r="ACY30" s="87"/>
      <c r="ACZ30" s="87"/>
      <c r="ADA30" s="87"/>
      <c r="ADB30" s="87"/>
      <c r="ADC30" s="87"/>
      <c r="ADD30" s="87"/>
      <c r="ADE30" s="87"/>
      <c r="ADF30" s="87"/>
      <c r="ADG30" s="87"/>
      <c r="ADH30" s="87"/>
      <c r="ADI30" s="87"/>
      <c r="ADJ30" s="87"/>
      <c r="ADK30" s="87"/>
      <c r="ADL30" s="87"/>
      <c r="ADM30" s="87"/>
      <c r="ADN30" s="87"/>
      <c r="ADO30" s="87"/>
      <c r="ADP30" s="87"/>
      <c r="ADQ30" s="87"/>
      <c r="ADR30" s="87"/>
      <c r="ADS30" s="87"/>
      <c r="ADT30" s="87"/>
      <c r="ADU30" s="87"/>
      <c r="ADV30" s="87"/>
      <c r="ADW30" s="87"/>
      <c r="ADX30" s="87"/>
      <c r="ADY30" s="87"/>
      <c r="ADZ30" s="87"/>
      <c r="AEA30" s="87"/>
      <c r="AEB30" s="87"/>
      <c r="AEC30" s="87"/>
      <c r="AED30" s="87"/>
      <c r="AEE30" s="87"/>
      <c r="AEF30" s="87"/>
      <c r="AEG30" s="87"/>
      <c r="AEH30" s="87"/>
      <c r="AEI30" s="87"/>
      <c r="AEJ30" s="87"/>
      <c r="AEK30" s="87"/>
      <c r="AEL30" s="87"/>
      <c r="AEM30" s="87"/>
      <c r="AEN30" s="87"/>
      <c r="AEO30" s="87"/>
      <c r="AEP30" s="87"/>
      <c r="AEQ30" s="87"/>
      <c r="AER30" s="87"/>
      <c r="AES30" s="87"/>
      <c r="AET30" s="87"/>
      <c r="AEU30" s="87"/>
      <c r="AEV30" s="87"/>
      <c r="AEW30" s="87"/>
      <c r="AEX30" s="87"/>
      <c r="AEY30" s="87"/>
      <c r="AEZ30" s="87"/>
      <c r="AFA30" s="87"/>
      <c r="AFB30" s="87"/>
      <c r="AFC30" s="87"/>
      <c r="AFD30" s="87"/>
      <c r="AFE30" s="87"/>
      <c r="AFF30" s="87"/>
      <c r="AFG30" s="87"/>
      <c r="AFH30" s="87"/>
      <c r="AFI30" s="87"/>
      <c r="AFJ30" s="87"/>
      <c r="AFK30" s="87"/>
      <c r="AFL30" s="87"/>
      <c r="AFM30" s="87"/>
      <c r="AFN30" s="87"/>
      <c r="AFO30" s="87"/>
      <c r="AFP30" s="87"/>
      <c r="AFQ30" s="87"/>
      <c r="AFR30" s="87"/>
      <c r="AFS30" s="87"/>
      <c r="AFT30" s="87"/>
      <c r="AFU30" s="87"/>
      <c r="AFV30" s="87"/>
      <c r="AFW30" s="87"/>
      <c r="AFX30" s="87"/>
      <c r="AFY30" s="87"/>
      <c r="AFZ30" s="87"/>
      <c r="AGA30" s="87"/>
      <c r="AGB30" s="87"/>
      <c r="AGC30" s="87"/>
      <c r="AGD30" s="87"/>
      <c r="AGE30" s="87"/>
      <c r="AGF30" s="87"/>
      <c r="AGG30" s="87"/>
      <c r="AGH30" s="87"/>
      <c r="AGI30" s="87"/>
      <c r="AGJ30" s="87"/>
      <c r="AGK30" s="87"/>
      <c r="AGL30" s="87"/>
      <c r="AGM30" s="87"/>
      <c r="AGN30" s="87"/>
      <c r="AGO30" s="87"/>
      <c r="AGP30" s="87"/>
      <c r="AGQ30" s="87"/>
      <c r="AGR30" s="87"/>
      <c r="AGS30" s="87"/>
      <c r="AGT30" s="87"/>
      <c r="AGU30" s="87"/>
      <c r="AGV30" s="87"/>
      <c r="AGW30" s="87"/>
      <c r="AGX30" s="87"/>
      <c r="AGY30" s="87"/>
      <c r="AGZ30" s="87"/>
      <c r="AHA30" s="87"/>
      <c r="AHB30" s="87"/>
      <c r="AHC30" s="87"/>
      <c r="AHD30" s="87"/>
      <c r="AHE30" s="87"/>
      <c r="AHF30" s="87"/>
      <c r="AHG30" s="87"/>
      <c r="AHH30" s="87"/>
      <c r="AHI30" s="87"/>
      <c r="AHJ30" s="87"/>
      <c r="AHK30" s="87"/>
      <c r="AHL30" s="87"/>
      <c r="AHM30" s="87"/>
      <c r="AHN30" s="87"/>
      <c r="AHO30" s="87"/>
      <c r="AHP30" s="87"/>
      <c r="AHQ30" s="87"/>
      <c r="AHR30" s="87"/>
      <c r="AHS30" s="87"/>
      <c r="AHT30" s="87"/>
      <c r="AHU30" s="87"/>
      <c r="AHV30" s="87"/>
      <c r="AHW30" s="87"/>
      <c r="AHX30" s="87"/>
      <c r="AHY30" s="87"/>
      <c r="AHZ30" s="87"/>
      <c r="AIA30" s="87"/>
      <c r="AIB30" s="87"/>
      <c r="AIC30" s="87"/>
      <c r="AID30" s="87"/>
      <c r="AIE30" s="87"/>
      <c r="AIF30" s="87"/>
      <c r="AIG30" s="87"/>
      <c r="AIH30" s="87"/>
      <c r="AII30" s="87"/>
      <c r="AIJ30" s="87"/>
      <c r="AIK30" s="87"/>
      <c r="AIL30" s="87"/>
      <c r="AIM30" s="87"/>
      <c r="AIN30" s="87"/>
      <c r="AIO30" s="87"/>
      <c r="AIP30" s="87"/>
      <c r="AIQ30" s="87"/>
      <c r="AIR30" s="87"/>
      <c r="AIS30" s="87"/>
      <c r="AIT30" s="87"/>
      <c r="AIU30" s="87"/>
      <c r="AIV30" s="87"/>
      <c r="AIW30" s="87"/>
      <c r="AIX30" s="87"/>
      <c r="AIY30" s="87"/>
      <c r="AIZ30" s="87"/>
      <c r="AJA30" s="87"/>
      <c r="AJB30" s="87"/>
      <c r="AJC30" s="87"/>
      <c r="AJD30" s="87"/>
      <c r="AJE30" s="87"/>
      <c r="AJF30" s="87"/>
      <c r="AJG30" s="87"/>
      <c r="AJH30" s="87"/>
      <c r="AJI30" s="87"/>
      <c r="AJJ30" s="87"/>
      <c r="AJK30" s="87"/>
      <c r="AJL30" s="87"/>
      <c r="AJM30" s="87"/>
      <c r="AJN30" s="87"/>
      <c r="AJO30" s="87"/>
      <c r="AJP30" s="87"/>
      <c r="AJQ30" s="87"/>
      <c r="AJR30" s="87"/>
      <c r="AJS30" s="87"/>
      <c r="AJT30" s="87"/>
      <c r="AJU30" s="87"/>
      <c r="AJV30" s="87"/>
      <c r="AJW30" s="87"/>
      <c r="AJX30" s="87"/>
      <c r="AJY30" s="87"/>
      <c r="AJZ30" s="87"/>
      <c r="AKA30" s="87"/>
      <c r="AKB30" s="87"/>
      <c r="AKC30" s="87"/>
      <c r="AKD30" s="87"/>
      <c r="AKE30" s="87"/>
      <c r="AKF30" s="87"/>
      <c r="AKG30" s="87"/>
      <c r="AKH30" s="87"/>
      <c r="AKI30" s="87"/>
      <c r="AKJ30" s="87"/>
      <c r="AKK30" s="87"/>
      <c r="AKL30" s="87"/>
      <c r="AKM30" s="87"/>
      <c r="AKN30" s="87"/>
      <c r="AKO30" s="87"/>
      <c r="AKP30" s="87"/>
      <c r="AKQ30" s="87"/>
      <c r="AKR30" s="87"/>
      <c r="AKS30" s="87"/>
      <c r="AKT30" s="87"/>
      <c r="AKU30" s="87"/>
      <c r="AKV30" s="87"/>
      <c r="AKW30" s="87"/>
      <c r="AKX30" s="87"/>
      <c r="AKY30" s="87"/>
      <c r="AKZ30" s="87"/>
      <c r="ALA30" s="87"/>
      <c r="ALB30" s="87"/>
      <c r="ALC30" s="87"/>
      <c r="ALD30" s="87"/>
      <c r="ALE30" s="87"/>
      <c r="ALF30" s="87"/>
      <c r="ALG30" s="87"/>
      <c r="ALH30" s="87"/>
      <c r="ALI30" s="87"/>
      <c r="ALJ30" s="87"/>
      <c r="ALK30" s="87"/>
      <c r="ALL30" s="87"/>
      <c r="ALM30" s="87"/>
      <c r="ALN30" s="87"/>
      <c r="ALO30" s="87"/>
      <c r="ALP30" s="87"/>
      <c r="ALQ30" s="87"/>
      <c r="ALR30" s="87"/>
      <c r="ALS30" s="87"/>
      <c r="ALT30" s="87"/>
      <c r="ALU30" s="87"/>
      <c r="ALV30" s="87"/>
      <c r="ALW30" s="87"/>
      <c r="ALX30" s="87"/>
      <c r="ALY30" s="87"/>
      <c r="ALZ30" s="87"/>
      <c r="AMA30" s="87"/>
      <c r="AMB30" s="87"/>
      <c r="AMC30" s="87"/>
      <c r="AMD30" s="87"/>
      <c r="AME30" s="87"/>
      <c r="AMF30" s="87"/>
      <c r="AMG30" s="87"/>
      <c r="AMH30" s="87"/>
      <c r="AMI30" s="87"/>
      <c r="AMJ30" s="87"/>
      <c r="AMK30" s="87"/>
      <c r="AML30" s="87"/>
      <c r="AMM30" s="87"/>
      <c r="AMN30" s="87"/>
      <c r="AMO30" s="87"/>
      <c r="AMP30" s="87"/>
      <c r="AMQ30" s="87"/>
      <c r="AMR30" s="87"/>
      <c r="AMS30" s="87"/>
      <c r="AMT30" s="87"/>
      <c r="AMU30" s="87"/>
      <c r="AMV30" s="87"/>
      <c r="AMW30" s="87"/>
      <c r="AMX30" s="87"/>
      <c r="AMY30" s="87"/>
      <c r="AMZ30" s="87"/>
      <c r="ANA30" s="87"/>
      <c r="ANB30" s="87"/>
      <c r="ANC30" s="87"/>
      <c r="AND30" s="87"/>
      <c r="ANE30" s="87"/>
      <c r="ANF30" s="87"/>
      <c r="ANG30" s="87"/>
      <c r="ANH30" s="87"/>
      <c r="ANI30" s="87"/>
      <c r="ANJ30" s="87"/>
      <c r="ANK30" s="87"/>
      <c r="ANL30" s="87"/>
      <c r="ANM30" s="87"/>
      <c r="ANN30" s="87"/>
      <c r="ANO30" s="87"/>
      <c r="ANP30" s="87"/>
      <c r="ANQ30" s="87"/>
      <c r="ANR30" s="87"/>
      <c r="ANS30" s="87"/>
      <c r="ANT30" s="87"/>
      <c r="ANU30" s="87"/>
      <c r="ANV30" s="87"/>
      <c r="ANW30" s="87"/>
      <c r="ANX30" s="87"/>
      <c r="ANY30" s="87"/>
      <c r="ANZ30" s="87"/>
      <c r="AOA30" s="87"/>
      <c r="AOB30" s="87"/>
      <c r="AOC30" s="87"/>
      <c r="AOD30" s="87"/>
      <c r="AOE30" s="87"/>
      <c r="AOF30" s="87"/>
      <c r="AOG30" s="87"/>
      <c r="AOH30" s="87"/>
      <c r="AOI30" s="87"/>
      <c r="AOJ30" s="87"/>
      <c r="AOK30" s="87"/>
      <c r="AOL30" s="87"/>
      <c r="AOM30" s="87"/>
      <c r="AON30" s="87"/>
      <c r="AOO30" s="87"/>
      <c r="AOP30" s="87"/>
      <c r="AOQ30" s="87"/>
      <c r="AOR30" s="87"/>
      <c r="AOS30" s="87"/>
      <c r="AOT30" s="87"/>
      <c r="AOU30" s="87"/>
      <c r="AOV30" s="87"/>
      <c r="AOW30" s="87"/>
      <c r="AOX30" s="87"/>
      <c r="AOY30" s="87"/>
      <c r="AOZ30" s="87"/>
      <c r="APA30" s="87"/>
      <c r="APB30" s="87"/>
      <c r="APC30" s="87"/>
      <c r="APD30" s="87"/>
      <c r="APE30" s="87"/>
      <c r="APF30" s="87"/>
      <c r="APG30" s="87"/>
      <c r="APH30" s="87"/>
      <c r="API30" s="87"/>
      <c r="APJ30" s="87"/>
      <c r="APK30" s="87"/>
      <c r="APL30" s="87"/>
      <c r="APM30" s="87"/>
      <c r="APN30" s="87"/>
      <c r="APO30" s="87"/>
      <c r="APP30" s="87"/>
      <c r="APQ30" s="87"/>
      <c r="APR30" s="87"/>
      <c r="APS30" s="87"/>
      <c r="APT30" s="87"/>
      <c r="APU30" s="87"/>
      <c r="APV30" s="87"/>
      <c r="APW30" s="87"/>
      <c r="APX30" s="87"/>
      <c r="APY30" s="87"/>
      <c r="APZ30" s="87"/>
      <c r="AQA30" s="87"/>
      <c r="AQB30" s="87"/>
      <c r="AQC30" s="87"/>
      <c r="AQD30" s="87"/>
      <c r="AQE30" s="87"/>
      <c r="AQF30" s="87"/>
      <c r="AQG30" s="87"/>
      <c r="AQH30" s="87"/>
      <c r="AQI30" s="87"/>
      <c r="AQJ30" s="87"/>
      <c r="AQK30" s="87"/>
      <c r="AQL30" s="87"/>
      <c r="AQM30" s="87"/>
      <c r="AQN30" s="87"/>
      <c r="AQO30" s="87"/>
      <c r="AQP30" s="87"/>
      <c r="AQQ30" s="87"/>
      <c r="AQR30" s="87"/>
      <c r="AQS30" s="87"/>
      <c r="AQT30" s="87"/>
      <c r="AQU30" s="87"/>
      <c r="AQV30" s="87"/>
      <c r="AQW30" s="87"/>
      <c r="AQX30" s="87"/>
      <c r="AQY30" s="87"/>
      <c r="AQZ30" s="87"/>
      <c r="ARA30" s="87"/>
      <c r="ARB30" s="87"/>
      <c r="ARC30" s="87"/>
      <c r="ARD30" s="87"/>
      <c r="ARE30" s="87"/>
      <c r="ARF30" s="87"/>
      <c r="ARG30" s="87"/>
      <c r="ARH30" s="87"/>
      <c r="ARI30" s="87"/>
      <c r="ARJ30" s="87"/>
      <c r="ARK30" s="87"/>
      <c r="ARL30" s="87"/>
      <c r="ARM30" s="87"/>
      <c r="ARN30" s="87"/>
      <c r="ARO30" s="87"/>
      <c r="ARP30" s="87"/>
      <c r="ARQ30" s="87"/>
      <c r="ARR30" s="87"/>
      <c r="ARS30" s="87"/>
      <c r="ART30" s="87"/>
      <c r="ARU30" s="87"/>
      <c r="ARV30" s="87"/>
      <c r="ARW30" s="87"/>
      <c r="ARX30" s="87"/>
      <c r="ARY30" s="87"/>
      <c r="ARZ30" s="87"/>
      <c r="ASA30" s="87"/>
      <c r="ASB30" s="87"/>
      <c r="ASC30" s="87"/>
      <c r="ASD30" s="87"/>
      <c r="ASE30" s="87"/>
      <c r="ASF30" s="87"/>
      <c r="ASG30" s="87"/>
      <c r="ASH30" s="87"/>
      <c r="ASI30" s="87"/>
      <c r="ASJ30" s="87"/>
      <c r="ASK30" s="87"/>
      <c r="ASL30" s="87"/>
      <c r="ASM30" s="87"/>
      <c r="ASN30" s="87"/>
      <c r="ASO30" s="87"/>
      <c r="ASP30" s="87"/>
      <c r="ASQ30" s="87"/>
      <c r="ASR30" s="87"/>
      <c r="ASS30" s="87"/>
      <c r="AST30" s="87"/>
      <c r="ASU30" s="87"/>
      <c r="ASV30" s="87"/>
      <c r="ASW30" s="87"/>
      <c r="ASX30" s="87"/>
      <c r="ASY30" s="87"/>
      <c r="ASZ30" s="87"/>
      <c r="ATA30" s="87"/>
      <c r="ATB30" s="87"/>
      <c r="ATC30" s="87"/>
      <c r="ATD30" s="87"/>
      <c r="ATE30" s="87"/>
      <c r="ATF30" s="87"/>
      <c r="ATG30" s="87"/>
      <c r="ATH30" s="87"/>
      <c r="ATI30" s="87"/>
      <c r="ATJ30" s="87"/>
      <c r="ATK30" s="87"/>
      <c r="ATL30" s="87"/>
      <c r="ATM30" s="87"/>
      <c r="ATN30" s="87"/>
      <c r="ATO30" s="87"/>
      <c r="ATP30" s="87"/>
      <c r="ATQ30" s="87"/>
      <c r="ATR30" s="87"/>
      <c r="ATS30" s="87"/>
      <c r="ATT30" s="87"/>
      <c r="ATU30" s="87"/>
      <c r="ATV30" s="87"/>
      <c r="ATW30" s="87"/>
      <c r="ATX30" s="87"/>
      <c r="ATY30" s="87"/>
      <c r="ATZ30" s="87"/>
      <c r="AUA30" s="87"/>
      <c r="AUB30" s="87"/>
      <c r="AUC30" s="87"/>
      <c r="AUD30" s="87"/>
      <c r="AUE30" s="87"/>
      <c r="AUF30" s="87"/>
      <c r="AUG30" s="87"/>
      <c r="AUH30" s="87"/>
      <c r="AUI30" s="87"/>
      <c r="AUJ30" s="87"/>
      <c r="AUK30" s="87"/>
      <c r="AUL30" s="87"/>
      <c r="AUM30" s="87"/>
      <c r="AUN30" s="87"/>
      <c r="AUO30" s="87"/>
      <c r="AUP30" s="87"/>
      <c r="AUQ30" s="87"/>
      <c r="AUR30" s="87"/>
      <c r="AUS30" s="87"/>
      <c r="AUT30" s="87"/>
      <c r="AUU30" s="87"/>
      <c r="AUV30" s="87"/>
      <c r="AUW30" s="87"/>
      <c r="AUX30" s="87"/>
      <c r="AUY30" s="87"/>
      <c r="AUZ30" s="87"/>
      <c r="AVA30" s="87"/>
      <c r="AVB30" s="87"/>
      <c r="AVC30" s="87"/>
      <c r="AVD30" s="87"/>
      <c r="AVE30" s="87"/>
      <c r="AVF30" s="87"/>
      <c r="AVG30" s="87"/>
      <c r="AVH30" s="87"/>
      <c r="AVI30" s="87"/>
      <c r="AVJ30" s="87"/>
      <c r="AVK30" s="87"/>
      <c r="AVL30" s="87"/>
      <c r="AVM30" s="87"/>
      <c r="AVN30" s="87"/>
      <c r="AVO30" s="87"/>
      <c r="AVP30" s="87"/>
      <c r="AVQ30" s="87"/>
      <c r="AVR30" s="87"/>
      <c r="AVS30" s="87"/>
      <c r="AVT30" s="87"/>
      <c r="AVU30" s="87"/>
      <c r="AVV30" s="87"/>
      <c r="AVW30" s="87"/>
      <c r="AVX30" s="87"/>
      <c r="AVY30" s="87"/>
      <c r="AVZ30" s="87"/>
      <c r="AWA30" s="87"/>
      <c r="AWB30" s="87"/>
      <c r="AWC30" s="87"/>
      <c r="AWD30" s="87"/>
      <c r="AWE30" s="87"/>
      <c r="AWF30" s="87"/>
      <c r="AWG30" s="87"/>
      <c r="AWH30" s="87"/>
      <c r="AWI30" s="87"/>
      <c r="AWJ30" s="87"/>
      <c r="AWK30" s="87"/>
      <c r="AWL30" s="87"/>
      <c r="AWM30" s="87"/>
      <c r="AWN30" s="87"/>
      <c r="AWO30" s="87"/>
      <c r="AWP30" s="87"/>
      <c r="AWQ30" s="87"/>
      <c r="AWR30" s="87"/>
      <c r="AWS30" s="87"/>
      <c r="AWT30" s="87"/>
      <c r="AWU30" s="87"/>
      <c r="AWV30" s="87"/>
      <c r="AWW30" s="87"/>
      <c r="AWX30" s="87"/>
      <c r="AWY30" s="87"/>
      <c r="AWZ30" s="87"/>
      <c r="AXA30" s="87"/>
      <c r="AXB30" s="87"/>
      <c r="AXC30" s="87"/>
      <c r="AXD30" s="87"/>
      <c r="AXE30" s="87"/>
      <c r="AXF30" s="87"/>
      <c r="AXG30" s="87"/>
      <c r="AXH30" s="87"/>
      <c r="AXI30" s="87"/>
      <c r="AXJ30" s="87"/>
      <c r="AXK30" s="87"/>
      <c r="AXL30" s="87"/>
      <c r="AXM30" s="87"/>
      <c r="AXN30" s="87"/>
      <c r="AXO30" s="87"/>
      <c r="AXP30" s="87"/>
      <c r="AXQ30" s="87"/>
      <c r="AXR30" s="87"/>
      <c r="AXS30" s="87"/>
      <c r="AXT30" s="87"/>
      <c r="AXU30" s="87"/>
      <c r="AXV30" s="87"/>
      <c r="AXW30" s="87"/>
      <c r="AXX30" s="87"/>
      <c r="AXY30" s="87"/>
      <c r="AXZ30" s="87"/>
      <c r="AYA30" s="87"/>
      <c r="AYB30" s="87"/>
      <c r="AYC30" s="87"/>
      <c r="AYD30" s="87"/>
      <c r="AYE30" s="87"/>
      <c r="AYF30" s="87"/>
      <c r="AYG30" s="87"/>
      <c r="AYH30" s="87"/>
      <c r="AYI30" s="87"/>
      <c r="AYJ30" s="87"/>
      <c r="AYK30" s="87"/>
      <c r="AYL30" s="87"/>
      <c r="AYM30" s="87"/>
      <c r="AYN30" s="87"/>
      <c r="AYO30" s="87"/>
      <c r="AYP30" s="87"/>
      <c r="AYQ30" s="87"/>
      <c r="AYR30" s="87"/>
      <c r="AYS30" s="87"/>
      <c r="AYT30" s="87"/>
      <c r="AYU30" s="87"/>
      <c r="AYV30" s="87"/>
      <c r="AYW30" s="87"/>
      <c r="AYX30" s="87"/>
      <c r="AYY30" s="87"/>
      <c r="AYZ30" s="87"/>
      <c r="AZA30" s="87"/>
      <c r="AZB30" s="87"/>
      <c r="AZC30" s="87"/>
      <c r="AZD30" s="87"/>
      <c r="AZE30" s="87"/>
      <c r="AZF30" s="87"/>
      <c r="AZG30" s="87"/>
      <c r="AZH30" s="87"/>
      <c r="AZI30" s="87"/>
      <c r="AZJ30" s="87"/>
      <c r="AZK30" s="87"/>
      <c r="AZL30" s="87"/>
      <c r="AZM30" s="87"/>
      <c r="AZN30" s="87"/>
      <c r="AZO30" s="87"/>
      <c r="AZP30" s="87"/>
      <c r="AZQ30" s="87"/>
      <c r="AZR30" s="87"/>
      <c r="AZS30" s="87"/>
      <c r="AZT30" s="87"/>
      <c r="AZU30" s="87"/>
      <c r="AZV30" s="87"/>
      <c r="AZW30" s="87"/>
      <c r="AZX30" s="87"/>
      <c r="AZY30" s="87"/>
      <c r="AZZ30" s="87"/>
      <c r="BAA30" s="87"/>
      <c r="BAB30" s="87"/>
      <c r="BAC30" s="87"/>
      <c r="BAD30" s="87"/>
      <c r="BAE30" s="87"/>
      <c r="BAF30" s="87"/>
      <c r="BAG30" s="87"/>
      <c r="BAH30" s="87"/>
      <c r="BAI30" s="87"/>
      <c r="BAJ30" s="87"/>
      <c r="BAK30" s="87"/>
      <c r="BAL30" s="87"/>
      <c r="BAM30" s="87"/>
      <c r="BAN30" s="87"/>
      <c r="BAO30" s="87"/>
      <c r="BAP30" s="87"/>
      <c r="BAQ30" s="87"/>
      <c r="BAR30" s="87"/>
      <c r="BAS30" s="87"/>
      <c r="BAT30" s="87"/>
      <c r="BAU30" s="87"/>
      <c r="BAV30" s="87"/>
      <c r="BAW30" s="87"/>
      <c r="BAX30" s="87"/>
      <c r="BAY30" s="87"/>
      <c r="BAZ30" s="87"/>
      <c r="BBA30" s="87"/>
      <c r="BBB30" s="87"/>
      <c r="BBC30" s="87"/>
      <c r="BBD30" s="87"/>
      <c r="BBE30" s="87"/>
      <c r="BBF30" s="87"/>
      <c r="BBG30" s="87"/>
      <c r="BBH30" s="87"/>
      <c r="BBI30" s="87"/>
      <c r="BBJ30" s="87"/>
      <c r="BBK30" s="87"/>
      <c r="BBL30" s="87"/>
      <c r="BBM30" s="87"/>
      <c r="BBN30" s="87"/>
      <c r="BBO30" s="87"/>
      <c r="BBP30" s="87"/>
      <c r="BBQ30" s="87"/>
      <c r="BBR30" s="87"/>
      <c r="BBS30" s="87"/>
      <c r="BBT30" s="87"/>
      <c r="BBU30" s="87"/>
      <c r="BBV30" s="87"/>
      <c r="BBW30" s="87"/>
      <c r="BBX30" s="87"/>
      <c r="BBY30" s="87"/>
      <c r="BBZ30" s="87"/>
      <c r="BCA30" s="87"/>
      <c r="BCB30" s="87"/>
      <c r="BCC30" s="87"/>
      <c r="BCD30" s="87"/>
      <c r="BCE30" s="87"/>
      <c r="BCF30" s="87"/>
      <c r="BCG30" s="87"/>
      <c r="BCH30" s="87"/>
      <c r="BCI30" s="87"/>
      <c r="BCJ30" s="87"/>
      <c r="BCK30" s="87"/>
      <c r="BCL30" s="87"/>
      <c r="BCM30" s="87"/>
      <c r="BCN30" s="87"/>
      <c r="BCO30" s="87"/>
      <c r="BCP30" s="87"/>
      <c r="BCQ30" s="87"/>
      <c r="BCR30" s="87"/>
      <c r="BCS30" s="87"/>
      <c r="BCT30" s="87"/>
      <c r="BCU30" s="87"/>
      <c r="BCV30" s="87"/>
      <c r="BCW30" s="87"/>
      <c r="BCX30" s="87"/>
      <c r="BCY30" s="87"/>
      <c r="BCZ30" s="87"/>
      <c r="BDA30" s="87"/>
      <c r="BDB30" s="87"/>
      <c r="BDC30" s="87"/>
      <c r="BDD30" s="87"/>
      <c r="BDE30" s="87"/>
      <c r="BDF30" s="87"/>
      <c r="BDG30" s="87"/>
      <c r="BDH30" s="87"/>
      <c r="BDI30" s="87"/>
      <c r="BDJ30" s="87"/>
      <c r="BDK30" s="87"/>
      <c r="BDL30" s="87"/>
      <c r="BDM30" s="87"/>
      <c r="BDN30" s="87"/>
      <c r="BDO30" s="87"/>
      <c r="BDP30" s="87"/>
      <c r="BDQ30" s="87"/>
      <c r="BDR30" s="87"/>
      <c r="BDS30" s="87"/>
      <c r="BDT30" s="87"/>
      <c r="BDU30" s="87"/>
      <c r="BDV30" s="87"/>
      <c r="BDW30" s="87"/>
      <c r="BDX30" s="87"/>
      <c r="BDY30" s="87"/>
      <c r="BDZ30" s="87"/>
      <c r="BEA30" s="87"/>
      <c r="BEB30" s="87"/>
      <c r="BEC30" s="87"/>
      <c r="BED30" s="87"/>
      <c r="BEE30" s="87"/>
      <c r="BEF30" s="87"/>
      <c r="BEG30" s="87"/>
      <c r="BEH30" s="87"/>
      <c r="BEI30" s="87"/>
      <c r="BEJ30" s="87"/>
      <c r="BEK30" s="87"/>
      <c r="BEL30" s="87"/>
      <c r="BEM30" s="87"/>
      <c r="BEN30" s="87"/>
      <c r="BEO30" s="87"/>
      <c r="BEP30" s="87"/>
      <c r="BEQ30" s="87"/>
      <c r="BER30" s="87"/>
      <c r="BES30" s="87"/>
      <c r="BET30" s="87"/>
      <c r="BEU30" s="87"/>
      <c r="BEV30" s="87"/>
      <c r="BEW30" s="87"/>
      <c r="BEX30" s="87"/>
      <c r="BEY30" s="87"/>
      <c r="BEZ30" s="87"/>
      <c r="BFA30" s="87"/>
      <c r="BFB30" s="87"/>
      <c r="BFC30" s="87"/>
      <c r="BFD30" s="87"/>
      <c r="BFE30" s="87"/>
      <c r="BFF30" s="87"/>
      <c r="BFG30" s="87"/>
      <c r="BFH30" s="87"/>
      <c r="BFI30" s="87"/>
      <c r="BFJ30" s="87"/>
      <c r="BFK30" s="87"/>
      <c r="BFL30" s="87"/>
      <c r="BFM30" s="87"/>
      <c r="BFN30" s="87"/>
      <c r="BFO30" s="87"/>
      <c r="BFP30" s="87"/>
      <c r="BFQ30" s="87"/>
      <c r="BFR30" s="87"/>
      <c r="BFS30" s="87"/>
      <c r="BFT30" s="87"/>
      <c r="BFU30" s="87"/>
      <c r="BFV30" s="87"/>
      <c r="BFW30" s="87"/>
      <c r="BFX30" s="87"/>
      <c r="BFY30" s="87"/>
      <c r="BFZ30" s="87"/>
      <c r="BGA30" s="87"/>
      <c r="BGB30" s="87"/>
      <c r="BGC30" s="87"/>
      <c r="BGD30" s="87"/>
      <c r="BGE30" s="87"/>
      <c r="BGF30" s="87"/>
      <c r="BGG30" s="87"/>
      <c r="BGH30" s="87"/>
      <c r="BGI30" s="87"/>
      <c r="BGJ30" s="87"/>
      <c r="BGK30" s="87"/>
      <c r="BGL30" s="87"/>
      <c r="BGM30" s="87"/>
      <c r="BGN30" s="87"/>
      <c r="BGO30" s="87"/>
      <c r="BGP30" s="87"/>
      <c r="BGQ30" s="87"/>
      <c r="BGR30" s="87"/>
      <c r="BGS30" s="87"/>
      <c r="BGT30" s="87"/>
      <c r="BGU30" s="87"/>
      <c r="BGV30" s="87"/>
      <c r="BGW30" s="87"/>
      <c r="BGX30" s="87"/>
      <c r="BGY30" s="87"/>
      <c r="BGZ30" s="87"/>
      <c r="BHA30" s="87"/>
      <c r="BHB30" s="87"/>
      <c r="BHC30" s="87"/>
      <c r="BHD30" s="87"/>
      <c r="BHE30" s="87"/>
      <c r="BHF30" s="87"/>
      <c r="BHG30" s="87"/>
      <c r="BHH30" s="87"/>
      <c r="BHI30" s="87"/>
      <c r="BHJ30" s="87"/>
      <c r="BHK30" s="87"/>
      <c r="BHL30" s="87"/>
      <c r="BHM30" s="87"/>
      <c r="BHN30" s="87"/>
      <c r="BHO30" s="87"/>
      <c r="BHP30" s="87"/>
      <c r="BHQ30" s="87"/>
      <c r="BHR30" s="87"/>
      <c r="BHS30" s="87"/>
      <c r="BHT30" s="87"/>
      <c r="BHU30" s="87"/>
      <c r="BHV30" s="87"/>
      <c r="BHW30" s="87"/>
      <c r="BHX30" s="87"/>
      <c r="BHY30" s="87"/>
      <c r="BHZ30" s="87"/>
      <c r="BIA30" s="87"/>
      <c r="BIB30" s="87"/>
      <c r="BIC30" s="87"/>
      <c r="BID30" s="87"/>
      <c r="BIE30" s="87"/>
      <c r="BIF30" s="87"/>
      <c r="BIG30" s="87"/>
      <c r="BIH30" s="87"/>
      <c r="BII30" s="87"/>
      <c r="BIJ30" s="87"/>
      <c r="BIK30" s="87"/>
      <c r="BIL30" s="87"/>
      <c r="BIM30" s="87"/>
      <c r="BIN30" s="87"/>
      <c r="BIO30" s="87"/>
      <c r="BIP30" s="87"/>
      <c r="BIQ30" s="87"/>
      <c r="BIR30" s="87"/>
      <c r="BIS30" s="87"/>
      <c r="BIT30" s="87"/>
      <c r="BIU30" s="87"/>
      <c r="BIV30" s="87"/>
      <c r="BIW30" s="87"/>
      <c r="BIX30" s="87"/>
      <c r="BIY30" s="87"/>
      <c r="BIZ30" s="87"/>
      <c r="BJA30" s="87"/>
      <c r="BJB30" s="87"/>
      <c r="BJC30" s="87"/>
      <c r="BJD30" s="87"/>
      <c r="BJE30" s="87"/>
      <c r="BJF30" s="87"/>
      <c r="BJG30" s="87"/>
      <c r="BJH30" s="87"/>
      <c r="BJI30" s="87"/>
      <c r="BJJ30" s="87"/>
      <c r="BJK30" s="87"/>
      <c r="BJL30" s="87"/>
      <c r="BJM30" s="87"/>
      <c r="BJN30" s="87"/>
      <c r="BJO30" s="87"/>
      <c r="BJP30" s="87"/>
      <c r="BJQ30" s="87"/>
      <c r="BJR30" s="87"/>
      <c r="BJS30" s="87"/>
      <c r="BJT30" s="87"/>
      <c r="BJU30" s="87"/>
      <c r="BJV30" s="87"/>
      <c r="BJW30" s="87"/>
      <c r="BJX30" s="87"/>
      <c r="BJY30" s="87"/>
      <c r="BJZ30" s="87"/>
      <c r="BKA30" s="87"/>
      <c r="BKB30" s="87"/>
      <c r="BKC30" s="87"/>
      <c r="BKD30" s="87"/>
      <c r="BKE30" s="87"/>
      <c r="BKF30" s="87"/>
      <c r="BKG30" s="87"/>
      <c r="BKH30" s="87"/>
      <c r="BKI30" s="87"/>
      <c r="BKJ30" s="87"/>
      <c r="BKK30" s="87"/>
      <c r="BKL30" s="87"/>
      <c r="BKM30" s="87"/>
      <c r="BKN30" s="87"/>
      <c r="BKO30" s="87"/>
      <c r="BKP30" s="87"/>
      <c r="BKQ30" s="87"/>
      <c r="BKR30" s="87"/>
      <c r="BKS30" s="87"/>
      <c r="BKT30" s="87"/>
      <c r="BKU30" s="87"/>
      <c r="BKV30" s="87"/>
      <c r="BKW30" s="87"/>
      <c r="BKX30" s="87"/>
      <c r="BKY30" s="87"/>
      <c r="BKZ30" s="87"/>
      <c r="BLA30" s="87"/>
      <c r="BLB30" s="87"/>
      <c r="BLC30" s="87"/>
      <c r="BLD30" s="87"/>
      <c r="BLE30" s="87"/>
      <c r="BLF30" s="87"/>
      <c r="BLG30" s="87"/>
      <c r="BLH30" s="87"/>
      <c r="BLI30" s="87"/>
      <c r="BLJ30" s="87"/>
      <c r="BLK30" s="87"/>
      <c r="BLL30" s="87"/>
      <c r="BLM30" s="87"/>
      <c r="BLN30" s="87"/>
      <c r="BLO30" s="87"/>
      <c r="BLP30" s="87"/>
      <c r="BLQ30" s="87"/>
      <c r="BLR30" s="87"/>
      <c r="BLS30" s="87"/>
      <c r="BLT30" s="87"/>
      <c r="BLU30" s="87"/>
      <c r="BLV30" s="87"/>
      <c r="BLW30" s="87"/>
      <c r="BLX30" s="87"/>
      <c r="BLY30" s="87"/>
      <c r="BLZ30" s="87"/>
      <c r="BMA30" s="87"/>
      <c r="BMB30" s="87"/>
      <c r="BMC30" s="87"/>
      <c r="BMD30" s="87"/>
      <c r="BME30" s="87"/>
      <c r="BMF30" s="87"/>
      <c r="BMG30" s="87"/>
      <c r="BMH30" s="87"/>
      <c r="BMI30" s="87"/>
      <c r="BMJ30" s="87"/>
      <c r="BMK30" s="87"/>
      <c r="BML30" s="87"/>
      <c r="BMM30" s="87"/>
      <c r="BMN30" s="87"/>
      <c r="BMO30" s="87"/>
      <c r="BMP30" s="87"/>
      <c r="BMQ30" s="87"/>
      <c r="BMR30" s="87"/>
      <c r="BMS30" s="87"/>
      <c r="BMT30" s="87"/>
      <c r="BMU30" s="87"/>
      <c r="BMV30" s="87"/>
      <c r="BMW30" s="87"/>
      <c r="BMX30" s="87"/>
      <c r="BMY30" s="87"/>
      <c r="BMZ30" s="87"/>
      <c r="BNA30" s="87"/>
      <c r="BNB30" s="87"/>
      <c r="BNC30" s="87"/>
      <c r="BND30" s="87"/>
      <c r="BNE30" s="87"/>
      <c r="BNF30" s="87"/>
      <c r="BNG30" s="87"/>
      <c r="BNH30" s="87"/>
      <c r="BNI30" s="87"/>
      <c r="BNJ30" s="87"/>
      <c r="BNK30" s="87"/>
      <c r="BNL30" s="87"/>
      <c r="BNM30" s="87"/>
      <c r="BNN30" s="87"/>
      <c r="BNO30" s="87"/>
      <c r="BNP30" s="87"/>
      <c r="BNQ30" s="87"/>
      <c r="BNR30" s="87"/>
      <c r="BNS30" s="87"/>
      <c r="BNT30" s="87"/>
      <c r="BNU30" s="87"/>
      <c r="BNV30" s="87"/>
      <c r="BNW30" s="87"/>
      <c r="BNX30" s="87"/>
      <c r="BNY30" s="87"/>
      <c r="BNZ30" s="87"/>
      <c r="BOA30" s="87"/>
      <c r="BOB30" s="87"/>
      <c r="BOC30" s="87"/>
      <c r="BOD30" s="87"/>
      <c r="BOE30" s="87"/>
      <c r="BOF30" s="87"/>
      <c r="BOG30" s="87"/>
      <c r="BOH30" s="87"/>
      <c r="BOI30" s="87"/>
      <c r="BOJ30" s="87"/>
      <c r="BOK30" s="87"/>
      <c r="BOL30" s="87"/>
      <c r="BOM30" s="87"/>
      <c r="BON30" s="87"/>
      <c r="BOO30" s="87"/>
      <c r="BOP30" s="87"/>
      <c r="BOQ30" s="87"/>
      <c r="BOR30" s="87"/>
      <c r="BOS30" s="87"/>
      <c r="BOT30" s="87"/>
      <c r="BOU30" s="87"/>
      <c r="BOV30" s="87"/>
      <c r="BOW30" s="87"/>
      <c r="BOX30" s="87"/>
      <c r="BOY30" s="87"/>
      <c r="BOZ30" s="87"/>
      <c r="BPA30" s="87"/>
      <c r="BPB30" s="87"/>
      <c r="BPC30" s="87"/>
      <c r="BPD30" s="87"/>
      <c r="BPE30" s="87"/>
      <c r="BPF30" s="87"/>
      <c r="BPG30" s="87"/>
      <c r="BPH30" s="87"/>
      <c r="BPI30" s="87"/>
      <c r="BPJ30" s="87"/>
      <c r="BPK30" s="87"/>
      <c r="BPL30" s="87"/>
      <c r="BPM30" s="87"/>
      <c r="BPN30" s="87"/>
      <c r="BPO30" s="87"/>
      <c r="BPP30" s="87"/>
      <c r="BPQ30" s="87"/>
      <c r="BPR30" s="87"/>
      <c r="BPS30" s="87"/>
      <c r="BPT30" s="87"/>
      <c r="BPU30" s="87"/>
      <c r="BPV30" s="87"/>
      <c r="BPW30" s="87"/>
      <c r="BPX30" s="87"/>
      <c r="BPY30" s="87"/>
      <c r="BPZ30" s="87"/>
      <c r="BQA30" s="87"/>
      <c r="BQB30" s="87"/>
      <c r="BQC30" s="87"/>
      <c r="BQD30" s="87"/>
      <c r="BQE30" s="87"/>
      <c r="BQF30" s="87"/>
      <c r="BQG30" s="87"/>
      <c r="BQH30" s="87"/>
      <c r="BQI30" s="87"/>
      <c r="BQJ30" s="87"/>
      <c r="BQK30" s="87"/>
      <c r="BQL30" s="87"/>
      <c r="BQM30" s="87"/>
      <c r="BQN30" s="87"/>
      <c r="BQO30" s="87"/>
      <c r="BQP30" s="87"/>
      <c r="BQQ30" s="87"/>
      <c r="BQR30" s="87"/>
      <c r="BQS30" s="87"/>
      <c r="BQT30" s="87"/>
      <c r="BQU30" s="87"/>
      <c r="BQV30" s="87"/>
      <c r="BQW30" s="87"/>
      <c r="BQX30" s="87"/>
      <c r="BQY30" s="87"/>
      <c r="BQZ30" s="87"/>
      <c r="BRA30" s="87"/>
      <c r="BRB30" s="87"/>
      <c r="BRC30" s="87"/>
      <c r="BRD30" s="87"/>
      <c r="BRE30" s="87"/>
      <c r="BRF30" s="87"/>
      <c r="BRG30" s="87"/>
      <c r="BRH30" s="87"/>
      <c r="BRI30" s="87"/>
      <c r="BRJ30" s="87"/>
      <c r="BRK30" s="87"/>
      <c r="BRL30" s="87"/>
      <c r="BRM30" s="87"/>
      <c r="BRN30" s="87"/>
      <c r="BRO30" s="87"/>
      <c r="BRP30" s="87"/>
      <c r="BRQ30" s="87"/>
      <c r="BRR30" s="87"/>
      <c r="BRS30" s="87"/>
      <c r="BRT30" s="87"/>
      <c r="BRU30" s="87"/>
      <c r="BRV30" s="87"/>
      <c r="BRW30" s="87"/>
      <c r="BRX30" s="87"/>
      <c r="BRY30" s="87"/>
      <c r="BRZ30" s="87"/>
      <c r="BSA30" s="87"/>
      <c r="BSB30" s="87"/>
      <c r="BSC30" s="87"/>
      <c r="BSD30" s="87"/>
      <c r="BSE30" s="87"/>
      <c r="BSF30" s="87"/>
      <c r="BSG30" s="87"/>
      <c r="BSH30" s="87"/>
      <c r="BSI30" s="87"/>
      <c r="BSJ30" s="87"/>
      <c r="BSK30" s="87"/>
      <c r="BSL30" s="87"/>
      <c r="BSM30" s="87"/>
      <c r="BSN30" s="87"/>
      <c r="BSO30" s="87"/>
      <c r="BSP30" s="87"/>
      <c r="BSQ30" s="87"/>
      <c r="BSR30" s="87"/>
      <c r="BSS30" s="87"/>
      <c r="BST30" s="87"/>
      <c r="BSU30" s="87"/>
      <c r="BSV30" s="87"/>
      <c r="BSW30" s="87"/>
      <c r="BSX30" s="87"/>
      <c r="BSY30" s="87"/>
      <c r="BSZ30" s="87"/>
      <c r="BTA30" s="87"/>
      <c r="BTB30" s="87"/>
      <c r="BTC30" s="87"/>
      <c r="BTD30" s="87"/>
      <c r="BTE30" s="87"/>
      <c r="BTF30" s="87"/>
      <c r="BTG30" s="87"/>
      <c r="BTH30" s="87"/>
      <c r="BTI30" s="87"/>
      <c r="BTJ30" s="87"/>
      <c r="BTK30" s="87"/>
      <c r="BTL30" s="87"/>
      <c r="BTM30" s="87"/>
      <c r="BTN30" s="87"/>
      <c r="BTO30" s="87"/>
      <c r="BTP30" s="87"/>
      <c r="BTQ30" s="87"/>
      <c r="BTR30" s="87"/>
      <c r="BTS30" s="87"/>
      <c r="BTT30" s="87"/>
      <c r="BTU30" s="87"/>
      <c r="BTV30" s="87"/>
      <c r="BTW30" s="87"/>
      <c r="BTX30" s="87"/>
      <c r="BTY30" s="87"/>
      <c r="BTZ30" s="87"/>
      <c r="BUA30" s="87"/>
      <c r="BUB30" s="87"/>
      <c r="BUC30" s="87"/>
      <c r="BUD30" s="87"/>
      <c r="BUE30" s="87"/>
      <c r="BUF30" s="87"/>
      <c r="BUG30" s="87"/>
      <c r="BUH30" s="87"/>
      <c r="BUI30" s="87"/>
      <c r="BUJ30" s="87"/>
      <c r="BUK30" s="87"/>
      <c r="BUL30" s="87"/>
      <c r="BUM30" s="87"/>
      <c r="BUN30" s="87"/>
      <c r="BUO30" s="87"/>
      <c r="BUP30" s="87"/>
      <c r="BUQ30" s="87"/>
      <c r="BUR30" s="87"/>
      <c r="BUS30" s="87"/>
      <c r="BUT30" s="87"/>
      <c r="BUU30" s="87"/>
      <c r="BUV30" s="87"/>
      <c r="BUW30" s="87"/>
      <c r="BUX30" s="87"/>
      <c r="BUY30" s="87"/>
      <c r="BUZ30" s="87"/>
      <c r="BVA30" s="87"/>
      <c r="BVB30" s="87"/>
      <c r="BVC30" s="87"/>
      <c r="BVD30" s="87"/>
      <c r="BVE30" s="87"/>
      <c r="BVF30" s="87"/>
      <c r="BVG30" s="87"/>
      <c r="BVH30" s="87"/>
      <c r="BVI30" s="87"/>
      <c r="BVJ30" s="87"/>
      <c r="BVK30" s="87"/>
      <c r="BVL30" s="87"/>
      <c r="BVM30" s="87"/>
      <c r="BVN30" s="87"/>
      <c r="BVO30" s="87"/>
      <c r="BVP30" s="87"/>
      <c r="BVQ30" s="87"/>
      <c r="BVR30" s="87"/>
      <c r="BVS30" s="87"/>
      <c r="BVT30" s="87"/>
      <c r="BVU30" s="87"/>
      <c r="BVV30" s="87"/>
      <c r="BVW30" s="87"/>
      <c r="BVX30" s="87"/>
      <c r="BVY30" s="87"/>
      <c r="BVZ30" s="87"/>
      <c r="BWA30" s="87"/>
      <c r="BWB30" s="87"/>
      <c r="BWC30" s="87"/>
      <c r="BWD30" s="87"/>
      <c r="BWE30" s="87"/>
      <c r="BWF30" s="87"/>
      <c r="BWG30" s="87"/>
      <c r="BWH30" s="87"/>
      <c r="BWI30" s="87"/>
      <c r="BWJ30" s="87"/>
      <c r="BWK30" s="87"/>
      <c r="BWL30" s="87"/>
      <c r="BWM30" s="87"/>
      <c r="BWN30" s="87"/>
      <c r="BWO30" s="87"/>
      <c r="BWP30" s="87"/>
      <c r="BWQ30" s="87"/>
      <c r="BWR30" s="87"/>
      <c r="BWS30" s="87"/>
      <c r="BWT30" s="87"/>
      <c r="BWU30" s="87"/>
      <c r="BWV30" s="87"/>
      <c r="BWW30" s="87"/>
      <c r="BWX30" s="87"/>
      <c r="BWY30" s="87"/>
      <c r="BWZ30" s="87"/>
      <c r="BXA30" s="87"/>
      <c r="BXB30" s="87"/>
      <c r="BXC30" s="87"/>
      <c r="BXD30" s="87"/>
      <c r="BXE30" s="87"/>
      <c r="BXF30" s="87"/>
      <c r="BXG30" s="87"/>
      <c r="BXH30" s="87"/>
      <c r="BXI30" s="87"/>
      <c r="BXJ30" s="87"/>
      <c r="BXK30" s="87"/>
      <c r="BXL30" s="87"/>
      <c r="BXM30" s="87"/>
      <c r="BXN30" s="87"/>
      <c r="BXO30" s="87"/>
      <c r="BXP30" s="87"/>
      <c r="BXQ30" s="87"/>
      <c r="BXR30" s="87"/>
      <c r="BXS30" s="87"/>
      <c r="BXT30" s="87"/>
      <c r="BXU30" s="87"/>
      <c r="BXV30" s="87"/>
      <c r="BXW30" s="87"/>
      <c r="BXX30" s="87"/>
      <c r="BXY30" s="87"/>
    </row>
    <row r="31" spans="1:2001" s="88" customFormat="1" ht="15.75" hidden="1" customHeight="1" outlineLevel="1">
      <c r="A31" s="53"/>
      <c r="B31" s="89" t="s">
        <v>51</v>
      </c>
      <c r="C31" s="88">
        <f>'[17]2012 Charge Activity'!AF1139</f>
        <v>3</v>
      </c>
      <c r="D31" s="91"/>
      <c r="E31" s="92"/>
      <c r="F31" s="92"/>
      <c r="G31" s="64"/>
      <c r="H31" s="64"/>
      <c r="I31" s="65"/>
      <c r="J31" s="85"/>
      <c r="K31" s="66"/>
      <c r="L31" s="65"/>
      <c r="M31" s="72"/>
      <c r="N31" s="86"/>
      <c r="O31" s="74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/>
      <c r="JN31" s="87"/>
      <c r="JO31" s="87"/>
      <c r="JP31" s="87"/>
      <c r="JQ31" s="87"/>
      <c r="JR31" s="87"/>
      <c r="JS31" s="87"/>
      <c r="JT31" s="87"/>
      <c r="JU31" s="87"/>
      <c r="JV31" s="87"/>
      <c r="JW31" s="87"/>
      <c r="JX31" s="87"/>
      <c r="JY31" s="87"/>
      <c r="JZ31" s="87"/>
      <c r="KA31" s="87"/>
      <c r="KB31" s="87"/>
      <c r="KC31" s="87"/>
      <c r="KD31" s="87"/>
      <c r="KE31" s="87"/>
      <c r="KF31" s="87"/>
      <c r="KG31" s="87"/>
      <c r="KH31" s="87"/>
      <c r="KI31" s="87"/>
      <c r="KJ31" s="87"/>
      <c r="KK31" s="87"/>
      <c r="KL31" s="87"/>
      <c r="KM31" s="87"/>
      <c r="KN31" s="87"/>
      <c r="KO31" s="87"/>
      <c r="KP31" s="87"/>
      <c r="KQ31" s="87"/>
      <c r="KR31" s="87"/>
      <c r="KS31" s="87"/>
      <c r="KT31" s="87"/>
      <c r="KU31" s="87"/>
      <c r="KV31" s="87"/>
      <c r="KW31" s="87"/>
      <c r="KX31" s="87"/>
      <c r="KY31" s="87"/>
      <c r="KZ31" s="87"/>
      <c r="LA31" s="87"/>
      <c r="LB31" s="87"/>
      <c r="LC31" s="87"/>
      <c r="LD31" s="87"/>
      <c r="LE31" s="87"/>
      <c r="LF31" s="87"/>
      <c r="LG31" s="87"/>
      <c r="LH31" s="87"/>
      <c r="LI31" s="87"/>
      <c r="LJ31" s="87"/>
      <c r="LK31" s="87"/>
      <c r="LL31" s="87"/>
      <c r="LM31" s="87"/>
      <c r="LN31" s="87"/>
      <c r="LO31" s="87"/>
      <c r="LP31" s="87"/>
      <c r="LQ31" s="87"/>
      <c r="LR31" s="87"/>
      <c r="LS31" s="87"/>
      <c r="LT31" s="87"/>
      <c r="LU31" s="87"/>
      <c r="LV31" s="87"/>
      <c r="LW31" s="87"/>
      <c r="LX31" s="87"/>
      <c r="LY31" s="87"/>
      <c r="LZ31" s="87"/>
      <c r="MA31" s="87"/>
      <c r="MB31" s="87"/>
      <c r="MC31" s="87"/>
      <c r="MD31" s="87"/>
      <c r="ME31" s="87"/>
      <c r="MF31" s="87"/>
      <c r="MG31" s="87"/>
      <c r="MH31" s="87"/>
      <c r="MI31" s="87"/>
      <c r="MJ31" s="87"/>
      <c r="MK31" s="87"/>
      <c r="ML31" s="87"/>
      <c r="MM31" s="87"/>
      <c r="MN31" s="87"/>
      <c r="MO31" s="87"/>
      <c r="MP31" s="87"/>
      <c r="MQ31" s="87"/>
      <c r="MR31" s="87"/>
      <c r="MS31" s="87"/>
      <c r="MT31" s="87"/>
      <c r="MU31" s="87"/>
      <c r="MV31" s="87"/>
      <c r="MW31" s="87"/>
      <c r="MX31" s="87"/>
      <c r="MY31" s="87"/>
      <c r="MZ31" s="87"/>
      <c r="NA31" s="87"/>
      <c r="NB31" s="87"/>
      <c r="NC31" s="87"/>
      <c r="ND31" s="87"/>
      <c r="NE31" s="87"/>
      <c r="NF31" s="87"/>
      <c r="NG31" s="87"/>
      <c r="NH31" s="87"/>
      <c r="NI31" s="87"/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7"/>
      <c r="NX31" s="87"/>
      <c r="NY31" s="87"/>
      <c r="NZ31" s="87"/>
      <c r="OA31" s="87"/>
      <c r="OB31" s="87"/>
      <c r="OC31" s="87"/>
      <c r="OD31" s="87"/>
      <c r="OE31" s="87"/>
      <c r="OF31" s="87"/>
      <c r="OG31" s="87"/>
      <c r="OH31" s="87"/>
      <c r="OI31" s="87"/>
      <c r="OJ31" s="87"/>
      <c r="OK31" s="87"/>
      <c r="OL31" s="87"/>
      <c r="OM31" s="87"/>
      <c r="ON31" s="87"/>
      <c r="OO31" s="87"/>
      <c r="OP31" s="87"/>
      <c r="OQ31" s="87"/>
      <c r="OR31" s="87"/>
      <c r="OS31" s="87"/>
      <c r="OT31" s="87"/>
      <c r="OU31" s="87"/>
      <c r="OV31" s="87"/>
      <c r="OW31" s="87"/>
      <c r="OX31" s="87"/>
      <c r="OY31" s="87"/>
      <c r="OZ31" s="87"/>
      <c r="PA31" s="87"/>
      <c r="PB31" s="87"/>
      <c r="PC31" s="87"/>
      <c r="PD31" s="87"/>
      <c r="PE31" s="87"/>
      <c r="PF31" s="87"/>
      <c r="PG31" s="87"/>
      <c r="PH31" s="87"/>
      <c r="PI31" s="87"/>
      <c r="PJ31" s="87"/>
      <c r="PK31" s="87"/>
      <c r="PL31" s="87"/>
      <c r="PM31" s="87"/>
      <c r="PN31" s="87"/>
      <c r="PO31" s="87"/>
      <c r="PP31" s="87"/>
      <c r="PQ31" s="87"/>
      <c r="PR31" s="87"/>
      <c r="PS31" s="87"/>
      <c r="PT31" s="87"/>
      <c r="PU31" s="87"/>
      <c r="PV31" s="87"/>
      <c r="PW31" s="87"/>
      <c r="PX31" s="87"/>
      <c r="PY31" s="87"/>
      <c r="PZ31" s="87"/>
      <c r="QA31" s="87"/>
      <c r="QB31" s="87"/>
      <c r="QC31" s="87"/>
      <c r="QD31" s="87"/>
      <c r="QE31" s="87"/>
      <c r="QF31" s="87"/>
      <c r="QG31" s="87"/>
      <c r="QH31" s="87"/>
      <c r="QI31" s="87"/>
      <c r="QJ31" s="87"/>
      <c r="QK31" s="87"/>
      <c r="QL31" s="87"/>
      <c r="QM31" s="87"/>
      <c r="QN31" s="87"/>
      <c r="QO31" s="87"/>
      <c r="QP31" s="87"/>
      <c r="QQ31" s="87"/>
      <c r="QR31" s="87"/>
      <c r="QS31" s="87"/>
      <c r="QT31" s="87"/>
      <c r="QU31" s="87"/>
      <c r="QV31" s="87"/>
      <c r="QW31" s="87"/>
      <c r="QX31" s="87"/>
      <c r="QY31" s="87"/>
      <c r="QZ31" s="87"/>
      <c r="RA31" s="87"/>
      <c r="RB31" s="87"/>
      <c r="RC31" s="87"/>
      <c r="RD31" s="87"/>
      <c r="RE31" s="87"/>
      <c r="RF31" s="87"/>
      <c r="RG31" s="87"/>
      <c r="RH31" s="87"/>
      <c r="RI31" s="87"/>
      <c r="RJ31" s="87"/>
      <c r="RK31" s="87"/>
      <c r="RL31" s="87"/>
      <c r="RM31" s="87"/>
      <c r="RN31" s="87"/>
      <c r="RO31" s="87"/>
      <c r="RP31" s="87"/>
      <c r="RQ31" s="87"/>
      <c r="RR31" s="87"/>
      <c r="RS31" s="87"/>
      <c r="RT31" s="87"/>
      <c r="RU31" s="87"/>
      <c r="RV31" s="87"/>
      <c r="RW31" s="87"/>
      <c r="RX31" s="87"/>
      <c r="RY31" s="87"/>
      <c r="RZ31" s="87"/>
      <c r="SA31" s="87"/>
      <c r="SB31" s="87"/>
      <c r="SC31" s="87"/>
      <c r="SD31" s="87"/>
      <c r="SE31" s="87"/>
      <c r="SF31" s="87"/>
      <c r="SG31" s="87"/>
      <c r="SH31" s="87"/>
      <c r="SI31" s="87"/>
      <c r="SJ31" s="87"/>
      <c r="SK31" s="87"/>
      <c r="SL31" s="87"/>
      <c r="SM31" s="87"/>
      <c r="SN31" s="87"/>
      <c r="SO31" s="87"/>
      <c r="SP31" s="87"/>
      <c r="SQ31" s="87"/>
      <c r="SR31" s="87"/>
      <c r="SS31" s="87"/>
      <c r="ST31" s="87"/>
      <c r="SU31" s="87"/>
      <c r="SV31" s="87"/>
      <c r="SW31" s="87"/>
      <c r="SX31" s="87"/>
      <c r="SY31" s="87"/>
      <c r="SZ31" s="87"/>
      <c r="TA31" s="87"/>
      <c r="TB31" s="87"/>
      <c r="TC31" s="87"/>
      <c r="TD31" s="87"/>
      <c r="TE31" s="87"/>
      <c r="TF31" s="87"/>
      <c r="TG31" s="87"/>
      <c r="TH31" s="87"/>
      <c r="TI31" s="87"/>
      <c r="TJ31" s="87"/>
      <c r="TK31" s="87"/>
      <c r="TL31" s="87"/>
      <c r="TM31" s="87"/>
      <c r="TN31" s="87"/>
      <c r="TO31" s="87"/>
      <c r="TP31" s="87"/>
      <c r="TQ31" s="87"/>
      <c r="TR31" s="87"/>
      <c r="TS31" s="87"/>
      <c r="TT31" s="87"/>
      <c r="TU31" s="87"/>
      <c r="TV31" s="87"/>
      <c r="TW31" s="87"/>
      <c r="TX31" s="87"/>
      <c r="TY31" s="87"/>
      <c r="TZ31" s="87"/>
      <c r="UA31" s="87"/>
      <c r="UB31" s="87"/>
      <c r="UC31" s="87"/>
      <c r="UD31" s="87"/>
      <c r="UE31" s="87"/>
      <c r="UF31" s="87"/>
      <c r="UG31" s="87"/>
      <c r="UH31" s="87"/>
      <c r="UI31" s="87"/>
      <c r="UJ31" s="87"/>
      <c r="UK31" s="87"/>
      <c r="UL31" s="87"/>
      <c r="UM31" s="87"/>
      <c r="UN31" s="87"/>
      <c r="UO31" s="87"/>
      <c r="UP31" s="87"/>
      <c r="UQ31" s="87"/>
      <c r="UR31" s="87"/>
      <c r="US31" s="87"/>
      <c r="UT31" s="87"/>
      <c r="UU31" s="87"/>
      <c r="UV31" s="87"/>
      <c r="UW31" s="87"/>
      <c r="UX31" s="87"/>
      <c r="UY31" s="87"/>
      <c r="UZ31" s="87"/>
      <c r="VA31" s="87"/>
      <c r="VB31" s="87"/>
      <c r="VC31" s="87"/>
      <c r="VD31" s="87"/>
      <c r="VE31" s="87"/>
      <c r="VF31" s="87"/>
      <c r="VG31" s="87"/>
      <c r="VH31" s="87"/>
      <c r="VI31" s="87"/>
      <c r="VJ31" s="87"/>
      <c r="VK31" s="87"/>
      <c r="VL31" s="87"/>
      <c r="VM31" s="87"/>
      <c r="VN31" s="87"/>
      <c r="VO31" s="87"/>
      <c r="VP31" s="87"/>
      <c r="VQ31" s="87"/>
      <c r="VR31" s="87"/>
      <c r="VS31" s="87"/>
      <c r="VT31" s="87"/>
      <c r="VU31" s="87"/>
      <c r="VV31" s="87"/>
      <c r="VW31" s="87"/>
      <c r="VX31" s="87"/>
      <c r="VY31" s="87"/>
      <c r="VZ31" s="87"/>
      <c r="WA31" s="87"/>
      <c r="WB31" s="87"/>
      <c r="WC31" s="87"/>
      <c r="WD31" s="87"/>
      <c r="WE31" s="87"/>
      <c r="WF31" s="87"/>
      <c r="WG31" s="87"/>
      <c r="WH31" s="87"/>
      <c r="WI31" s="87"/>
      <c r="WJ31" s="87"/>
      <c r="WK31" s="87"/>
      <c r="WL31" s="87"/>
      <c r="WM31" s="87"/>
      <c r="WN31" s="87"/>
      <c r="WO31" s="87"/>
      <c r="WP31" s="87"/>
      <c r="WQ31" s="87"/>
      <c r="WR31" s="87"/>
      <c r="WS31" s="87"/>
      <c r="WT31" s="87"/>
      <c r="WU31" s="87"/>
      <c r="WV31" s="87"/>
      <c r="WW31" s="87"/>
      <c r="WX31" s="87"/>
      <c r="WY31" s="87"/>
      <c r="WZ31" s="87"/>
      <c r="XA31" s="87"/>
      <c r="XB31" s="87"/>
      <c r="XC31" s="87"/>
      <c r="XD31" s="87"/>
      <c r="XE31" s="87"/>
      <c r="XF31" s="87"/>
      <c r="XG31" s="87"/>
      <c r="XH31" s="87"/>
      <c r="XI31" s="87"/>
      <c r="XJ31" s="87"/>
      <c r="XK31" s="87"/>
      <c r="XL31" s="87"/>
      <c r="XM31" s="87"/>
      <c r="XN31" s="87"/>
      <c r="XO31" s="87"/>
      <c r="XP31" s="87"/>
      <c r="XQ31" s="87"/>
      <c r="XR31" s="87"/>
      <c r="XS31" s="87"/>
      <c r="XT31" s="87"/>
      <c r="XU31" s="87"/>
      <c r="XV31" s="87"/>
      <c r="XW31" s="87"/>
      <c r="XX31" s="87"/>
      <c r="XY31" s="87"/>
      <c r="XZ31" s="87"/>
      <c r="YA31" s="87"/>
      <c r="YB31" s="87"/>
      <c r="YC31" s="87"/>
      <c r="YD31" s="87"/>
      <c r="YE31" s="87"/>
      <c r="YF31" s="87"/>
      <c r="YG31" s="87"/>
      <c r="YH31" s="87"/>
      <c r="YI31" s="87"/>
      <c r="YJ31" s="87"/>
      <c r="YK31" s="87"/>
      <c r="YL31" s="87"/>
      <c r="YM31" s="87"/>
      <c r="YN31" s="87"/>
      <c r="YO31" s="87"/>
      <c r="YP31" s="87"/>
      <c r="YQ31" s="87"/>
      <c r="YR31" s="87"/>
      <c r="YS31" s="87"/>
      <c r="YT31" s="87"/>
      <c r="YU31" s="87"/>
      <c r="YV31" s="87"/>
      <c r="YW31" s="87"/>
      <c r="YX31" s="87"/>
      <c r="YY31" s="87"/>
      <c r="YZ31" s="87"/>
      <c r="ZA31" s="87"/>
      <c r="ZB31" s="87"/>
      <c r="ZC31" s="87"/>
      <c r="ZD31" s="87"/>
      <c r="ZE31" s="87"/>
      <c r="ZF31" s="87"/>
      <c r="ZG31" s="87"/>
      <c r="ZH31" s="87"/>
      <c r="ZI31" s="87"/>
      <c r="ZJ31" s="87"/>
      <c r="ZK31" s="87"/>
      <c r="ZL31" s="87"/>
      <c r="ZM31" s="87"/>
      <c r="ZN31" s="87"/>
      <c r="ZO31" s="87"/>
      <c r="ZP31" s="87"/>
      <c r="ZQ31" s="87"/>
      <c r="ZR31" s="87"/>
      <c r="ZS31" s="87"/>
      <c r="ZT31" s="87"/>
      <c r="ZU31" s="87"/>
      <c r="ZV31" s="87"/>
      <c r="ZW31" s="87"/>
      <c r="ZX31" s="87"/>
      <c r="ZY31" s="87"/>
      <c r="ZZ31" s="87"/>
      <c r="AAA31" s="87"/>
      <c r="AAB31" s="87"/>
      <c r="AAC31" s="87"/>
      <c r="AAD31" s="87"/>
      <c r="AAE31" s="87"/>
      <c r="AAF31" s="87"/>
      <c r="AAG31" s="87"/>
      <c r="AAH31" s="87"/>
      <c r="AAI31" s="87"/>
      <c r="AAJ31" s="87"/>
      <c r="AAK31" s="87"/>
      <c r="AAL31" s="87"/>
      <c r="AAM31" s="87"/>
      <c r="AAN31" s="87"/>
      <c r="AAO31" s="87"/>
      <c r="AAP31" s="87"/>
      <c r="AAQ31" s="87"/>
      <c r="AAR31" s="87"/>
      <c r="AAS31" s="87"/>
      <c r="AAT31" s="87"/>
      <c r="AAU31" s="87"/>
      <c r="AAV31" s="87"/>
      <c r="AAW31" s="87"/>
      <c r="AAX31" s="87"/>
      <c r="AAY31" s="87"/>
      <c r="AAZ31" s="87"/>
      <c r="ABA31" s="87"/>
      <c r="ABB31" s="87"/>
      <c r="ABC31" s="87"/>
      <c r="ABD31" s="87"/>
      <c r="ABE31" s="87"/>
      <c r="ABF31" s="87"/>
      <c r="ABG31" s="87"/>
      <c r="ABH31" s="87"/>
      <c r="ABI31" s="87"/>
      <c r="ABJ31" s="87"/>
      <c r="ABK31" s="87"/>
      <c r="ABL31" s="87"/>
      <c r="ABM31" s="87"/>
      <c r="ABN31" s="87"/>
      <c r="ABO31" s="87"/>
      <c r="ABP31" s="87"/>
      <c r="ABQ31" s="87"/>
      <c r="ABR31" s="87"/>
      <c r="ABS31" s="87"/>
      <c r="ABT31" s="87"/>
      <c r="ABU31" s="87"/>
      <c r="ABV31" s="87"/>
      <c r="ABW31" s="87"/>
      <c r="ABX31" s="87"/>
      <c r="ABY31" s="87"/>
      <c r="ABZ31" s="87"/>
      <c r="ACA31" s="87"/>
      <c r="ACB31" s="87"/>
      <c r="ACC31" s="87"/>
      <c r="ACD31" s="87"/>
      <c r="ACE31" s="87"/>
      <c r="ACF31" s="87"/>
      <c r="ACG31" s="87"/>
      <c r="ACH31" s="87"/>
      <c r="ACI31" s="87"/>
      <c r="ACJ31" s="87"/>
      <c r="ACK31" s="87"/>
      <c r="ACL31" s="87"/>
      <c r="ACM31" s="87"/>
      <c r="ACN31" s="87"/>
      <c r="ACO31" s="87"/>
      <c r="ACP31" s="87"/>
      <c r="ACQ31" s="87"/>
      <c r="ACR31" s="87"/>
      <c r="ACS31" s="87"/>
      <c r="ACT31" s="87"/>
      <c r="ACU31" s="87"/>
      <c r="ACV31" s="87"/>
      <c r="ACW31" s="87"/>
      <c r="ACX31" s="87"/>
      <c r="ACY31" s="87"/>
      <c r="ACZ31" s="87"/>
      <c r="ADA31" s="87"/>
      <c r="ADB31" s="87"/>
      <c r="ADC31" s="87"/>
      <c r="ADD31" s="87"/>
      <c r="ADE31" s="87"/>
      <c r="ADF31" s="87"/>
      <c r="ADG31" s="87"/>
      <c r="ADH31" s="87"/>
      <c r="ADI31" s="87"/>
      <c r="ADJ31" s="87"/>
      <c r="ADK31" s="87"/>
      <c r="ADL31" s="87"/>
      <c r="ADM31" s="87"/>
      <c r="ADN31" s="87"/>
      <c r="ADO31" s="87"/>
      <c r="ADP31" s="87"/>
      <c r="ADQ31" s="87"/>
      <c r="ADR31" s="87"/>
      <c r="ADS31" s="87"/>
      <c r="ADT31" s="87"/>
      <c r="ADU31" s="87"/>
      <c r="ADV31" s="87"/>
      <c r="ADW31" s="87"/>
      <c r="ADX31" s="87"/>
      <c r="ADY31" s="87"/>
      <c r="ADZ31" s="87"/>
      <c r="AEA31" s="87"/>
      <c r="AEB31" s="87"/>
      <c r="AEC31" s="87"/>
      <c r="AED31" s="87"/>
      <c r="AEE31" s="87"/>
      <c r="AEF31" s="87"/>
      <c r="AEG31" s="87"/>
      <c r="AEH31" s="87"/>
      <c r="AEI31" s="87"/>
      <c r="AEJ31" s="87"/>
      <c r="AEK31" s="87"/>
      <c r="AEL31" s="87"/>
      <c r="AEM31" s="87"/>
      <c r="AEN31" s="87"/>
      <c r="AEO31" s="87"/>
      <c r="AEP31" s="87"/>
      <c r="AEQ31" s="87"/>
      <c r="AER31" s="87"/>
      <c r="AES31" s="87"/>
      <c r="AET31" s="87"/>
      <c r="AEU31" s="87"/>
      <c r="AEV31" s="87"/>
      <c r="AEW31" s="87"/>
      <c r="AEX31" s="87"/>
      <c r="AEY31" s="87"/>
      <c r="AEZ31" s="87"/>
      <c r="AFA31" s="87"/>
      <c r="AFB31" s="87"/>
      <c r="AFC31" s="87"/>
      <c r="AFD31" s="87"/>
      <c r="AFE31" s="87"/>
      <c r="AFF31" s="87"/>
      <c r="AFG31" s="87"/>
      <c r="AFH31" s="87"/>
      <c r="AFI31" s="87"/>
      <c r="AFJ31" s="87"/>
      <c r="AFK31" s="87"/>
      <c r="AFL31" s="87"/>
      <c r="AFM31" s="87"/>
      <c r="AFN31" s="87"/>
      <c r="AFO31" s="87"/>
      <c r="AFP31" s="87"/>
      <c r="AFQ31" s="87"/>
      <c r="AFR31" s="87"/>
      <c r="AFS31" s="87"/>
      <c r="AFT31" s="87"/>
      <c r="AFU31" s="87"/>
      <c r="AFV31" s="87"/>
      <c r="AFW31" s="87"/>
      <c r="AFX31" s="87"/>
      <c r="AFY31" s="87"/>
      <c r="AFZ31" s="87"/>
      <c r="AGA31" s="87"/>
      <c r="AGB31" s="87"/>
      <c r="AGC31" s="87"/>
      <c r="AGD31" s="87"/>
      <c r="AGE31" s="87"/>
      <c r="AGF31" s="87"/>
      <c r="AGG31" s="87"/>
      <c r="AGH31" s="87"/>
      <c r="AGI31" s="87"/>
      <c r="AGJ31" s="87"/>
      <c r="AGK31" s="87"/>
      <c r="AGL31" s="87"/>
      <c r="AGM31" s="87"/>
      <c r="AGN31" s="87"/>
      <c r="AGO31" s="87"/>
      <c r="AGP31" s="87"/>
      <c r="AGQ31" s="87"/>
      <c r="AGR31" s="87"/>
      <c r="AGS31" s="87"/>
      <c r="AGT31" s="87"/>
      <c r="AGU31" s="87"/>
      <c r="AGV31" s="87"/>
      <c r="AGW31" s="87"/>
      <c r="AGX31" s="87"/>
      <c r="AGY31" s="87"/>
      <c r="AGZ31" s="87"/>
      <c r="AHA31" s="87"/>
      <c r="AHB31" s="87"/>
      <c r="AHC31" s="87"/>
      <c r="AHD31" s="87"/>
      <c r="AHE31" s="87"/>
      <c r="AHF31" s="87"/>
      <c r="AHG31" s="87"/>
      <c r="AHH31" s="87"/>
      <c r="AHI31" s="87"/>
      <c r="AHJ31" s="87"/>
      <c r="AHK31" s="87"/>
      <c r="AHL31" s="87"/>
      <c r="AHM31" s="87"/>
      <c r="AHN31" s="87"/>
      <c r="AHO31" s="87"/>
      <c r="AHP31" s="87"/>
      <c r="AHQ31" s="87"/>
      <c r="AHR31" s="87"/>
      <c r="AHS31" s="87"/>
      <c r="AHT31" s="87"/>
      <c r="AHU31" s="87"/>
      <c r="AHV31" s="87"/>
      <c r="AHW31" s="87"/>
      <c r="AHX31" s="87"/>
      <c r="AHY31" s="87"/>
      <c r="AHZ31" s="87"/>
      <c r="AIA31" s="87"/>
      <c r="AIB31" s="87"/>
      <c r="AIC31" s="87"/>
      <c r="AID31" s="87"/>
      <c r="AIE31" s="87"/>
      <c r="AIF31" s="87"/>
      <c r="AIG31" s="87"/>
      <c r="AIH31" s="87"/>
      <c r="AII31" s="87"/>
      <c r="AIJ31" s="87"/>
      <c r="AIK31" s="87"/>
      <c r="AIL31" s="87"/>
      <c r="AIM31" s="87"/>
      <c r="AIN31" s="87"/>
      <c r="AIO31" s="87"/>
      <c r="AIP31" s="87"/>
      <c r="AIQ31" s="87"/>
      <c r="AIR31" s="87"/>
      <c r="AIS31" s="87"/>
      <c r="AIT31" s="87"/>
      <c r="AIU31" s="87"/>
      <c r="AIV31" s="87"/>
      <c r="AIW31" s="87"/>
      <c r="AIX31" s="87"/>
      <c r="AIY31" s="87"/>
      <c r="AIZ31" s="87"/>
      <c r="AJA31" s="87"/>
      <c r="AJB31" s="87"/>
      <c r="AJC31" s="87"/>
      <c r="AJD31" s="87"/>
      <c r="AJE31" s="87"/>
      <c r="AJF31" s="87"/>
      <c r="AJG31" s="87"/>
      <c r="AJH31" s="87"/>
      <c r="AJI31" s="87"/>
      <c r="AJJ31" s="87"/>
      <c r="AJK31" s="87"/>
      <c r="AJL31" s="87"/>
      <c r="AJM31" s="87"/>
      <c r="AJN31" s="87"/>
      <c r="AJO31" s="87"/>
      <c r="AJP31" s="87"/>
      <c r="AJQ31" s="87"/>
      <c r="AJR31" s="87"/>
      <c r="AJS31" s="87"/>
      <c r="AJT31" s="87"/>
      <c r="AJU31" s="87"/>
      <c r="AJV31" s="87"/>
      <c r="AJW31" s="87"/>
      <c r="AJX31" s="87"/>
      <c r="AJY31" s="87"/>
      <c r="AJZ31" s="87"/>
      <c r="AKA31" s="87"/>
      <c r="AKB31" s="87"/>
      <c r="AKC31" s="87"/>
      <c r="AKD31" s="87"/>
      <c r="AKE31" s="87"/>
      <c r="AKF31" s="87"/>
      <c r="AKG31" s="87"/>
      <c r="AKH31" s="87"/>
      <c r="AKI31" s="87"/>
      <c r="AKJ31" s="87"/>
      <c r="AKK31" s="87"/>
      <c r="AKL31" s="87"/>
      <c r="AKM31" s="87"/>
      <c r="AKN31" s="87"/>
      <c r="AKO31" s="87"/>
      <c r="AKP31" s="87"/>
      <c r="AKQ31" s="87"/>
      <c r="AKR31" s="87"/>
      <c r="AKS31" s="87"/>
      <c r="AKT31" s="87"/>
      <c r="AKU31" s="87"/>
      <c r="AKV31" s="87"/>
      <c r="AKW31" s="87"/>
      <c r="AKX31" s="87"/>
      <c r="AKY31" s="87"/>
      <c r="AKZ31" s="87"/>
      <c r="ALA31" s="87"/>
      <c r="ALB31" s="87"/>
      <c r="ALC31" s="87"/>
      <c r="ALD31" s="87"/>
      <c r="ALE31" s="87"/>
      <c r="ALF31" s="87"/>
      <c r="ALG31" s="87"/>
      <c r="ALH31" s="87"/>
      <c r="ALI31" s="87"/>
      <c r="ALJ31" s="87"/>
      <c r="ALK31" s="87"/>
      <c r="ALL31" s="87"/>
      <c r="ALM31" s="87"/>
      <c r="ALN31" s="87"/>
      <c r="ALO31" s="87"/>
      <c r="ALP31" s="87"/>
      <c r="ALQ31" s="87"/>
      <c r="ALR31" s="87"/>
      <c r="ALS31" s="87"/>
      <c r="ALT31" s="87"/>
      <c r="ALU31" s="87"/>
      <c r="ALV31" s="87"/>
      <c r="ALW31" s="87"/>
      <c r="ALX31" s="87"/>
      <c r="ALY31" s="87"/>
      <c r="ALZ31" s="87"/>
      <c r="AMA31" s="87"/>
      <c r="AMB31" s="87"/>
      <c r="AMC31" s="87"/>
      <c r="AMD31" s="87"/>
      <c r="AME31" s="87"/>
      <c r="AMF31" s="87"/>
      <c r="AMG31" s="87"/>
      <c r="AMH31" s="87"/>
      <c r="AMI31" s="87"/>
      <c r="AMJ31" s="87"/>
      <c r="AMK31" s="87"/>
      <c r="AML31" s="87"/>
      <c r="AMM31" s="87"/>
      <c r="AMN31" s="87"/>
      <c r="AMO31" s="87"/>
      <c r="AMP31" s="87"/>
      <c r="AMQ31" s="87"/>
      <c r="AMR31" s="87"/>
      <c r="AMS31" s="87"/>
      <c r="AMT31" s="87"/>
      <c r="AMU31" s="87"/>
      <c r="AMV31" s="87"/>
      <c r="AMW31" s="87"/>
      <c r="AMX31" s="87"/>
      <c r="AMY31" s="87"/>
      <c r="AMZ31" s="87"/>
      <c r="ANA31" s="87"/>
      <c r="ANB31" s="87"/>
      <c r="ANC31" s="87"/>
      <c r="AND31" s="87"/>
      <c r="ANE31" s="87"/>
      <c r="ANF31" s="87"/>
      <c r="ANG31" s="87"/>
      <c r="ANH31" s="87"/>
      <c r="ANI31" s="87"/>
      <c r="ANJ31" s="87"/>
      <c r="ANK31" s="87"/>
      <c r="ANL31" s="87"/>
      <c r="ANM31" s="87"/>
      <c r="ANN31" s="87"/>
      <c r="ANO31" s="87"/>
      <c r="ANP31" s="87"/>
      <c r="ANQ31" s="87"/>
      <c r="ANR31" s="87"/>
      <c r="ANS31" s="87"/>
      <c r="ANT31" s="87"/>
      <c r="ANU31" s="87"/>
      <c r="ANV31" s="87"/>
      <c r="ANW31" s="87"/>
      <c r="ANX31" s="87"/>
      <c r="ANY31" s="87"/>
      <c r="ANZ31" s="87"/>
      <c r="AOA31" s="87"/>
      <c r="AOB31" s="87"/>
      <c r="AOC31" s="87"/>
      <c r="AOD31" s="87"/>
      <c r="AOE31" s="87"/>
      <c r="AOF31" s="87"/>
      <c r="AOG31" s="87"/>
      <c r="AOH31" s="87"/>
      <c r="AOI31" s="87"/>
      <c r="AOJ31" s="87"/>
      <c r="AOK31" s="87"/>
      <c r="AOL31" s="87"/>
      <c r="AOM31" s="87"/>
      <c r="AON31" s="87"/>
      <c r="AOO31" s="87"/>
      <c r="AOP31" s="87"/>
      <c r="AOQ31" s="87"/>
      <c r="AOR31" s="87"/>
      <c r="AOS31" s="87"/>
      <c r="AOT31" s="87"/>
      <c r="AOU31" s="87"/>
      <c r="AOV31" s="87"/>
      <c r="AOW31" s="87"/>
      <c r="AOX31" s="87"/>
      <c r="AOY31" s="87"/>
      <c r="AOZ31" s="87"/>
      <c r="APA31" s="87"/>
      <c r="APB31" s="87"/>
      <c r="APC31" s="87"/>
      <c r="APD31" s="87"/>
      <c r="APE31" s="87"/>
      <c r="APF31" s="87"/>
      <c r="APG31" s="87"/>
      <c r="APH31" s="87"/>
      <c r="API31" s="87"/>
      <c r="APJ31" s="87"/>
      <c r="APK31" s="87"/>
      <c r="APL31" s="87"/>
      <c r="APM31" s="87"/>
      <c r="APN31" s="87"/>
      <c r="APO31" s="87"/>
      <c r="APP31" s="87"/>
      <c r="APQ31" s="87"/>
      <c r="APR31" s="87"/>
      <c r="APS31" s="87"/>
      <c r="APT31" s="87"/>
      <c r="APU31" s="87"/>
      <c r="APV31" s="87"/>
      <c r="APW31" s="87"/>
      <c r="APX31" s="87"/>
      <c r="APY31" s="87"/>
      <c r="APZ31" s="87"/>
      <c r="AQA31" s="87"/>
      <c r="AQB31" s="87"/>
      <c r="AQC31" s="87"/>
      <c r="AQD31" s="87"/>
      <c r="AQE31" s="87"/>
      <c r="AQF31" s="87"/>
      <c r="AQG31" s="87"/>
      <c r="AQH31" s="87"/>
      <c r="AQI31" s="87"/>
      <c r="AQJ31" s="87"/>
      <c r="AQK31" s="87"/>
      <c r="AQL31" s="87"/>
      <c r="AQM31" s="87"/>
      <c r="AQN31" s="87"/>
      <c r="AQO31" s="87"/>
      <c r="AQP31" s="87"/>
      <c r="AQQ31" s="87"/>
      <c r="AQR31" s="87"/>
      <c r="AQS31" s="87"/>
      <c r="AQT31" s="87"/>
      <c r="AQU31" s="87"/>
      <c r="AQV31" s="87"/>
      <c r="AQW31" s="87"/>
      <c r="AQX31" s="87"/>
      <c r="AQY31" s="87"/>
      <c r="AQZ31" s="87"/>
      <c r="ARA31" s="87"/>
      <c r="ARB31" s="87"/>
      <c r="ARC31" s="87"/>
      <c r="ARD31" s="87"/>
      <c r="ARE31" s="87"/>
      <c r="ARF31" s="87"/>
      <c r="ARG31" s="87"/>
      <c r="ARH31" s="87"/>
      <c r="ARI31" s="87"/>
      <c r="ARJ31" s="87"/>
      <c r="ARK31" s="87"/>
      <c r="ARL31" s="87"/>
      <c r="ARM31" s="87"/>
      <c r="ARN31" s="87"/>
      <c r="ARO31" s="87"/>
      <c r="ARP31" s="87"/>
      <c r="ARQ31" s="87"/>
      <c r="ARR31" s="87"/>
      <c r="ARS31" s="87"/>
      <c r="ART31" s="87"/>
      <c r="ARU31" s="87"/>
      <c r="ARV31" s="87"/>
      <c r="ARW31" s="87"/>
      <c r="ARX31" s="87"/>
      <c r="ARY31" s="87"/>
      <c r="ARZ31" s="87"/>
      <c r="ASA31" s="87"/>
      <c r="ASB31" s="87"/>
      <c r="ASC31" s="87"/>
      <c r="ASD31" s="87"/>
      <c r="ASE31" s="87"/>
      <c r="ASF31" s="87"/>
      <c r="ASG31" s="87"/>
      <c r="ASH31" s="87"/>
      <c r="ASI31" s="87"/>
      <c r="ASJ31" s="87"/>
      <c r="ASK31" s="87"/>
      <c r="ASL31" s="87"/>
      <c r="ASM31" s="87"/>
      <c r="ASN31" s="87"/>
      <c r="ASO31" s="87"/>
      <c r="ASP31" s="87"/>
      <c r="ASQ31" s="87"/>
      <c r="ASR31" s="87"/>
      <c r="ASS31" s="87"/>
      <c r="AST31" s="87"/>
      <c r="ASU31" s="87"/>
      <c r="ASV31" s="87"/>
      <c r="ASW31" s="87"/>
      <c r="ASX31" s="87"/>
      <c r="ASY31" s="87"/>
      <c r="ASZ31" s="87"/>
      <c r="ATA31" s="87"/>
      <c r="ATB31" s="87"/>
      <c r="ATC31" s="87"/>
      <c r="ATD31" s="87"/>
      <c r="ATE31" s="87"/>
      <c r="ATF31" s="87"/>
      <c r="ATG31" s="87"/>
      <c r="ATH31" s="87"/>
      <c r="ATI31" s="87"/>
      <c r="ATJ31" s="87"/>
      <c r="ATK31" s="87"/>
      <c r="ATL31" s="87"/>
      <c r="ATM31" s="87"/>
      <c r="ATN31" s="87"/>
      <c r="ATO31" s="87"/>
      <c r="ATP31" s="87"/>
      <c r="ATQ31" s="87"/>
      <c r="ATR31" s="87"/>
      <c r="ATS31" s="87"/>
      <c r="ATT31" s="87"/>
      <c r="ATU31" s="87"/>
      <c r="ATV31" s="87"/>
      <c r="ATW31" s="87"/>
      <c r="ATX31" s="87"/>
      <c r="ATY31" s="87"/>
      <c r="ATZ31" s="87"/>
      <c r="AUA31" s="87"/>
      <c r="AUB31" s="87"/>
      <c r="AUC31" s="87"/>
      <c r="AUD31" s="87"/>
      <c r="AUE31" s="87"/>
      <c r="AUF31" s="87"/>
      <c r="AUG31" s="87"/>
      <c r="AUH31" s="87"/>
      <c r="AUI31" s="87"/>
      <c r="AUJ31" s="87"/>
      <c r="AUK31" s="87"/>
      <c r="AUL31" s="87"/>
      <c r="AUM31" s="87"/>
      <c r="AUN31" s="87"/>
      <c r="AUO31" s="87"/>
      <c r="AUP31" s="87"/>
      <c r="AUQ31" s="87"/>
      <c r="AUR31" s="87"/>
      <c r="AUS31" s="87"/>
      <c r="AUT31" s="87"/>
      <c r="AUU31" s="87"/>
      <c r="AUV31" s="87"/>
      <c r="AUW31" s="87"/>
      <c r="AUX31" s="87"/>
      <c r="AUY31" s="87"/>
      <c r="AUZ31" s="87"/>
      <c r="AVA31" s="87"/>
      <c r="AVB31" s="87"/>
      <c r="AVC31" s="87"/>
      <c r="AVD31" s="87"/>
      <c r="AVE31" s="87"/>
      <c r="AVF31" s="87"/>
      <c r="AVG31" s="87"/>
      <c r="AVH31" s="87"/>
      <c r="AVI31" s="87"/>
      <c r="AVJ31" s="87"/>
      <c r="AVK31" s="87"/>
      <c r="AVL31" s="87"/>
      <c r="AVM31" s="87"/>
      <c r="AVN31" s="87"/>
      <c r="AVO31" s="87"/>
      <c r="AVP31" s="87"/>
      <c r="AVQ31" s="87"/>
      <c r="AVR31" s="87"/>
      <c r="AVS31" s="87"/>
      <c r="AVT31" s="87"/>
      <c r="AVU31" s="87"/>
      <c r="AVV31" s="87"/>
      <c r="AVW31" s="87"/>
      <c r="AVX31" s="87"/>
      <c r="AVY31" s="87"/>
      <c r="AVZ31" s="87"/>
      <c r="AWA31" s="87"/>
      <c r="AWB31" s="87"/>
      <c r="AWC31" s="87"/>
      <c r="AWD31" s="87"/>
      <c r="AWE31" s="87"/>
      <c r="AWF31" s="87"/>
      <c r="AWG31" s="87"/>
      <c r="AWH31" s="87"/>
      <c r="AWI31" s="87"/>
      <c r="AWJ31" s="87"/>
      <c r="AWK31" s="87"/>
      <c r="AWL31" s="87"/>
      <c r="AWM31" s="87"/>
      <c r="AWN31" s="87"/>
      <c r="AWO31" s="87"/>
      <c r="AWP31" s="87"/>
      <c r="AWQ31" s="87"/>
      <c r="AWR31" s="87"/>
      <c r="AWS31" s="87"/>
      <c r="AWT31" s="87"/>
      <c r="AWU31" s="87"/>
      <c r="AWV31" s="87"/>
      <c r="AWW31" s="87"/>
      <c r="AWX31" s="87"/>
      <c r="AWY31" s="87"/>
      <c r="AWZ31" s="87"/>
      <c r="AXA31" s="87"/>
      <c r="AXB31" s="87"/>
      <c r="AXC31" s="87"/>
      <c r="AXD31" s="87"/>
      <c r="AXE31" s="87"/>
      <c r="AXF31" s="87"/>
      <c r="AXG31" s="87"/>
      <c r="AXH31" s="87"/>
      <c r="AXI31" s="87"/>
      <c r="AXJ31" s="87"/>
      <c r="AXK31" s="87"/>
      <c r="AXL31" s="87"/>
      <c r="AXM31" s="87"/>
      <c r="AXN31" s="87"/>
      <c r="AXO31" s="87"/>
      <c r="AXP31" s="87"/>
      <c r="AXQ31" s="87"/>
      <c r="AXR31" s="87"/>
      <c r="AXS31" s="87"/>
      <c r="AXT31" s="87"/>
      <c r="AXU31" s="87"/>
      <c r="AXV31" s="87"/>
      <c r="AXW31" s="87"/>
      <c r="AXX31" s="87"/>
      <c r="AXY31" s="87"/>
      <c r="AXZ31" s="87"/>
      <c r="AYA31" s="87"/>
      <c r="AYB31" s="87"/>
      <c r="AYC31" s="87"/>
      <c r="AYD31" s="87"/>
      <c r="AYE31" s="87"/>
      <c r="AYF31" s="87"/>
      <c r="AYG31" s="87"/>
      <c r="AYH31" s="87"/>
      <c r="AYI31" s="87"/>
      <c r="AYJ31" s="87"/>
      <c r="AYK31" s="87"/>
      <c r="AYL31" s="87"/>
      <c r="AYM31" s="87"/>
      <c r="AYN31" s="87"/>
      <c r="AYO31" s="87"/>
      <c r="AYP31" s="87"/>
      <c r="AYQ31" s="87"/>
      <c r="AYR31" s="87"/>
      <c r="AYS31" s="87"/>
      <c r="AYT31" s="87"/>
      <c r="AYU31" s="87"/>
      <c r="AYV31" s="87"/>
      <c r="AYW31" s="87"/>
      <c r="AYX31" s="87"/>
      <c r="AYY31" s="87"/>
      <c r="AYZ31" s="87"/>
      <c r="AZA31" s="87"/>
      <c r="AZB31" s="87"/>
      <c r="AZC31" s="87"/>
      <c r="AZD31" s="87"/>
      <c r="AZE31" s="87"/>
      <c r="AZF31" s="87"/>
      <c r="AZG31" s="87"/>
      <c r="AZH31" s="87"/>
      <c r="AZI31" s="87"/>
      <c r="AZJ31" s="87"/>
      <c r="AZK31" s="87"/>
      <c r="AZL31" s="87"/>
      <c r="AZM31" s="87"/>
      <c r="AZN31" s="87"/>
      <c r="AZO31" s="87"/>
      <c r="AZP31" s="87"/>
      <c r="AZQ31" s="87"/>
      <c r="AZR31" s="87"/>
      <c r="AZS31" s="87"/>
      <c r="AZT31" s="87"/>
      <c r="AZU31" s="87"/>
      <c r="AZV31" s="87"/>
      <c r="AZW31" s="87"/>
      <c r="AZX31" s="87"/>
      <c r="AZY31" s="87"/>
      <c r="AZZ31" s="87"/>
      <c r="BAA31" s="87"/>
      <c r="BAB31" s="87"/>
      <c r="BAC31" s="87"/>
      <c r="BAD31" s="87"/>
      <c r="BAE31" s="87"/>
      <c r="BAF31" s="87"/>
      <c r="BAG31" s="87"/>
      <c r="BAH31" s="87"/>
      <c r="BAI31" s="87"/>
      <c r="BAJ31" s="87"/>
      <c r="BAK31" s="87"/>
      <c r="BAL31" s="87"/>
      <c r="BAM31" s="87"/>
      <c r="BAN31" s="87"/>
      <c r="BAO31" s="87"/>
      <c r="BAP31" s="87"/>
      <c r="BAQ31" s="87"/>
      <c r="BAR31" s="87"/>
      <c r="BAS31" s="87"/>
      <c r="BAT31" s="87"/>
      <c r="BAU31" s="87"/>
      <c r="BAV31" s="87"/>
      <c r="BAW31" s="87"/>
      <c r="BAX31" s="87"/>
      <c r="BAY31" s="87"/>
      <c r="BAZ31" s="87"/>
      <c r="BBA31" s="87"/>
      <c r="BBB31" s="87"/>
      <c r="BBC31" s="87"/>
      <c r="BBD31" s="87"/>
      <c r="BBE31" s="87"/>
      <c r="BBF31" s="87"/>
      <c r="BBG31" s="87"/>
      <c r="BBH31" s="87"/>
      <c r="BBI31" s="87"/>
      <c r="BBJ31" s="87"/>
      <c r="BBK31" s="87"/>
      <c r="BBL31" s="87"/>
      <c r="BBM31" s="87"/>
      <c r="BBN31" s="87"/>
      <c r="BBO31" s="87"/>
      <c r="BBP31" s="87"/>
      <c r="BBQ31" s="87"/>
      <c r="BBR31" s="87"/>
      <c r="BBS31" s="87"/>
      <c r="BBT31" s="87"/>
      <c r="BBU31" s="87"/>
      <c r="BBV31" s="87"/>
      <c r="BBW31" s="87"/>
      <c r="BBX31" s="87"/>
      <c r="BBY31" s="87"/>
      <c r="BBZ31" s="87"/>
      <c r="BCA31" s="87"/>
      <c r="BCB31" s="87"/>
      <c r="BCC31" s="87"/>
      <c r="BCD31" s="87"/>
      <c r="BCE31" s="87"/>
      <c r="BCF31" s="87"/>
      <c r="BCG31" s="87"/>
      <c r="BCH31" s="87"/>
      <c r="BCI31" s="87"/>
      <c r="BCJ31" s="87"/>
      <c r="BCK31" s="87"/>
      <c r="BCL31" s="87"/>
      <c r="BCM31" s="87"/>
      <c r="BCN31" s="87"/>
      <c r="BCO31" s="87"/>
      <c r="BCP31" s="87"/>
      <c r="BCQ31" s="87"/>
      <c r="BCR31" s="87"/>
      <c r="BCS31" s="87"/>
      <c r="BCT31" s="87"/>
      <c r="BCU31" s="87"/>
      <c r="BCV31" s="87"/>
      <c r="BCW31" s="87"/>
      <c r="BCX31" s="87"/>
      <c r="BCY31" s="87"/>
      <c r="BCZ31" s="87"/>
      <c r="BDA31" s="87"/>
      <c r="BDB31" s="87"/>
      <c r="BDC31" s="87"/>
      <c r="BDD31" s="87"/>
      <c r="BDE31" s="87"/>
      <c r="BDF31" s="87"/>
      <c r="BDG31" s="87"/>
      <c r="BDH31" s="87"/>
      <c r="BDI31" s="87"/>
      <c r="BDJ31" s="87"/>
      <c r="BDK31" s="87"/>
      <c r="BDL31" s="87"/>
      <c r="BDM31" s="87"/>
      <c r="BDN31" s="87"/>
      <c r="BDO31" s="87"/>
      <c r="BDP31" s="87"/>
      <c r="BDQ31" s="87"/>
      <c r="BDR31" s="87"/>
      <c r="BDS31" s="87"/>
      <c r="BDT31" s="87"/>
      <c r="BDU31" s="87"/>
      <c r="BDV31" s="87"/>
      <c r="BDW31" s="87"/>
      <c r="BDX31" s="87"/>
      <c r="BDY31" s="87"/>
      <c r="BDZ31" s="87"/>
      <c r="BEA31" s="87"/>
      <c r="BEB31" s="87"/>
      <c r="BEC31" s="87"/>
      <c r="BED31" s="87"/>
      <c r="BEE31" s="87"/>
      <c r="BEF31" s="87"/>
      <c r="BEG31" s="87"/>
      <c r="BEH31" s="87"/>
      <c r="BEI31" s="87"/>
      <c r="BEJ31" s="87"/>
      <c r="BEK31" s="87"/>
      <c r="BEL31" s="87"/>
      <c r="BEM31" s="87"/>
      <c r="BEN31" s="87"/>
      <c r="BEO31" s="87"/>
      <c r="BEP31" s="87"/>
      <c r="BEQ31" s="87"/>
      <c r="BER31" s="87"/>
      <c r="BES31" s="87"/>
      <c r="BET31" s="87"/>
      <c r="BEU31" s="87"/>
      <c r="BEV31" s="87"/>
      <c r="BEW31" s="87"/>
      <c r="BEX31" s="87"/>
      <c r="BEY31" s="87"/>
      <c r="BEZ31" s="87"/>
      <c r="BFA31" s="87"/>
      <c r="BFB31" s="87"/>
      <c r="BFC31" s="87"/>
      <c r="BFD31" s="87"/>
      <c r="BFE31" s="87"/>
      <c r="BFF31" s="87"/>
      <c r="BFG31" s="87"/>
      <c r="BFH31" s="87"/>
      <c r="BFI31" s="87"/>
      <c r="BFJ31" s="87"/>
      <c r="BFK31" s="87"/>
      <c r="BFL31" s="87"/>
      <c r="BFM31" s="87"/>
      <c r="BFN31" s="87"/>
      <c r="BFO31" s="87"/>
      <c r="BFP31" s="87"/>
      <c r="BFQ31" s="87"/>
      <c r="BFR31" s="87"/>
      <c r="BFS31" s="87"/>
      <c r="BFT31" s="87"/>
      <c r="BFU31" s="87"/>
      <c r="BFV31" s="87"/>
      <c r="BFW31" s="87"/>
      <c r="BFX31" s="87"/>
      <c r="BFY31" s="87"/>
      <c r="BFZ31" s="87"/>
      <c r="BGA31" s="87"/>
      <c r="BGB31" s="87"/>
      <c r="BGC31" s="87"/>
      <c r="BGD31" s="87"/>
      <c r="BGE31" s="87"/>
      <c r="BGF31" s="87"/>
      <c r="BGG31" s="87"/>
      <c r="BGH31" s="87"/>
      <c r="BGI31" s="87"/>
      <c r="BGJ31" s="87"/>
      <c r="BGK31" s="87"/>
      <c r="BGL31" s="87"/>
      <c r="BGM31" s="87"/>
      <c r="BGN31" s="87"/>
      <c r="BGO31" s="87"/>
      <c r="BGP31" s="87"/>
      <c r="BGQ31" s="87"/>
      <c r="BGR31" s="87"/>
      <c r="BGS31" s="87"/>
      <c r="BGT31" s="87"/>
      <c r="BGU31" s="87"/>
      <c r="BGV31" s="87"/>
      <c r="BGW31" s="87"/>
      <c r="BGX31" s="87"/>
      <c r="BGY31" s="87"/>
      <c r="BGZ31" s="87"/>
      <c r="BHA31" s="87"/>
      <c r="BHB31" s="87"/>
      <c r="BHC31" s="87"/>
      <c r="BHD31" s="87"/>
      <c r="BHE31" s="87"/>
      <c r="BHF31" s="87"/>
      <c r="BHG31" s="87"/>
      <c r="BHH31" s="87"/>
      <c r="BHI31" s="87"/>
      <c r="BHJ31" s="87"/>
      <c r="BHK31" s="87"/>
      <c r="BHL31" s="87"/>
      <c r="BHM31" s="87"/>
      <c r="BHN31" s="87"/>
      <c r="BHO31" s="87"/>
      <c r="BHP31" s="87"/>
      <c r="BHQ31" s="87"/>
      <c r="BHR31" s="87"/>
      <c r="BHS31" s="87"/>
      <c r="BHT31" s="87"/>
      <c r="BHU31" s="87"/>
      <c r="BHV31" s="87"/>
      <c r="BHW31" s="87"/>
      <c r="BHX31" s="87"/>
      <c r="BHY31" s="87"/>
      <c r="BHZ31" s="87"/>
      <c r="BIA31" s="87"/>
      <c r="BIB31" s="87"/>
      <c r="BIC31" s="87"/>
      <c r="BID31" s="87"/>
      <c r="BIE31" s="87"/>
      <c r="BIF31" s="87"/>
      <c r="BIG31" s="87"/>
      <c r="BIH31" s="87"/>
      <c r="BII31" s="87"/>
      <c r="BIJ31" s="87"/>
      <c r="BIK31" s="87"/>
      <c r="BIL31" s="87"/>
      <c r="BIM31" s="87"/>
      <c r="BIN31" s="87"/>
      <c r="BIO31" s="87"/>
      <c r="BIP31" s="87"/>
      <c r="BIQ31" s="87"/>
      <c r="BIR31" s="87"/>
      <c r="BIS31" s="87"/>
      <c r="BIT31" s="87"/>
      <c r="BIU31" s="87"/>
      <c r="BIV31" s="87"/>
      <c r="BIW31" s="87"/>
      <c r="BIX31" s="87"/>
      <c r="BIY31" s="87"/>
      <c r="BIZ31" s="87"/>
      <c r="BJA31" s="87"/>
      <c r="BJB31" s="87"/>
      <c r="BJC31" s="87"/>
      <c r="BJD31" s="87"/>
      <c r="BJE31" s="87"/>
      <c r="BJF31" s="87"/>
      <c r="BJG31" s="87"/>
      <c r="BJH31" s="87"/>
      <c r="BJI31" s="87"/>
      <c r="BJJ31" s="87"/>
      <c r="BJK31" s="87"/>
      <c r="BJL31" s="87"/>
      <c r="BJM31" s="87"/>
      <c r="BJN31" s="87"/>
      <c r="BJO31" s="87"/>
      <c r="BJP31" s="87"/>
      <c r="BJQ31" s="87"/>
      <c r="BJR31" s="87"/>
      <c r="BJS31" s="87"/>
      <c r="BJT31" s="87"/>
      <c r="BJU31" s="87"/>
      <c r="BJV31" s="87"/>
      <c r="BJW31" s="87"/>
      <c r="BJX31" s="87"/>
      <c r="BJY31" s="87"/>
      <c r="BJZ31" s="87"/>
      <c r="BKA31" s="87"/>
      <c r="BKB31" s="87"/>
      <c r="BKC31" s="87"/>
      <c r="BKD31" s="87"/>
      <c r="BKE31" s="87"/>
      <c r="BKF31" s="87"/>
      <c r="BKG31" s="87"/>
      <c r="BKH31" s="87"/>
      <c r="BKI31" s="87"/>
      <c r="BKJ31" s="87"/>
      <c r="BKK31" s="87"/>
      <c r="BKL31" s="87"/>
      <c r="BKM31" s="87"/>
      <c r="BKN31" s="87"/>
      <c r="BKO31" s="87"/>
      <c r="BKP31" s="87"/>
      <c r="BKQ31" s="87"/>
      <c r="BKR31" s="87"/>
      <c r="BKS31" s="87"/>
      <c r="BKT31" s="87"/>
      <c r="BKU31" s="87"/>
      <c r="BKV31" s="87"/>
      <c r="BKW31" s="87"/>
      <c r="BKX31" s="87"/>
      <c r="BKY31" s="87"/>
      <c r="BKZ31" s="87"/>
      <c r="BLA31" s="87"/>
      <c r="BLB31" s="87"/>
      <c r="BLC31" s="87"/>
      <c r="BLD31" s="87"/>
      <c r="BLE31" s="87"/>
      <c r="BLF31" s="87"/>
      <c r="BLG31" s="87"/>
      <c r="BLH31" s="87"/>
      <c r="BLI31" s="87"/>
      <c r="BLJ31" s="87"/>
      <c r="BLK31" s="87"/>
      <c r="BLL31" s="87"/>
      <c r="BLM31" s="87"/>
      <c r="BLN31" s="87"/>
      <c r="BLO31" s="87"/>
      <c r="BLP31" s="87"/>
      <c r="BLQ31" s="87"/>
      <c r="BLR31" s="87"/>
      <c r="BLS31" s="87"/>
      <c r="BLT31" s="87"/>
      <c r="BLU31" s="87"/>
      <c r="BLV31" s="87"/>
      <c r="BLW31" s="87"/>
      <c r="BLX31" s="87"/>
      <c r="BLY31" s="87"/>
      <c r="BLZ31" s="87"/>
      <c r="BMA31" s="87"/>
      <c r="BMB31" s="87"/>
      <c r="BMC31" s="87"/>
      <c r="BMD31" s="87"/>
      <c r="BME31" s="87"/>
      <c r="BMF31" s="87"/>
      <c r="BMG31" s="87"/>
      <c r="BMH31" s="87"/>
      <c r="BMI31" s="87"/>
      <c r="BMJ31" s="87"/>
      <c r="BMK31" s="87"/>
      <c r="BML31" s="87"/>
      <c r="BMM31" s="87"/>
      <c r="BMN31" s="87"/>
      <c r="BMO31" s="87"/>
      <c r="BMP31" s="87"/>
      <c r="BMQ31" s="87"/>
      <c r="BMR31" s="87"/>
      <c r="BMS31" s="87"/>
      <c r="BMT31" s="87"/>
      <c r="BMU31" s="87"/>
      <c r="BMV31" s="87"/>
      <c r="BMW31" s="87"/>
      <c r="BMX31" s="87"/>
      <c r="BMY31" s="87"/>
      <c r="BMZ31" s="87"/>
      <c r="BNA31" s="87"/>
      <c r="BNB31" s="87"/>
      <c r="BNC31" s="87"/>
      <c r="BND31" s="87"/>
      <c r="BNE31" s="87"/>
      <c r="BNF31" s="87"/>
      <c r="BNG31" s="87"/>
      <c r="BNH31" s="87"/>
      <c r="BNI31" s="87"/>
      <c r="BNJ31" s="87"/>
      <c r="BNK31" s="87"/>
      <c r="BNL31" s="87"/>
      <c r="BNM31" s="87"/>
      <c r="BNN31" s="87"/>
      <c r="BNO31" s="87"/>
      <c r="BNP31" s="87"/>
      <c r="BNQ31" s="87"/>
      <c r="BNR31" s="87"/>
      <c r="BNS31" s="87"/>
      <c r="BNT31" s="87"/>
      <c r="BNU31" s="87"/>
      <c r="BNV31" s="87"/>
      <c r="BNW31" s="87"/>
      <c r="BNX31" s="87"/>
      <c r="BNY31" s="87"/>
      <c r="BNZ31" s="87"/>
      <c r="BOA31" s="87"/>
      <c r="BOB31" s="87"/>
      <c r="BOC31" s="87"/>
      <c r="BOD31" s="87"/>
      <c r="BOE31" s="87"/>
      <c r="BOF31" s="87"/>
      <c r="BOG31" s="87"/>
      <c r="BOH31" s="87"/>
      <c r="BOI31" s="87"/>
      <c r="BOJ31" s="87"/>
      <c r="BOK31" s="87"/>
      <c r="BOL31" s="87"/>
      <c r="BOM31" s="87"/>
      <c r="BON31" s="87"/>
      <c r="BOO31" s="87"/>
      <c r="BOP31" s="87"/>
      <c r="BOQ31" s="87"/>
      <c r="BOR31" s="87"/>
      <c r="BOS31" s="87"/>
      <c r="BOT31" s="87"/>
      <c r="BOU31" s="87"/>
      <c r="BOV31" s="87"/>
      <c r="BOW31" s="87"/>
      <c r="BOX31" s="87"/>
      <c r="BOY31" s="87"/>
      <c r="BOZ31" s="87"/>
      <c r="BPA31" s="87"/>
      <c r="BPB31" s="87"/>
      <c r="BPC31" s="87"/>
      <c r="BPD31" s="87"/>
      <c r="BPE31" s="87"/>
      <c r="BPF31" s="87"/>
      <c r="BPG31" s="87"/>
      <c r="BPH31" s="87"/>
      <c r="BPI31" s="87"/>
      <c r="BPJ31" s="87"/>
      <c r="BPK31" s="87"/>
      <c r="BPL31" s="87"/>
      <c r="BPM31" s="87"/>
      <c r="BPN31" s="87"/>
      <c r="BPO31" s="87"/>
      <c r="BPP31" s="87"/>
      <c r="BPQ31" s="87"/>
      <c r="BPR31" s="87"/>
      <c r="BPS31" s="87"/>
      <c r="BPT31" s="87"/>
      <c r="BPU31" s="87"/>
      <c r="BPV31" s="87"/>
      <c r="BPW31" s="87"/>
      <c r="BPX31" s="87"/>
      <c r="BPY31" s="87"/>
      <c r="BPZ31" s="87"/>
      <c r="BQA31" s="87"/>
      <c r="BQB31" s="87"/>
      <c r="BQC31" s="87"/>
      <c r="BQD31" s="87"/>
      <c r="BQE31" s="87"/>
      <c r="BQF31" s="87"/>
      <c r="BQG31" s="87"/>
      <c r="BQH31" s="87"/>
      <c r="BQI31" s="87"/>
      <c r="BQJ31" s="87"/>
      <c r="BQK31" s="87"/>
      <c r="BQL31" s="87"/>
      <c r="BQM31" s="87"/>
      <c r="BQN31" s="87"/>
      <c r="BQO31" s="87"/>
      <c r="BQP31" s="87"/>
      <c r="BQQ31" s="87"/>
      <c r="BQR31" s="87"/>
      <c r="BQS31" s="87"/>
      <c r="BQT31" s="87"/>
      <c r="BQU31" s="87"/>
      <c r="BQV31" s="87"/>
      <c r="BQW31" s="87"/>
      <c r="BQX31" s="87"/>
      <c r="BQY31" s="87"/>
      <c r="BQZ31" s="87"/>
      <c r="BRA31" s="87"/>
      <c r="BRB31" s="87"/>
      <c r="BRC31" s="87"/>
      <c r="BRD31" s="87"/>
      <c r="BRE31" s="87"/>
      <c r="BRF31" s="87"/>
      <c r="BRG31" s="87"/>
      <c r="BRH31" s="87"/>
      <c r="BRI31" s="87"/>
      <c r="BRJ31" s="87"/>
      <c r="BRK31" s="87"/>
      <c r="BRL31" s="87"/>
      <c r="BRM31" s="87"/>
      <c r="BRN31" s="87"/>
      <c r="BRO31" s="87"/>
      <c r="BRP31" s="87"/>
      <c r="BRQ31" s="87"/>
      <c r="BRR31" s="87"/>
      <c r="BRS31" s="87"/>
      <c r="BRT31" s="87"/>
      <c r="BRU31" s="87"/>
      <c r="BRV31" s="87"/>
      <c r="BRW31" s="87"/>
      <c r="BRX31" s="87"/>
      <c r="BRY31" s="87"/>
      <c r="BRZ31" s="87"/>
      <c r="BSA31" s="87"/>
      <c r="BSB31" s="87"/>
      <c r="BSC31" s="87"/>
      <c r="BSD31" s="87"/>
      <c r="BSE31" s="87"/>
      <c r="BSF31" s="87"/>
      <c r="BSG31" s="87"/>
      <c r="BSH31" s="87"/>
      <c r="BSI31" s="87"/>
      <c r="BSJ31" s="87"/>
      <c r="BSK31" s="87"/>
      <c r="BSL31" s="87"/>
      <c r="BSM31" s="87"/>
      <c r="BSN31" s="87"/>
      <c r="BSO31" s="87"/>
      <c r="BSP31" s="87"/>
      <c r="BSQ31" s="87"/>
      <c r="BSR31" s="87"/>
      <c r="BSS31" s="87"/>
      <c r="BST31" s="87"/>
      <c r="BSU31" s="87"/>
      <c r="BSV31" s="87"/>
      <c r="BSW31" s="87"/>
      <c r="BSX31" s="87"/>
      <c r="BSY31" s="87"/>
      <c r="BSZ31" s="87"/>
      <c r="BTA31" s="87"/>
      <c r="BTB31" s="87"/>
      <c r="BTC31" s="87"/>
      <c r="BTD31" s="87"/>
      <c r="BTE31" s="87"/>
      <c r="BTF31" s="87"/>
      <c r="BTG31" s="87"/>
      <c r="BTH31" s="87"/>
      <c r="BTI31" s="87"/>
      <c r="BTJ31" s="87"/>
      <c r="BTK31" s="87"/>
      <c r="BTL31" s="87"/>
      <c r="BTM31" s="87"/>
      <c r="BTN31" s="87"/>
      <c r="BTO31" s="87"/>
      <c r="BTP31" s="87"/>
      <c r="BTQ31" s="87"/>
      <c r="BTR31" s="87"/>
      <c r="BTS31" s="87"/>
      <c r="BTT31" s="87"/>
      <c r="BTU31" s="87"/>
      <c r="BTV31" s="87"/>
      <c r="BTW31" s="87"/>
      <c r="BTX31" s="87"/>
      <c r="BTY31" s="87"/>
      <c r="BTZ31" s="87"/>
      <c r="BUA31" s="87"/>
      <c r="BUB31" s="87"/>
      <c r="BUC31" s="87"/>
      <c r="BUD31" s="87"/>
      <c r="BUE31" s="87"/>
      <c r="BUF31" s="87"/>
      <c r="BUG31" s="87"/>
      <c r="BUH31" s="87"/>
      <c r="BUI31" s="87"/>
      <c r="BUJ31" s="87"/>
      <c r="BUK31" s="87"/>
      <c r="BUL31" s="87"/>
      <c r="BUM31" s="87"/>
      <c r="BUN31" s="87"/>
      <c r="BUO31" s="87"/>
      <c r="BUP31" s="87"/>
      <c r="BUQ31" s="87"/>
      <c r="BUR31" s="87"/>
      <c r="BUS31" s="87"/>
      <c r="BUT31" s="87"/>
      <c r="BUU31" s="87"/>
      <c r="BUV31" s="87"/>
      <c r="BUW31" s="87"/>
      <c r="BUX31" s="87"/>
      <c r="BUY31" s="87"/>
      <c r="BUZ31" s="87"/>
      <c r="BVA31" s="87"/>
      <c r="BVB31" s="87"/>
      <c r="BVC31" s="87"/>
      <c r="BVD31" s="87"/>
      <c r="BVE31" s="87"/>
      <c r="BVF31" s="87"/>
      <c r="BVG31" s="87"/>
      <c r="BVH31" s="87"/>
      <c r="BVI31" s="87"/>
      <c r="BVJ31" s="87"/>
      <c r="BVK31" s="87"/>
      <c r="BVL31" s="87"/>
      <c r="BVM31" s="87"/>
      <c r="BVN31" s="87"/>
      <c r="BVO31" s="87"/>
      <c r="BVP31" s="87"/>
      <c r="BVQ31" s="87"/>
      <c r="BVR31" s="87"/>
      <c r="BVS31" s="87"/>
      <c r="BVT31" s="87"/>
      <c r="BVU31" s="87"/>
      <c r="BVV31" s="87"/>
      <c r="BVW31" s="87"/>
      <c r="BVX31" s="87"/>
      <c r="BVY31" s="87"/>
      <c r="BVZ31" s="87"/>
      <c r="BWA31" s="87"/>
      <c r="BWB31" s="87"/>
      <c r="BWC31" s="87"/>
      <c r="BWD31" s="87"/>
      <c r="BWE31" s="87"/>
      <c r="BWF31" s="87"/>
      <c r="BWG31" s="87"/>
      <c r="BWH31" s="87"/>
      <c r="BWI31" s="87"/>
      <c r="BWJ31" s="87"/>
      <c r="BWK31" s="87"/>
      <c r="BWL31" s="87"/>
      <c r="BWM31" s="87"/>
      <c r="BWN31" s="87"/>
      <c r="BWO31" s="87"/>
      <c r="BWP31" s="87"/>
      <c r="BWQ31" s="87"/>
      <c r="BWR31" s="87"/>
      <c r="BWS31" s="87"/>
      <c r="BWT31" s="87"/>
      <c r="BWU31" s="87"/>
      <c r="BWV31" s="87"/>
      <c r="BWW31" s="87"/>
      <c r="BWX31" s="87"/>
      <c r="BWY31" s="87"/>
      <c r="BWZ31" s="87"/>
      <c r="BXA31" s="87"/>
      <c r="BXB31" s="87"/>
      <c r="BXC31" s="87"/>
      <c r="BXD31" s="87"/>
      <c r="BXE31" s="87"/>
      <c r="BXF31" s="87"/>
      <c r="BXG31" s="87"/>
      <c r="BXH31" s="87"/>
      <c r="BXI31" s="87"/>
      <c r="BXJ31" s="87"/>
      <c r="BXK31" s="87"/>
      <c r="BXL31" s="87"/>
      <c r="BXM31" s="87"/>
      <c r="BXN31" s="87"/>
      <c r="BXO31" s="87"/>
      <c r="BXP31" s="87"/>
      <c r="BXQ31" s="87"/>
      <c r="BXR31" s="87"/>
      <c r="BXS31" s="87"/>
      <c r="BXT31" s="87"/>
      <c r="BXU31" s="87"/>
      <c r="BXV31" s="87"/>
      <c r="BXW31" s="87"/>
      <c r="BXX31" s="87"/>
      <c r="BXY31" s="87"/>
    </row>
    <row r="32" spans="1:2001" ht="15.75" collapsed="1">
      <c r="A32" s="53"/>
      <c r="B32" s="54" t="s">
        <v>52</v>
      </c>
      <c r="C32" s="55"/>
      <c r="D32" s="58"/>
      <c r="E32" s="57"/>
      <c r="F32" s="64"/>
      <c r="G32" s="64"/>
      <c r="H32" s="64"/>
      <c r="I32" s="65"/>
      <c r="J32" s="57"/>
      <c r="K32" s="66"/>
      <c r="L32" s="93"/>
      <c r="M32" s="77"/>
      <c r="N32" s="77"/>
    </row>
    <row r="33" spans="1:2001" ht="36.75">
      <c r="A33" s="53" t="s">
        <v>53</v>
      </c>
      <c r="B33" s="61" t="s">
        <v>54</v>
      </c>
      <c r="C33" s="78">
        <f>'[17]Schedule 4, RC-1, RC-1A'!B24</f>
        <v>6</v>
      </c>
      <c r="D33" s="79"/>
      <c r="E33" s="80">
        <f>'[15]Price Out'!$I$16</f>
        <v>12.5</v>
      </c>
      <c r="F33" s="80">
        <f>'[18]Staff calcs'!$M$42</f>
        <v>12.678484057086434</v>
      </c>
      <c r="G33" s="64">
        <f t="shared" ref="G33:G59" si="20">ROUND(E33*(1+$C$4),2)</f>
        <v>13.02</v>
      </c>
      <c r="H33" s="64">
        <f>G33</f>
        <v>13.02</v>
      </c>
      <c r="I33" s="65">
        <f t="shared" si="5"/>
        <v>75</v>
      </c>
      <c r="J33" s="64">
        <f>I33*12</f>
        <v>900</v>
      </c>
      <c r="K33" s="66">
        <f t="shared" si="9"/>
        <v>937.44</v>
      </c>
      <c r="L33" s="65">
        <f>G33-F33</f>
        <v>0.34151594291356524</v>
      </c>
      <c r="M33" s="65">
        <f>C33*L33</f>
        <v>2.0490956574813914</v>
      </c>
      <c r="N33" s="65">
        <f>M33*12</f>
        <v>24.589147889776697</v>
      </c>
      <c r="O33" s="67">
        <f>(H33-E33)/E33</f>
        <v>4.1599999999999963E-2</v>
      </c>
    </row>
    <row r="34" spans="1:2001" ht="36.75">
      <c r="A34" s="53" t="s">
        <v>55</v>
      </c>
      <c r="B34" s="61" t="s">
        <v>56</v>
      </c>
      <c r="C34" s="78">
        <f>'[17]Schedule 4, RC-1, RC-1A'!B30</f>
        <v>23</v>
      </c>
      <c r="D34" s="79"/>
      <c r="E34" s="80">
        <f>'[18]Staff calcs'!$L$51</f>
        <v>5.25</v>
      </c>
      <c r="F34" s="80">
        <f>'[18]Staff calcs'!$M$51</f>
        <v>5.4250437768860937</v>
      </c>
      <c r="G34" s="64">
        <f t="shared" si="20"/>
        <v>5.47</v>
      </c>
      <c r="H34" s="64">
        <f t="shared" ref="H34:H36" si="21">G34</f>
        <v>5.47</v>
      </c>
      <c r="I34" s="65">
        <f t="shared" si="5"/>
        <v>120.75</v>
      </c>
      <c r="J34" s="64">
        <f>I34*12</f>
        <v>1449</v>
      </c>
      <c r="K34" s="66">
        <f>C34*H34*12</f>
        <v>1509.7199999999998</v>
      </c>
      <c r="L34" s="65">
        <f t="shared" ref="L34:L36" si="22">G34-F34</f>
        <v>4.4956223113906013E-2</v>
      </c>
      <c r="M34" s="65">
        <f t="shared" ref="M34:M36" si="23">C34*L34</f>
        <v>1.0339931316198383</v>
      </c>
      <c r="N34" s="65">
        <f t="shared" ref="N34:N36" si="24">M34*12</f>
        <v>12.40791757943806</v>
      </c>
      <c r="O34" s="67">
        <f t="shared" ref="O34:O36" si="25">(H34-E34)/E34</f>
        <v>4.1904761904761854E-2</v>
      </c>
    </row>
    <row r="35" spans="1:2001" ht="15.75">
      <c r="A35" s="165" t="s">
        <v>57</v>
      </c>
      <c r="B35" s="61" t="s">
        <v>58</v>
      </c>
      <c r="C35" s="78">
        <f>'[15]WP-8 - Cust Counts (x per wk)'!$B$23</f>
        <v>8</v>
      </c>
      <c r="D35" s="79"/>
      <c r="E35" s="80">
        <f>'[15]Price Out'!$I$17</f>
        <v>1.6</v>
      </c>
      <c r="F35" s="80">
        <f>E35</f>
        <v>1.6</v>
      </c>
      <c r="G35" s="64">
        <f t="shared" si="20"/>
        <v>1.67</v>
      </c>
      <c r="H35" s="64">
        <f t="shared" si="21"/>
        <v>1.67</v>
      </c>
      <c r="I35" s="65">
        <f t="shared" si="5"/>
        <v>12.8</v>
      </c>
      <c r="J35" s="64">
        <f>I35*12</f>
        <v>153.60000000000002</v>
      </c>
      <c r="K35" s="66">
        <f t="shared" si="9"/>
        <v>160.32</v>
      </c>
      <c r="L35" s="65">
        <f t="shared" si="22"/>
        <v>6.999999999999984E-2</v>
      </c>
      <c r="M35" s="65">
        <f t="shared" si="23"/>
        <v>0.55999999999999872</v>
      </c>
      <c r="N35" s="65">
        <f t="shared" si="24"/>
        <v>6.7199999999999847</v>
      </c>
      <c r="O35" s="67">
        <f t="shared" si="25"/>
        <v>4.37499999999999E-2</v>
      </c>
    </row>
    <row r="36" spans="1:2001" s="75" customFormat="1" ht="15.75">
      <c r="A36" s="165"/>
      <c r="B36" s="68" t="s">
        <v>59</v>
      </c>
      <c r="C36" s="69">
        <f>'[15]WP-8 - Cust Counts (x per wk)'!$B$26</f>
        <v>8</v>
      </c>
      <c r="D36" s="81"/>
      <c r="E36" s="71">
        <f>'[15]Price Out'!$I$20</f>
        <v>6.5</v>
      </c>
      <c r="F36" s="71">
        <f>E36</f>
        <v>6.5</v>
      </c>
      <c r="G36" s="71">
        <f t="shared" si="20"/>
        <v>6.77</v>
      </c>
      <c r="H36" s="71">
        <f t="shared" si="21"/>
        <v>6.77</v>
      </c>
      <c r="I36" s="72">
        <f t="shared" si="5"/>
        <v>52</v>
      </c>
      <c r="J36" s="71">
        <f>I36*12</f>
        <v>624</v>
      </c>
      <c r="K36" s="73">
        <f t="shared" si="9"/>
        <v>649.91999999999996</v>
      </c>
      <c r="L36" s="72">
        <f t="shared" si="22"/>
        <v>0.26999999999999957</v>
      </c>
      <c r="M36" s="72">
        <f t="shared" si="23"/>
        <v>2.1599999999999966</v>
      </c>
      <c r="N36" s="72">
        <f t="shared" si="24"/>
        <v>25.919999999999959</v>
      </c>
      <c r="O36" s="74">
        <f t="shared" si="25"/>
        <v>4.1538461538461476E-2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  <c r="APJ36" s="6"/>
      <c r="APK36" s="6"/>
      <c r="APL36" s="6"/>
      <c r="APM36" s="6"/>
      <c r="APN36" s="6"/>
      <c r="APO36" s="6"/>
      <c r="APP36" s="6"/>
      <c r="APQ36" s="6"/>
      <c r="APR36" s="6"/>
      <c r="APS36" s="6"/>
      <c r="APT36" s="6"/>
      <c r="APU36" s="6"/>
      <c r="APV36" s="6"/>
      <c r="APW36" s="6"/>
      <c r="APX36" s="6"/>
      <c r="APY36" s="6"/>
      <c r="APZ36" s="6"/>
      <c r="AQA36" s="6"/>
      <c r="AQB36" s="6"/>
      <c r="AQC36" s="6"/>
      <c r="AQD36" s="6"/>
      <c r="AQE36" s="6"/>
      <c r="AQF36" s="6"/>
      <c r="AQG36" s="6"/>
      <c r="AQH36" s="6"/>
      <c r="AQI36" s="6"/>
      <c r="AQJ36" s="6"/>
      <c r="AQK36" s="6"/>
      <c r="AQL36" s="6"/>
      <c r="AQM36" s="6"/>
      <c r="AQN36" s="6"/>
      <c r="AQO36" s="6"/>
      <c r="AQP36" s="6"/>
      <c r="AQQ36" s="6"/>
      <c r="AQR36" s="6"/>
      <c r="AQS36" s="6"/>
      <c r="AQT36" s="6"/>
      <c r="AQU36" s="6"/>
      <c r="AQV36" s="6"/>
      <c r="AQW36" s="6"/>
      <c r="AQX36" s="6"/>
      <c r="AQY36" s="6"/>
      <c r="AQZ36" s="6"/>
      <c r="ARA36" s="6"/>
      <c r="ARB36" s="6"/>
      <c r="ARC36" s="6"/>
      <c r="ARD36" s="6"/>
      <c r="ARE36" s="6"/>
      <c r="ARF36" s="6"/>
      <c r="ARG36" s="6"/>
      <c r="ARH36" s="6"/>
      <c r="ARI36" s="6"/>
      <c r="ARJ36" s="6"/>
      <c r="ARK36" s="6"/>
      <c r="ARL36" s="6"/>
      <c r="ARM36" s="6"/>
      <c r="ARN36" s="6"/>
      <c r="ARO36" s="6"/>
      <c r="ARP36" s="6"/>
      <c r="ARQ36" s="6"/>
      <c r="ARR36" s="6"/>
      <c r="ARS36" s="6"/>
      <c r="ART36" s="6"/>
      <c r="ARU36" s="6"/>
      <c r="ARV36" s="6"/>
      <c r="ARW36" s="6"/>
      <c r="ARX36" s="6"/>
      <c r="ARY36" s="6"/>
      <c r="ARZ36" s="6"/>
      <c r="ASA36" s="6"/>
      <c r="ASB36" s="6"/>
      <c r="ASC36" s="6"/>
      <c r="ASD36" s="6"/>
      <c r="ASE36" s="6"/>
      <c r="ASF36" s="6"/>
      <c r="ASG36" s="6"/>
      <c r="ASH36" s="6"/>
      <c r="ASI36" s="6"/>
      <c r="ASJ36" s="6"/>
      <c r="ASK36" s="6"/>
      <c r="ASL36" s="6"/>
      <c r="ASM36" s="6"/>
      <c r="ASN36" s="6"/>
      <c r="ASO36" s="6"/>
      <c r="ASP36" s="6"/>
      <c r="ASQ36" s="6"/>
      <c r="ASR36" s="6"/>
      <c r="ASS36" s="6"/>
      <c r="AST36" s="6"/>
      <c r="ASU36" s="6"/>
      <c r="ASV36" s="6"/>
      <c r="ASW36" s="6"/>
      <c r="ASX36" s="6"/>
      <c r="ASY36" s="6"/>
      <c r="ASZ36" s="6"/>
      <c r="ATA36" s="6"/>
      <c r="ATB36" s="6"/>
      <c r="ATC36" s="6"/>
      <c r="ATD36" s="6"/>
      <c r="ATE36" s="6"/>
      <c r="ATF36" s="6"/>
      <c r="ATG36" s="6"/>
      <c r="ATH36" s="6"/>
      <c r="ATI36" s="6"/>
      <c r="ATJ36" s="6"/>
      <c r="ATK36" s="6"/>
      <c r="ATL36" s="6"/>
      <c r="ATM36" s="6"/>
      <c r="ATN36" s="6"/>
      <c r="ATO36" s="6"/>
      <c r="ATP36" s="6"/>
      <c r="ATQ36" s="6"/>
      <c r="ATR36" s="6"/>
      <c r="ATS36" s="6"/>
      <c r="ATT36" s="6"/>
      <c r="ATU36" s="6"/>
      <c r="ATV36" s="6"/>
      <c r="ATW36" s="6"/>
      <c r="ATX36" s="6"/>
      <c r="ATY36" s="6"/>
      <c r="ATZ36" s="6"/>
      <c r="AUA36" s="6"/>
      <c r="AUB36" s="6"/>
      <c r="AUC36" s="6"/>
      <c r="AUD36" s="6"/>
      <c r="AUE36" s="6"/>
      <c r="AUF36" s="6"/>
      <c r="AUG36" s="6"/>
      <c r="AUH36" s="6"/>
      <c r="AUI36" s="6"/>
      <c r="AUJ36" s="6"/>
      <c r="AUK36" s="6"/>
      <c r="AUL36" s="6"/>
      <c r="AUM36" s="6"/>
      <c r="AUN36" s="6"/>
      <c r="AUO36" s="6"/>
      <c r="AUP36" s="6"/>
      <c r="AUQ36" s="6"/>
      <c r="AUR36" s="6"/>
      <c r="AUS36" s="6"/>
      <c r="AUT36" s="6"/>
      <c r="AUU36" s="6"/>
      <c r="AUV36" s="6"/>
      <c r="AUW36" s="6"/>
      <c r="AUX36" s="6"/>
      <c r="AUY36" s="6"/>
      <c r="AUZ36" s="6"/>
      <c r="AVA36" s="6"/>
      <c r="AVB36" s="6"/>
      <c r="AVC36" s="6"/>
      <c r="AVD36" s="6"/>
      <c r="AVE36" s="6"/>
      <c r="AVF36" s="6"/>
      <c r="AVG36" s="6"/>
      <c r="AVH36" s="6"/>
      <c r="AVI36" s="6"/>
      <c r="AVJ36" s="6"/>
      <c r="AVK36" s="6"/>
      <c r="AVL36" s="6"/>
      <c r="AVM36" s="6"/>
      <c r="AVN36" s="6"/>
      <c r="AVO36" s="6"/>
      <c r="AVP36" s="6"/>
      <c r="AVQ36" s="6"/>
      <c r="AVR36" s="6"/>
      <c r="AVS36" s="6"/>
      <c r="AVT36" s="6"/>
      <c r="AVU36" s="6"/>
      <c r="AVV36" s="6"/>
      <c r="AVW36" s="6"/>
      <c r="AVX36" s="6"/>
      <c r="AVY36" s="6"/>
      <c r="AVZ36" s="6"/>
      <c r="AWA36" s="6"/>
      <c r="AWB36" s="6"/>
      <c r="AWC36" s="6"/>
      <c r="AWD36" s="6"/>
      <c r="AWE36" s="6"/>
      <c r="AWF36" s="6"/>
      <c r="AWG36" s="6"/>
      <c r="AWH36" s="6"/>
      <c r="AWI36" s="6"/>
      <c r="AWJ36" s="6"/>
      <c r="AWK36" s="6"/>
      <c r="AWL36" s="6"/>
      <c r="AWM36" s="6"/>
      <c r="AWN36" s="6"/>
      <c r="AWO36" s="6"/>
      <c r="AWP36" s="6"/>
      <c r="AWQ36" s="6"/>
      <c r="AWR36" s="6"/>
      <c r="AWS36" s="6"/>
      <c r="AWT36" s="6"/>
      <c r="AWU36" s="6"/>
      <c r="AWV36" s="6"/>
      <c r="AWW36" s="6"/>
      <c r="AWX36" s="6"/>
      <c r="AWY36" s="6"/>
      <c r="AWZ36" s="6"/>
      <c r="AXA36" s="6"/>
      <c r="AXB36" s="6"/>
      <c r="AXC36" s="6"/>
      <c r="AXD36" s="6"/>
      <c r="AXE36" s="6"/>
      <c r="AXF36" s="6"/>
      <c r="AXG36" s="6"/>
      <c r="AXH36" s="6"/>
      <c r="AXI36" s="6"/>
      <c r="AXJ36" s="6"/>
      <c r="AXK36" s="6"/>
      <c r="AXL36" s="6"/>
      <c r="AXM36" s="6"/>
      <c r="AXN36" s="6"/>
      <c r="AXO36" s="6"/>
      <c r="AXP36" s="6"/>
      <c r="AXQ36" s="6"/>
      <c r="AXR36" s="6"/>
      <c r="AXS36" s="6"/>
      <c r="AXT36" s="6"/>
      <c r="AXU36" s="6"/>
      <c r="AXV36" s="6"/>
      <c r="AXW36" s="6"/>
      <c r="AXX36" s="6"/>
      <c r="AXY36" s="6"/>
      <c r="AXZ36" s="6"/>
      <c r="AYA36" s="6"/>
      <c r="AYB36" s="6"/>
      <c r="AYC36" s="6"/>
      <c r="AYD36" s="6"/>
      <c r="AYE36" s="6"/>
      <c r="AYF36" s="6"/>
      <c r="AYG36" s="6"/>
      <c r="AYH36" s="6"/>
      <c r="AYI36" s="6"/>
      <c r="AYJ36" s="6"/>
      <c r="AYK36" s="6"/>
      <c r="AYL36" s="6"/>
      <c r="AYM36" s="6"/>
      <c r="AYN36" s="6"/>
      <c r="AYO36" s="6"/>
      <c r="AYP36" s="6"/>
      <c r="AYQ36" s="6"/>
      <c r="AYR36" s="6"/>
      <c r="AYS36" s="6"/>
      <c r="AYT36" s="6"/>
      <c r="AYU36" s="6"/>
      <c r="AYV36" s="6"/>
      <c r="AYW36" s="6"/>
      <c r="AYX36" s="6"/>
      <c r="AYY36" s="6"/>
      <c r="AYZ36" s="6"/>
      <c r="AZA36" s="6"/>
      <c r="AZB36" s="6"/>
      <c r="AZC36" s="6"/>
      <c r="AZD36" s="6"/>
      <c r="AZE36" s="6"/>
      <c r="AZF36" s="6"/>
      <c r="AZG36" s="6"/>
      <c r="AZH36" s="6"/>
      <c r="AZI36" s="6"/>
      <c r="AZJ36" s="6"/>
      <c r="AZK36" s="6"/>
      <c r="AZL36" s="6"/>
      <c r="AZM36" s="6"/>
      <c r="AZN36" s="6"/>
      <c r="AZO36" s="6"/>
      <c r="AZP36" s="6"/>
      <c r="AZQ36" s="6"/>
      <c r="AZR36" s="6"/>
      <c r="AZS36" s="6"/>
      <c r="AZT36" s="6"/>
      <c r="AZU36" s="6"/>
      <c r="AZV36" s="6"/>
      <c r="AZW36" s="6"/>
      <c r="AZX36" s="6"/>
      <c r="AZY36" s="6"/>
      <c r="AZZ36" s="6"/>
      <c r="BAA36" s="6"/>
      <c r="BAB36" s="6"/>
      <c r="BAC36" s="6"/>
      <c r="BAD36" s="6"/>
      <c r="BAE36" s="6"/>
      <c r="BAF36" s="6"/>
      <c r="BAG36" s="6"/>
      <c r="BAH36" s="6"/>
      <c r="BAI36" s="6"/>
      <c r="BAJ36" s="6"/>
      <c r="BAK36" s="6"/>
      <c r="BAL36" s="6"/>
      <c r="BAM36" s="6"/>
      <c r="BAN36" s="6"/>
      <c r="BAO36" s="6"/>
      <c r="BAP36" s="6"/>
      <c r="BAQ36" s="6"/>
      <c r="BAR36" s="6"/>
      <c r="BAS36" s="6"/>
      <c r="BAT36" s="6"/>
      <c r="BAU36" s="6"/>
      <c r="BAV36" s="6"/>
      <c r="BAW36" s="6"/>
      <c r="BAX36" s="6"/>
      <c r="BAY36" s="6"/>
      <c r="BAZ36" s="6"/>
      <c r="BBA36" s="6"/>
      <c r="BBB36" s="6"/>
      <c r="BBC36" s="6"/>
      <c r="BBD36" s="6"/>
      <c r="BBE36" s="6"/>
      <c r="BBF36" s="6"/>
      <c r="BBG36" s="6"/>
      <c r="BBH36" s="6"/>
      <c r="BBI36" s="6"/>
      <c r="BBJ36" s="6"/>
      <c r="BBK36" s="6"/>
      <c r="BBL36" s="6"/>
      <c r="BBM36" s="6"/>
      <c r="BBN36" s="6"/>
      <c r="BBO36" s="6"/>
      <c r="BBP36" s="6"/>
      <c r="BBQ36" s="6"/>
      <c r="BBR36" s="6"/>
      <c r="BBS36" s="6"/>
      <c r="BBT36" s="6"/>
      <c r="BBU36" s="6"/>
      <c r="BBV36" s="6"/>
      <c r="BBW36" s="6"/>
      <c r="BBX36" s="6"/>
      <c r="BBY36" s="6"/>
      <c r="BBZ36" s="6"/>
      <c r="BCA36" s="6"/>
      <c r="BCB36" s="6"/>
      <c r="BCC36" s="6"/>
      <c r="BCD36" s="6"/>
      <c r="BCE36" s="6"/>
      <c r="BCF36" s="6"/>
      <c r="BCG36" s="6"/>
      <c r="BCH36" s="6"/>
      <c r="BCI36" s="6"/>
      <c r="BCJ36" s="6"/>
      <c r="BCK36" s="6"/>
      <c r="BCL36" s="6"/>
      <c r="BCM36" s="6"/>
      <c r="BCN36" s="6"/>
      <c r="BCO36" s="6"/>
      <c r="BCP36" s="6"/>
      <c r="BCQ36" s="6"/>
      <c r="BCR36" s="6"/>
      <c r="BCS36" s="6"/>
      <c r="BCT36" s="6"/>
      <c r="BCU36" s="6"/>
      <c r="BCV36" s="6"/>
      <c r="BCW36" s="6"/>
      <c r="BCX36" s="6"/>
      <c r="BCY36" s="6"/>
      <c r="BCZ36" s="6"/>
      <c r="BDA36" s="6"/>
      <c r="BDB36" s="6"/>
      <c r="BDC36" s="6"/>
      <c r="BDD36" s="6"/>
      <c r="BDE36" s="6"/>
      <c r="BDF36" s="6"/>
      <c r="BDG36" s="6"/>
      <c r="BDH36" s="6"/>
      <c r="BDI36" s="6"/>
      <c r="BDJ36" s="6"/>
      <c r="BDK36" s="6"/>
      <c r="BDL36" s="6"/>
      <c r="BDM36" s="6"/>
      <c r="BDN36" s="6"/>
      <c r="BDO36" s="6"/>
      <c r="BDP36" s="6"/>
      <c r="BDQ36" s="6"/>
      <c r="BDR36" s="6"/>
      <c r="BDS36" s="6"/>
      <c r="BDT36" s="6"/>
      <c r="BDU36" s="6"/>
      <c r="BDV36" s="6"/>
      <c r="BDW36" s="6"/>
      <c r="BDX36" s="6"/>
      <c r="BDY36" s="6"/>
      <c r="BDZ36" s="6"/>
      <c r="BEA36" s="6"/>
      <c r="BEB36" s="6"/>
      <c r="BEC36" s="6"/>
      <c r="BED36" s="6"/>
      <c r="BEE36" s="6"/>
      <c r="BEF36" s="6"/>
      <c r="BEG36" s="6"/>
      <c r="BEH36" s="6"/>
      <c r="BEI36" s="6"/>
      <c r="BEJ36" s="6"/>
      <c r="BEK36" s="6"/>
      <c r="BEL36" s="6"/>
      <c r="BEM36" s="6"/>
      <c r="BEN36" s="6"/>
      <c r="BEO36" s="6"/>
      <c r="BEP36" s="6"/>
      <c r="BEQ36" s="6"/>
      <c r="BER36" s="6"/>
      <c r="BES36" s="6"/>
      <c r="BET36" s="6"/>
      <c r="BEU36" s="6"/>
      <c r="BEV36" s="6"/>
      <c r="BEW36" s="6"/>
      <c r="BEX36" s="6"/>
      <c r="BEY36" s="6"/>
      <c r="BEZ36" s="6"/>
      <c r="BFA36" s="6"/>
      <c r="BFB36" s="6"/>
      <c r="BFC36" s="6"/>
      <c r="BFD36" s="6"/>
      <c r="BFE36" s="6"/>
      <c r="BFF36" s="6"/>
      <c r="BFG36" s="6"/>
      <c r="BFH36" s="6"/>
      <c r="BFI36" s="6"/>
      <c r="BFJ36" s="6"/>
      <c r="BFK36" s="6"/>
      <c r="BFL36" s="6"/>
      <c r="BFM36" s="6"/>
      <c r="BFN36" s="6"/>
      <c r="BFO36" s="6"/>
      <c r="BFP36" s="6"/>
      <c r="BFQ36" s="6"/>
      <c r="BFR36" s="6"/>
      <c r="BFS36" s="6"/>
      <c r="BFT36" s="6"/>
      <c r="BFU36" s="6"/>
      <c r="BFV36" s="6"/>
      <c r="BFW36" s="6"/>
      <c r="BFX36" s="6"/>
      <c r="BFY36" s="6"/>
      <c r="BFZ36" s="6"/>
      <c r="BGA36" s="6"/>
      <c r="BGB36" s="6"/>
      <c r="BGC36" s="6"/>
      <c r="BGD36" s="6"/>
      <c r="BGE36" s="6"/>
      <c r="BGF36" s="6"/>
      <c r="BGG36" s="6"/>
      <c r="BGH36" s="6"/>
      <c r="BGI36" s="6"/>
      <c r="BGJ36" s="6"/>
      <c r="BGK36" s="6"/>
      <c r="BGL36" s="6"/>
      <c r="BGM36" s="6"/>
      <c r="BGN36" s="6"/>
      <c r="BGO36" s="6"/>
      <c r="BGP36" s="6"/>
      <c r="BGQ36" s="6"/>
      <c r="BGR36" s="6"/>
      <c r="BGS36" s="6"/>
      <c r="BGT36" s="6"/>
      <c r="BGU36" s="6"/>
      <c r="BGV36" s="6"/>
      <c r="BGW36" s="6"/>
      <c r="BGX36" s="6"/>
      <c r="BGY36" s="6"/>
      <c r="BGZ36" s="6"/>
      <c r="BHA36" s="6"/>
      <c r="BHB36" s="6"/>
      <c r="BHC36" s="6"/>
      <c r="BHD36" s="6"/>
      <c r="BHE36" s="6"/>
      <c r="BHF36" s="6"/>
      <c r="BHG36" s="6"/>
      <c r="BHH36" s="6"/>
      <c r="BHI36" s="6"/>
      <c r="BHJ36" s="6"/>
      <c r="BHK36" s="6"/>
      <c r="BHL36" s="6"/>
      <c r="BHM36" s="6"/>
      <c r="BHN36" s="6"/>
      <c r="BHO36" s="6"/>
      <c r="BHP36" s="6"/>
      <c r="BHQ36" s="6"/>
      <c r="BHR36" s="6"/>
      <c r="BHS36" s="6"/>
      <c r="BHT36" s="6"/>
      <c r="BHU36" s="6"/>
      <c r="BHV36" s="6"/>
      <c r="BHW36" s="6"/>
      <c r="BHX36" s="6"/>
      <c r="BHY36" s="6"/>
      <c r="BHZ36" s="6"/>
      <c r="BIA36" s="6"/>
      <c r="BIB36" s="6"/>
      <c r="BIC36" s="6"/>
      <c r="BID36" s="6"/>
      <c r="BIE36" s="6"/>
      <c r="BIF36" s="6"/>
      <c r="BIG36" s="6"/>
      <c r="BIH36" s="6"/>
      <c r="BII36" s="6"/>
      <c r="BIJ36" s="6"/>
      <c r="BIK36" s="6"/>
      <c r="BIL36" s="6"/>
      <c r="BIM36" s="6"/>
      <c r="BIN36" s="6"/>
      <c r="BIO36" s="6"/>
      <c r="BIP36" s="6"/>
      <c r="BIQ36" s="6"/>
      <c r="BIR36" s="6"/>
      <c r="BIS36" s="6"/>
      <c r="BIT36" s="6"/>
      <c r="BIU36" s="6"/>
      <c r="BIV36" s="6"/>
      <c r="BIW36" s="6"/>
      <c r="BIX36" s="6"/>
      <c r="BIY36" s="6"/>
      <c r="BIZ36" s="6"/>
      <c r="BJA36" s="6"/>
      <c r="BJB36" s="6"/>
      <c r="BJC36" s="6"/>
      <c r="BJD36" s="6"/>
      <c r="BJE36" s="6"/>
      <c r="BJF36" s="6"/>
      <c r="BJG36" s="6"/>
      <c r="BJH36" s="6"/>
      <c r="BJI36" s="6"/>
      <c r="BJJ36" s="6"/>
      <c r="BJK36" s="6"/>
      <c r="BJL36" s="6"/>
      <c r="BJM36" s="6"/>
      <c r="BJN36" s="6"/>
      <c r="BJO36" s="6"/>
      <c r="BJP36" s="6"/>
      <c r="BJQ36" s="6"/>
      <c r="BJR36" s="6"/>
      <c r="BJS36" s="6"/>
      <c r="BJT36" s="6"/>
      <c r="BJU36" s="6"/>
      <c r="BJV36" s="6"/>
      <c r="BJW36" s="6"/>
      <c r="BJX36" s="6"/>
      <c r="BJY36" s="6"/>
      <c r="BJZ36" s="6"/>
      <c r="BKA36" s="6"/>
      <c r="BKB36" s="6"/>
      <c r="BKC36" s="6"/>
      <c r="BKD36" s="6"/>
      <c r="BKE36" s="6"/>
      <c r="BKF36" s="6"/>
      <c r="BKG36" s="6"/>
      <c r="BKH36" s="6"/>
      <c r="BKI36" s="6"/>
      <c r="BKJ36" s="6"/>
      <c r="BKK36" s="6"/>
      <c r="BKL36" s="6"/>
      <c r="BKM36" s="6"/>
      <c r="BKN36" s="6"/>
      <c r="BKO36" s="6"/>
      <c r="BKP36" s="6"/>
      <c r="BKQ36" s="6"/>
      <c r="BKR36" s="6"/>
      <c r="BKS36" s="6"/>
      <c r="BKT36" s="6"/>
      <c r="BKU36" s="6"/>
      <c r="BKV36" s="6"/>
      <c r="BKW36" s="6"/>
      <c r="BKX36" s="6"/>
      <c r="BKY36" s="6"/>
      <c r="BKZ36" s="6"/>
      <c r="BLA36" s="6"/>
      <c r="BLB36" s="6"/>
      <c r="BLC36" s="6"/>
      <c r="BLD36" s="6"/>
      <c r="BLE36" s="6"/>
      <c r="BLF36" s="6"/>
      <c r="BLG36" s="6"/>
      <c r="BLH36" s="6"/>
      <c r="BLI36" s="6"/>
      <c r="BLJ36" s="6"/>
      <c r="BLK36" s="6"/>
      <c r="BLL36" s="6"/>
      <c r="BLM36" s="6"/>
      <c r="BLN36" s="6"/>
      <c r="BLO36" s="6"/>
      <c r="BLP36" s="6"/>
      <c r="BLQ36" s="6"/>
      <c r="BLR36" s="6"/>
      <c r="BLS36" s="6"/>
      <c r="BLT36" s="6"/>
      <c r="BLU36" s="6"/>
      <c r="BLV36" s="6"/>
      <c r="BLW36" s="6"/>
      <c r="BLX36" s="6"/>
      <c r="BLY36" s="6"/>
      <c r="BLZ36" s="6"/>
      <c r="BMA36" s="6"/>
      <c r="BMB36" s="6"/>
      <c r="BMC36" s="6"/>
      <c r="BMD36" s="6"/>
      <c r="BME36" s="6"/>
      <c r="BMF36" s="6"/>
      <c r="BMG36" s="6"/>
      <c r="BMH36" s="6"/>
      <c r="BMI36" s="6"/>
      <c r="BMJ36" s="6"/>
      <c r="BMK36" s="6"/>
      <c r="BML36" s="6"/>
      <c r="BMM36" s="6"/>
      <c r="BMN36" s="6"/>
      <c r="BMO36" s="6"/>
      <c r="BMP36" s="6"/>
      <c r="BMQ36" s="6"/>
      <c r="BMR36" s="6"/>
      <c r="BMS36" s="6"/>
      <c r="BMT36" s="6"/>
      <c r="BMU36" s="6"/>
      <c r="BMV36" s="6"/>
      <c r="BMW36" s="6"/>
      <c r="BMX36" s="6"/>
      <c r="BMY36" s="6"/>
      <c r="BMZ36" s="6"/>
      <c r="BNA36" s="6"/>
      <c r="BNB36" s="6"/>
      <c r="BNC36" s="6"/>
      <c r="BND36" s="6"/>
      <c r="BNE36" s="6"/>
      <c r="BNF36" s="6"/>
      <c r="BNG36" s="6"/>
      <c r="BNH36" s="6"/>
      <c r="BNI36" s="6"/>
      <c r="BNJ36" s="6"/>
      <c r="BNK36" s="6"/>
      <c r="BNL36" s="6"/>
      <c r="BNM36" s="6"/>
      <c r="BNN36" s="6"/>
      <c r="BNO36" s="6"/>
      <c r="BNP36" s="6"/>
      <c r="BNQ36" s="6"/>
      <c r="BNR36" s="6"/>
      <c r="BNS36" s="6"/>
      <c r="BNT36" s="6"/>
      <c r="BNU36" s="6"/>
      <c r="BNV36" s="6"/>
      <c r="BNW36" s="6"/>
      <c r="BNX36" s="6"/>
      <c r="BNY36" s="6"/>
      <c r="BNZ36" s="6"/>
      <c r="BOA36" s="6"/>
      <c r="BOB36" s="6"/>
      <c r="BOC36" s="6"/>
      <c r="BOD36" s="6"/>
      <c r="BOE36" s="6"/>
      <c r="BOF36" s="6"/>
      <c r="BOG36" s="6"/>
      <c r="BOH36" s="6"/>
      <c r="BOI36" s="6"/>
      <c r="BOJ36" s="6"/>
      <c r="BOK36" s="6"/>
      <c r="BOL36" s="6"/>
      <c r="BOM36" s="6"/>
      <c r="BON36" s="6"/>
      <c r="BOO36" s="6"/>
      <c r="BOP36" s="6"/>
      <c r="BOQ36" s="6"/>
      <c r="BOR36" s="6"/>
      <c r="BOS36" s="6"/>
      <c r="BOT36" s="6"/>
      <c r="BOU36" s="6"/>
      <c r="BOV36" s="6"/>
      <c r="BOW36" s="6"/>
      <c r="BOX36" s="6"/>
      <c r="BOY36" s="6"/>
      <c r="BOZ36" s="6"/>
      <c r="BPA36" s="6"/>
      <c r="BPB36" s="6"/>
      <c r="BPC36" s="6"/>
      <c r="BPD36" s="6"/>
      <c r="BPE36" s="6"/>
      <c r="BPF36" s="6"/>
      <c r="BPG36" s="6"/>
      <c r="BPH36" s="6"/>
      <c r="BPI36" s="6"/>
      <c r="BPJ36" s="6"/>
      <c r="BPK36" s="6"/>
      <c r="BPL36" s="6"/>
      <c r="BPM36" s="6"/>
      <c r="BPN36" s="6"/>
      <c r="BPO36" s="6"/>
      <c r="BPP36" s="6"/>
      <c r="BPQ36" s="6"/>
      <c r="BPR36" s="6"/>
      <c r="BPS36" s="6"/>
      <c r="BPT36" s="6"/>
      <c r="BPU36" s="6"/>
      <c r="BPV36" s="6"/>
      <c r="BPW36" s="6"/>
      <c r="BPX36" s="6"/>
      <c r="BPY36" s="6"/>
      <c r="BPZ36" s="6"/>
      <c r="BQA36" s="6"/>
      <c r="BQB36" s="6"/>
      <c r="BQC36" s="6"/>
      <c r="BQD36" s="6"/>
      <c r="BQE36" s="6"/>
      <c r="BQF36" s="6"/>
      <c r="BQG36" s="6"/>
      <c r="BQH36" s="6"/>
      <c r="BQI36" s="6"/>
      <c r="BQJ36" s="6"/>
      <c r="BQK36" s="6"/>
      <c r="BQL36" s="6"/>
      <c r="BQM36" s="6"/>
      <c r="BQN36" s="6"/>
      <c r="BQO36" s="6"/>
      <c r="BQP36" s="6"/>
      <c r="BQQ36" s="6"/>
      <c r="BQR36" s="6"/>
      <c r="BQS36" s="6"/>
      <c r="BQT36" s="6"/>
      <c r="BQU36" s="6"/>
      <c r="BQV36" s="6"/>
      <c r="BQW36" s="6"/>
      <c r="BQX36" s="6"/>
      <c r="BQY36" s="6"/>
      <c r="BQZ36" s="6"/>
      <c r="BRA36" s="6"/>
      <c r="BRB36" s="6"/>
      <c r="BRC36" s="6"/>
      <c r="BRD36" s="6"/>
      <c r="BRE36" s="6"/>
      <c r="BRF36" s="6"/>
      <c r="BRG36" s="6"/>
      <c r="BRH36" s="6"/>
      <c r="BRI36" s="6"/>
      <c r="BRJ36" s="6"/>
      <c r="BRK36" s="6"/>
      <c r="BRL36" s="6"/>
      <c r="BRM36" s="6"/>
      <c r="BRN36" s="6"/>
      <c r="BRO36" s="6"/>
      <c r="BRP36" s="6"/>
      <c r="BRQ36" s="6"/>
      <c r="BRR36" s="6"/>
      <c r="BRS36" s="6"/>
      <c r="BRT36" s="6"/>
      <c r="BRU36" s="6"/>
      <c r="BRV36" s="6"/>
      <c r="BRW36" s="6"/>
      <c r="BRX36" s="6"/>
      <c r="BRY36" s="6"/>
      <c r="BRZ36" s="6"/>
      <c r="BSA36" s="6"/>
      <c r="BSB36" s="6"/>
      <c r="BSC36" s="6"/>
      <c r="BSD36" s="6"/>
      <c r="BSE36" s="6"/>
      <c r="BSF36" s="6"/>
      <c r="BSG36" s="6"/>
      <c r="BSH36" s="6"/>
      <c r="BSI36" s="6"/>
      <c r="BSJ36" s="6"/>
      <c r="BSK36" s="6"/>
      <c r="BSL36" s="6"/>
      <c r="BSM36" s="6"/>
      <c r="BSN36" s="6"/>
      <c r="BSO36" s="6"/>
      <c r="BSP36" s="6"/>
      <c r="BSQ36" s="6"/>
      <c r="BSR36" s="6"/>
      <c r="BSS36" s="6"/>
      <c r="BST36" s="6"/>
      <c r="BSU36" s="6"/>
      <c r="BSV36" s="6"/>
      <c r="BSW36" s="6"/>
      <c r="BSX36" s="6"/>
      <c r="BSY36" s="6"/>
      <c r="BSZ36" s="6"/>
      <c r="BTA36" s="6"/>
      <c r="BTB36" s="6"/>
      <c r="BTC36" s="6"/>
      <c r="BTD36" s="6"/>
      <c r="BTE36" s="6"/>
      <c r="BTF36" s="6"/>
      <c r="BTG36" s="6"/>
      <c r="BTH36" s="6"/>
      <c r="BTI36" s="6"/>
      <c r="BTJ36" s="6"/>
      <c r="BTK36" s="6"/>
      <c r="BTL36" s="6"/>
      <c r="BTM36" s="6"/>
      <c r="BTN36" s="6"/>
      <c r="BTO36" s="6"/>
      <c r="BTP36" s="6"/>
      <c r="BTQ36" s="6"/>
      <c r="BTR36" s="6"/>
      <c r="BTS36" s="6"/>
      <c r="BTT36" s="6"/>
      <c r="BTU36" s="6"/>
      <c r="BTV36" s="6"/>
      <c r="BTW36" s="6"/>
      <c r="BTX36" s="6"/>
      <c r="BTY36" s="6"/>
      <c r="BTZ36" s="6"/>
      <c r="BUA36" s="6"/>
      <c r="BUB36" s="6"/>
      <c r="BUC36" s="6"/>
      <c r="BUD36" s="6"/>
      <c r="BUE36" s="6"/>
      <c r="BUF36" s="6"/>
      <c r="BUG36" s="6"/>
      <c r="BUH36" s="6"/>
      <c r="BUI36" s="6"/>
      <c r="BUJ36" s="6"/>
      <c r="BUK36" s="6"/>
      <c r="BUL36" s="6"/>
      <c r="BUM36" s="6"/>
      <c r="BUN36" s="6"/>
      <c r="BUO36" s="6"/>
      <c r="BUP36" s="6"/>
      <c r="BUQ36" s="6"/>
      <c r="BUR36" s="6"/>
      <c r="BUS36" s="6"/>
      <c r="BUT36" s="6"/>
      <c r="BUU36" s="6"/>
      <c r="BUV36" s="6"/>
      <c r="BUW36" s="6"/>
      <c r="BUX36" s="6"/>
      <c r="BUY36" s="6"/>
      <c r="BUZ36" s="6"/>
      <c r="BVA36" s="6"/>
      <c r="BVB36" s="6"/>
      <c r="BVC36" s="6"/>
      <c r="BVD36" s="6"/>
      <c r="BVE36" s="6"/>
      <c r="BVF36" s="6"/>
      <c r="BVG36" s="6"/>
      <c r="BVH36" s="6"/>
      <c r="BVI36" s="6"/>
      <c r="BVJ36" s="6"/>
      <c r="BVK36" s="6"/>
      <c r="BVL36" s="6"/>
      <c r="BVM36" s="6"/>
      <c r="BVN36" s="6"/>
      <c r="BVO36" s="6"/>
      <c r="BVP36" s="6"/>
      <c r="BVQ36" s="6"/>
      <c r="BVR36" s="6"/>
      <c r="BVS36" s="6"/>
      <c r="BVT36" s="6"/>
      <c r="BVU36" s="6"/>
      <c r="BVV36" s="6"/>
      <c r="BVW36" s="6"/>
      <c r="BVX36" s="6"/>
      <c r="BVY36" s="6"/>
      <c r="BVZ36" s="6"/>
      <c r="BWA36" s="6"/>
      <c r="BWB36" s="6"/>
      <c r="BWC36" s="6"/>
      <c r="BWD36" s="6"/>
      <c r="BWE36" s="6"/>
      <c r="BWF36" s="6"/>
      <c r="BWG36" s="6"/>
      <c r="BWH36" s="6"/>
      <c r="BWI36" s="6"/>
      <c r="BWJ36" s="6"/>
      <c r="BWK36" s="6"/>
      <c r="BWL36" s="6"/>
      <c r="BWM36" s="6"/>
      <c r="BWN36" s="6"/>
      <c r="BWO36" s="6"/>
      <c r="BWP36" s="6"/>
      <c r="BWQ36" s="6"/>
      <c r="BWR36" s="6"/>
      <c r="BWS36" s="6"/>
      <c r="BWT36" s="6"/>
      <c r="BWU36" s="6"/>
      <c r="BWV36" s="6"/>
      <c r="BWW36" s="6"/>
      <c r="BWX36" s="6"/>
      <c r="BWY36" s="6"/>
      <c r="BWZ36" s="6"/>
      <c r="BXA36" s="6"/>
      <c r="BXB36" s="6"/>
      <c r="BXC36" s="6"/>
      <c r="BXD36" s="6"/>
      <c r="BXE36" s="6"/>
      <c r="BXF36" s="6"/>
      <c r="BXG36" s="6"/>
      <c r="BXH36" s="6"/>
      <c r="BXI36" s="6"/>
      <c r="BXJ36" s="6"/>
      <c r="BXK36" s="6"/>
      <c r="BXL36" s="6"/>
      <c r="BXM36" s="6"/>
      <c r="BXN36" s="6"/>
      <c r="BXO36" s="6"/>
      <c r="BXP36" s="6"/>
      <c r="BXQ36" s="6"/>
      <c r="BXR36" s="6"/>
      <c r="BXS36" s="6"/>
      <c r="BXT36" s="6"/>
      <c r="BXU36" s="6"/>
      <c r="BXV36" s="6"/>
      <c r="BXW36" s="6"/>
      <c r="BXX36" s="6"/>
      <c r="BXY36" s="6"/>
    </row>
    <row r="37" spans="1:2001" ht="15.75" customHeight="1">
      <c r="A37" s="53"/>
      <c r="B37" s="76" t="s">
        <v>60</v>
      </c>
      <c r="C37" s="62"/>
      <c r="D37" s="94"/>
      <c r="E37" s="64"/>
      <c r="F37" s="64"/>
      <c r="G37" s="64"/>
      <c r="H37" s="64"/>
      <c r="I37" s="65"/>
      <c r="J37" s="64"/>
      <c r="K37" s="66"/>
      <c r="L37" s="65"/>
      <c r="M37" s="77"/>
      <c r="N37" s="77"/>
    </row>
    <row r="38" spans="1:2001" ht="24.75">
      <c r="A38" s="53" t="s">
        <v>61</v>
      </c>
      <c r="B38" s="76" t="s">
        <v>62</v>
      </c>
      <c r="C38" s="62"/>
      <c r="D38" s="94"/>
      <c r="E38" s="64"/>
      <c r="F38" s="64"/>
      <c r="G38" s="64"/>
      <c r="H38" s="64"/>
      <c r="I38" s="65"/>
      <c r="J38" s="64"/>
      <c r="K38" s="66"/>
      <c r="L38" s="65"/>
      <c r="M38" s="77"/>
      <c r="N38" s="77"/>
    </row>
    <row r="39" spans="1:2001" ht="15.75">
      <c r="A39" s="53"/>
      <c r="B39" s="61" t="s">
        <v>63</v>
      </c>
      <c r="C39" s="78">
        <f>'[17]Schedule 4, RC-1, RC-1A'!B44+'[17]Schedule 4, RC-1, RC-1A'!C44</f>
        <v>18</v>
      </c>
      <c r="D39" s="79">
        <v>4.33</v>
      </c>
      <c r="E39" s="80">
        <f>'[15]Price Out'!$I$34</f>
        <v>15.65</v>
      </c>
      <c r="F39" s="80">
        <f>'[18]Staff calcs'!$M$54</f>
        <v>16.568667940886058</v>
      </c>
      <c r="G39" s="64">
        <f t="shared" si="20"/>
        <v>16.3</v>
      </c>
      <c r="H39" s="64">
        <f>Average!J30</f>
        <v>15.73</v>
      </c>
      <c r="I39" s="65">
        <f>C39*D39*E39</f>
        <v>1219.761</v>
      </c>
      <c r="J39" s="64">
        <f>I39*12</f>
        <v>14637.132</v>
      </c>
      <c r="K39" s="66">
        <f>C39*D39*H39*12</f>
        <v>14711.954400000001</v>
      </c>
      <c r="L39" s="65">
        <f>G39-F39</f>
        <v>-0.26866794088605772</v>
      </c>
      <c r="M39" s="65">
        <f>C39*D39*L39</f>
        <v>-20.939979312659339</v>
      </c>
      <c r="N39" s="65">
        <f>M39*12</f>
        <v>-251.27975175191207</v>
      </c>
      <c r="O39" s="67">
        <f>(H39-E39)/E39</f>
        <v>5.1118210862619853E-3</v>
      </c>
    </row>
    <row r="40" spans="1:2001" ht="15.75">
      <c r="A40" s="53"/>
      <c r="B40" s="61" t="s">
        <v>64</v>
      </c>
      <c r="C40" s="78">
        <f>C39</f>
        <v>18</v>
      </c>
      <c r="D40" s="79">
        <v>1</v>
      </c>
      <c r="E40" s="80">
        <f>'[15]Price Out'!$I$35</f>
        <v>10.99</v>
      </c>
      <c r="F40" s="80">
        <f>27.54-F39</f>
        <v>10.971332059113941</v>
      </c>
      <c r="G40" s="64">
        <f t="shared" si="20"/>
        <v>11.45</v>
      </c>
      <c r="H40" s="64">
        <f>Average!J31</f>
        <v>11.86</v>
      </c>
      <c r="I40" s="65">
        <f t="shared" ref="I40:I59" si="26">C40*D40*E40</f>
        <v>197.82</v>
      </c>
      <c r="J40" s="64">
        <f t="shared" ref="J40:J58" si="27">I40*12</f>
        <v>2373.84</v>
      </c>
      <c r="K40" s="66">
        <f t="shared" ref="K40:K59" si="28">C40*D40*H40*12</f>
        <v>2561.7599999999998</v>
      </c>
      <c r="L40" s="65">
        <f t="shared" ref="L40:L59" si="29">G40-F40</f>
        <v>0.47866794088605857</v>
      </c>
      <c r="M40" s="65">
        <f t="shared" ref="M40:M59" si="30">C40*D40*L40</f>
        <v>8.6160229359490543</v>
      </c>
      <c r="N40" s="65">
        <f t="shared" ref="N40:N100" si="31">M40*12</f>
        <v>103.39227523138865</v>
      </c>
      <c r="O40" s="67">
        <f t="shared" ref="O40:O59" si="32">(H40-E40)/E40</f>
        <v>7.9162875341219213E-2</v>
      </c>
    </row>
    <row r="41" spans="1:2001" ht="15.75">
      <c r="A41" s="53"/>
      <c r="B41" s="61" t="s">
        <v>65</v>
      </c>
      <c r="C41" s="78">
        <f>'[17]Schedule 4, RC-1, RC-1A'!B69</f>
        <v>7</v>
      </c>
      <c r="D41" s="79">
        <v>1</v>
      </c>
      <c r="E41" s="80">
        <v>17</v>
      </c>
      <c r="F41" s="80">
        <f>'[18]Staff calcs'!$M$56</f>
        <v>17.900960616325481</v>
      </c>
      <c r="G41" s="64">
        <f t="shared" si="20"/>
        <v>17.71</v>
      </c>
      <c r="H41" s="64">
        <f>Average!J32</f>
        <v>16.72</v>
      </c>
      <c r="I41" s="65">
        <f t="shared" si="26"/>
        <v>119</v>
      </c>
      <c r="J41" s="64">
        <f t="shared" si="27"/>
        <v>1428</v>
      </c>
      <c r="K41" s="66">
        <f t="shared" si="28"/>
        <v>1404.48</v>
      </c>
      <c r="L41" s="65">
        <f t="shared" si="29"/>
        <v>-0.19096061632548</v>
      </c>
      <c r="M41" s="65">
        <f t="shared" si="30"/>
        <v>-1.33672431427836</v>
      </c>
      <c r="N41" s="65">
        <f t="shared" si="31"/>
        <v>-16.04069177134032</v>
      </c>
      <c r="O41" s="67">
        <f t="shared" si="32"/>
        <v>-1.6470588235294185E-2</v>
      </c>
    </row>
    <row r="42" spans="1:2001" ht="15.75">
      <c r="A42" s="53"/>
      <c r="B42" s="61"/>
      <c r="C42" s="78"/>
      <c r="D42" s="79"/>
      <c r="E42" s="80"/>
      <c r="F42" s="80"/>
      <c r="G42" s="64">
        <f t="shared" si="20"/>
        <v>0</v>
      </c>
      <c r="H42" s="64"/>
      <c r="I42" s="65"/>
      <c r="J42" s="64"/>
      <c r="K42" s="66"/>
      <c r="L42" s="65"/>
      <c r="M42" s="65"/>
      <c r="N42" s="65"/>
      <c r="O42" s="67"/>
    </row>
    <row r="43" spans="1:2001" ht="15.75">
      <c r="A43" s="53"/>
      <c r="B43" s="61" t="s">
        <v>66</v>
      </c>
      <c r="C43" s="78">
        <f>'[17]Schedule 4, RC-1, RC-1A'!B48</f>
        <v>8</v>
      </c>
      <c r="D43" s="79">
        <v>8.66</v>
      </c>
      <c r="E43" s="80">
        <f>'[15]Price Out'!$I$36</f>
        <v>20.25</v>
      </c>
      <c r="F43" s="80">
        <f>'[18]Staff calcs'!$M$57</f>
        <v>21.56238277269437</v>
      </c>
      <c r="G43" s="64">
        <f t="shared" si="20"/>
        <v>21.09</v>
      </c>
      <c r="H43" s="64">
        <f>Average!J34</f>
        <v>19.95</v>
      </c>
      <c r="I43" s="65">
        <f t="shared" si="26"/>
        <v>1402.92</v>
      </c>
      <c r="J43" s="64">
        <f t="shared" si="27"/>
        <v>16835.04</v>
      </c>
      <c r="K43" s="66">
        <f t="shared" si="28"/>
        <v>16585.631999999998</v>
      </c>
      <c r="L43" s="65">
        <f t="shared" si="29"/>
        <v>-0.47238277269437035</v>
      </c>
      <c r="M43" s="65">
        <f t="shared" si="30"/>
        <v>-32.726678492265975</v>
      </c>
      <c r="N43" s="65">
        <f t="shared" si="31"/>
        <v>-392.7201419071917</v>
      </c>
      <c r="O43" s="67">
        <f t="shared" si="32"/>
        <v>-1.481481481481485E-2</v>
      </c>
    </row>
    <row r="44" spans="1:2001" ht="15.75" customHeight="1">
      <c r="A44" s="53"/>
      <c r="B44" s="61" t="s">
        <v>67</v>
      </c>
      <c r="C44" s="78">
        <f>C43</f>
        <v>8</v>
      </c>
      <c r="D44" s="79">
        <v>1</v>
      </c>
      <c r="E44" s="80">
        <f>'[15]Price Out'!$I$38</f>
        <v>11.82</v>
      </c>
      <c r="F44" s="80">
        <f>33.36-F43</f>
        <v>11.797617227305629</v>
      </c>
      <c r="G44" s="64">
        <f t="shared" si="20"/>
        <v>12.31</v>
      </c>
      <c r="H44" s="64">
        <f>Average!J35</f>
        <v>14.23</v>
      </c>
      <c r="I44" s="65">
        <f t="shared" si="26"/>
        <v>94.56</v>
      </c>
      <c r="J44" s="64">
        <f t="shared" si="27"/>
        <v>1134.72</v>
      </c>
      <c r="K44" s="66">
        <f t="shared" si="28"/>
        <v>1366.08</v>
      </c>
      <c r="L44" s="65">
        <f t="shared" si="29"/>
        <v>0.51238277269437127</v>
      </c>
      <c r="M44" s="65">
        <f t="shared" si="30"/>
        <v>4.0990621815549702</v>
      </c>
      <c r="N44" s="65">
        <f t="shared" si="31"/>
        <v>49.188746178659642</v>
      </c>
      <c r="O44" s="67">
        <f t="shared" si="32"/>
        <v>0.20389170896785111</v>
      </c>
    </row>
    <row r="45" spans="1:2001" ht="15.75">
      <c r="A45" s="53"/>
      <c r="B45" s="61" t="s">
        <v>68</v>
      </c>
      <c r="C45" s="78">
        <f>'[17]Schedule 4, RC-1, RC-1A'!B50+'[17]Schedule 4, RC-1, RC-1A'!C50</f>
        <v>54</v>
      </c>
      <c r="D45" s="79">
        <v>4.33</v>
      </c>
      <c r="E45" s="80">
        <f>'[15]Price Out'!$I$39</f>
        <v>25.45</v>
      </c>
      <c r="F45" s="80">
        <f>'[18]Staff calcs'!$M$60</f>
        <v>27.150848073411904</v>
      </c>
      <c r="G45" s="64">
        <f t="shared" si="20"/>
        <v>26.51</v>
      </c>
      <c r="H45" s="64">
        <f>Average!J36</f>
        <v>26.46</v>
      </c>
      <c r="I45" s="65">
        <f t="shared" si="26"/>
        <v>5950.7190000000001</v>
      </c>
      <c r="J45" s="64">
        <f t="shared" si="27"/>
        <v>71408.627999999997</v>
      </c>
      <c r="K45" s="66">
        <f t="shared" si="28"/>
        <v>74242.526400000002</v>
      </c>
      <c r="L45" s="65">
        <f t="shared" si="29"/>
        <v>-0.64084807341190242</v>
      </c>
      <c r="M45" s="65">
        <f t="shared" si="30"/>
        <v>-149.84309652517101</v>
      </c>
      <c r="N45" s="65">
        <f t="shared" si="31"/>
        <v>-1798.1171583020521</v>
      </c>
      <c r="O45" s="67">
        <f t="shared" si="32"/>
        <v>3.968565815324171E-2</v>
      </c>
    </row>
    <row r="46" spans="1:2001" ht="15.75">
      <c r="A46" s="53"/>
      <c r="B46" s="61" t="s">
        <v>69</v>
      </c>
      <c r="C46" s="78">
        <f>'[17]Schedule 4, RC-1, RC-1A'!C51</f>
        <v>2</v>
      </c>
      <c r="D46" s="79">
        <v>8.66</v>
      </c>
      <c r="E46" s="80">
        <f>E45</f>
        <v>25.45</v>
      </c>
      <c r="F46" s="80">
        <f>F45</f>
        <v>27.150848073411904</v>
      </c>
      <c r="G46" s="64">
        <f t="shared" si="20"/>
        <v>26.51</v>
      </c>
      <c r="H46" s="64">
        <f>H45</f>
        <v>26.46</v>
      </c>
      <c r="I46" s="65">
        <f t="shared" si="26"/>
        <v>440.79399999999998</v>
      </c>
      <c r="J46" s="64">
        <f t="shared" si="27"/>
        <v>5289.5280000000002</v>
      </c>
      <c r="K46" s="66">
        <f t="shared" si="28"/>
        <v>5499.4464000000007</v>
      </c>
      <c r="L46" s="65">
        <f t="shared" si="29"/>
        <v>-0.64084807341190242</v>
      </c>
      <c r="M46" s="65">
        <f t="shared" si="30"/>
        <v>-11.09948863149415</v>
      </c>
      <c r="N46" s="65">
        <f t="shared" si="31"/>
        <v>-133.19386357792979</v>
      </c>
      <c r="O46" s="67">
        <f t="shared" si="32"/>
        <v>3.968565815324171E-2</v>
      </c>
    </row>
    <row r="47" spans="1:2001" ht="15.75" customHeight="1">
      <c r="A47" s="53"/>
      <c r="B47" s="61" t="s">
        <v>70</v>
      </c>
      <c r="C47" s="78">
        <f>C45+C46</f>
        <v>56</v>
      </c>
      <c r="D47" s="79">
        <v>1</v>
      </c>
      <c r="E47" s="80">
        <f>'[15]Price Out'!$I$41</f>
        <v>14.150000000000002</v>
      </c>
      <c r="F47" s="80">
        <f>41.27-F45</f>
        <v>14.119151926588099</v>
      </c>
      <c r="G47" s="64">
        <f t="shared" si="20"/>
        <v>14.74</v>
      </c>
      <c r="H47" s="64">
        <f>Average!J38</f>
        <v>14.81</v>
      </c>
      <c r="I47" s="65">
        <f t="shared" si="26"/>
        <v>792.40000000000009</v>
      </c>
      <c r="J47" s="64">
        <f t="shared" si="27"/>
        <v>9508.8000000000011</v>
      </c>
      <c r="K47" s="66">
        <f t="shared" si="28"/>
        <v>9952.32</v>
      </c>
      <c r="L47" s="65">
        <f t="shared" si="29"/>
        <v>0.62084807341190107</v>
      </c>
      <c r="M47" s="65">
        <f t="shared" si="30"/>
        <v>34.76749211106646</v>
      </c>
      <c r="N47" s="65">
        <f t="shared" si="31"/>
        <v>417.20990533279752</v>
      </c>
      <c r="O47" s="67">
        <f t="shared" si="32"/>
        <v>4.664310954063592E-2</v>
      </c>
    </row>
    <row r="48" spans="1:2001" ht="15.75">
      <c r="A48" s="53"/>
      <c r="B48" s="61" t="s">
        <v>71</v>
      </c>
      <c r="C48" s="78">
        <f>'[17]Schedule 4, RC-1, RC-1A'!B53+'[17]Schedule 4, RC-1, RC-1A'!C53</f>
        <v>17</v>
      </c>
      <c r="D48" s="79">
        <v>4.33</v>
      </c>
      <c r="E48" s="80">
        <f>'[15]Price Out'!$I$42</f>
        <v>35.450000000000003</v>
      </c>
      <c r="F48" s="80">
        <f>'[18]Staff calcs'!$M$63</f>
        <v>37.933028205937752</v>
      </c>
      <c r="G48" s="64">
        <f t="shared" si="20"/>
        <v>36.93</v>
      </c>
      <c r="H48" s="64">
        <f>Average!J39</f>
        <v>36.71</v>
      </c>
      <c r="I48" s="65">
        <f t="shared" si="26"/>
        <v>2609.4745000000003</v>
      </c>
      <c r="J48" s="64">
        <f t="shared" si="27"/>
        <v>31313.694000000003</v>
      </c>
      <c r="K48" s="66">
        <f t="shared" si="28"/>
        <v>32426.677200000002</v>
      </c>
      <c r="L48" s="65">
        <f t="shared" si="29"/>
        <v>-1.0030282059377527</v>
      </c>
      <c r="M48" s="65">
        <f t="shared" si="30"/>
        <v>-73.832906239077971</v>
      </c>
      <c r="N48" s="65">
        <f t="shared" si="31"/>
        <v>-885.99487486893565</v>
      </c>
      <c r="O48" s="67">
        <f t="shared" si="32"/>
        <v>3.5543018335684004E-2</v>
      </c>
    </row>
    <row r="49" spans="1:2001" ht="15.75">
      <c r="A49" s="53"/>
      <c r="B49" s="61" t="s">
        <v>72</v>
      </c>
      <c r="C49" s="78">
        <f>'[17]Schedule 4, RC-1, RC-1A'!B54</f>
        <v>7</v>
      </c>
      <c r="D49" s="79">
        <v>8.66</v>
      </c>
      <c r="E49" s="80">
        <f>E48</f>
        <v>35.450000000000003</v>
      </c>
      <c r="F49" s="80">
        <f>F48</f>
        <v>37.933028205937752</v>
      </c>
      <c r="G49" s="64">
        <f t="shared" si="20"/>
        <v>36.93</v>
      </c>
      <c r="H49" s="64">
        <f>H48</f>
        <v>36.71</v>
      </c>
      <c r="I49" s="65">
        <f t="shared" si="26"/>
        <v>2148.9790000000003</v>
      </c>
      <c r="J49" s="64">
        <f t="shared" si="27"/>
        <v>25787.748000000003</v>
      </c>
      <c r="K49" s="66">
        <f t="shared" si="28"/>
        <v>26704.322400000001</v>
      </c>
      <c r="L49" s="65">
        <f t="shared" si="29"/>
        <v>-1.0030282059377527</v>
      </c>
      <c r="M49" s="65">
        <f t="shared" si="30"/>
        <v>-60.803569843946569</v>
      </c>
      <c r="N49" s="65">
        <f t="shared" si="31"/>
        <v>-729.6428381273588</v>
      </c>
      <c r="O49" s="67">
        <f t="shared" si="32"/>
        <v>3.5543018335684004E-2</v>
      </c>
    </row>
    <row r="50" spans="1:2001" ht="15.75" customHeight="1">
      <c r="A50" s="53"/>
      <c r="B50" s="61" t="s">
        <v>73</v>
      </c>
      <c r="C50" s="78">
        <f>C48+C49</f>
        <v>24</v>
      </c>
      <c r="D50" s="79">
        <v>1</v>
      </c>
      <c r="E50" s="80">
        <f>'[15]Price Out'!$I$44</f>
        <v>14.449999999999996</v>
      </c>
      <c r="F50" s="80">
        <f>52.34-F48</f>
        <v>14.406971794062251</v>
      </c>
      <c r="G50" s="64">
        <f t="shared" si="20"/>
        <v>15.05</v>
      </c>
      <c r="H50" s="64">
        <f>Average!J41</f>
        <v>15.15</v>
      </c>
      <c r="I50" s="65">
        <f t="shared" si="26"/>
        <v>346.7999999999999</v>
      </c>
      <c r="J50" s="64">
        <f t="shared" si="27"/>
        <v>4161.5999999999985</v>
      </c>
      <c r="K50" s="66">
        <f t="shared" si="28"/>
        <v>4363.2000000000007</v>
      </c>
      <c r="L50" s="65">
        <f t="shared" si="29"/>
        <v>0.64302820593774968</v>
      </c>
      <c r="M50" s="65">
        <f t="shared" si="30"/>
        <v>15.432676942505992</v>
      </c>
      <c r="N50" s="65">
        <f t="shared" si="31"/>
        <v>185.19212331007191</v>
      </c>
      <c r="O50" s="67">
        <f t="shared" si="32"/>
        <v>4.8442906574394796E-2</v>
      </c>
    </row>
    <row r="51" spans="1:2001" ht="15.75">
      <c r="A51" s="53"/>
      <c r="B51" s="61" t="s">
        <v>74</v>
      </c>
      <c r="C51" s="78">
        <f>'[17]Schedule 4, RC-1, RC-1A'!B56+'[17]Schedule 4, RC-1, RC-1A'!C56</f>
        <v>20</v>
      </c>
      <c r="D51" s="79">
        <v>4.33</v>
      </c>
      <c r="E51" s="80">
        <f>'[15]Price Out'!$I$45</f>
        <v>44.15</v>
      </c>
      <c r="F51" s="80">
        <f>'[18]Staff calcs'!$M$66</f>
        <v>47.367962558646596</v>
      </c>
      <c r="G51" s="64">
        <f t="shared" si="20"/>
        <v>45.99</v>
      </c>
      <c r="H51" s="64">
        <f>Average!J42</f>
        <v>45.93</v>
      </c>
      <c r="I51" s="65">
        <f t="shared" si="26"/>
        <v>3823.3899999999994</v>
      </c>
      <c r="J51" s="64">
        <f t="shared" si="27"/>
        <v>45880.679999999993</v>
      </c>
      <c r="K51" s="66">
        <f t="shared" si="28"/>
        <v>47730.455999999991</v>
      </c>
      <c r="L51" s="65">
        <f t="shared" si="29"/>
        <v>-1.377962558646594</v>
      </c>
      <c r="M51" s="65">
        <f t="shared" si="30"/>
        <v>-119.33155757879503</v>
      </c>
      <c r="N51" s="65">
        <f t="shared" si="31"/>
        <v>-1431.9786909455404</v>
      </c>
      <c r="O51" s="67">
        <f t="shared" si="32"/>
        <v>4.0317100792752011E-2</v>
      </c>
    </row>
    <row r="52" spans="1:2001" ht="15.75">
      <c r="A52" s="53"/>
      <c r="B52" s="61" t="s">
        <v>75</v>
      </c>
      <c r="C52" s="78">
        <f>'[17]Schedule 4, RC-1, RC-1A'!B57+'[17]Schedule 4, RC-1, RC-1A'!C57</f>
        <v>5</v>
      </c>
      <c r="D52" s="79">
        <v>8.66</v>
      </c>
      <c r="E52" s="80">
        <f>E51</f>
        <v>44.15</v>
      </c>
      <c r="F52" s="80">
        <f>F51</f>
        <v>47.367962558646596</v>
      </c>
      <c r="G52" s="64">
        <f t="shared" si="20"/>
        <v>45.99</v>
      </c>
      <c r="H52" s="64">
        <f>Average!J43</f>
        <v>45.93</v>
      </c>
      <c r="I52" s="65">
        <f t="shared" si="26"/>
        <v>1911.6949999999997</v>
      </c>
      <c r="J52" s="64">
        <f t="shared" si="27"/>
        <v>22940.339999999997</v>
      </c>
      <c r="K52" s="66">
        <f t="shared" si="28"/>
        <v>23865.227999999996</v>
      </c>
      <c r="L52" s="65">
        <f>G52-F52</f>
        <v>-1.377962558646594</v>
      </c>
      <c r="M52" s="65">
        <f t="shared" si="30"/>
        <v>-59.665778789397514</v>
      </c>
      <c r="N52" s="65">
        <f t="shared" si="31"/>
        <v>-715.9893454727702</v>
      </c>
      <c r="O52" s="67">
        <f t="shared" si="32"/>
        <v>4.0317100792752011E-2</v>
      </c>
    </row>
    <row r="53" spans="1:2001" ht="15.75">
      <c r="A53" s="53"/>
      <c r="B53" s="61" t="s">
        <v>76</v>
      </c>
      <c r="C53" s="78">
        <f>'[17]Schedule 4, RC-1, RC-1A'!B58</f>
        <v>2</v>
      </c>
      <c r="D53" s="79">
        <v>12.99</v>
      </c>
      <c r="E53" s="80">
        <f>E52</f>
        <v>44.15</v>
      </c>
      <c r="F53" s="80">
        <f>F51</f>
        <v>47.367962558646596</v>
      </c>
      <c r="G53" s="64">
        <f t="shared" si="20"/>
        <v>45.99</v>
      </c>
      <c r="H53" s="64">
        <f>Average!J44</f>
        <v>45.93</v>
      </c>
      <c r="I53" s="65">
        <f t="shared" si="26"/>
        <v>1147.0170000000001</v>
      </c>
      <c r="J53" s="64">
        <f t="shared" si="27"/>
        <v>13764.204000000002</v>
      </c>
      <c r="K53" s="66">
        <f>C53*D53*H53*12</f>
        <v>14319.1368</v>
      </c>
      <c r="L53" s="65">
        <f t="shared" si="29"/>
        <v>-1.377962558646594</v>
      </c>
      <c r="M53" s="65">
        <f t="shared" si="30"/>
        <v>-35.799467273638513</v>
      </c>
      <c r="N53" s="65">
        <f t="shared" si="31"/>
        <v>-429.59360728366215</v>
      </c>
      <c r="O53" s="67">
        <f t="shared" si="32"/>
        <v>4.0317100792752011E-2</v>
      </c>
    </row>
    <row r="54" spans="1:2001" ht="15.75">
      <c r="A54" s="53"/>
      <c r="B54" s="61" t="s">
        <v>77</v>
      </c>
      <c r="C54" s="78">
        <f>C53+C52+C51</f>
        <v>27</v>
      </c>
      <c r="D54" s="79">
        <v>1</v>
      </c>
      <c r="E54" s="80">
        <f>'[15]Price Out'!$I$46</f>
        <v>17.28</v>
      </c>
      <c r="F54" s="80">
        <f>64.59-F51</f>
        <v>17.222037441353407</v>
      </c>
      <c r="G54" s="64">
        <f t="shared" si="20"/>
        <v>18</v>
      </c>
      <c r="H54" s="64">
        <f>Average!J45</f>
        <v>17.940000000000001</v>
      </c>
      <c r="I54" s="65">
        <f t="shared" si="26"/>
        <v>466.56000000000006</v>
      </c>
      <c r="J54" s="64">
        <f t="shared" si="27"/>
        <v>5598.7200000000012</v>
      </c>
      <c r="K54" s="66">
        <f t="shared" si="28"/>
        <v>5812.56</v>
      </c>
      <c r="L54" s="65">
        <f t="shared" si="29"/>
        <v>0.77796255864659258</v>
      </c>
      <c r="M54" s="65">
        <f t="shared" si="30"/>
        <v>21.004989083458</v>
      </c>
      <c r="N54" s="65">
        <f t="shared" si="31"/>
        <v>252.059869001496</v>
      </c>
      <c r="O54" s="67">
        <f t="shared" si="32"/>
        <v>3.8194444444444448E-2</v>
      </c>
    </row>
    <row r="55" spans="1:2001" ht="15.75">
      <c r="A55" s="53"/>
      <c r="B55" s="61" t="s">
        <v>78</v>
      </c>
      <c r="C55" s="78">
        <f>'[17]Schedule 4, RC-1, RC-1A'!B61+'[17]Schedule 4, RC-1, RC-1A'!C61</f>
        <v>8</v>
      </c>
      <c r="D55" s="79">
        <v>8.66</v>
      </c>
      <c r="E55" s="80">
        <f>'[15]Price Out'!$I$47</f>
        <v>52</v>
      </c>
      <c r="F55" s="80">
        <f>'[18]Staff calcs'!$M$69</f>
        <v>56.022453198308241</v>
      </c>
      <c r="G55" s="64">
        <f t="shared" si="20"/>
        <v>54.17</v>
      </c>
      <c r="H55" s="64">
        <f>G55</f>
        <v>54.17</v>
      </c>
      <c r="I55" s="65">
        <f t="shared" si="26"/>
        <v>3602.56</v>
      </c>
      <c r="J55" s="64">
        <f t="shared" si="27"/>
        <v>43230.720000000001</v>
      </c>
      <c r="K55" s="66">
        <f t="shared" si="28"/>
        <v>45034.771200000003</v>
      </c>
      <c r="L55" s="65">
        <f t="shared" si="29"/>
        <v>-1.8524531983082397</v>
      </c>
      <c r="M55" s="65">
        <f t="shared" si="30"/>
        <v>-128.33795757879486</v>
      </c>
      <c r="N55" s="65">
        <f t="shared" si="31"/>
        <v>-1540.0554909455382</v>
      </c>
      <c r="O55" s="67">
        <f t="shared" si="32"/>
        <v>4.1730769230769266E-2</v>
      </c>
    </row>
    <row r="56" spans="1:2001" ht="15.75">
      <c r="A56" s="53"/>
      <c r="B56" s="61" t="s">
        <v>79</v>
      </c>
      <c r="C56" s="78">
        <f>C55</f>
        <v>8</v>
      </c>
      <c r="D56" s="79">
        <v>1</v>
      </c>
      <c r="E56" s="80">
        <f>'[15]Price Out'!$I$48</f>
        <v>17.439999999999998</v>
      </c>
      <c r="F56" s="80">
        <f>73.38-F55</f>
        <v>17.357546801691754</v>
      </c>
      <c r="G56" s="64">
        <f t="shared" si="20"/>
        <v>18.170000000000002</v>
      </c>
      <c r="H56" s="64">
        <f>G56</f>
        <v>18.170000000000002</v>
      </c>
      <c r="I56" s="65">
        <f t="shared" si="26"/>
        <v>139.51999999999998</v>
      </c>
      <c r="J56" s="64">
        <f t="shared" si="27"/>
        <v>1674.2399999999998</v>
      </c>
      <c r="K56" s="66">
        <f t="shared" si="28"/>
        <v>1744.3200000000002</v>
      </c>
      <c r="L56" s="65">
        <f t="shared" si="29"/>
        <v>0.81245319830824769</v>
      </c>
      <c r="M56" s="65">
        <f t="shared" si="30"/>
        <v>6.4996255864659815</v>
      </c>
      <c r="N56" s="65">
        <f t="shared" si="31"/>
        <v>77.995507037591778</v>
      </c>
      <c r="O56" s="67">
        <f t="shared" si="32"/>
        <v>4.1857798165137849E-2</v>
      </c>
    </row>
    <row r="57" spans="1:2001" ht="15.75">
      <c r="A57" s="53"/>
      <c r="B57" s="61" t="s">
        <v>80</v>
      </c>
      <c r="C57" s="78">
        <f>'[17]Schedule 4, RC-1, RC-1A'!B64+'[17]Schedule 4, RC-1, RC-1A'!C64</f>
        <v>11</v>
      </c>
      <c r="D57" s="79">
        <v>4.33</v>
      </c>
      <c r="E57" s="80">
        <f>'[15]Price Out'!$I$49</f>
        <v>60</v>
      </c>
      <c r="F57" s="80">
        <f>'[18]Staff calcs'!$M$72</f>
        <v>64.409606116253087</v>
      </c>
      <c r="G57" s="64">
        <f t="shared" si="20"/>
        <v>62.5</v>
      </c>
      <c r="H57" s="64">
        <f>Average!J48</f>
        <v>62.26</v>
      </c>
      <c r="I57" s="65">
        <f t="shared" si="26"/>
        <v>2857.8</v>
      </c>
      <c r="J57" s="64">
        <f t="shared" si="27"/>
        <v>34293.600000000006</v>
      </c>
      <c r="K57" s="66">
        <f>C57*D57*H57*12</f>
        <v>35585.325599999996</v>
      </c>
      <c r="L57" s="65">
        <f t="shared" si="29"/>
        <v>-1.9096061162530873</v>
      </c>
      <c r="M57" s="65">
        <f t="shared" si="30"/>
        <v>-90.954539317134547</v>
      </c>
      <c r="N57" s="65">
        <f t="shared" si="31"/>
        <v>-1091.4544718056145</v>
      </c>
      <c r="O57" s="67">
        <f t="shared" si="32"/>
        <v>3.7666666666666633E-2</v>
      </c>
    </row>
    <row r="58" spans="1:2001" ht="15.75">
      <c r="A58" s="53"/>
      <c r="B58" s="61" t="s">
        <v>81</v>
      </c>
      <c r="C58" s="78">
        <f>C57</f>
        <v>11</v>
      </c>
      <c r="D58" s="79">
        <v>1</v>
      </c>
      <c r="E58" s="80">
        <f>'[15]Price Out'!$I$50</f>
        <v>18.150000000000006</v>
      </c>
      <c r="F58" s="80">
        <f>82.47-F57</f>
        <v>18.060393883746912</v>
      </c>
      <c r="G58" s="64">
        <f t="shared" si="20"/>
        <v>18.91</v>
      </c>
      <c r="H58" s="64">
        <f>Average!J49</f>
        <v>18.78</v>
      </c>
      <c r="I58" s="65">
        <f t="shared" si="26"/>
        <v>199.65000000000006</v>
      </c>
      <c r="J58" s="64">
        <f t="shared" si="27"/>
        <v>2395.8000000000006</v>
      </c>
      <c r="K58" s="66">
        <f t="shared" si="28"/>
        <v>2478.96</v>
      </c>
      <c r="L58" s="65">
        <f t="shared" si="29"/>
        <v>0.84960611625308857</v>
      </c>
      <c r="M58" s="65">
        <f t="shared" si="30"/>
        <v>9.3456672787839743</v>
      </c>
      <c r="N58" s="65">
        <f t="shared" si="31"/>
        <v>112.14800734540769</v>
      </c>
      <c r="O58" s="67">
        <f t="shared" si="32"/>
        <v>3.4710743801652628E-2</v>
      </c>
    </row>
    <row r="59" spans="1:2001" s="75" customFormat="1" ht="15.75">
      <c r="A59" s="53"/>
      <c r="B59" s="68" t="s">
        <v>82</v>
      </c>
      <c r="C59" s="69">
        <f>'[17]Schedule 4, RC-1, RC-1A'!C76</f>
        <v>1</v>
      </c>
      <c r="D59" s="81">
        <v>8.66</v>
      </c>
      <c r="E59" s="71">
        <f>'[15]Price Out'!$I$51</f>
        <v>78</v>
      </c>
      <c r="F59" s="71">
        <f>'[18]Staff calcs'!$M$190</f>
        <v>86.85070941905083</v>
      </c>
      <c r="G59" s="71">
        <f t="shared" si="20"/>
        <v>81.25</v>
      </c>
      <c r="H59" s="71">
        <f>G59</f>
        <v>81.25</v>
      </c>
      <c r="I59" s="72">
        <f t="shared" si="26"/>
        <v>675.48</v>
      </c>
      <c r="J59" s="71">
        <f>I59*12</f>
        <v>8105.76</v>
      </c>
      <c r="K59" s="73">
        <f t="shared" si="28"/>
        <v>8443.5</v>
      </c>
      <c r="L59" s="72">
        <f t="shared" si="29"/>
        <v>-5.6007094190508298</v>
      </c>
      <c r="M59" s="72">
        <f t="shared" si="30"/>
        <v>-48.502143568980188</v>
      </c>
      <c r="N59" s="72">
        <f t="shared" si="31"/>
        <v>-582.02572282776225</v>
      </c>
      <c r="O59" s="74">
        <f t="shared" si="32"/>
        <v>4.1666666666666664E-2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  <c r="APJ59" s="6"/>
      <c r="APK59" s="6"/>
      <c r="APL59" s="6"/>
      <c r="APM59" s="6"/>
      <c r="APN59" s="6"/>
      <c r="APO59" s="6"/>
      <c r="APP59" s="6"/>
      <c r="APQ59" s="6"/>
      <c r="APR59" s="6"/>
      <c r="APS59" s="6"/>
      <c r="APT59" s="6"/>
      <c r="APU59" s="6"/>
      <c r="APV59" s="6"/>
      <c r="APW59" s="6"/>
      <c r="APX59" s="6"/>
      <c r="APY59" s="6"/>
      <c r="APZ59" s="6"/>
      <c r="AQA59" s="6"/>
      <c r="AQB59" s="6"/>
      <c r="AQC59" s="6"/>
      <c r="AQD59" s="6"/>
      <c r="AQE59" s="6"/>
      <c r="AQF59" s="6"/>
      <c r="AQG59" s="6"/>
      <c r="AQH59" s="6"/>
      <c r="AQI59" s="6"/>
      <c r="AQJ59" s="6"/>
      <c r="AQK59" s="6"/>
      <c r="AQL59" s="6"/>
      <c r="AQM59" s="6"/>
      <c r="AQN59" s="6"/>
      <c r="AQO59" s="6"/>
      <c r="AQP59" s="6"/>
      <c r="AQQ59" s="6"/>
      <c r="AQR59" s="6"/>
      <c r="AQS59" s="6"/>
      <c r="AQT59" s="6"/>
      <c r="AQU59" s="6"/>
      <c r="AQV59" s="6"/>
      <c r="AQW59" s="6"/>
      <c r="AQX59" s="6"/>
      <c r="AQY59" s="6"/>
      <c r="AQZ59" s="6"/>
      <c r="ARA59" s="6"/>
      <c r="ARB59" s="6"/>
      <c r="ARC59" s="6"/>
      <c r="ARD59" s="6"/>
      <c r="ARE59" s="6"/>
      <c r="ARF59" s="6"/>
      <c r="ARG59" s="6"/>
      <c r="ARH59" s="6"/>
      <c r="ARI59" s="6"/>
      <c r="ARJ59" s="6"/>
      <c r="ARK59" s="6"/>
      <c r="ARL59" s="6"/>
      <c r="ARM59" s="6"/>
      <c r="ARN59" s="6"/>
      <c r="ARO59" s="6"/>
      <c r="ARP59" s="6"/>
      <c r="ARQ59" s="6"/>
      <c r="ARR59" s="6"/>
      <c r="ARS59" s="6"/>
      <c r="ART59" s="6"/>
      <c r="ARU59" s="6"/>
      <c r="ARV59" s="6"/>
      <c r="ARW59" s="6"/>
      <c r="ARX59" s="6"/>
      <c r="ARY59" s="6"/>
      <c r="ARZ59" s="6"/>
      <c r="ASA59" s="6"/>
      <c r="ASB59" s="6"/>
      <c r="ASC59" s="6"/>
      <c r="ASD59" s="6"/>
      <c r="ASE59" s="6"/>
      <c r="ASF59" s="6"/>
      <c r="ASG59" s="6"/>
      <c r="ASH59" s="6"/>
      <c r="ASI59" s="6"/>
      <c r="ASJ59" s="6"/>
      <c r="ASK59" s="6"/>
      <c r="ASL59" s="6"/>
      <c r="ASM59" s="6"/>
      <c r="ASN59" s="6"/>
      <c r="ASO59" s="6"/>
      <c r="ASP59" s="6"/>
      <c r="ASQ59" s="6"/>
      <c r="ASR59" s="6"/>
      <c r="ASS59" s="6"/>
      <c r="AST59" s="6"/>
      <c r="ASU59" s="6"/>
      <c r="ASV59" s="6"/>
      <c r="ASW59" s="6"/>
      <c r="ASX59" s="6"/>
      <c r="ASY59" s="6"/>
      <c r="ASZ59" s="6"/>
      <c r="ATA59" s="6"/>
      <c r="ATB59" s="6"/>
      <c r="ATC59" s="6"/>
      <c r="ATD59" s="6"/>
      <c r="ATE59" s="6"/>
      <c r="ATF59" s="6"/>
      <c r="ATG59" s="6"/>
      <c r="ATH59" s="6"/>
      <c r="ATI59" s="6"/>
      <c r="ATJ59" s="6"/>
      <c r="ATK59" s="6"/>
      <c r="ATL59" s="6"/>
      <c r="ATM59" s="6"/>
      <c r="ATN59" s="6"/>
      <c r="ATO59" s="6"/>
      <c r="ATP59" s="6"/>
      <c r="ATQ59" s="6"/>
      <c r="ATR59" s="6"/>
      <c r="ATS59" s="6"/>
      <c r="ATT59" s="6"/>
      <c r="ATU59" s="6"/>
      <c r="ATV59" s="6"/>
      <c r="ATW59" s="6"/>
      <c r="ATX59" s="6"/>
      <c r="ATY59" s="6"/>
      <c r="ATZ59" s="6"/>
      <c r="AUA59" s="6"/>
      <c r="AUB59" s="6"/>
      <c r="AUC59" s="6"/>
      <c r="AUD59" s="6"/>
      <c r="AUE59" s="6"/>
      <c r="AUF59" s="6"/>
      <c r="AUG59" s="6"/>
      <c r="AUH59" s="6"/>
      <c r="AUI59" s="6"/>
      <c r="AUJ59" s="6"/>
      <c r="AUK59" s="6"/>
      <c r="AUL59" s="6"/>
      <c r="AUM59" s="6"/>
      <c r="AUN59" s="6"/>
      <c r="AUO59" s="6"/>
      <c r="AUP59" s="6"/>
      <c r="AUQ59" s="6"/>
      <c r="AUR59" s="6"/>
      <c r="AUS59" s="6"/>
      <c r="AUT59" s="6"/>
      <c r="AUU59" s="6"/>
      <c r="AUV59" s="6"/>
      <c r="AUW59" s="6"/>
      <c r="AUX59" s="6"/>
      <c r="AUY59" s="6"/>
      <c r="AUZ59" s="6"/>
      <c r="AVA59" s="6"/>
      <c r="AVB59" s="6"/>
      <c r="AVC59" s="6"/>
      <c r="AVD59" s="6"/>
      <c r="AVE59" s="6"/>
      <c r="AVF59" s="6"/>
      <c r="AVG59" s="6"/>
      <c r="AVH59" s="6"/>
      <c r="AVI59" s="6"/>
      <c r="AVJ59" s="6"/>
      <c r="AVK59" s="6"/>
      <c r="AVL59" s="6"/>
      <c r="AVM59" s="6"/>
      <c r="AVN59" s="6"/>
      <c r="AVO59" s="6"/>
      <c r="AVP59" s="6"/>
      <c r="AVQ59" s="6"/>
      <c r="AVR59" s="6"/>
      <c r="AVS59" s="6"/>
      <c r="AVT59" s="6"/>
      <c r="AVU59" s="6"/>
      <c r="AVV59" s="6"/>
      <c r="AVW59" s="6"/>
      <c r="AVX59" s="6"/>
      <c r="AVY59" s="6"/>
      <c r="AVZ59" s="6"/>
      <c r="AWA59" s="6"/>
      <c r="AWB59" s="6"/>
      <c r="AWC59" s="6"/>
      <c r="AWD59" s="6"/>
      <c r="AWE59" s="6"/>
      <c r="AWF59" s="6"/>
      <c r="AWG59" s="6"/>
      <c r="AWH59" s="6"/>
      <c r="AWI59" s="6"/>
      <c r="AWJ59" s="6"/>
      <c r="AWK59" s="6"/>
      <c r="AWL59" s="6"/>
      <c r="AWM59" s="6"/>
      <c r="AWN59" s="6"/>
      <c r="AWO59" s="6"/>
      <c r="AWP59" s="6"/>
      <c r="AWQ59" s="6"/>
      <c r="AWR59" s="6"/>
      <c r="AWS59" s="6"/>
      <c r="AWT59" s="6"/>
      <c r="AWU59" s="6"/>
      <c r="AWV59" s="6"/>
      <c r="AWW59" s="6"/>
      <c r="AWX59" s="6"/>
      <c r="AWY59" s="6"/>
      <c r="AWZ59" s="6"/>
      <c r="AXA59" s="6"/>
      <c r="AXB59" s="6"/>
      <c r="AXC59" s="6"/>
      <c r="AXD59" s="6"/>
      <c r="AXE59" s="6"/>
      <c r="AXF59" s="6"/>
      <c r="AXG59" s="6"/>
      <c r="AXH59" s="6"/>
      <c r="AXI59" s="6"/>
      <c r="AXJ59" s="6"/>
      <c r="AXK59" s="6"/>
      <c r="AXL59" s="6"/>
      <c r="AXM59" s="6"/>
      <c r="AXN59" s="6"/>
      <c r="AXO59" s="6"/>
      <c r="AXP59" s="6"/>
      <c r="AXQ59" s="6"/>
      <c r="AXR59" s="6"/>
      <c r="AXS59" s="6"/>
      <c r="AXT59" s="6"/>
      <c r="AXU59" s="6"/>
      <c r="AXV59" s="6"/>
      <c r="AXW59" s="6"/>
      <c r="AXX59" s="6"/>
      <c r="AXY59" s="6"/>
      <c r="AXZ59" s="6"/>
      <c r="AYA59" s="6"/>
      <c r="AYB59" s="6"/>
      <c r="AYC59" s="6"/>
      <c r="AYD59" s="6"/>
      <c r="AYE59" s="6"/>
      <c r="AYF59" s="6"/>
      <c r="AYG59" s="6"/>
      <c r="AYH59" s="6"/>
      <c r="AYI59" s="6"/>
      <c r="AYJ59" s="6"/>
      <c r="AYK59" s="6"/>
      <c r="AYL59" s="6"/>
      <c r="AYM59" s="6"/>
      <c r="AYN59" s="6"/>
      <c r="AYO59" s="6"/>
      <c r="AYP59" s="6"/>
      <c r="AYQ59" s="6"/>
      <c r="AYR59" s="6"/>
      <c r="AYS59" s="6"/>
      <c r="AYT59" s="6"/>
      <c r="AYU59" s="6"/>
      <c r="AYV59" s="6"/>
      <c r="AYW59" s="6"/>
      <c r="AYX59" s="6"/>
      <c r="AYY59" s="6"/>
      <c r="AYZ59" s="6"/>
      <c r="AZA59" s="6"/>
      <c r="AZB59" s="6"/>
      <c r="AZC59" s="6"/>
      <c r="AZD59" s="6"/>
      <c r="AZE59" s="6"/>
      <c r="AZF59" s="6"/>
      <c r="AZG59" s="6"/>
      <c r="AZH59" s="6"/>
      <c r="AZI59" s="6"/>
      <c r="AZJ59" s="6"/>
      <c r="AZK59" s="6"/>
      <c r="AZL59" s="6"/>
      <c r="AZM59" s="6"/>
      <c r="AZN59" s="6"/>
      <c r="AZO59" s="6"/>
      <c r="AZP59" s="6"/>
      <c r="AZQ59" s="6"/>
      <c r="AZR59" s="6"/>
      <c r="AZS59" s="6"/>
      <c r="AZT59" s="6"/>
      <c r="AZU59" s="6"/>
      <c r="AZV59" s="6"/>
      <c r="AZW59" s="6"/>
      <c r="AZX59" s="6"/>
      <c r="AZY59" s="6"/>
      <c r="AZZ59" s="6"/>
      <c r="BAA59" s="6"/>
      <c r="BAB59" s="6"/>
      <c r="BAC59" s="6"/>
      <c r="BAD59" s="6"/>
      <c r="BAE59" s="6"/>
      <c r="BAF59" s="6"/>
      <c r="BAG59" s="6"/>
      <c r="BAH59" s="6"/>
      <c r="BAI59" s="6"/>
      <c r="BAJ59" s="6"/>
      <c r="BAK59" s="6"/>
      <c r="BAL59" s="6"/>
      <c r="BAM59" s="6"/>
      <c r="BAN59" s="6"/>
      <c r="BAO59" s="6"/>
      <c r="BAP59" s="6"/>
      <c r="BAQ59" s="6"/>
      <c r="BAR59" s="6"/>
      <c r="BAS59" s="6"/>
      <c r="BAT59" s="6"/>
      <c r="BAU59" s="6"/>
      <c r="BAV59" s="6"/>
      <c r="BAW59" s="6"/>
      <c r="BAX59" s="6"/>
      <c r="BAY59" s="6"/>
      <c r="BAZ59" s="6"/>
      <c r="BBA59" s="6"/>
      <c r="BBB59" s="6"/>
      <c r="BBC59" s="6"/>
      <c r="BBD59" s="6"/>
      <c r="BBE59" s="6"/>
      <c r="BBF59" s="6"/>
      <c r="BBG59" s="6"/>
      <c r="BBH59" s="6"/>
      <c r="BBI59" s="6"/>
      <c r="BBJ59" s="6"/>
      <c r="BBK59" s="6"/>
      <c r="BBL59" s="6"/>
      <c r="BBM59" s="6"/>
      <c r="BBN59" s="6"/>
      <c r="BBO59" s="6"/>
      <c r="BBP59" s="6"/>
      <c r="BBQ59" s="6"/>
      <c r="BBR59" s="6"/>
      <c r="BBS59" s="6"/>
      <c r="BBT59" s="6"/>
      <c r="BBU59" s="6"/>
      <c r="BBV59" s="6"/>
      <c r="BBW59" s="6"/>
      <c r="BBX59" s="6"/>
      <c r="BBY59" s="6"/>
      <c r="BBZ59" s="6"/>
      <c r="BCA59" s="6"/>
      <c r="BCB59" s="6"/>
      <c r="BCC59" s="6"/>
      <c r="BCD59" s="6"/>
      <c r="BCE59" s="6"/>
      <c r="BCF59" s="6"/>
      <c r="BCG59" s="6"/>
      <c r="BCH59" s="6"/>
      <c r="BCI59" s="6"/>
      <c r="BCJ59" s="6"/>
      <c r="BCK59" s="6"/>
      <c r="BCL59" s="6"/>
      <c r="BCM59" s="6"/>
      <c r="BCN59" s="6"/>
      <c r="BCO59" s="6"/>
      <c r="BCP59" s="6"/>
      <c r="BCQ59" s="6"/>
      <c r="BCR59" s="6"/>
      <c r="BCS59" s="6"/>
      <c r="BCT59" s="6"/>
      <c r="BCU59" s="6"/>
      <c r="BCV59" s="6"/>
      <c r="BCW59" s="6"/>
      <c r="BCX59" s="6"/>
      <c r="BCY59" s="6"/>
      <c r="BCZ59" s="6"/>
      <c r="BDA59" s="6"/>
      <c r="BDB59" s="6"/>
      <c r="BDC59" s="6"/>
      <c r="BDD59" s="6"/>
      <c r="BDE59" s="6"/>
      <c r="BDF59" s="6"/>
      <c r="BDG59" s="6"/>
      <c r="BDH59" s="6"/>
      <c r="BDI59" s="6"/>
      <c r="BDJ59" s="6"/>
      <c r="BDK59" s="6"/>
      <c r="BDL59" s="6"/>
      <c r="BDM59" s="6"/>
      <c r="BDN59" s="6"/>
      <c r="BDO59" s="6"/>
      <c r="BDP59" s="6"/>
      <c r="BDQ59" s="6"/>
      <c r="BDR59" s="6"/>
      <c r="BDS59" s="6"/>
      <c r="BDT59" s="6"/>
      <c r="BDU59" s="6"/>
      <c r="BDV59" s="6"/>
      <c r="BDW59" s="6"/>
      <c r="BDX59" s="6"/>
      <c r="BDY59" s="6"/>
      <c r="BDZ59" s="6"/>
      <c r="BEA59" s="6"/>
      <c r="BEB59" s="6"/>
      <c r="BEC59" s="6"/>
      <c r="BED59" s="6"/>
      <c r="BEE59" s="6"/>
      <c r="BEF59" s="6"/>
      <c r="BEG59" s="6"/>
      <c r="BEH59" s="6"/>
      <c r="BEI59" s="6"/>
      <c r="BEJ59" s="6"/>
      <c r="BEK59" s="6"/>
      <c r="BEL59" s="6"/>
      <c r="BEM59" s="6"/>
      <c r="BEN59" s="6"/>
      <c r="BEO59" s="6"/>
      <c r="BEP59" s="6"/>
      <c r="BEQ59" s="6"/>
      <c r="BER59" s="6"/>
      <c r="BES59" s="6"/>
      <c r="BET59" s="6"/>
      <c r="BEU59" s="6"/>
      <c r="BEV59" s="6"/>
      <c r="BEW59" s="6"/>
      <c r="BEX59" s="6"/>
      <c r="BEY59" s="6"/>
      <c r="BEZ59" s="6"/>
      <c r="BFA59" s="6"/>
      <c r="BFB59" s="6"/>
      <c r="BFC59" s="6"/>
      <c r="BFD59" s="6"/>
      <c r="BFE59" s="6"/>
      <c r="BFF59" s="6"/>
      <c r="BFG59" s="6"/>
      <c r="BFH59" s="6"/>
      <c r="BFI59" s="6"/>
      <c r="BFJ59" s="6"/>
      <c r="BFK59" s="6"/>
      <c r="BFL59" s="6"/>
      <c r="BFM59" s="6"/>
      <c r="BFN59" s="6"/>
      <c r="BFO59" s="6"/>
      <c r="BFP59" s="6"/>
      <c r="BFQ59" s="6"/>
      <c r="BFR59" s="6"/>
      <c r="BFS59" s="6"/>
      <c r="BFT59" s="6"/>
      <c r="BFU59" s="6"/>
      <c r="BFV59" s="6"/>
      <c r="BFW59" s="6"/>
      <c r="BFX59" s="6"/>
      <c r="BFY59" s="6"/>
      <c r="BFZ59" s="6"/>
      <c r="BGA59" s="6"/>
      <c r="BGB59" s="6"/>
      <c r="BGC59" s="6"/>
      <c r="BGD59" s="6"/>
      <c r="BGE59" s="6"/>
      <c r="BGF59" s="6"/>
      <c r="BGG59" s="6"/>
      <c r="BGH59" s="6"/>
      <c r="BGI59" s="6"/>
      <c r="BGJ59" s="6"/>
      <c r="BGK59" s="6"/>
      <c r="BGL59" s="6"/>
      <c r="BGM59" s="6"/>
      <c r="BGN59" s="6"/>
      <c r="BGO59" s="6"/>
      <c r="BGP59" s="6"/>
      <c r="BGQ59" s="6"/>
      <c r="BGR59" s="6"/>
      <c r="BGS59" s="6"/>
      <c r="BGT59" s="6"/>
      <c r="BGU59" s="6"/>
      <c r="BGV59" s="6"/>
      <c r="BGW59" s="6"/>
      <c r="BGX59" s="6"/>
      <c r="BGY59" s="6"/>
      <c r="BGZ59" s="6"/>
      <c r="BHA59" s="6"/>
      <c r="BHB59" s="6"/>
      <c r="BHC59" s="6"/>
      <c r="BHD59" s="6"/>
      <c r="BHE59" s="6"/>
      <c r="BHF59" s="6"/>
      <c r="BHG59" s="6"/>
      <c r="BHH59" s="6"/>
      <c r="BHI59" s="6"/>
      <c r="BHJ59" s="6"/>
      <c r="BHK59" s="6"/>
      <c r="BHL59" s="6"/>
      <c r="BHM59" s="6"/>
      <c r="BHN59" s="6"/>
      <c r="BHO59" s="6"/>
      <c r="BHP59" s="6"/>
      <c r="BHQ59" s="6"/>
      <c r="BHR59" s="6"/>
      <c r="BHS59" s="6"/>
      <c r="BHT59" s="6"/>
      <c r="BHU59" s="6"/>
      <c r="BHV59" s="6"/>
      <c r="BHW59" s="6"/>
      <c r="BHX59" s="6"/>
      <c r="BHY59" s="6"/>
      <c r="BHZ59" s="6"/>
      <c r="BIA59" s="6"/>
      <c r="BIB59" s="6"/>
      <c r="BIC59" s="6"/>
      <c r="BID59" s="6"/>
      <c r="BIE59" s="6"/>
      <c r="BIF59" s="6"/>
      <c r="BIG59" s="6"/>
      <c r="BIH59" s="6"/>
      <c r="BII59" s="6"/>
      <c r="BIJ59" s="6"/>
      <c r="BIK59" s="6"/>
      <c r="BIL59" s="6"/>
      <c r="BIM59" s="6"/>
      <c r="BIN59" s="6"/>
      <c r="BIO59" s="6"/>
      <c r="BIP59" s="6"/>
      <c r="BIQ59" s="6"/>
      <c r="BIR59" s="6"/>
      <c r="BIS59" s="6"/>
      <c r="BIT59" s="6"/>
      <c r="BIU59" s="6"/>
      <c r="BIV59" s="6"/>
      <c r="BIW59" s="6"/>
      <c r="BIX59" s="6"/>
      <c r="BIY59" s="6"/>
      <c r="BIZ59" s="6"/>
      <c r="BJA59" s="6"/>
      <c r="BJB59" s="6"/>
      <c r="BJC59" s="6"/>
      <c r="BJD59" s="6"/>
      <c r="BJE59" s="6"/>
      <c r="BJF59" s="6"/>
      <c r="BJG59" s="6"/>
      <c r="BJH59" s="6"/>
      <c r="BJI59" s="6"/>
      <c r="BJJ59" s="6"/>
      <c r="BJK59" s="6"/>
      <c r="BJL59" s="6"/>
      <c r="BJM59" s="6"/>
      <c r="BJN59" s="6"/>
      <c r="BJO59" s="6"/>
      <c r="BJP59" s="6"/>
      <c r="BJQ59" s="6"/>
      <c r="BJR59" s="6"/>
      <c r="BJS59" s="6"/>
      <c r="BJT59" s="6"/>
      <c r="BJU59" s="6"/>
      <c r="BJV59" s="6"/>
      <c r="BJW59" s="6"/>
      <c r="BJX59" s="6"/>
      <c r="BJY59" s="6"/>
      <c r="BJZ59" s="6"/>
      <c r="BKA59" s="6"/>
      <c r="BKB59" s="6"/>
      <c r="BKC59" s="6"/>
      <c r="BKD59" s="6"/>
      <c r="BKE59" s="6"/>
      <c r="BKF59" s="6"/>
      <c r="BKG59" s="6"/>
      <c r="BKH59" s="6"/>
      <c r="BKI59" s="6"/>
      <c r="BKJ59" s="6"/>
      <c r="BKK59" s="6"/>
      <c r="BKL59" s="6"/>
      <c r="BKM59" s="6"/>
      <c r="BKN59" s="6"/>
      <c r="BKO59" s="6"/>
      <c r="BKP59" s="6"/>
      <c r="BKQ59" s="6"/>
      <c r="BKR59" s="6"/>
      <c r="BKS59" s="6"/>
      <c r="BKT59" s="6"/>
      <c r="BKU59" s="6"/>
      <c r="BKV59" s="6"/>
      <c r="BKW59" s="6"/>
      <c r="BKX59" s="6"/>
      <c r="BKY59" s="6"/>
      <c r="BKZ59" s="6"/>
      <c r="BLA59" s="6"/>
      <c r="BLB59" s="6"/>
      <c r="BLC59" s="6"/>
      <c r="BLD59" s="6"/>
      <c r="BLE59" s="6"/>
      <c r="BLF59" s="6"/>
      <c r="BLG59" s="6"/>
      <c r="BLH59" s="6"/>
      <c r="BLI59" s="6"/>
      <c r="BLJ59" s="6"/>
      <c r="BLK59" s="6"/>
      <c r="BLL59" s="6"/>
      <c r="BLM59" s="6"/>
      <c r="BLN59" s="6"/>
      <c r="BLO59" s="6"/>
      <c r="BLP59" s="6"/>
      <c r="BLQ59" s="6"/>
      <c r="BLR59" s="6"/>
      <c r="BLS59" s="6"/>
      <c r="BLT59" s="6"/>
      <c r="BLU59" s="6"/>
      <c r="BLV59" s="6"/>
      <c r="BLW59" s="6"/>
      <c r="BLX59" s="6"/>
      <c r="BLY59" s="6"/>
      <c r="BLZ59" s="6"/>
      <c r="BMA59" s="6"/>
      <c r="BMB59" s="6"/>
      <c r="BMC59" s="6"/>
      <c r="BMD59" s="6"/>
      <c r="BME59" s="6"/>
      <c r="BMF59" s="6"/>
      <c r="BMG59" s="6"/>
      <c r="BMH59" s="6"/>
      <c r="BMI59" s="6"/>
      <c r="BMJ59" s="6"/>
      <c r="BMK59" s="6"/>
      <c r="BML59" s="6"/>
      <c r="BMM59" s="6"/>
      <c r="BMN59" s="6"/>
      <c r="BMO59" s="6"/>
      <c r="BMP59" s="6"/>
      <c r="BMQ59" s="6"/>
      <c r="BMR59" s="6"/>
      <c r="BMS59" s="6"/>
      <c r="BMT59" s="6"/>
      <c r="BMU59" s="6"/>
      <c r="BMV59" s="6"/>
      <c r="BMW59" s="6"/>
      <c r="BMX59" s="6"/>
      <c r="BMY59" s="6"/>
      <c r="BMZ59" s="6"/>
      <c r="BNA59" s="6"/>
      <c r="BNB59" s="6"/>
      <c r="BNC59" s="6"/>
      <c r="BND59" s="6"/>
      <c r="BNE59" s="6"/>
      <c r="BNF59" s="6"/>
      <c r="BNG59" s="6"/>
      <c r="BNH59" s="6"/>
      <c r="BNI59" s="6"/>
      <c r="BNJ59" s="6"/>
      <c r="BNK59" s="6"/>
      <c r="BNL59" s="6"/>
      <c r="BNM59" s="6"/>
      <c r="BNN59" s="6"/>
      <c r="BNO59" s="6"/>
      <c r="BNP59" s="6"/>
      <c r="BNQ59" s="6"/>
      <c r="BNR59" s="6"/>
      <c r="BNS59" s="6"/>
      <c r="BNT59" s="6"/>
      <c r="BNU59" s="6"/>
      <c r="BNV59" s="6"/>
      <c r="BNW59" s="6"/>
      <c r="BNX59" s="6"/>
      <c r="BNY59" s="6"/>
      <c r="BNZ59" s="6"/>
      <c r="BOA59" s="6"/>
      <c r="BOB59" s="6"/>
      <c r="BOC59" s="6"/>
      <c r="BOD59" s="6"/>
      <c r="BOE59" s="6"/>
      <c r="BOF59" s="6"/>
      <c r="BOG59" s="6"/>
      <c r="BOH59" s="6"/>
      <c r="BOI59" s="6"/>
      <c r="BOJ59" s="6"/>
      <c r="BOK59" s="6"/>
      <c r="BOL59" s="6"/>
      <c r="BOM59" s="6"/>
      <c r="BON59" s="6"/>
      <c r="BOO59" s="6"/>
      <c r="BOP59" s="6"/>
      <c r="BOQ59" s="6"/>
      <c r="BOR59" s="6"/>
      <c r="BOS59" s="6"/>
      <c r="BOT59" s="6"/>
      <c r="BOU59" s="6"/>
      <c r="BOV59" s="6"/>
      <c r="BOW59" s="6"/>
      <c r="BOX59" s="6"/>
      <c r="BOY59" s="6"/>
      <c r="BOZ59" s="6"/>
      <c r="BPA59" s="6"/>
      <c r="BPB59" s="6"/>
      <c r="BPC59" s="6"/>
      <c r="BPD59" s="6"/>
      <c r="BPE59" s="6"/>
      <c r="BPF59" s="6"/>
      <c r="BPG59" s="6"/>
      <c r="BPH59" s="6"/>
      <c r="BPI59" s="6"/>
      <c r="BPJ59" s="6"/>
      <c r="BPK59" s="6"/>
      <c r="BPL59" s="6"/>
      <c r="BPM59" s="6"/>
      <c r="BPN59" s="6"/>
      <c r="BPO59" s="6"/>
      <c r="BPP59" s="6"/>
      <c r="BPQ59" s="6"/>
      <c r="BPR59" s="6"/>
      <c r="BPS59" s="6"/>
      <c r="BPT59" s="6"/>
      <c r="BPU59" s="6"/>
      <c r="BPV59" s="6"/>
      <c r="BPW59" s="6"/>
      <c r="BPX59" s="6"/>
      <c r="BPY59" s="6"/>
      <c r="BPZ59" s="6"/>
      <c r="BQA59" s="6"/>
      <c r="BQB59" s="6"/>
      <c r="BQC59" s="6"/>
      <c r="BQD59" s="6"/>
      <c r="BQE59" s="6"/>
      <c r="BQF59" s="6"/>
      <c r="BQG59" s="6"/>
      <c r="BQH59" s="6"/>
      <c r="BQI59" s="6"/>
      <c r="BQJ59" s="6"/>
      <c r="BQK59" s="6"/>
      <c r="BQL59" s="6"/>
      <c r="BQM59" s="6"/>
      <c r="BQN59" s="6"/>
      <c r="BQO59" s="6"/>
      <c r="BQP59" s="6"/>
      <c r="BQQ59" s="6"/>
      <c r="BQR59" s="6"/>
      <c r="BQS59" s="6"/>
      <c r="BQT59" s="6"/>
      <c r="BQU59" s="6"/>
      <c r="BQV59" s="6"/>
      <c r="BQW59" s="6"/>
      <c r="BQX59" s="6"/>
      <c r="BQY59" s="6"/>
      <c r="BQZ59" s="6"/>
      <c r="BRA59" s="6"/>
      <c r="BRB59" s="6"/>
      <c r="BRC59" s="6"/>
      <c r="BRD59" s="6"/>
      <c r="BRE59" s="6"/>
      <c r="BRF59" s="6"/>
      <c r="BRG59" s="6"/>
      <c r="BRH59" s="6"/>
      <c r="BRI59" s="6"/>
      <c r="BRJ59" s="6"/>
      <c r="BRK59" s="6"/>
      <c r="BRL59" s="6"/>
      <c r="BRM59" s="6"/>
      <c r="BRN59" s="6"/>
      <c r="BRO59" s="6"/>
      <c r="BRP59" s="6"/>
      <c r="BRQ59" s="6"/>
      <c r="BRR59" s="6"/>
      <c r="BRS59" s="6"/>
      <c r="BRT59" s="6"/>
      <c r="BRU59" s="6"/>
      <c r="BRV59" s="6"/>
      <c r="BRW59" s="6"/>
      <c r="BRX59" s="6"/>
      <c r="BRY59" s="6"/>
      <c r="BRZ59" s="6"/>
      <c r="BSA59" s="6"/>
      <c r="BSB59" s="6"/>
      <c r="BSC59" s="6"/>
      <c r="BSD59" s="6"/>
      <c r="BSE59" s="6"/>
      <c r="BSF59" s="6"/>
      <c r="BSG59" s="6"/>
      <c r="BSH59" s="6"/>
      <c r="BSI59" s="6"/>
      <c r="BSJ59" s="6"/>
      <c r="BSK59" s="6"/>
      <c r="BSL59" s="6"/>
      <c r="BSM59" s="6"/>
      <c r="BSN59" s="6"/>
      <c r="BSO59" s="6"/>
      <c r="BSP59" s="6"/>
      <c r="BSQ59" s="6"/>
      <c r="BSR59" s="6"/>
      <c r="BSS59" s="6"/>
      <c r="BST59" s="6"/>
      <c r="BSU59" s="6"/>
      <c r="BSV59" s="6"/>
      <c r="BSW59" s="6"/>
      <c r="BSX59" s="6"/>
      <c r="BSY59" s="6"/>
      <c r="BSZ59" s="6"/>
      <c r="BTA59" s="6"/>
      <c r="BTB59" s="6"/>
      <c r="BTC59" s="6"/>
      <c r="BTD59" s="6"/>
      <c r="BTE59" s="6"/>
      <c r="BTF59" s="6"/>
      <c r="BTG59" s="6"/>
      <c r="BTH59" s="6"/>
      <c r="BTI59" s="6"/>
      <c r="BTJ59" s="6"/>
      <c r="BTK59" s="6"/>
      <c r="BTL59" s="6"/>
      <c r="BTM59" s="6"/>
      <c r="BTN59" s="6"/>
      <c r="BTO59" s="6"/>
      <c r="BTP59" s="6"/>
      <c r="BTQ59" s="6"/>
      <c r="BTR59" s="6"/>
      <c r="BTS59" s="6"/>
      <c r="BTT59" s="6"/>
      <c r="BTU59" s="6"/>
      <c r="BTV59" s="6"/>
      <c r="BTW59" s="6"/>
      <c r="BTX59" s="6"/>
      <c r="BTY59" s="6"/>
      <c r="BTZ59" s="6"/>
      <c r="BUA59" s="6"/>
      <c r="BUB59" s="6"/>
      <c r="BUC59" s="6"/>
      <c r="BUD59" s="6"/>
      <c r="BUE59" s="6"/>
      <c r="BUF59" s="6"/>
      <c r="BUG59" s="6"/>
      <c r="BUH59" s="6"/>
      <c r="BUI59" s="6"/>
      <c r="BUJ59" s="6"/>
      <c r="BUK59" s="6"/>
      <c r="BUL59" s="6"/>
      <c r="BUM59" s="6"/>
      <c r="BUN59" s="6"/>
      <c r="BUO59" s="6"/>
      <c r="BUP59" s="6"/>
      <c r="BUQ59" s="6"/>
      <c r="BUR59" s="6"/>
      <c r="BUS59" s="6"/>
      <c r="BUT59" s="6"/>
      <c r="BUU59" s="6"/>
      <c r="BUV59" s="6"/>
      <c r="BUW59" s="6"/>
      <c r="BUX59" s="6"/>
      <c r="BUY59" s="6"/>
      <c r="BUZ59" s="6"/>
      <c r="BVA59" s="6"/>
      <c r="BVB59" s="6"/>
      <c r="BVC59" s="6"/>
      <c r="BVD59" s="6"/>
      <c r="BVE59" s="6"/>
      <c r="BVF59" s="6"/>
      <c r="BVG59" s="6"/>
      <c r="BVH59" s="6"/>
      <c r="BVI59" s="6"/>
      <c r="BVJ59" s="6"/>
      <c r="BVK59" s="6"/>
      <c r="BVL59" s="6"/>
      <c r="BVM59" s="6"/>
      <c r="BVN59" s="6"/>
      <c r="BVO59" s="6"/>
      <c r="BVP59" s="6"/>
      <c r="BVQ59" s="6"/>
      <c r="BVR59" s="6"/>
      <c r="BVS59" s="6"/>
      <c r="BVT59" s="6"/>
      <c r="BVU59" s="6"/>
      <c r="BVV59" s="6"/>
      <c r="BVW59" s="6"/>
      <c r="BVX59" s="6"/>
      <c r="BVY59" s="6"/>
      <c r="BVZ59" s="6"/>
      <c r="BWA59" s="6"/>
      <c r="BWB59" s="6"/>
      <c r="BWC59" s="6"/>
      <c r="BWD59" s="6"/>
      <c r="BWE59" s="6"/>
      <c r="BWF59" s="6"/>
      <c r="BWG59" s="6"/>
      <c r="BWH59" s="6"/>
      <c r="BWI59" s="6"/>
      <c r="BWJ59" s="6"/>
      <c r="BWK59" s="6"/>
      <c r="BWL59" s="6"/>
      <c r="BWM59" s="6"/>
      <c r="BWN59" s="6"/>
      <c r="BWO59" s="6"/>
      <c r="BWP59" s="6"/>
      <c r="BWQ59" s="6"/>
      <c r="BWR59" s="6"/>
      <c r="BWS59" s="6"/>
      <c r="BWT59" s="6"/>
      <c r="BWU59" s="6"/>
      <c r="BWV59" s="6"/>
      <c r="BWW59" s="6"/>
      <c r="BWX59" s="6"/>
      <c r="BWY59" s="6"/>
      <c r="BWZ59" s="6"/>
      <c r="BXA59" s="6"/>
      <c r="BXB59" s="6"/>
      <c r="BXC59" s="6"/>
      <c r="BXD59" s="6"/>
      <c r="BXE59" s="6"/>
      <c r="BXF59" s="6"/>
      <c r="BXG59" s="6"/>
      <c r="BXH59" s="6"/>
      <c r="BXI59" s="6"/>
      <c r="BXJ59" s="6"/>
      <c r="BXK59" s="6"/>
      <c r="BXL59" s="6"/>
      <c r="BXM59" s="6"/>
      <c r="BXN59" s="6"/>
      <c r="BXO59" s="6"/>
      <c r="BXP59" s="6"/>
      <c r="BXQ59" s="6"/>
      <c r="BXR59" s="6"/>
      <c r="BXS59" s="6"/>
      <c r="BXT59" s="6"/>
      <c r="BXU59" s="6"/>
      <c r="BXV59" s="6"/>
      <c r="BXW59" s="6"/>
      <c r="BXX59" s="6"/>
      <c r="BXY59" s="6"/>
    </row>
    <row r="60" spans="1:2001" s="88" customFormat="1" ht="15.75" hidden="1" customHeight="1" outlineLevel="1">
      <c r="A60" s="53"/>
      <c r="B60" s="82" t="s">
        <v>83</v>
      </c>
      <c r="C60" s="83" t="s">
        <v>50</v>
      </c>
      <c r="D60" s="91"/>
      <c r="E60" s="92"/>
      <c r="F60" s="92"/>
      <c r="G60" s="64"/>
      <c r="H60" s="64"/>
      <c r="I60" s="95"/>
      <c r="J60" s="85"/>
      <c r="K60" s="96"/>
      <c r="L60" s="95"/>
      <c r="M60" s="65"/>
      <c r="N60" s="65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  <c r="IU60" s="87"/>
      <c r="IV60" s="87"/>
      <c r="IW60" s="87"/>
      <c r="IX60" s="87"/>
      <c r="IY60" s="87"/>
      <c r="IZ60" s="87"/>
      <c r="JA60" s="87"/>
      <c r="JB60" s="87"/>
      <c r="JC60" s="87"/>
      <c r="JD60" s="87"/>
      <c r="JE60" s="87"/>
      <c r="JF60" s="87"/>
      <c r="JG60" s="87"/>
      <c r="JH60" s="87"/>
      <c r="JI60" s="87"/>
      <c r="JJ60" s="87"/>
      <c r="JK60" s="87"/>
      <c r="JL60" s="87"/>
      <c r="JM60" s="87"/>
      <c r="JN60" s="87"/>
      <c r="JO60" s="87"/>
      <c r="JP60" s="87"/>
      <c r="JQ60" s="87"/>
      <c r="JR60" s="87"/>
      <c r="JS60" s="87"/>
      <c r="JT60" s="87"/>
      <c r="JU60" s="87"/>
      <c r="JV60" s="87"/>
      <c r="JW60" s="87"/>
      <c r="JX60" s="87"/>
      <c r="JY60" s="87"/>
      <c r="JZ60" s="87"/>
      <c r="KA60" s="87"/>
      <c r="KB60" s="87"/>
      <c r="KC60" s="87"/>
      <c r="KD60" s="87"/>
      <c r="KE60" s="87"/>
      <c r="KF60" s="87"/>
      <c r="KG60" s="87"/>
      <c r="KH60" s="87"/>
      <c r="KI60" s="87"/>
      <c r="KJ60" s="87"/>
      <c r="KK60" s="87"/>
      <c r="KL60" s="87"/>
      <c r="KM60" s="87"/>
      <c r="KN60" s="87"/>
      <c r="KO60" s="87"/>
      <c r="KP60" s="87"/>
      <c r="KQ60" s="87"/>
      <c r="KR60" s="87"/>
      <c r="KS60" s="87"/>
      <c r="KT60" s="87"/>
      <c r="KU60" s="87"/>
      <c r="KV60" s="87"/>
      <c r="KW60" s="87"/>
      <c r="KX60" s="87"/>
      <c r="KY60" s="87"/>
      <c r="KZ60" s="87"/>
      <c r="LA60" s="87"/>
      <c r="LB60" s="87"/>
      <c r="LC60" s="87"/>
      <c r="LD60" s="87"/>
      <c r="LE60" s="87"/>
      <c r="LF60" s="87"/>
      <c r="LG60" s="87"/>
      <c r="LH60" s="87"/>
      <c r="LI60" s="87"/>
      <c r="LJ60" s="87"/>
      <c r="LK60" s="87"/>
      <c r="LL60" s="87"/>
      <c r="LM60" s="87"/>
      <c r="LN60" s="87"/>
      <c r="LO60" s="87"/>
      <c r="LP60" s="87"/>
      <c r="LQ60" s="87"/>
      <c r="LR60" s="87"/>
      <c r="LS60" s="87"/>
      <c r="LT60" s="87"/>
      <c r="LU60" s="87"/>
      <c r="LV60" s="87"/>
      <c r="LW60" s="87"/>
      <c r="LX60" s="87"/>
      <c r="LY60" s="87"/>
      <c r="LZ60" s="87"/>
      <c r="MA60" s="87"/>
      <c r="MB60" s="87"/>
      <c r="MC60" s="87"/>
      <c r="MD60" s="87"/>
      <c r="ME60" s="87"/>
      <c r="MF60" s="87"/>
      <c r="MG60" s="87"/>
      <c r="MH60" s="87"/>
      <c r="MI60" s="87"/>
      <c r="MJ60" s="87"/>
      <c r="MK60" s="87"/>
      <c r="ML60" s="87"/>
      <c r="MM60" s="87"/>
      <c r="MN60" s="87"/>
      <c r="MO60" s="87"/>
      <c r="MP60" s="87"/>
      <c r="MQ60" s="87"/>
      <c r="MR60" s="87"/>
      <c r="MS60" s="87"/>
      <c r="MT60" s="87"/>
      <c r="MU60" s="87"/>
      <c r="MV60" s="87"/>
      <c r="MW60" s="87"/>
      <c r="MX60" s="87"/>
      <c r="MY60" s="87"/>
      <c r="MZ60" s="87"/>
      <c r="NA60" s="87"/>
      <c r="NB60" s="87"/>
      <c r="NC60" s="87"/>
      <c r="ND60" s="87"/>
      <c r="NE60" s="87"/>
      <c r="NF60" s="87"/>
      <c r="NG60" s="87"/>
      <c r="NH60" s="87"/>
      <c r="NI60" s="87"/>
      <c r="NJ60" s="87"/>
      <c r="NK60" s="87"/>
      <c r="NL60" s="87"/>
      <c r="NM60" s="87"/>
      <c r="NN60" s="87"/>
      <c r="NO60" s="87"/>
      <c r="NP60" s="87"/>
      <c r="NQ60" s="87"/>
      <c r="NR60" s="87"/>
      <c r="NS60" s="87"/>
      <c r="NT60" s="87"/>
      <c r="NU60" s="87"/>
      <c r="NV60" s="87"/>
      <c r="NW60" s="87"/>
      <c r="NX60" s="87"/>
      <c r="NY60" s="87"/>
      <c r="NZ60" s="87"/>
      <c r="OA60" s="87"/>
      <c r="OB60" s="87"/>
      <c r="OC60" s="87"/>
      <c r="OD60" s="87"/>
      <c r="OE60" s="87"/>
      <c r="OF60" s="87"/>
      <c r="OG60" s="87"/>
      <c r="OH60" s="87"/>
      <c r="OI60" s="87"/>
      <c r="OJ60" s="87"/>
      <c r="OK60" s="87"/>
      <c r="OL60" s="87"/>
      <c r="OM60" s="87"/>
      <c r="ON60" s="87"/>
      <c r="OO60" s="87"/>
      <c r="OP60" s="87"/>
      <c r="OQ60" s="87"/>
      <c r="OR60" s="87"/>
      <c r="OS60" s="87"/>
      <c r="OT60" s="87"/>
      <c r="OU60" s="87"/>
      <c r="OV60" s="87"/>
      <c r="OW60" s="87"/>
      <c r="OX60" s="87"/>
      <c r="OY60" s="87"/>
      <c r="OZ60" s="87"/>
      <c r="PA60" s="87"/>
      <c r="PB60" s="87"/>
      <c r="PC60" s="87"/>
      <c r="PD60" s="87"/>
      <c r="PE60" s="87"/>
      <c r="PF60" s="87"/>
      <c r="PG60" s="87"/>
      <c r="PH60" s="87"/>
      <c r="PI60" s="87"/>
      <c r="PJ60" s="87"/>
      <c r="PK60" s="87"/>
      <c r="PL60" s="87"/>
      <c r="PM60" s="87"/>
      <c r="PN60" s="87"/>
      <c r="PO60" s="87"/>
      <c r="PP60" s="87"/>
      <c r="PQ60" s="87"/>
      <c r="PR60" s="87"/>
      <c r="PS60" s="87"/>
      <c r="PT60" s="87"/>
      <c r="PU60" s="87"/>
      <c r="PV60" s="87"/>
      <c r="PW60" s="87"/>
      <c r="PX60" s="87"/>
      <c r="PY60" s="87"/>
      <c r="PZ60" s="87"/>
      <c r="QA60" s="87"/>
      <c r="QB60" s="87"/>
      <c r="QC60" s="87"/>
      <c r="QD60" s="87"/>
      <c r="QE60" s="87"/>
      <c r="QF60" s="87"/>
      <c r="QG60" s="87"/>
      <c r="QH60" s="87"/>
      <c r="QI60" s="87"/>
      <c r="QJ60" s="87"/>
      <c r="QK60" s="87"/>
      <c r="QL60" s="87"/>
      <c r="QM60" s="87"/>
      <c r="QN60" s="87"/>
      <c r="QO60" s="87"/>
      <c r="QP60" s="87"/>
      <c r="QQ60" s="87"/>
      <c r="QR60" s="87"/>
      <c r="QS60" s="87"/>
      <c r="QT60" s="87"/>
      <c r="QU60" s="87"/>
      <c r="QV60" s="87"/>
      <c r="QW60" s="87"/>
      <c r="QX60" s="87"/>
      <c r="QY60" s="87"/>
      <c r="QZ60" s="87"/>
      <c r="RA60" s="87"/>
      <c r="RB60" s="87"/>
      <c r="RC60" s="87"/>
      <c r="RD60" s="87"/>
      <c r="RE60" s="87"/>
      <c r="RF60" s="87"/>
      <c r="RG60" s="87"/>
      <c r="RH60" s="87"/>
      <c r="RI60" s="87"/>
      <c r="RJ60" s="87"/>
      <c r="RK60" s="87"/>
      <c r="RL60" s="87"/>
      <c r="RM60" s="87"/>
      <c r="RN60" s="87"/>
      <c r="RO60" s="87"/>
      <c r="RP60" s="87"/>
      <c r="RQ60" s="87"/>
      <c r="RR60" s="87"/>
      <c r="RS60" s="87"/>
      <c r="RT60" s="87"/>
      <c r="RU60" s="87"/>
      <c r="RV60" s="87"/>
      <c r="RW60" s="87"/>
      <c r="RX60" s="87"/>
      <c r="RY60" s="87"/>
      <c r="RZ60" s="87"/>
      <c r="SA60" s="87"/>
      <c r="SB60" s="87"/>
      <c r="SC60" s="87"/>
      <c r="SD60" s="87"/>
      <c r="SE60" s="87"/>
      <c r="SF60" s="87"/>
      <c r="SG60" s="87"/>
      <c r="SH60" s="87"/>
      <c r="SI60" s="87"/>
      <c r="SJ60" s="87"/>
      <c r="SK60" s="87"/>
      <c r="SL60" s="87"/>
      <c r="SM60" s="87"/>
      <c r="SN60" s="87"/>
      <c r="SO60" s="87"/>
      <c r="SP60" s="87"/>
      <c r="SQ60" s="87"/>
      <c r="SR60" s="87"/>
      <c r="SS60" s="87"/>
      <c r="ST60" s="87"/>
      <c r="SU60" s="87"/>
      <c r="SV60" s="87"/>
      <c r="SW60" s="87"/>
      <c r="SX60" s="87"/>
      <c r="SY60" s="87"/>
      <c r="SZ60" s="87"/>
      <c r="TA60" s="87"/>
      <c r="TB60" s="87"/>
      <c r="TC60" s="87"/>
      <c r="TD60" s="87"/>
      <c r="TE60" s="87"/>
      <c r="TF60" s="87"/>
      <c r="TG60" s="87"/>
      <c r="TH60" s="87"/>
      <c r="TI60" s="87"/>
      <c r="TJ60" s="87"/>
      <c r="TK60" s="87"/>
      <c r="TL60" s="87"/>
      <c r="TM60" s="87"/>
      <c r="TN60" s="87"/>
      <c r="TO60" s="87"/>
      <c r="TP60" s="87"/>
      <c r="TQ60" s="87"/>
      <c r="TR60" s="87"/>
      <c r="TS60" s="87"/>
      <c r="TT60" s="87"/>
      <c r="TU60" s="87"/>
      <c r="TV60" s="87"/>
      <c r="TW60" s="87"/>
      <c r="TX60" s="87"/>
      <c r="TY60" s="87"/>
      <c r="TZ60" s="87"/>
      <c r="UA60" s="87"/>
      <c r="UB60" s="87"/>
      <c r="UC60" s="87"/>
      <c r="UD60" s="87"/>
      <c r="UE60" s="87"/>
      <c r="UF60" s="87"/>
      <c r="UG60" s="87"/>
      <c r="UH60" s="87"/>
      <c r="UI60" s="87"/>
      <c r="UJ60" s="87"/>
      <c r="UK60" s="87"/>
      <c r="UL60" s="87"/>
      <c r="UM60" s="87"/>
      <c r="UN60" s="87"/>
      <c r="UO60" s="87"/>
      <c r="UP60" s="87"/>
      <c r="UQ60" s="87"/>
      <c r="UR60" s="87"/>
      <c r="US60" s="87"/>
      <c r="UT60" s="87"/>
      <c r="UU60" s="87"/>
      <c r="UV60" s="87"/>
      <c r="UW60" s="87"/>
      <c r="UX60" s="87"/>
      <c r="UY60" s="87"/>
      <c r="UZ60" s="87"/>
      <c r="VA60" s="87"/>
      <c r="VB60" s="87"/>
      <c r="VC60" s="87"/>
      <c r="VD60" s="87"/>
      <c r="VE60" s="87"/>
      <c r="VF60" s="87"/>
      <c r="VG60" s="87"/>
      <c r="VH60" s="87"/>
      <c r="VI60" s="87"/>
      <c r="VJ60" s="87"/>
      <c r="VK60" s="87"/>
      <c r="VL60" s="87"/>
      <c r="VM60" s="87"/>
      <c r="VN60" s="87"/>
      <c r="VO60" s="87"/>
      <c r="VP60" s="87"/>
      <c r="VQ60" s="87"/>
      <c r="VR60" s="87"/>
      <c r="VS60" s="87"/>
      <c r="VT60" s="87"/>
      <c r="VU60" s="87"/>
      <c r="VV60" s="87"/>
      <c r="VW60" s="87"/>
      <c r="VX60" s="87"/>
      <c r="VY60" s="87"/>
      <c r="VZ60" s="87"/>
      <c r="WA60" s="87"/>
      <c r="WB60" s="87"/>
      <c r="WC60" s="87"/>
      <c r="WD60" s="87"/>
      <c r="WE60" s="87"/>
      <c r="WF60" s="87"/>
      <c r="WG60" s="87"/>
      <c r="WH60" s="87"/>
      <c r="WI60" s="87"/>
      <c r="WJ60" s="87"/>
      <c r="WK60" s="87"/>
      <c r="WL60" s="87"/>
      <c r="WM60" s="87"/>
      <c r="WN60" s="87"/>
      <c r="WO60" s="87"/>
      <c r="WP60" s="87"/>
      <c r="WQ60" s="87"/>
      <c r="WR60" s="87"/>
      <c r="WS60" s="87"/>
      <c r="WT60" s="87"/>
      <c r="WU60" s="87"/>
      <c r="WV60" s="87"/>
      <c r="WW60" s="87"/>
      <c r="WX60" s="87"/>
      <c r="WY60" s="87"/>
      <c r="WZ60" s="87"/>
      <c r="XA60" s="87"/>
      <c r="XB60" s="87"/>
      <c r="XC60" s="87"/>
      <c r="XD60" s="87"/>
      <c r="XE60" s="87"/>
      <c r="XF60" s="87"/>
      <c r="XG60" s="87"/>
      <c r="XH60" s="87"/>
      <c r="XI60" s="87"/>
      <c r="XJ60" s="87"/>
      <c r="XK60" s="87"/>
      <c r="XL60" s="87"/>
      <c r="XM60" s="87"/>
      <c r="XN60" s="87"/>
      <c r="XO60" s="87"/>
      <c r="XP60" s="87"/>
      <c r="XQ60" s="87"/>
      <c r="XR60" s="87"/>
      <c r="XS60" s="87"/>
      <c r="XT60" s="87"/>
      <c r="XU60" s="87"/>
      <c r="XV60" s="87"/>
      <c r="XW60" s="87"/>
      <c r="XX60" s="87"/>
      <c r="XY60" s="87"/>
      <c r="XZ60" s="87"/>
      <c r="YA60" s="87"/>
      <c r="YB60" s="87"/>
      <c r="YC60" s="87"/>
      <c r="YD60" s="87"/>
      <c r="YE60" s="87"/>
      <c r="YF60" s="87"/>
      <c r="YG60" s="87"/>
      <c r="YH60" s="87"/>
      <c r="YI60" s="87"/>
      <c r="YJ60" s="87"/>
      <c r="YK60" s="87"/>
      <c r="YL60" s="87"/>
      <c r="YM60" s="87"/>
      <c r="YN60" s="87"/>
      <c r="YO60" s="87"/>
      <c r="YP60" s="87"/>
      <c r="YQ60" s="87"/>
      <c r="YR60" s="87"/>
      <c r="YS60" s="87"/>
      <c r="YT60" s="87"/>
      <c r="YU60" s="87"/>
      <c r="YV60" s="87"/>
      <c r="YW60" s="87"/>
      <c r="YX60" s="87"/>
      <c r="YY60" s="87"/>
      <c r="YZ60" s="87"/>
      <c r="ZA60" s="87"/>
      <c r="ZB60" s="87"/>
      <c r="ZC60" s="87"/>
      <c r="ZD60" s="87"/>
      <c r="ZE60" s="87"/>
      <c r="ZF60" s="87"/>
      <c r="ZG60" s="87"/>
      <c r="ZH60" s="87"/>
      <c r="ZI60" s="87"/>
      <c r="ZJ60" s="87"/>
      <c r="ZK60" s="87"/>
      <c r="ZL60" s="87"/>
      <c r="ZM60" s="87"/>
      <c r="ZN60" s="87"/>
      <c r="ZO60" s="87"/>
      <c r="ZP60" s="87"/>
      <c r="ZQ60" s="87"/>
      <c r="ZR60" s="87"/>
      <c r="ZS60" s="87"/>
      <c r="ZT60" s="87"/>
      <c r="ZU60" s="87"/>
      <c r="ZV60" s="87"/>
      <c r="ZW60" s="87"/>
      <c r="ZX60" s="87"/>
      <c r="ZY60" s="87"/>
      <c r="ZZ60" s="87"/>
      <c r="AAA60" s="87"/>
      <c r="AAB60" s="87"/>
      <c r="AAC60" s="87"/>
      <c r="AAD60" s="87"/>
      <c r="AAE60" s="87"/>
      <c r="AAF60" s="87"/>
      <c r="AAG60" s="87"/>
      <c r="AAH60" s="87"/>
      <c r="AAI60" s="87"/>
      <c r="AAJ60" s="87"/>
      <c r="AAK60" s="87"/>
      <c r="AAL60" s="87"/>
      <c r="AAM60" s="87"/>
      <c r="AAN60" s="87"/>
      <c r="AAO60" s="87"/>
      <c r="AAP60" s="87"/>
      <c r="AAQ60" s="87"/>
      <c r="AAR60" s="87"/>
      <c r="AAS60" s="87"/>
      <c r="AAT60" s="87"/>
      <c r="AAU60" s="87"/>
      <c r="AAV60" s="87"/>
      <c r="AAW60" s="87"/>
      <c r="AAX60" s="87"/>
      <c r="AAY60" s="87"/>
      <c r="AAZ60" s="87"/>
      <c r="ABA60" s="87"/>
      <c r="ABB60" s="87"/>
      <c r="ABC60" s="87"/>
      <c r="ABD60" s="87"/>
      <c r="ABE60" s="87"/>
      <c r="ABF60" s="87"/>
      <c r="ABG60" s="87"/>
      <c r="ABH60" s="87"/>
      <c r="ABI60" s="87"/>
      <c r="ABJ60" s="87"/>
      <c r="ABK60" s="87"/>
      <c r="ABL60" s="87"/>
      <c r="ABM60" s="87"/>
      <c r="ABN60" s="87"/>
      <c r="ABO60" s="87"/>
      <c r="ABP60" s="87"/>
      <c r="ABQ60" s="87"/>
      <c r="ABR60" s="87"/>
      <c r="ABS60" s="87"/>
      <c r="ABT60" s="87"/>
      <c r="ABU60" s="87"/>
      <c r="ABV60" s="87"/>
      <c r="ABW60" s="87"/>
      <c r="ABX60" s="87"/>
      <c r="ABY60" s="87"/>
      <c r="ABZ60" s="87"/>
      <c r="ACA60" s="87"/>
      <c r="ACB60" s="87"/>
      <c r="ACC60" s="87"/>
      <c r="ACD60" s="87"/>
      <c r="ACE60" s="87"/>
      <c r="ACF60" s="87"/>
      <c r="ACG60" s="87"/>
      <c r="ACH60" s="87"/>
      <c r="ACI60" s="87"/>
      <c r="ACJ60" s="87"/>
      <c r="ACK60" s="87"/>
      <c r="ACL60" s="87"/>
      <c r="ACM60" s="87"/>
      <c r="ACN60" s="87"/>
      <c r="ACO60" s="87"/>
      <c r="ACP60" s="87"/>
      <c r="ACQ60" s="87"/>
      <c r="ACR60" s="87"/>
      <c r="ACS60" s="87"/>
      <c r="ACT60" s="87"/>
      <c r="ACU60" s="87"/>
      <c r="ACV60" s="87"/>
      <c r="ACW60" s="87"/>
      <c r="ACX60" s="87"/>
      <c r="ACY60" s="87"/>
      <c r="ACZ60" s="87"/>
      <c r="ADA60" s="87"/>
      <c r="ADB60" s="87"/>
      <c r="ADC60" s="87"/>
      <c r="ADD60" s="87"/>
      <c r="ADE60" s="87"/>
      <c r="ADF60" s="87"/>
      <c r="ADG60" s="87"/>
      <c r="ADH60" s="87"/>
      <c r="ADI60" s="87"/>
      <c r="ADJ60" s="87"/>
      <c r="ADK60" s="87"/>
      <c r="ADL60" s="87"/>
      <c r="ADM60" s="87"/>
      <c r="ADN60" s="87"/>
      <c r="ADO60" s="87"/>
      <c r="ADP60" s="87"/>
      <c r="ADQ60" s="87"/>
      <c r="ADR60" s="87"/>
      <c r="ADS60" s="87"/>
      <c r="ADT60" s="87"/>
      <c r="ADU60" s="87"/>
      <c r="ADV60" s="87"/>
      <c r="ADW60" s="87"/>
      <c r="ADX60" s="87"/>
      <c r="ADY60" s="87"/>
      <c r="ADZ60" s="87"/>
      <c r="AEA60" s="87"/>
      <c r="AEB60" s="87"/>
      <c r="AEC60" s="87"/>
      <c r="AED60" s="87"/>
      <c r="AEE60" s="87"/>
      <c r="AEF60" s="87"/>
      <c r="AEG60" s="87"/>
      <c r="AEH60" s="87"/>
      <c r="AEI60" s="87"/>
      <c r="AEJ60" s="87"/>
      <c r="AEK60" s="87"/>
      <c r="AEL60" s="87"/>
      <c r="AEM60" s="87"/>
      <c r="AEN60" s="87"/>
      <c r="AEO60" s="87"/>
      <c r="AEP60" s="87"/>
      <c r="AEQ60" s="87"/>
      <c r="AER60" s="87"/>
      <c r="AES60" s="87"/>
      <c r="AET60" s="87"/>
      <c r="AEU60" s="87"/>
      <c r="AEV60" s="87"/>
      <c r="AEW60" s="87"/>
      <c r="AEX60" s="87"/>
      <c r="AEY60" s="87"/>
      <c r="AEZ60" s="87"/>
      <c r="AFA60" s="87"/>
      <c r="AFB60" s="87"/>
      <c r="AFC60" s="87"/>
      <c r="AFD60" s="87"/>
      <c r="AFE60" s="87"/>
      <c r="AFF60" s="87"/>
      <c r="AFG60" s="87"/>
      <c r="AFH60" s="87"/>
      <c r="AFI60" s="87"/>
      <c r="AFJ60" s="87"/>
      <c r="AFK60" s="87"/>
      <c r="AFL60" s="87"/>
      <c r="AFM60" s="87"/>
      <c r="AFN60" s="87"/>
      <c r="AFO60" s="87"/>
      <c r="AFP60" s="87"/>
      <c r="AFQ60" s="87"/>
      <c r="AFR60" s="87"/>
      <c r="AFS60" s="87"/>
      <c r="AFT60" s="87"/>
      <c r="AFU60" s="87"/>
      <c r="AFV60" s="87"/>
      <c r="AFW60" s="87"/>
      <c r="AFX60" s="87"/>
      <c r="AFY60" s="87"/>
      <c r="AFZ60" s="87"/>
      <c r="AGA60" s="87"/>
      <c r="AGB60" s="87"/>
      <c r="AGC60" s="87"/>
      <c r="AGD60" s="87"/>
      <c r="AGE60" s="87"/>
      <c r="AGF60" s="87"/>
      <c r="AGG60" s="87"/>
      <c r="AGH60" s="87"/>
      <c r="AGI60" s="87"/>
      <c r="AGJ60" s="87"/>
      <c r="AGK60" s="87"/>
      <c r="AGL60" s="87"/>
      <c r="AGM60" s="87"/>
      <c r="AGN60" s="87"/>
      <c r="AGO60" s="87"/>
      <c r="AGP60" s="87"/>
      <c r="AGQ60" s="87"/>
      <c r="AGR60" s="87"/>
      <c r="AGS60" s="87"/>
      <c r="AGT60" s="87"/>
      <c r="AGU60" s="87"/>
      <c r="AGV60" s="87"/>
      <c r="AGW60" s="87"/>
      <c r="AGX60" s="87"/>
      <c r="AGY60" s="87"/>
      <c r="AGZ60" s="87"/>
      <c r="AHA60" s="87"/>
      <c r="AHB60" s="87"/>
      <c r="AHC60" s="87"/>
      <c r="AHD60" s="87"/>
      <c r="AHE60" s="87"/>
      <c r="AHF60" s="87"/>
      <c r="AHG60" s="87"/>
      <c r="AHH60" s="87"/>
      <c r="AHI60" s="87"/>
      <c r="AHJ60" s="87"/>
      <c r="AHK60" s="87"/>
      <c r="AHL60" s="87"/>
      <c r="AHM60" s="87"/>
      <c r="AHN60" s="87"/>
      <c r="AHO60" s="87"/>
      <c r="AHP60" s="87"/>
      <c r="AHQ60" s="87"/>
      <c r="AHR60" s="87"/>
      <c r="AHS60" s="87"/>
      <c r="AHT60" s="87"/>
      <c r="AHU60" s="87"/>
      <c r="AHV60" s="87"/>
      <c r="AHW60" s="87"/>
      <c r="AHX60" s="87"/>
      <c r="AHY60" s="87"/>
      <c r="AHZ60" s="87"/>
      <c r="AIA60" s="87"/>
      <c r="AIB60" s="87"/>
      <c r="AIC60" s="87"/>
      <c r="AID60" s="87"/>
      <c r="AIE60" s="87"/>
      <c r="AIF60" s="87"/>
      <c r="AIG60" s="87"/>
      <c r="AIH60" s="87"/>
      <c r="AII60" s="87"/>
      <c r="AIJ60" s="87"/>
      <c r="AIK60" s="87"/>
      <c r="AIL60" s="87"/>
      <c r="AIM60" s="87"/>
      <c r="AIN60" s="87"/>
      <c r="AIO60" s="87"/>
      <c r="AIP60" s="87"/>
      <c r="AIQ60" s="87"/>
      <c r="AIR60" s="87"/>
      <c r="AIS60" s="87"/>
      <c r="AIT60" s="87"/>
      <c r="AIU60" s="87"/>
      <c r="AIV60" s="87"/>
      <c r="AIW60" s="87"/>
      <c r="AIX60" s="87"/>
      <c r="AIY60" s="87"/>
      <c r="AIZ60" s="87"/>
      <c r="AJA60" s="87"/>
      <c r="AJB60" s="87"/>
      <c r="AJC60" s="87"/>
      <c r="AJD60" s="87"/>
      <c r="AJE60" s="87"/>
      <c r="AJF60" s="87"/>
      <c r="AJG60" s="87"/>
      <c r="AJH60" s="87"/>
      <c r="AJI60" s="87"/>
      <c r="AJJ60" s="87"/>
      <c r="AJK60" s="87"/>
      <c r="AJL60" s="87"/>
      <c r="AJM60" s="87"/>
      <c r="AJN60" s="87"/>
      <c r="AJO60" s="87"/>
      <c r="AJP60" s="87"/>
      <c r="AJQ60" s="87"/>
      <c r="AJR60" s="87"/>
      <c r="AJS60" s="87"/>
      <c r="AJT60" s="87"/>
      <c r="AJU60" s="87"/>
      <c r="AJV60" s="87"/>
      <c r="AJW60" s="87"/>
      <c r="AJX60" s="87"/>
      <c r="AJY60" s="87"/>
      <c r="AJZ60" s="87"/>
      <c r="AKA60" s="87"/>
      <c r="AKB60" s="87"/>
      <c r="AKC60" s="87"/>
      <c r="AKD60" s="87"/>
      <c r="AKE60" s="87"/>
      <c r="AKF60" s="87"/>
      <c r="AKG60" s="87"/>
      <c r="AKH60" s="87"/>
      <c r="AKI60" s="87"/>
      <c r="AKJ60" s="87"/>
      <c r="AKK60" s="87"/>
      <c r="AKL60" s="87"/>
      <c r="AKM60" s="87"/>
      <c r="AKN60" s="87"/>
      <c r="AKO60" s="87"/>
      <c r="AKP60" s="87"/>
      <c r="AKQ60" s="87"/>
      <c r="AKR60" s="87"/>
      <c r="AKS60" s="87"/>
      <c r="AKT60" s="87"/>
      <c r="AKU60" s="87"/>
      <c r="AKV60" s="87"/>
      <c r="AKW60" s="87"/>
      <c r="AKX60" s="87"/>
      <c r="AKY60" s="87"/>
      <c r="AKZ60" s="87"/>
      <c r="ALA60" s="87"/>
      <c r="ALB60" s="87"/>
      <c r="ALC60" s="87"/>
      <c r="ALD60" s="87"/>
      <c r="ALE60" s="87"/>
      <c r="ALF60" s="87"/>
      <c r="ALG60" s="87"/>
      <c r="ALH60" s="87"/>
      <c r="ALI60" s="87"/>
      <c r="ALJ60" s="87"/>
      <c r="ALK60" s="87"/>
      <c r="ALL60" s="87"/>
      <c r="ALM60" s="87"/>
      <c r="ALN60" s="87"/>
      <c r="ALO60" s="87"/>
      <c r="ALP60" s="87"/>
      <c r="ALQ60" s="87"/>
      <c r="ALR60" s="87"/>
      <c r="ALS60" s="87"/>
      <c r="ALT60" s="87"/>
      <c r="ALU60" s="87"/>
      <c r="ALV60" s="87"/>
      <c r="ALW60" s="87"/>
      <c r="ALX60" s="87"/>
      <c r="ALY60" s="87"/>
      <c r="ALZ60" s="87"/>
      <c r="AMA60" s="87"/>
      <c r="AMB60" s="87"/>
      <c r="AMC60" s="87"/>
      <c r="AMD60" s="87"/>
      <c r="AME60" s="87"/>
      <c r="AMF60" s="87"/>
      <c r="AMG60" s="87"/>
      <c r="AMH60" s="87"/>
      <c r="AMI60" s="87"/>
      <c r="AMJ60" s="87"/>
      <c r="AMK60" s="87"/>
      <c r="AML60" s="87"/>
      <c r="AMM60" s="87"/>
      <c r="AMN60" s="87"/>
      <c r="AMO60" s="87"/>
      <c r="AMP60" s="87"/>
      <c r="AMQ60" s="87"/>
      <c r="AMR60" s="87"/>
      <c r="AMS60" s="87"/>
      <c r="AMT60" s="87"/>
      <c r="AMU60" s="87"/>
      <c r="AMV60" s="87"/>
      <c r="AMW60" s="87"/>
      <c r="AMX60" s="87"/>
      <c r="AMY60" s="87"/>
      <c r="AMZ60" s="87"/>
      <c r="ANA60" s="87"/>
      <c r="ANB60" s="87"/>
      <c r="ANC60" s="87"/>
      <c r="AND60" s="87"/>
      <c r="ANE60" s="87"/>
      <c r="ANF60" s="87"/>
      <c r="ANG60" s="87"/>
      <c r="ANH60" s="87"/>
      <c r="ANI60" s="87"/>
      <c r="ANJ60" s="87"/>
      <c r="ANK60" s="87"/>
      <c r="ANL60" s="87"/>
      <c r="ANM60" s="87"/>
      <c r="ANN60" s="87"/>
      <c r="ANO60" s="87"/>
      <c r="ANP60" s="87"/>
      <c r="ANQ60" s="87"/>
      <c r="ANR60" s="87"/>
      <c r="ANS60" s="87"/>
      <c r="ANT60" s="87"/>
      <c r="ANU60" s="87"/>
      <c r="ANV60" s="87"/>
      <c r="ANW60" s="87"/>
      <c r="ANX60" s="87"/>
      <c r="ANY60" s="87"/>
      <c r="ANZ60" s="87"/>
      <c r="AOA60" s="87"/>
      <c r="AOB60" s="87"/>
      <c r="AOC60" s="87"/>
      <c r="AOD60" s="87"/>
      <c r="AOE60" s="87"/>
      <c r="AOF60" s="87"/>
      <c r="AOG60" s="87"/>
      <c r="AOH60" s="87"/>
      <c r="AOI60" s="87"/>
      <c r="AOJ60" s="87"/>
      <c r="AOK60" s="87"/>
      <c r="AOL60" s="87"/>
      <c r="AOM60" s="87"/>
      <c r="AON60" s="87"/>
      <c r="AOO60" s="87"/>
      <c r="AOP60" s="87"/>
      <c r="AOQ60" s="87"/>
      <c r="AOR60" s="87"/>
      <c r="AOS60" s="87"/>
      <c r="AOT60" s="87"/>
      <c r="AOU60" s="87"/>
      <c r="AOV60" s="87"/>
      <c r="AOW60" s="87"/>
      <c r="AOX60" s="87"/>
      <c r="AOY60" s="87"/>
      <c r="AOZ60" s="87"/>
      <c r="APA60" s="87"/>
      <c r="APB60" s="87"/>
      <c r="APC60" s="87"/>
      <c r="APD60" s="87"/>
      <c r="APE60" s="87"/>
      <c r="APF60" s="87"/>
      <c r="APG60" s="87"/>
      <c r="APH60" s="87"/>
      <c r="API60" s="87"/>
      <c r="APJ60" s="87"/>
      <c r="APK60" s="87"/>
      <c r="APL60" s="87"/>
      <c r="APM60" s="87"/>
      <c r="APN60" s="87"/>
      <c r="APO60" s="87"/>
      <c r="APP60" s="87"/>
      <c r="APQ60" s="87"/>
      <c r="APR60" s="87"/>
      <c r="APS60" s="87"/>
      <c r="APT60" s="87"/>
      <c r="APU60" s="87"/>
      <c r="APV60" s="87"/>
      <c r="APW60" s="87"/>
      <c r="APX60" s="87"/>
      <c r="APY60" s="87"/>
      <c r="APZ60" s="87"/>
      <c r="AQA60" s="87"/>
      <c r="AQB60" s="87"/>
      <c r="AQC60" s="87"/>
      <c r="AQD60" s="87"/>
      <c r="AQE60" s="87"/>
      <c r="AQF60" s="87"/>
      <c r="AQG60" s="87"/>
      <c r="AQH60" s="87"/>
      <c r="AQI60" s="87"/>
      <c r="AQJ60" s="87"/>
      <c r="AQK60" s="87"/>
      <c r="AQL60" s="87"/>
      <c r="AQM60" s="87"/>
      <c r="AQN60" s="87"/>
      <c r="AQO60" s="87"/>
      <c r="AQP60" s="87"/>
      <c r="AQQ60" s="87"/>
      <c r="AQR60" s="87"/>
      <c r="AQS60" s="87"/>
      <c r="AQT60" s="87"/>
      <c r="AQU60" s="87"/>
      <c r="AQV60" s="87"/>
      <c r="AQW60" s="87"/>
      <c r="AQX60" s="87"/>
      <c r="AQY60" s="87"/>
      <c r="AQZ60" s="87"/>
      <c r="ARA60" s="87"/>
      <c r="ARB60" s="87"/>
      <c r="ARC60" s="87"/>
      <c r="ARD60" s="87"/>
      <c r="ARE60" s="87"/>
      <c r="ARF60" s="87"/>
      <c r="ARG60" s="87"/>
      <c r="ARH60" s="87"/>
      <c r="ARI60" s="87"/>
      <c r="ARJ60" s="87"/>
      <c r="ARK60" s="87"/>
      <c r="ARL60" s="87"/>
      <c r="ARM60" s="87"/>
      <c r="ARN60" s="87"/>
      <c r="ARO60" s="87"/>
      <c r="ARP60" s="87"/>
      <c r="ARQ60" s="87"/>
      <c r="ARR60" s="87"/>
      <c r="ARS60" s="87"/>
      <c r="ART60" s="87"/>
      <c r="ARU60" s="87"/>
      <c r="ARV60" s="87"/>
      <c r="ARW60" s="87"/>
      <c r="ARX60" s="87"/>
      <c r="ARY60" s="87"/>
      <c r="ARZ60" s="87"/>
      <c r="ASA60" s="87"/>
      <c r="ASB60" s="87"/>
      <c r="ASC60" s="87"/>
      <c r="ASD60" s="87"/>
      <c r="ASE60" s="87"/>
      <c r="ASF60" s="87"/>
      <c r="ASG60" s="87"/>
      <c r="ASH60" s="87"/>
      <c r="ASI60" s="87"/>
      <c r="ASJ60" s="87"/>
      <c r="ASK60" s="87"/>
      <c r="ASL60" s="87"/>
      <c r="ASM60" s="87"/>
      <c r="ASN60" s="87"/>
      <c r="ASO60" s="87"/>
      <c r="ASP60" s="87"/>
      <c r="ASQ60" s="87"/>
      <c r="ASR60" s="87"/>
      <c r="ASS60" s="87"/>
      <c r="AST60" s="87"/>
      <c r="ASU60" s="87"/>
      <c r="ASV60" s="87"/>
      <c r="ASW60" s="87"/>
      <c r="ASX60" s="87"/>
      <c r="ASY60" s="87"/>
      <c r="ASZ60" s="87"/>
      <c r="ATA60" s="87"/>
      <c r="ATB60" s="87"/>
      <c r="ATC60" s="87"/>
      <c r="ATD60" s="87"/>
      <c r="ATE60" s="87"/>
      <c r="ATF60" s="87"/>
      <c r="ATG60" s="87"/>
      <c r="ATH60" s="87"/>
      <c r="ATI60" s="87"/>
      <c r="ATJ60" s="87"/>
      <c r="ATK60" s="87"/>
      <c r="ATL60" s="87"/>
      <c r="ATM60" s="87"/>
      <c r="ATN60" s="87"/>
      <c r="ATO60" s="87"/>
      <c r="ATP60" s="87"/>
      <c r="ATQ60" s="87"/>
      <c r="ATR60" s="87"/>
      <c r="ATS60" s="87"/>
      <c r="ATT60" s="87"/>
      <c r="ATU60" s="87"/>
      <c r="ATV60" s="87"/>
      <c r="ATW60" s="87"/>
      <c r="ATX60" s="87"/>
      <c r="ATY60" s="87"/>
      <c r="ATZ60" s="87"/>
      <c r="AUA60" s="87"/>
      <c r="AUB60" s="87"/>
      <c r="AUC60" s="87"/>
      <c r="AUD60" s="87"/>
      <c r="AUE60" s="87"/>
      <c r="AUF60" s="87"/>
      <c r="AUG60" s="87"/>
      <c r="AUH60" s="87"/>
      <c r="AUI60" s="87"/>
      <c r="AUJ60" s="87"/>
      <c r="AUK60" s="87"/>
      <c r="AUL60" s="87"/>
      <c r="AUM60" s="87"/>
      <c r="AUN60" s="87"/>
      <c r="AUO60" s="87"/>
      <c r="AUP60" s="87"/>
      <c r="AUQ60" s="87"/>
      <c r="AUR60" s="87"/>
      <c r="AUS60" s="87"/>
      <c r="AUT60" s="87"/>
      <c r="AUU60" s="87"/>
      <c r="AUV60" s="87"/>
      <c r="AUW60" s="87"/>
      <c r="AUX60" s="87"/>
      <c r="AUY60" s="87"/>
      <c r="AUZ60" s="87"/>
      <c r="AVA60" s="87"/>
      <c r="AVB60" s="87"/>
      <c r="AVC60" s="87"/>
      <c r="AVD60" s="87"/>
      <c r="AVE60" s="87"/>
      <c r="AVF60" s="87"/>
      <c r="AVG60" s="87"/>
      <c r="AVH60" s="87"/>
      <c r="AVI60" s="87"/>
      <c r="AVJ60" s="87"/>
      <c r="AVK60" s="87"/>
      <c r="AVL60" s="87"/>
      <c r="AVM60" s="87"/>
      <c r="AVN60" s="87"/>
      <c r="AVO60" s="87"/>
      <c r="AVP60" s="87"/>
      <c r="AVQ60" s="87"/>
      <c r="AVR60" s="87"/>
      <c r="AVS60" s="87"/>
      <c r="AVT60" s="87"/>
      <c r="AVU60" s="87"/>
      <c r="AVV60" s="87"/>
      <c r="AVW60" s="87"/>
      <c r="AVX60" s="87"/>
      <c r="AVY60" s="87"/>
      <c r="AVZ60" s="87"/>
      <c r="AWA60" s="87"/>
      <c r="AWB60" s="87"/>
      <c r="AWC60" s="87"/>
      <c r="AWD60" s="87"/>
      <c r="AWE60" s="87"/>
      <c r="AWF60" s="87"/>
      <c r="AWG60" s="87"/>
      <c r="AWH60" s="87"/>
      <c r="AWI60" s="87"/>
      <c r="AWJ60" s="87"/>
      <c r="AWK60" s="87"/>
      <c r="AWL60" s="87"/>
      <c r="AWM60" s="87"/>
      <c r="AWN60" s="87"/>
      <c r="AWO60" s="87"/>
      <c r="AWP60" s="87"/>
      <c r="AWQ60" s="87"/>
      <c r="AWR60" s="87"/>
      <c r="AWS60" s="87"/>
      <c r="AWT60" s="87"/>
      <c r="AWU60" s="87"/>
      <c r="AWV60" s="87"/>
      <c r="AWW60" s="87"/>
      <c r="AWX60" s="87"/>
      <c r="AWY60" s="87"/>
      <c r="AWZ60" s="87"/>
      <c r="AXA60" s="87"/>
      <c r="AXB60" s="87"/>
      <c r="AXC60" s="87"/>
      <c r="AXD60" s="87"/>
      <c r="AXE60" s="87"/>
      <c r="AXF60" s="87"/>
      <c r="AXG60" s="87"/>
      <c r="AXH60" s="87"/>
      <c r="AXI60" s="87"/>
      <c r="AXJ60" s="87"/>
      <c r="AXK60" s="87"/>
      <c r="AXL60" s="87"/>
      <c r="AXM60" s="87"/>
      <c r="AXN60" s="87"/>
      <c r="AXO60" s="87"/>
      <c r="AXP60" s="87"/>
      <c r="AXQ60" s="87"/>
      <c r="AXR60" s="87"/>
      <c r="AXS60" s="87"/>
      <c r="AXT60" s="87"/>
      <c r="AXU60" s="87"/>
      <c r="AXV60" s="87"/>
      <c r="AXW60" s="87"/>
      <c r="AXX60" s="87"/>
      <c r="AXY60" s="87"/>
      <c r="AXZ60" s="87"/>
      <c r="AYA60" s="87"/>
      <c r="AYB60" s="87"/>
      <c r="AYC60" s="87"/>
      <c r="AYD60" s="87"/>
      <c r="AYE60" s="87"/>
      <c r="AYF60" s="87"/>
      <c r="AYG60" s="87"/>
      <c r="AYH60" s="87"/>
      <c r="AYI60" s="87"/>
      <c r="AYJ60" s="87"/>
      <c r="AYK60" s="87"/>
      <c r="AYL60" s="87"/>
      <c r="AYM60" s="87"/>
      <c r="AYN60" s="87"/>
      <c r="AYO60" s="87"/>
      <c r="AYP60" s="87"/>
      <c r="AYQ60" s="87"/>
      <c r="AYR60" s="87"/>
      <c r="AYS60" s="87"/>
      <c r="AYT60" s="87"/>
      <c r="AYU60" s="87"/>
      <c r="AYV60" s="87"/>
      <c r="AYW60" s="87"/>
      <c r="AYX60" s="87"/>
      <c r="AYY60" s="87"/>
      <c r="AYZ60" s="87"/>
      <c r="AZA60" s="87"/>
      <c r="AZB60" s="87"/>
      <c r="AZC60" s="87"/>
      <c r="AZD60" s="87"/>
      <c r="AZE60" s="87"/>
      <c r="AZF60" s="87"/>
      <c r="AZG60" s="87"/>
      <c r="AZH60" s="87"/>
      <c r="AZI60" s="87"/>
      <c r="AZJ60" s="87"/>
      <c r="AZK60" s="87"/>
      <c r="AZL60" s="87"/>
      <c r="AZM60" s="87"/>
      <c r="AZN60" s="87"/>
      <c r="AZO60" s="87"/>
      <c r="AZP60" s="87"/>
      <c r="AZQ60" s="87"/>
      <c r="AZR60" s="87"/>
      <c r="AZS60" s="87"/>
      <c r="AZT60" s="87"/>
      <c r="AZU60" s="87"/>
      <c r="AZV60" s="87"/>
      <c r="AZW60" s="87"/>
      <c r="AZX60" s="87"/>
      <c r="AZY60" s="87"/>
      <c r="AZZ60" s="87"/>
      <c r="BAA60" s="87"/>
      <c r="BAB60" s="87"/>
      <c r="BAC60" s="87"/>
      <c r="BAD60" s="87"/>
      <c r="BAE60" s="87"/>
      <c r="BAF60" s="87"/>
      <c r="BAG60" s="87"/>
      <c r="BAH60" s="87"/>
      <c r="BAI60" s="87"/>
      <c r="BAJ60" s="87"/>
      <c r="BAK60" s="87"/>
      <c r="BAL60" s="87"/>
      <c r="BAM60" s="87"/>
      <c r="BAN60" s="87"/>
      <c r="BAO60" s="87"/>
      <c r="BAP60" s="87"/>
      <c r="BAQ60" s="87"/>
      <c r="BAR60" s="87"/>
      <c r="BAS60" s="87"/>
      <c r="BAT60" s="87"/>
      <c r="BAU60" s="87"/>
      <c r="BAV60" s="87"/>
      <c r="BAW60" s="87"/>
      <c r="BAX60" s="87"/>
      <c r="BAY60" s="87"/>
      <c r="BAZ60" s="87"/>
      <c r="BBA60" s="87"/>
      <c r="BBB60" s="87"/>
      <c r="BBC60" s="87"/>
      <c r="BBD60" s="87"/>
      <c r="BBE60" s="87"/>
      <c r="BBF60" s="87"/>
      <c r="BBG60" s="87"/>
      <c r="BBH60" s="87"/>
      <c r="BBI60" s="87"/>
      <c r="BBJ60" s="87"/>
      <c r="BBK60" s="87"/>
      <c r="BBL60" s="87"/>
      <c r="BBM60" s="87"/>
      <c r="BBN60" s="87"/>
      <c r="BBO60" s="87"/>
      <c r="BBP60" s="87"/>
      <c r="BBQ60" s="87"/>
      <c r="BBR60" s="87"/>
      <c r="BBS60" s="87"/>
      <c r="BBT60" s="87"/>
      <c r="BBU60" s="87"/>
      <c r="BBV60" s="87"/>
      <c r="BBW60" s="87"/>
      <c r="BBX60" s="87"/>
      <c r="BBY60" s="87"/>
      <c r="BBZ60" s="87"/>
      <c r="BCA60" s="87"/>
      <c r="BCB60" s="87"/>
      <c r="BCC60" s="87"/>
      <c r="BCD60" s="87"/>
      <c r="BCE60" s="87"/>
      <c r="BCF60" s="87"/>
      <c r="BCG60" s="87"/>
      <c r="BCH60" s="87"/>
      <c r="BCI60" s="87"/>
      <c r="BCJ60" s="87"/>
      <c r="BCK60" s="87"/>
      <c r="BCL60" s="87"/>
      <c r="BCM60" s="87"/>
      <c r="BCN60" s="87"/>
      <c r="BCO60" s="87"/>
      <c r="BCP60" s="87"/>
      <c r="BCQ60" s="87"/>
      <c r="BCR60" s="87"/>
      <c r="BCS60" s="87"/>
      <c r="BCT60" s="87"/>
      <c r="BCU60" s="87"/>
      <c r="BCV60" s="87"/>
      <c r="BCW60" s="87"/>
      <c r="BCX60" s="87"/>
      <c r="BCY60" s="87"/>
      <c r="BCZ60" s="87"/>
      <c r="BDA60" s="87"/>
      <c r="BDB60" s="87"/>
      <c r="BDC60" s="87"/>
      <c r="BDD60" s="87"/>
      <c r="BDE60" s="87"/>
      <c r="BDF60" s="87"/>
      <c r="BDG60" s="87"/>
      <c r="BDH60" s="87"/>
      <c r="BDI60" s="87"/>
      <c r="BDJ60" s="87"/>
      <c r="BDK60" s="87"/>
      <c r="BDL60" s="87"/>
      <c r="BDM60" s="87"/>
      <c r="BDN60" s="87"/>
      <c r="BDO60" s="87"/>
      <c r="BDP60" s="87"/>
      <c r="BDQ60" s="87"/>
      <c r="BDR60" s="87"/>
      <c r="BDS60" s="87"/>
      <c r="BDT60" s="87"/>
      <c r="BDU60" s="87"/>
      <c r="BDV60" s="87"/>
      <c r="BDW60" s="87"/>
      <c r="BDX60" s="87"/>
      <c r="BDY60" s="87"/>
      <c r="BDZ60" s="87"/>
      <c r="BEA60" s="87"/>
      <c r="BEB60" s="87"/>
      <c r="BEC60" s="87"/>
      <c r="BED60" s="87"/>
      <c r="BEE60" s="87"/>
      <c r="BEF60" s="87"/>
      <c r="BEG60" s="87"/>
      <c r="BEH60" s="87"/>
      <c r="BEI60" s="87"/>
      <c r="BEJ60" s="87"/>
      <c r="BEK60" s="87"/>
      <c r="BEL60" s="87"/>
      <c r="BEM60" s="87"/>
      <c r="BEN60" s="87"/>
      <c r="BEO60" s="87"/>
      <c r="BEP60" s="87"/>
      <c r="BEQ60" s="87"/>
      <c r="BER60" s="87"/>
      <c r="BES60" s="87"/>
      <c r="BET60" s="87"/>
      <c r="BEU60" s="87"/>
      <c r="BEV60" s="87"/>
      <c r="BEW60" s="87"/>
      <c r="BEX60" s="87"/>
      <c r="BEY60" s="87"/>
      <c r="BEZ60" s="87"/>
      <c r="BFA60" s="87"/>
      <c r="BFB60" s="87"/>
      <c r="BFC60" s="87"/>
      <c r="BFD60" s="87"/>
      <c r="BFE60" s="87"/>
      <c r="BFF60" s="87"/>
      <c r="BFG60" s="87"/>
      <c r="BFH60" s="87"/>
      <c r="BFI60" s="87"/>
      <c r="BFJ60" s="87"/>
      <c r="BFK60" s="87"/>
      <c r="BFL60" s="87"/>
      <c r="BFM60" s="87"/>
      <c r="BFN60" s="87"/>
      <c r="BFO60" s="87"/>
      <c r="BFP60" s="87"/>
      <c r="BFQ60" s="87"/>
      <c r="BFR60" s="87"/>
      <c r="BFS60" s="87"/>
      <c r="BFT60" s="87"/>
      <c r="BFU60" s="87"/>
      <c r="BFV60" s="87"/>
      <c r="BFW60" s="87"/>
      <c r="BFX60" s="87"/>
      <c r="BFY60" s="87"/>
      <c r="BFZ60" s="87"/>
      <c r="BGA60" s="87"/>
      <c r="BGB60" s="87"/>
      <c r="BGC60" s="87"/>
      <c r="BGD60" s="87"/>
      <c r="BGE60" s="87"/>
      <c r="BGF60" s="87"/>
      <c r="BGG60" s="87"/>
      <c r="BGH60" s="87"/>
      <c r="BGI60" s="87"/>
      <c r="BGJ60" s="87"/>
      <c r="BGK60" s="87"/>
      <c r="BGL60" s="87"/>
      <c r="BGM60" s="87"/>
      <c r="BGN60" s="87"/>
      <c r="BGO60" s="87"/>
      <c r="BGP60" s="87"/>
      <c r="BGQ60" s="87"/>
      <c r="BGR60" s="87"/>
      <c r="BGS60" s="87"/>
      <c r="BGT60" s="87"/>
      <c r="BGU60" s="87"/>
      <c r="BGV60" s="87"/>
      <c r="BGW60" s="87"/>
      <c r="BGX60" s="87"/>
      <c r="BGY60" s="87"/>
      <c r="BGZ60" s="87"/>
      <c r="BHA60" s="87"/>
      <c r="BHB60" s="87"/>
      <c r="BHC60" s="87"/>
      <c r="BHD60" s="87"/>
      <c r="BHE60" s="87"/>
      <c r="BHF60" s="87"/>
      <c r="BHG60" s="87"/>
      <c r="BHH60" s="87"/>
      <c r="BHI60" s="87"/>
      <c r="BHJ60" s="87"/>
      <c r="BHK60" s="87"/>
      <c r="BHL60" s="87"/>
      <c r="BHM60" s="87"/>
      <c r="BHN60" s="87"/>
      <c r="BHO60" s="87"/>
      <c r="BHP60" s="87"/>
      <c r="BHQ60" s="87"/>
      <c r="BHR60" s="87"/>
      <c r="BHS60" s="87"/>
      <c r="BHT60" s="87"/>
      <c r="BHU60" s="87"/>
      <c r="BHV60" s="87"/>
      <c r="BHW60" s="87"/>
      <c r="BHX60" s="87"/>
      <c r="BHY60" s="87"/>
      <c r="BHZ60" s="87"/>
      <c r="BIA60" s="87"/>
      <c r="BIB60" s="87"/>
      <c r="BIC60" s="87"/>
      <c r="BID60" s="87"/>
      <c r="BIE60" s="87"/>
      <c r="BIF60" s="87"/>
      <c r="BIG60" s="87"/>
      <c r="BIH60" s="87"/>
      <c r="BII60" s="87"/>
      <c r="BIJ60" s="87"/>
      <c r="BIK60" s="87"/>
      <c r="BIL60" s="87"/>
      <c r="BIM60" s="87"/>
      <c r="BIN60" s="87"/>
      <c r="BIO60" s="87"/>
      <c r="BIP60" s="87"/>
      <c r="BIQ60" s="87"/>
      <c r="BIR60" s="87"/>
      <c r="BIS60" s="87"/>
      <c r="BIT60" s="87"/>
      <c r="BIU60" s="87"/>
      <c r="BIV60" s="87"/>
      <c r="BIW60" s="87"/>
      <c r="BIX60" s="87"/>
      <c r="BIY60" s="87"/>
      <c r="BIZ60" s="87"/>
      <c r="BJA60" s="87"/>
      <c r="BJB60" s="87"/>
      <c r="BJC60" s="87"/>
      <c r="BJD60" s="87"/>
      <c r="BJE60" s="87"/>
      <c r="BJF60" s="87"/>
      <c r="BJG60" s="87"/>
      <c r="BJH60" s="87"/>
      <c r="BJI60" s="87"/>
      <c r="BJJ60" s="87"/>
      <c r="BJK60" s="87"/>
      <c r="BJL60" s="87"/>
      <c r="BJM60" s="87"/>
      <c r="BJN60" s="87"/>
      <c r="BJO60" s="87"/>
      <c r="BJP60" s="87"/>
      <c r="BJQ60" s="87"/>
      <c r="BJR60" s="87"/>
      <c r="BJS60" s="87"/>
      <c r="BJT60" s="87"/>
      <c r="BJU60" s="87"/>
      <c r="BJV60" s="87"/>
      <c r="BJW60" s="87"/>
      <c r="BJX60" s="87"/>
      <c r="BJY60" s="87"/>
      <c r="BJZ60" s="87"/>
      <c r="BKA60" s="87"/>
      <c r="BKB60" s="87"/>
      <c r="BKC60" s="87"/>
      <c r="BKD60" s="87"/>
      <c r="BKE60" s="87"/>
      <c r="BKF60" s="87"/>
      <c r="BKG60" s="87"/>
      <c r="BKH60" s="87"/>
      <c r="BKI60" s="87"/>
      <c r="BKJ60" s="87"/>
      <c r="BKK60" s="87"/>
      <c r="BKL60" s="87"/>
      <c r="BKM60" s="87"/>
      <c r="BKN60" s="87"/>
      <c r="BKO60" s="87"/>
      <c r="BKP60" s="87"/>
      <c r="BKQ60" s="87"/>
      <c r="BKR60" s="87"/>
      <c r="BKS60" s="87"/>
      <c r="BKT60" s="87"/>
      <c r="BKU60" s="87"/>
      <c r="BKV60" s="87"/>
      <c r="BKW60" s="87"/>
      <c r="BKX60" s="87"/>
      <c r="BKY60" s="87"/>
      <c r="BKZ60" s="87"/>
      <c r="BLA60" s="87"/>
      <c r="BLB60" s="87"/>
      <c r="BLC60" s="87"/>
      <c r="BLD60" s="87"/>
      <c r="BLE60" s="87"/>
      <c r="BLF60" s="87"/>
      <c r="BLG60" s="87"/>
      <c r="BLH60" s="87"/>
      <c r="BLI60" s="87"/>
      <c r="BLJ60" s="87"/>
      <c r="BLK60" s="87"/>
      <c r="BLL60" s="87"/>
      <c r="BLM60" s="87"/>
      <c r="BLN60" s="87"/>
      <c r="BLO60" s="87"/>
      <c r="BLP60" s="87"/>
      <c r="BLQ60" s="87"/>
      <c r="BLR60" s="87"/>
      <c r="BLS60" s="87"/>
      <c r="BLT60" s="87"/>
      <c r="BLU60" s="87"/>
      <c r="BLV60" s="87"/>
      <c r="BLW60" s="87"/>
      <c r="BLX60" s="87"/>
      <c r="BLY60" s="87"/>
      <c r="BLZ60" s="87"/>
      <c r="BMA60" s="87"/>
      <c r="BMB60" s="87"/>
      <c r="BMC60" s="87"/>
      <c r="BMD60" s="87"/>
      <c r="BME60" s="87"/>
      <c r="BMF60" s="87"/>
      <c r="BMG60" s="87"/>
      <c r="BMH60" s="87"/>
      <c r="BMI60" s="87"/>
      <c r="BMJ60" s="87"/>
      <c r="BMK60" s="87"/>
      <c r="BML60" s="87"/>
      <c r="BMM60" s="87"/>
      <c r="BMN60" s="87"/>
      <c r="BMO60" s="87"/>
      <c r="BMP60" s="87"/>
      <c r="BMQ60" s="87"/>
      <c r="BMR60" s="87"/>
      <c r="BMS60" s="87"/>
      <c r="BMT60" s="87"/>
      <c r="BMU60" s="87"/>
      <c r="BMV60" s="87"/>
      <c r="BMW60" s="87"/>
      <c r="BMX60" s="87"/>
      <c r="BMY60" s="87"/>
      <c r="BMZ60" s="87"/>
      <c r="BNA60" s="87"/>
      <c r="BNB60" s="87"/>
      <c r="BNC60" s="87"/>
      <c r="BND60" s="87"/>
      <c r="BNE60" s="87"/>
      <c r="BNF60" s="87"/>
      <c r="BNG60" s="87"/>
      <c r="BNH60" s="87"/>
      <c r="BNI60" s="87"/>
      <c r="BNJ60" s="87"/>
      <c r="BNK60" s="87"/>
      <c r="BNL60" s="87"/>
      <c r="BNM60" s="87"/>
      <c r="BNN60" s="87"/>
      <c r="BNO60" s="87"/>
      <c r="BNP60" s="87"/>
      <c r="BNQ60" s="87"/>
      <c r="BNR60" s="87"/>
      <c r="BNS60" s="87"/>
      <c r="BNT60" s="87"/>
      <c r="BNU60" s="87"/>
      <c r="BNV60" s="87"/>
      <c r="BNW60" s="87"/>
      <c r="BNX60" s="87"/>
      <c r="BNY60" s="87"/>
      <c r="BNZ60" s="87"/>
      <c r="BOA60" s="87"/>
      <c r="BOB60" s="87"/>
      <c r="BOC60" s="87"/>
      <c r="BOD60" s="87"/>
      <c r="BOE60" s="87"/>
      <c r="BOF60" s="87"/>
      <c r="BOG60" s="87"/>
      <c r="BOH60" s="87"/>
      <c r="BOI60" s="87"/>
      <c r="BOJ60" s="87"/>
      <c r="BOK60" s="87"/>
      <c r="BOL60" s="87"/>
      <c r="BOM60" s="87"/>
      <c r="BON60" s="87"/>
      <c r="BOO60" s="87"/>
      <c r="BOP60" s="87"/>
      <c r="BOQ60" s="87"/>
      <c r="BOR60" s="87"/>
      <c r="BOS60" s="87"/>
      <c r="BOT60" s="87"/>
      <c r="BOU60" s="87"/>
      <c r="BOV60" s="87"/>
      <c r="BOW60" s="87"/>
      <c r="BOX60" s="87"/>
      <c r="BOY60" s="87"/>
      <c r="BOZ60" s="87"/>
      <c r="BPA60" s="87"/>
      <c r="BPB60" s="87"/>
      <c r="BPC60" s="87"/>
      <c r="BPD60" s="87"/>
      <c r="BPE60" s="87"/>
      <c r="BPF60" s="87"/>
      <c r="BPG60" s="87"/>
      <c r="BPH60" s="87"/>
      <c r="BPI60" s="87"/>
      <c r="BPJ60" s="87"/>
      <c r="BPK60" s="87"/>
      <c r="BPL60" s="87"/>
      <c r="BPM60" s="87"/>
      <c r="BPN60" s="87"/>
      <c r="BPO60" s="87"/>
      <c r="BPP60" s="87"/>
      <c r="BPQ60" s="87"/>
      <c r="BPR60" s="87"/>
      <c r="BPS60" s="87"/>
      <c r="BPT60" s="87"/>
      <c r="BPU60" s="87"/>
      <c r="BPV60" s="87"/>
      <c r="BPW60" s="87"/>
      <c r="BPX60" s="87"/>
      <c r="BPY60" s="87"/>
      <c r="BPZ60" s="87"/>
      <c r="BQA60" s="87"/>
      <c r="BQB60" s="87"/>
      <c r="BQC60" s="87"/>
      <c r="BQD60" s="87"/>
      <c r="BQE60" s="87"/>
      <c r="BQF60" s="87"/>
      <c r="BQG60" s="87"/>
      <c r="BQH60" s="87"/>
      <c r="BQI60" s="87"/>
      <c r="BQJ60" s="87"/>
      <c r="BQK60" s="87"/>
      <c r="BQL60" s="87"/>
      <c r="BQM60" s="87"/>
      <c r="BQN60" s="87"/>
      <c r="BQO60" s="87"/>
      <c r="BQP60" s="87"/>
      <c r="BQQ60" s="87"/>
      <c r="BQR60" s="87"/>
      <c r="BQS60" s="87"/>
      <c r="BQT60" s="87"/>
      <c r="BQU60" s="87"/>
      <c r="BQV60" s="87"/>
      <c r="BQW60" s="87"/>
      <c r="BQX60" s="87"/>
      <c r="BQY60" s="87"/>
      <c r="BQZ60" s="87"/>
      <c r="BRA60" s="87"/>
      <c r="BRB60" s="87"/>
      <c r="BRC60" s="87"/>
      <c r="BRD60" s="87"/>
      <c r="BRE60" s="87"/>
      <c r="BRF60" s="87"/>
      <c r="BRG60" s="87"/>
      <c r="BRH60" s="87"/>
      <c r="BRI60" s="87"/>
      <c r="BRJ60" s="87"/>
      <c r="BRK60" s="87"/>
      <c r="BRL60" s="87"/>
      <c r="BRM60" s="87"/>
      <c r="BRN60" s="87"/>
      <c r="BRO60" s="87"/>
      <c r="BRP60" s="87"/>
      <c r="BRQ60" s="87"/>
      <c r="BRR60" s="87"/>
      <c r="BRS60" s="87"/>
      <c r="BRT60" s="87"/>
      <c r="BRU60" s="87"/>
      <c r="BRV60" s="87"/>
      <c r="BRW60" s="87"/>
      <c r="BRX60" s="87"/>
      <c r="BRY60" s="87"/>
      <c r="BRZ60" s="87"/>
      <c r="BSA60" s="87"/>
      <c r="BSB60" s="87"/>
      <c r="BSC60" s="87"/>
      <c r="BSD60" s="87"/>
      <c r="BSE60" s="87"/>
      <c r="BSF60" s="87"/>
      <c r="BSG60" s="87"/>
      <c r="BSH60" s="87"/>
      <c r="BSI60" s="87"/>
      <c r="BSJ60" s="87"/>
      <c r="BSK60" s="87"/>
      <c r="BSL60" s="87"/>
      <c r="BSM60" s="87"/>
      <c r="BSN60" s="87"/>
      <c r="BSO60" s="87"/>
      <c r="BSP60" s="87"/>
      <c r="BSQ60" s="87"/>
      <c r="BSR60" s="87"/>
      <c r="BSS60" s="87"/>
      <c r="BST60" s="87"/>
      <c r="BSU60" s="87"/>
      <c r="BSV60" s="87"/>
      <c r="BSW60" s="87"/>
      <c r="BSX60" s="87"/>
      <c r="BSY60" s="87"/>
      <c r="BSZ60" s="87"/>
      <c r="BTA60" s="87"/>
      <c r="BTB60" s="87"/>
      <c r="BTC60" s="87"/>
      <c r="BTD60" s="87"/>
      <c r="BTE60" s="87"/>
      <c r="BTF60" s="87"/>
      <c r="BTG60" s="87"/>
      <c r="BTH60" s="87"/>
      <c r="BTI60" s="87"/>
      <c r="BTJ60" s="87"/>
      <c r="BTK60" s="87"/>
      <c r="BTL60" s="87"/>
      <c r="BTM60" s="87"/>
      <c r="BTN60" s="87"/>
      <c r="BTO60" s="87"/>
      <c r="BTP60" s="87"/>
      <c r="BTQ60" s="87"/>
      <c r="BTR60" s="87"/>
      <c r="BTS60" s="87"/>
      <c r="BTT60" s="87"/>
      <c r="BTU60" s="87"/>
      <c r="BTV60" s="87"/>
      <c r="BTW60" s="87"/>
      <c r="BTX60" s="87"/>
      <c r="BTY60" s="87"/>
      <c r="BTZ60" s="87"/>
      <c r="BUA60" s="87"/>
      <c r="BUB60" s="87"/>
      <c r="BUC60" s="87"/>
      <c r="BUD60" s="87"/>
      <c r="BUE60" s="87"/>
      <c r="BUF60" s="87"/>
      <c r="BUG60" s="87"/>
      <c r="BUH60" s="87"/>
      <c r="BUI60" s="87"/>
      <c r="BUJ60" s="87"/>
      <c r="BUK60" s="87"/>
      <c r="BUL60" s="87"/>
      <c r="BUM60" s="87"/>
      <c r="BUN60" s="87"/>
      <c r="BUO60" s="87"/>
      <c r="BUP60" s="87"/>
      <c r="BUQ60" s="87"/>
      <c r="BUR60" s="87"/>
      <c r="BUS60" s="87"/>
      <c r="BUT60" s="87"/>
      <c r="BUU60" s="87"/>
      <c r="BUV60" s="87"/>
      <c r="BUW60" s="87"/>
      <c r="BUX60" s="87"/>
      <c r="BUY60" s="87"/>
      <c r="BUZ60" s="87"/>
      <c r="BVA60" s="87"/>
      <c r="BVB60" s="87"/>
      <c r="BVC60" s="87"/>
      <c r="BVD60" s="87"/>
      <c r="BVE60" s="87"/>
      <c r="BVF60" s="87"/>
      <c r="BVG60" s="87"/>
      <c r="BVH60" s="87"/>
      <c r="BVI60" s="87"/>
      <c r="BVJ60" s="87"/>
      <c r="BVK60" s="87"/>
      <c r="BVL60" s="87"/>
      <c r="BVM60" s="87"/>
      <c r="BVN60" s="87"/>
      <c r="BVO60" s="87"/>
      <c r="BVP60" s="87"/>
      <c r="BVQ60" s="87"/>
      <c r="BVR60" s="87"/>
      <c r="BVS60" s="87"/>
      <c r="BVT60" s="87"/>
      <c r="BVU60" s="87"/>
      <c r="BVV60" s="87"/>
      <c r="BVW60" s="87"/>
      <c r="BVX60" s="87"/>
      <c r="BVY60" s="87"/>
      <c r="BVZ60" s="87"/>
      <c r="BWA60" s="87"/>
      <c r="BWB60" s="87"/>
      <c r="BWC60" s="87"/>
      <c r="BWD60" s="87"/>
      <c r="BWE60" s="87"/>
      <c r="BWF60" s="87"/>
      <c r="BWG60" s="87"/>
      <c r="BWH60" s="87"/>
      <c r="BWI60" s="87"/>
      <c r="BWJ60" s="87"/>
      <c r="BWK60" s="87"/>
      <c r="BWL60" s="87"/>
      <c r="BWM60" s="87"/>
      <c r="BWN60" s="87"/>
      <c r="BWO60" s="87"/>
      <c r="BWP60" s="87"/>
      <c r="BWQ60" s="87"/>
      <c r="BWR60" s="87"/>
      <c r="BWS60" s="87"/>
      <c r="BWT60" s="87"/>
      <c r="BWU60" s="87"/>
      <c r="BWV60" s="87"/>
      <c r="BWW60" s="87"/>
      <c r="BWX60" s="87"/>
      <c r="BWY60" s="87"/>
      <c r="BWZ60" s="87"/>
      <c r="BXA60" s="87"/>
      <c r="BXB60" s="87"/>
      <c r="BXC60" s="87"/>
      <c r="BXD60" s="87"/>
      <c r="BXE60" s="87"/>
      <c r="BXF60" s="87"/>
      <c r="BXG60" s="87"/>
      <c r="BXH60" s="87"/>
      <c r="BXI60" s="87"/>
      <c r="BXJ60" s="87"/>
      <c r="BXK60" s="87"/>
      <c r="BXL60" s="87"/>
      <c r="BXM60" s="87"/>
      <c r="BXN60" s="87"/>
      <c r="BXO60" s="87"/>
      <c r="BXP60" s="87"/>
      <c r="BXQ60" s="87"/>
      <c r="BXR60" s="87"/>
      <c r="BXS60" s="87"/>
      <c r="BXT60" s="87"/>
      <c r="BXU60" s="87"/>
      <c r="BXV60" s="87"/>
      <c r="BXW60" s="87"/>
      <c r="BXX60" s="87"/>
      <c r="BXY60" s="87"/>
    </row>
    <row r="61" spans="1:2001" s="88" customFormat="1" ht="15.75" hidden="1" customHeight="1" outlineLevel="1">
      <c r="A61" s="53"/>
      <c r="B61" s="89" t="s">
        <v>63</v>
      </c>
      <c r="C61" s="90"/>
      <c r="D61" s="91"/>
      <c r="E61" s="92"/>
      <c r="F61" s="92"/>
      <c r="G61" s="64"/>
      <c r="H61" s="64"/>
      <c r="I61" s="95"/>
      <c r="J61" s="85"/>
      <c r="K61" s="96"/>
      <c r="L61" s="95"/>
      <c r="M61" s="65"/>
      <c r="N61" s="65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87"/>
      <c r="MX61" s="87"/>
      <c r="MY61" s="87"/>
      <c r="MZ61" s="87"/>
      <c r="NA61" s="87"/>
      <c r="NB61" s="87"/>
      <c r="NC61" s="87"/>
      <c r="ND61" s="87"/>
      <c r="NE61" s="87"/>
      <c r="NF61" s="87"/>
      <c r="NG61" s="87"/>
      <c r="NH61" s="87"/>
      <c r="NI61" s="87"/>
      <c r="NJ61" s="87"/>
      <c r="NK61" s="87"/>
      <c r="NL61" s="87"/>
      <c r="NM61" s="87"/>
      <c r="NN61" s="87"/>
      <c r="NO61" s="87"/>
      <c r="NP61" s="87"/>
      <c r="NQ61" s="87"/>
      <c r="NR61" s="87"/>
      <c r="NS61" s="87"/>
      <c r="NT61" s="87"/>
      <c r="NU61" s="87"/>
      <c r="NV61" s="87"/>
      <c r="NW61" s="87"/>
      <c r="NX61" s="87"/>
      <c r="NY61" s="87"/>
      <c r="NZ61" s="87"/>
      <c r="OA61" s="87"/>
      <c r="OB61" s="87"/>
      <c r="OC61" s="87"/>
      <c r="OD61" s="87"/>
      <c r="OE61" s="87"/>
      <c r="OF61" s="87"/>
      <c r="OG61" s="87"/>
      <c r="OH61" s="87"/>
      <c r="OI61" s="87"/>
      <c r="OJ61" s="87"/>
      <c r="OK61" s="87"/>
      <c r="OL61" s="87"/>
      <c r="OM61" s="87"/>
      <c r="ON61" s="87"/>
      <c r="OO61" s="87"/>
      <c r="OP61" s="87"/>
      <c r="OQ61" s="87"/>
      <c r="OR61" s="87"/>
      <c r="OS61" s="87"/>
      <c r="OT61" s="87"/>
      <c r="OU61" s="87"/>
      <c r="OV61" s="87"/>
      <c r="OW61" s="87"/>
      <c r="OX61" s="87"/>
      <c r="OY61" s="87"/>
      <c r="OZ61" s="87"/>
      <c r="PA61" s="87"/>
      <c r="PB61" s="87"/>
      <c r="PC61" s="87"/>
      <c r="PD61" s="87"/>
      <c r="PE61" s="87"/>
      <c r="PF61" s="87"/>
      <c r="PG61" s="87"/>
      <c r="PH61" s="87"/>
      <c r="PI61" s="87"/>
      <c r="PJ61" s="87"/>
      <c r="PK61" s="87"/>
      <c r="PL61" s="87"/>
      <c r="PM61" s="87"/>
      <c r="PN61" s="87"/>
      <c r="PO61" s="87"/>
      <c r="PP61" s="87"/>
      <c r="PQ61" s="87"/>
      <c r="PR61" s="87"/>
      <c r="PS61" s="87"/>
      <c r="PT61" s="87"/>
      <c r="PU61" s="87"/>
      <c r="PV61" s="87"/>
      <c r="PW61" s="87"/>
      <c r="PX61" s="87"/>
      <c r="PY61" s="87"/>
      <c r="PZ61" s="87"/>
      <c r="QA61" s="87"/>
      <c r="QB61" s="87"/>
      <c r="QC61" s="87"/>
      <c r="QD61" s="87"/>
      <c r="QE61" s="87"/>
      <c r="QF61" s="87"/>
      <c r="QG61" s="87"/>
      <c r="QH61" s="87"/>
      <c r="QI61" s="87"/>
      <c r="QJ61" s="87"/>
      <c r="QK61" s="87"/>
      <c r="QL61" s="87"/>
      <c r="QM61" s="87"/>
      <c r="QN61" s="87"/>
      <c r="QO61" s="87"/>
      <c r="QP61" s="87"/>
      <c r="QQ61" s="87"/>
      <c r="QR61" s="87"/>
      <c r="QS61" s="87"/>
      <c r="QT61" s="87"/>
      <c r="QU61" s="87"/>
      <c r="QV61" s="87"/>
      <c r="QW61" s="87"/>
      <c r="QX61" s="87"/>
      <c r="QY61" s="87"/>
      <c r="QZ61" s="87"/>
      <c r="RA61" s="87"/>
      <c r="RB61" s="87"/>
      <c r="RC61" s="87"/>
      <c r="RD61" s="87"/>
      <c r="RE61" s="87"/>
      <c r="RF61" s="87"/>
      <c r="RG61" s="87"/>
      <c r="RH61" s="87"/>
      <c r="RI61" s="87"/>
      <c r="RJ61" s="87"/>
      <c r="RK61" s="87"/>
      <c r="RL61" s="87"/>
      <c r="RM61" s="87"/>
      <c r="RN61" s="87"/>
      <c r="RO61" s="87"/>
      <c r="RP61" s="87"/>
      <c r="RQ61" s="87"/>
      <c r="RR61" s="87"/>
      <c r="RS61" s="87"/>
      <c r="RT61" s="87"/>
      <c r="RU61" s="87"/>
      <c r="RV61" s="87"/>
      <c r="RW61" s="87"/>
      <c r="RX61" s="87"/>
      <c r="RY61" s="87"/>
      <c r="RZ61" s="87"/>
      <c r="SA61" s="87"/>
      <c r="SB61" s="87"/>
      <c r="SC61" s="87"/>
      <c r="SD61" s="87"/>
      <c r="SE61" s="87"/>
      <c r="SF61" s="87"/>
      <c r="SG61" s="87"/>
      <c r="SH61" s="87"/>
      <c r="SI61" s="87"/>
      <c r="SJ61" s="87"/>
      <c r="SK61" s="87"/>
      <c r="SL61" s="87"/>
      <c r="SM61" s="87"/>
      <c r="SN61" s="87"/>
      <c r="SO61" s="87"/>
      <c r="SP61" s="87"/>
      <c r="SQ61" s="87"/>
      <c r="SR61" s="87"/>
      <c r="SS61" s="87"/>
      <c r="ST61" s="87"/>
      <c r="SU61" s="87"/>
      <c r="SV61" s="87"/>
      <c r="SW61" s="87"/>
      <c r="SX61" s="87"/>
      <c r="SY61" s="87"/>
      <c r="SZ61" s="87"/>
      <c r="TA61" s="87"/>
      <c r="TB61" s="87"/>
      <c r="TC61" s="87"/>
      <c r="TD61" s="87"/>
      <c r="TE61" s="87"/>
      <c r="TF61" s="87"/>
      <c r="TG61" s="87"/>
      <c r="TH61" s="87"/>
      <c r="TI61" s="87"/>
      <c r="TJ61" s="87"/>
      <c r="TK61" s="87"/>
      <c r="TL61" s="87"/>
      <c r="TM61" s="87"/>
      <c r="TN61" s="87"/>
      <c r="TO61" s="87"/>
      <c r="TP61" s="87"/>
      <c r="TQ61" s="87"/>
      <c r="TR61" s="87"/>
      <c r="TS61" s="87"/>
      <c r="TT61" s="87"/>
      <c r="TU61" s="87"/>
      <c r="TV61" s="87"/>
      <c r="TW61" s="87"/>
      <c r="TX61" s="87"/>
      <c r="TY61" s="87"/>
      <c r="TZ61" s="87"/>
      <c r="UA61" s="87"/>
      <c r="UB61" s="87"/>
      <c r="UC61" s="87"/>
      <c r="UD61" s="87"/>
      <c r="UE61" s="87"/>
      <c r="UF61" s="87"/>
      <c r="UG61" s="87"/>
      <c r="UH61" s="87"/>
      <c r="UI61" s="87"/>
      <c r="UJ61" s="87"/>
      <c r="UK61" s="87"/>
      <c r="UL61" s="87"/>
      <c r="UM61" s="87"/>
      <c r="UN61" s="87"/>
      <c r="UO61" s="87"/>
      <c r="UP61" s="87"/>
      <c r="UQ61" s="87"/>
      <c r="UR61" s="87"/>
      <c r="US61" s="87"/>
      <c r="UT61" s="87"/>
      <c r="UU61" s="87"/>
      <c r="UV61" s="87"/>
      <c r="UW61" s="87"/>
      <c r="UX61" s="87"/>
      <c r="UY61" s="87"/>
      <c r="UZ61" s="87"/>
      <c r="VA61" s="87"/>
      <c r="VB61" s="87"/>
      <c r="VC61" s="87"/>
      <c r="VD61" s="87"/>
      <c r="VE61" s="87"/>
      <c r="VF61" s="87"/>
      <c r="VG61" s="87"/>
      <c r="VH61" s="87"/>
      <c r="VI61" s="87"/>
      <c r="VJ61" s="87"/>
      <c r="VK61" s="87"/>
      <c r="VL61" s="87"/>
      <c r="VM61" s="87"/>
      <c r="VN61" s="87"/>
      <c r="VO61" s="87"/>
      <c r="VP61" s="87"/>
      <c r="VQ61" s="87"/>
      <c r="VR61" s="87"/>
      <c r="VS61" s="87"/>
      <c r="VT61" s="87"/>
      <c r="VU61" s="87"/>
      <c r="VV61" s="87"/>
      <c r="VW61" s="87"/>
      <c r="VX61" s="87"/>
      <c r="VY61" s="87"/>
      <c r="VZ61" s="87"/>
      <c r="WA61" s="87"/>
      <c r="WB61" s="87"/>
      <c r="WC61" s="87"/>
      <c r="WD61" s="87"/>
      <c r="WE61" s="87"/>
      <c r="WF61" s="87"/>
      <c r="WG61" s="87"/>
      <c r="WH61" s="87"/>
      <c r="WI61" s="87"/>
      <c r="WJ61" s="87"/>
      <c r="WK61" s="87"/>
      <c r="WL61" s="87"/>
      <c r="WM61" s="87"/>
      <c r="WN61" s="87"/>
      <c r="WO61" s="87"/>
      <c r="WP61" s="87"/>
      <c r="WQ61" s="87"/>
      <c r="WR61" s="87"/>
      <c r="WS61" s="87"/>
      <c r="WT61" s="87"/>
      <c r="WU61" s="87"/>
      <c r="WV61" s="87"/>
      <c r="WW61" s="87"/>
      <c r="WX61" s="87"/>
      <c r="WY61" s="87"/>
      <c r="WZ61" s="87"/>
      <c r="XA61" s="87"/>
      <c r="XB61" s="87"/>
      <c r="XC61" s="87"/>
      <c r="XD61" s="87"/>
      <c r="XE61" s="87"/>
      <c r="XF61" s="87"/>
      <c r="XG61" s="87"/>
      <c r="XH61" s="87"/>
      <c r="XI61" s="87"/>
      <c r="XJ61" s="87"/>
      <c r="XK61" s="87"/>
      <c r="XL61" s="87"/>
      <c r="XM61" s="87"/>
      <c r="XN61" s="87"/>
      <c r="XO61" s="87"/>
      <c r="XP61" s="87"/>
      <c r="XQ61" s="87"/>
      <c r="XR61" s="87"/>
      <c r="XS61" s="87"/>
      <c r="XT61" s="87"/>
      <c r="XU61" s="87"/>
      <c r="XV61" s="87"/>
      <c r="XW61" s="87"/>
      <c r="XX61" s="87"/>
      <c r="XY61" s="87"/>
      <c r="XZ61" s="87"/>
      <c r="YA61" s="87"/>
      <c r="YB61" s="87"/>
      <c r="YC61" s="87"/>
      <c r="YD61" s="87"/>
      <c r="YE61" s="87"/>
      <c r="YF61" s="87"/>
      <c r="YG61" s="87"/>
      <c r="YH61" s="87"/>
      <c r="YI61" s="87"/>
      <c r="YJ61" s="87"/>
      <c r="YK61" s="87"/>
      <c r="YL61" s="87"/>
      <c r="YM61" s="87"/>
      <c r="YN61" s="87"/>
      <c r="YO61" s="87"/>
      <c r="YP61" s="87"/>
      <c r="YQ61" s="87"/>
      <c r="YR61" s="87"/>
      <c r="YS61" s="87"/>
      <c r="YT61" s="87"/>
      <c r="YU61" s="87"/>
      <c r="YV61" s="87"/>
      <c r="YW61" s="87"/>
      <c r="YX61" s="87"/>
      <c r="YY61" s="87"/>
      <c r="YZ61" s="87"/>
      <c r="ZA61" s="87"/>
      <c r="ZB61" s="87"/>
      <c r="ZC61" s="87"/>
      <c r="ZD61" s="87"/>
      <c r="ZE61" s="87"/>
      <c r="ZF61" s="87"/>
      <c r="ZG61" s="87"/>
      <c r="ZH61" s="87"/>
      <c r="ZI61" s="87"/>
      <c r="ZJ61" s="87"/>
      <c r="ZK61" s="87"/>
      <c r="ZL61" s="87"/>
      <c r="ZM61" s="87"/>
      <c r="ZN61" s="87"/>
      <c r="ZO61" s="87"/>
      <c r="ZP61" s="87"/>
      <c r="ZQ61" s="87"/>
      <c r="ZR61" s="87"/>
      <c r="ZS61" s="87"/>
      <c r="ZT61" s="87"/>
      <c r="ZU61" s="87"/>
      <c r="ZV61" s="87"/>
      <c r="ZW61" s="87"/>
      <c r="ZX61" s="87"/>
      <c r="ZY61" s="87"/>
      <c r="ZZ61" s="87"/>
      <c r="AAA61" s="87"/>
      <c r="AAB61" s="87"/>
      <c r="AAC61" s="87"/>
      <c r="AAD61" s="87"/>
      <c r="AAE61" s="87"/>
      <c r="AAF61" s="87"/>
      <c r="AAG61" s="87"/>
      <c r="AAH61" s="87"/>
      <c r="AAI61" s="87"/>
      <c r="AAJ61" s="87"/>
      <c r="AAK61" s="87"/>
      <c r="AAL61" s="87"/>
      <c r="AAM61" s="87"/>
      <c r="AAN61" s="87"/>
      <c r="AAO61" s="87"/>
      <c r="AAP61" s="87"/>
      <c r="AAQ61" s="87"/>
      <c r="AAR61" s="87"/>
      <c r="AAS61" s="87"/>
      <c r="AAT61" s="87"/>
      <c r="AAU61" s="87"/>
      <c r="AAV61" s="87"/>
      <c r="AAW61" s="87"/>
      <c r="AAX61" s="87"/>
      <c r="AAY61" s="87"/>
      <c r="AAZ61" s="87"/>
      <c r="ABA61" s="87"/>
      <c r="ABB61" s="87"/>
      <c r="ABC61" s="87"/>
      <c r="ABD61" s="87"/>
      <c r="ABE61" s="87"/>
      <c r="ABF61" s="87"/>
      <c r="ABG61" s="87"/>
      <c r="ABH61" s="87"/>
      <c r="ABI61" s="87"/>
      <c r="ABJ61" s="87"/>
      <c r="ABK61" s="87"/>
      <c r="ABL61" s="87"/>
      <c r="ABM61" s="87"/>
      <c r="ABN61" s="87"/>
      <c r="ABO61" s="87"/>
      <c r="ABP61" s="87"/>
      <c r="ABQ61" s="87"/>
      <c r="ABR61" s="87"/>
      <c r="ABS61" s="87"/>
      <c r="ABT61" s="87"/>
      <c r="ABU61" s="87"/>
      <c r="ABV61" s="87"/>
      <c r="ABW61" s="87"/>
      <c r="ABX61" s="87"/>
      <c r="ABY61" s="87"/>
      <c r="ABZ61" s="87"/>
      <c r="ACA61" s="87"/>
      <c r="ACB61" s="87"/>
      <c r="ACC61" s="87"/>
      <c r="ACD61" s="87"/>
      <c r="ACE61" s="87"/>
      <c r="ACF61" s="87"/>
      <c r="ACG61" s="87"/>
      <c r="ACH61" s="87"/>
      <c r="ACI61" s="87"/>
      <c r="ACJ61" s="87"/>
      <c r="ACK61" s="87"/>
      <c r="ACL61" s="87"/>
      <c r="ACM61" s="87"/>
      <c r="ACN61" s="87"/>
      <c r="ACO61" s="87"/>
      <c r="ACP61" s="87"/>
      <c r="ACQ61" s="87"/>
      <c r="ACR61" s="87"/>
      <c r="ACS61" s="87"/>
      <c r="ACT61" s="87"/>
      <c r="ACU61" s="87"/>
      <c r="ACV61" s="87"/>
      <c r="ACW61" s="87"/>
      <c r="ACX61" s="87"/>
      <c r="ACY61" s="87"/>
      <c r="ACZ61" s="87"/>
      <c r="ADA61" s="87"/>
      <c r="ADB61" s="87"/>
      <c r="ADC61" s="87"/>
      <c r="ADD61" s="87"/>
      <c r="ADE61" s="87"/>
      <c r="ADF61" s="87"/>
      <c r="ADG61" s="87"/>
      <c r="ADH61" s="87"/>
      <c r="ADI61" s="87"/>
      <c r="ADJ61" s="87"/>
      <c r="ADK61" s="87"/>
      <c r="ADL61" s="87"/>
      <c r="ADM61" s="87"/>
      <c r="ADN61" s="87"/>
      <c r="ADO61" s="87"/>
      <c r="ADP61" s="87"/>
      <c r="ADQ61" s="87"/>
      <c r="ADR61" s="87"/>
      <c r="ADS61" s="87"/>
      <c r="ADT61" s="87"/>
      <c r="ADU61" s="87"/>
      <c r="ADV61" s="87"/>
      <c r="ADW61" s="87"/>
      <c r="ADX61" s="87"/>
      <c r="ADY61" s="87"/>
      <c r="ADZ61" s="87"/>
      <c r="AEA61" s="87"/>
      <c r="AEB61" s="87"/>
      <c r="AEC61" s="87"/>
      <c r="AED61" s="87"/>
      <c r="AEE61" s="87"/>
      <c r="AEF61" s="87"/>
      <c r="AEG61" s="87"/>
      <c r="AEH61" s="87"/>
      <c r="AEI61" s="87"/>
      <c r="AEJ61" s="87"/>
      <c r="AEK61" s="87"/>
      <c r="AEL61" s="87"/>
      <c r="AEM61" s="87"/>
      <c r="AEN61" s="87"/>
      <c r="AEO61" s="87"/>
      <c r="AEP61" s="87"/>
      <c r="AEQ61" s="87"/>
      <c r="AER61" s="87"/>
      <c r="AES61" s="87"/>
      <c r="AET61" s="87"/>
      <c r="AEU61" s="87"/>
      <c r="AEV61" s="87"/>
      <c r="AEW61" s="87"/>
      <c r="AEX61" s="87"/>
      <c r="AEY61" s="87"/>
      <c r="AEZ61" s="87"/>
      <c r="AFA61" s="87"/>
      <c r="AFB61" s="87"/>
      <c r="AFC61" s="87"/>
      <c r="AFD61" s="87"/>
      <c r="AFE61" s="87"/>
      <c r="AFF61" s="87"/>
      <c r="AFG61" s="87"/>
      <c r="AFH61" s="87"/>
      <c r="AFI61" s="87"/>
      <c r="AFJ61" s="87"/>
      <c r="AFK61" s="87"/>
      <c r="AFL61" s="87"/>
      <c r="AFM61" s="87"/>
      <c r="AFN61" s="87"/>
      <c r="AFO61" s="87"/>
      <c r="AFP61" s="87"/>
      <c r="AFQ61" s="87"/>
      <c r="AFR61" s="87"/>
      <c r="AFS61" s="87"/>
      <c r="AFT61" s="87"/>
      <c r="AFU61" s="87"/>
      <c r="AFV61" s="87"/>
      <c r="AFW61" s="87"/>
      <c r="AFX61" s="87"/>
      <c r="AFY61" s="87"/>
      <c r="AFZ61" s="87"/>
      <c r="AGA61" s="87"/>
      <c r="AGB61" s="87"/>
      <c r="AGC61" s="87"/>
      <c r="AGD61" s="87"/>
      <c r="AGE61" s="87"/>
      <c r="AGF61" s="87"/>
      <c r="AGG61" s="87"/>
      <c r="AGH61" s="87"/>
      <c r="AGI61" s="87"/>
      <c r="AGJ61" s="87"/>
      <c r="AGK61" s="87"/>
      <c r="AGL61" s="87"/>
      <c r="AGM61" s="87"/>
      <c r="AGN61" s="87"/>
      <c r="AGO61" s="87"/>
      <c r="AGP61" s="87"/>
      <c r="AGQ61" s="87"/>
      <c r="AGR61" s="87"/>
      <c r="AGS61" s="87"/>
      <c r="AGT61" s="87"/>
      <c r="AGU61" s="87"/>
      <c r="AGV61" s="87"/>
      <c r="AGW61" s="87"/>
      <c r="AGX61" s="87"/>
      <c r="AGY61" s="87"/>
      <c r="AGZ61" s="87"/>
      <c r="AHA61" s="87"/>
      <c r="AHB61" s="87"/>
      <c r="AHC61" s="87"/>
      <c r="AHD61" s="87"/>
      <c r="AHE61" s="87"/>
      <c r="AHF61" s="87"/>
      <c r="AHG61" s="87"/>
      <c r="AHH61" s="87"/>
      <c r="AHI61" s="87"/>
      <c r="AHJ61" s="87"/>
      <c r="AHK61" s="87"/>
      <c r="AHL61" s="87"/>
      <c r="AHM61" s="87"/>
      <c r="AHN61" s="87"/>
      <c r="AHO61" s="87"/>
      <c r="AHP61" s="87"/>
      <c r="AHQ61" s="87"/>
      <c r="AHR61" s="87"/>
      <c r="AHS61" s="87"/>
      <c r="AHT61" s="87"/>
      <c r="AHU61" s="87"/>
      <c r="AHV61" s="87"/>
      <c r="AHW61" s="87"/>
      <c r="AHX61" s="87"/>
      <c r="AHY61" s="87"/>
      <c r="AHZ61" s="87"/>
      <c r="AIA61" s="87"/>
      <c r="AIB61" s="87"/>
      <c r="AIC61" s="87"/>
      <c r="AID61" s="87"/>
      <c r="AIE61" s="87"/>
      <c r="AIF61" s="87"/>
      <c r="AIG61" s="87"/>
      <c r="AIH61" s="87"/>
      <c r="AII61" s="87"/>
      <c r="AIJ61" s="87"/>
      <c r="AIK61" s="87"/>
      <c r="AIL61" s="87"/>
      <c r="AIM61" s="87"/>
      <c r="AIN61" s="87"/>
      <c r="AIO61" s="87"/>
      <c r="AIP61" s="87"/>
      <c r="AIQ61" s="87"/>
      <c r="AIR61" s="87"/>
      <c r="AIS61" s="87"/>
      <c r="AIT61" s="87"/>
      <c r="AIU61" s="87"/>
      <c r="AIV61" s="87"/>
      <c r="AIW61" s="87"/>
      <c r="AIX61" s="87"/>
      <c r="AIY61" s="87"/>
      <c r="AIZ61" s="87"/>
      <c r="AJA61" s="87"/>
      <c r="AJB61" s="87"/>
      <c r="AJC61" s="87"/>
      <c r="AJD61" s="87"/>
      <c r="AJE61" s="87"/>
      <c r="AJF61" s="87"/>
      <c r="AJG61" s="87"/>
      <c r="AJH61" s="87"/>
      <c r="AJI61" s="87"/>
      <c r="AJJ61" s="87"/>
      <c r="AJK61" s="87"/>
      <c r="AJL61" s="87"/>
      <c r="AJM61" s="87"/>
      <c r="AJN61" s="87"/>
      <c r="AJO61" s="87"/>
      <c r="AJP61" s="87"/>
      <c r="AJQ61" s="87"/>
      <c r="AJR61" s="87"/>
      <c r="AJS61" s="87"/>
      <c r="AJT61" s="87"/>
      <c r="AJU61" s="87"/>
      <c r="AJV61" s="87"/>
      <c r="AJW61" s="87"/>
      <c r="AJX61" s="87"/>
      <c r="AJY61" s="87"/>
      <c r="AJZ61" s="87"/>
      <c r="AKA61" s="87"/>
      <c r="AKB61" s="87"/>
      <c r="AKC61" s="87"/>
      <c r="AKD61" s="87"/>
      <c r="AKE61" s="87"/>
      <c r="AKF61" s="87"/>
      <c r="AKG61" s="87"/>
      <c r="AKH61" s="87"/>
      <c r="AKI61" s="87"/>
      <c r="AKJ61" s="87"/>
      <c r="AKK61" s="87"/>
      <c r="AKL61" s="87"/>
      <c r="AKM61" s="87"/>
      <c r="AKN61" s="87"/>
      <c r="AKO61" s="87"/>
      <c r="AKP61" s="87"/>
      <c r="AKQ61" s="87"/>
      <c r="AKR61" s="87"/>
      <c r="AKS61" s="87"/>
      <c r="AKT61" s="87"/>
      <c r="AKU61" s="87"/>
      <c r="AKV61" s="87"/>
      <c r="AKW61" s="87"/>
      <c r="AKX61" s="87"/>
      <c r="AKY61" s="87"/>
      <c r="AKZ61" s="87"/>
      <c r="ALA61" s="87"/>
      <c r="ALB61" s="87"/>
      <c r="ALC61" s="87"/>
      <c r="ALD61" s="87"/>
      <c r="ALE61" s="87"/>
      <c r="ALF61" s="87"/>
      <c r="ALG61" s="87"/>
      <c r="ALH61" s="87"/>
      <c r="ALI61" s="87"/>
      <c r="ALJ61" s="87"/>
      <c r="ALK61" s="87"/>
      <c r="ALL61" s="87"/>
      <c r="ALM61" s="87"/>
      <c r="ALN61" s="87"/>
      <c r="ALO61" s="87"/>
      <c r="ALP61" s="87"/>
      <c r="ALQ61" s="87"/>
      <c r="ALR61" s="87"/>
      <c r="ALS61" s="87"/>
      <c r="ALT61" s="87"/>
      <c r="ALU61" s="87"/>
      <c r="ALV61" s="87"/>
      <c r="ALW61" s="87"/>
      <c r="ALX61" s="87"/>
      <c r="ALY61" s="87"/>
      <c r="ALZ61" s="87"/>
      <c r="AMA61" s="87"/>
      <c r="AMB61" s="87"/>
      <c r="AMC61" s="87"/>
      <c r="AMD61" s="87"/>
      <c r="AME61" s="87"/>
      <c r="AMF61" s="87"/>
      <c r="AMG61" s="87"/>
      <c r="AMH61" s="87"/>
      <c r="AMI61" s="87"/>
      <c r="AMJ61" s="87"/>
      <c r="AMK61" s="87"/>
      <c r="AML61" s="87"/>
      <c r="AMM61" s="87"/>
      <c r="AMN61" s="87"/>
      <c r="AMO61" s="87"/>
      <c r="AMP61" s="87"/>
      <c r="AMQ61" s="87"/>
      <c r="AMR61" s="87"/>
      <c r="AMS61" s="87"/>
      <c r="AMT61" s="87"/>
      <c r="AMU61" s="87"/>
      <c r="AMV61" s="87"/>
      <c r="AMW61" s="87"/>
      <c r="AMX61" s="87"/>
      <c r="AMY61" s="87"/>
      <c r="AMZ61" s="87"/>
      <c r="ANA61" s="87"/>
      <c r="ANB61" s="87"/>
      <c r="ANC61" s="87"/>
      <c r="AND61" s="87"/>
      <c r="ANE61" s="87"/>
      <c r="ANF61" s="87"/>
      <c r="ANG61" s="87"/>
      <c r="ANH61" s="87"/>
      <c r="ANI61" s="87"/>
      <c r="ANJ61" s="87"/>
      <c r="ANK61" s="87"/>
      <c r="ANL61" s="87"/>
      <c r="ANM61" s="87"/>
      <c r="ANN61" s="87"/>
      <c r="ANO61" s="87"/>
      <c r="ANP61" s="87"/>
      <c r="ANQ61" s="87"/>
      <c r="ANR61" s="87"/>
      <c r="ANS61" s="87"/>
      <c r="ANT61" s="87"/>
      <c r="ANU61" s="87"/>
      <c r="ANV61" s="87"/>
      <c r="ANW61" s="87"/>
      <c r="ANX61" s="87"/>
      <c r="ANY61" s="87"/>
      <c r="ANZ61" s="87"/>
      <c r="AOA61" s="87"/>
      <c r="AOB61" s="87"/>
      <c r="AOC61" s="87"/>
      <c r="AOD61" s="87"/>
      <c r="AOE61" s="87"/>
      <c r="AOF61" s="87"/>
      <c r="AOG61" s="87"/>
      <c r="AOH61" s="87"/>
      <c r="AOI61" s="87"/>
      <c r="AOJ61" s="87"/>
      <c r="AOK61" s="87"/>
      <c r="AOL61" s="87"/>
      <c r="AOM61" s="87"/>
      <c r="AON61" s="87"/>
      <c r="AOO61" s="87"/>
      <c r="AOP61" s="87"/>
      <c r="AOQ61" s="87"/>
      <c r="AOR61" s="87"/>
      <c r="AOS61" s="87"/>
      <c r="AOT61" s="87"/>
      <c r="AOU61" s="87"/>
      <c r="AOV61" s="87"/>
      <c r="AOW61" s="87"/>
      <c r="AOX61" s="87"/>
      <c r="AOY61" s="87"/>
      <c r="AOZ61" s="87"/>
      <c r="APA61" s="87"/>
      <c r="APB61" s="87"/>
      <c r="APC61" s="87"/>
      <c r="APD61" s="87"/>
      <c r="APE61" s="87"/>
      <c r="APF61" s="87"/>
      <c r="APG61" s="87"/>
      <c r="APH61" s="87"/>
      <c r="API61" s="87"/>
      <c r="APJ61" s="87"/>
      <c r="APK61" s="87"/>
      <c r="APL61" s="87"/>
      <c r="APM61" s="87"/>
      <c r="APN61" s="87"/>
      <c r="APO61" s="87"/>
      <c r="APP61" s="87"/>
      <c r="APQ61" s="87"/>
      <c r="APR61" s="87"/>
      <c r="APS61" s="87"/>
      <c r="APT61" s="87"/>
      <c r="APU61" s="87"/>
      <c r="APV61" s="87"/>
      <c r="APW61" s="87"/>
      <c r="APX61" s="87"/>
      <c r="APY61" s="87"/>
      <c r="APZ61" s="87"/>
      <c r="AQA61" s="87"/>
      <c r="AQB61" s="87"/>
      <c r="AQC61" s="87"/>
      <c r="AQD61" s="87"/>
      <c r="AQE61" s="87"/>
      <c r="AQF61" s="87"/>
      <c r="AQG61" s="87"/>
      <c r="AQH61" s="87"/>
      <c r="AQI61" s="87"/>
      <c r="AQJ61" s="87"/>
      <c r="AQK61" s="87"/>
      <c r="AQL61" s="87"/>
      <c r="AQM61" s="87"/>
      <c r="AQN61" s="87"/>
      <c r="AQO61" s="87"/>
      <c r="AQP61" s="87"/>
      <c r="AQQ61" s="87"/>
      <c r="AQR61" s="87"/>
      <c r="AQS61" s="87"/>
      <c r="AQT61" s="87"/>
      <c r="AQU61" s="87"/>
      <c r="AQV61" s="87"/>
      <c r="AQW61" s="87"/>
      <c r="AQX61" s="87"/>
      <c r="AQY61" s="87"/>
      <c r="AQZ61" s="87"/>
      <c r="ARA61" s="87"/>
      <c r="ARB61" s="87"/>
      <c r="ARC61" s="87"/>
      <c r="ARD61" s="87"/>
      <c r="ARE61" s="87"/>
      <c r="ARF61" s="87"/>
      <c r="ARG61" s="87"/>
      <c r="ARH61" s="87"/>
      <c r="ARI61" s="87"/>
      <c r="ARJ61" s="87"/>
      <c r="ARK61" s="87"/>
      <c r="ARL61" s="87"/>
      <c r="ARM61" s="87"/>
      <c r="ARN61" s="87"/>
      <c r="ARO61" s="87"/>
      <c r="ARP61" s="87"/>
      <c r="ARQ61" s="87"/>
      <c r="ARR61" s="87"/>
      <c r="ARS61" s="87"/>
      <c r="ART61" s="87"/>
      <c r="ARU61" s="87"/>
      <c r="ARV61" s="87"/>
      <c r="ARW61" s="87"/>
      <c r="ARX61" s="87"/>
      <c r="ARY61" s="87"/>
      <c r="ARZ61" s="87"/>
      <c r="ASA61" s="87"/>
      <c r="ASB61" s="87"/>
      <c r="ASC61" s="87"/>
      <c r="ASD61" s="87"/>
      <c r="ASE61" s="87"/>
      <c r="ASF61" s="87"/>
      <c r="ASG61" s="87"/>
      <c r="ASH61" s="87"/>
      <c r="ASI61" s="87"/>
      <c r="ASJ61" s="87"/>
      <c r="ASK61" s="87"/>
      <c r="ASL61" s="87"/>
      <c r="ASM61" s="87"/>
      <c r="ASN61" s="87"/>
      <c r="ASO61" s="87"/>
      <c r="ASP61" s="87"/>
      <c r="ASQ61" s="87"/>
      <c r="ASR61" s="87"/>
      <c r="ASS61" s="87"/>
      <c r="AST61" s="87"/>
      <c r="ASU61" s="87"/>
      <c r="ASV61" s="87"/>
      <c r="ASW61" s="87"/>
      <c r="ASX61" s="87"/>
      <c r="ASY61" s="87"/>
      <c r="ASZ61" s="87"/>
      <c r="ATA61" s="87"/>
      <c r="ATB61" s="87"/>
      <c r="ATC61" s="87"/>
      <c r="ATD61" s="87"/>
      <c r="ATE61" s="87"/>
      <c r="ATF61" s="87"/>
      <c r="ATG61" s="87"/>
      <c r="ATH61" s="87"/>
      <c r="ATI61" s="87"/>
      <c r="ATJ61" s="87"/>
      <c r="ATK61" s="87"/>
      <c r="ATL61" s="87"/>
      <c r="ATM61" s="87"/>
      <c r="ATN61" s="87"/>
      <c r="ATO61" s="87"/>
      <c r="ATP61" s="87"/>
      <c r="ATQ61" s="87"/>
      <c r="ATR61" s="87"/>
      <c r="ATS61" s="87"/>
      <c r="ATT61" s="87"/>
      <c r="ATU61" s="87"/>
      <c r="ATV61" s="87"/>
      <c r="ATW61" s="87"/>
      <c r="ATX61" s="87"/>
      <c r="ATY61" s="87"/>
      <c r="ATZ61" s="87"/>
      <c r="AUA61" s="87"/>
      <c r="AUB61" s="87"/>
      <c r="AUC61" s="87"/>
      <c r="AUD61" s="87"/>
      <c r="AUE61" s="87"/>
      <c r="AUF61" s="87"/>
      <c r="AUG61" s="87"/>
      <c r="AUH61" s="87"/>
      <c r="AUI61" s="87"/>
      <c r="AUJ61" s="87"/>
      <c r="AUK61" s="87"/>
      <c r="AUL61" s="87"/>
      <c r="AUM61" s="87"/>
      <c r="AUN61" s="87"/>
      <c r="AUO61" s="87"/>
      <c r="AUP61" s="87"/>
      <c r="AUQ61" s="87"/>
      <c r="AUR61" s="87"/>
      <c r="AUS61" s="87"/>
      <c r="AUT61" s="87"/>
      <c r="AUU61" s="87"/>
      <c r="AUV61" s="87"/>
      <c r="AUW61" s="87"/>
      <c r="AUX61" s="87"/>
      <c r="AUY61" s="87"/>
      <c r="AUZ61" s="87"/>
      <c r="AVA61" s="87"/>
      <c r="AVB61" s="87"/>
      <c r="AVC61" s="87"/>
      <c r="AVD61" s="87"/>
      <c r="AVE61" s="87"/>
      <c r="AVF61" s="87"/>
      <c r="AVG61" s="87"/>
      <c r="AVH61" s="87"/>
      <c r="AVI61" s="87"/>
      <c r="AVJ61" s="87"/>
      <c r="AVK61" s="87"/>
      <c r="AVL61" s="87"/>
      <c r="AVM61" s="87"/>
      <c r="AVN61" s="87"/>
      <c r="AVO61" s="87"/>
      <c r="AVP61" s="87"/>
      <c r="AVQ61" s="87"/>
      <c r="AVR61" s="87"/>
      <c r="AVS61" s="87"/>
      <c r="AVT61" s="87"/>
      <c r="AVU61" s="87"/>
      <c r="AVV61" s="87"/>
      <c r="AVW61" s="87"/>
      <c r="AVX61" s="87"/>
      <c r="AVY61" s="87"/>
      <c r="AVZ61" s="87"/>
      <c r="AWA61" s="87"/>
      <c r="AWB61" s="87"/>
      <c r="AWC61" s="87"/>
      <c r="AWD61" s="87"/>
      <c r="AWE61" s="87"/>
      <c r="AWF61" s="87"/>
      <c r="AWG61" s="87"/>
      <c r="AWH61" s="87"/>
      <c r="AWI61" s="87"/>
      <c r="AWJ61" s="87"/>
      <c r="AWK61" s="87"/>
      <c r="AWL61" s="87"/>
      <c r="AWM61" s="87"/>
      <c r="AWN61" s="87"/>
      <c r="AWO61" s="87"/>
      <c r="AWP61" s="87"/>
      <c r="AWQ61" s="87"/>
      <c r="AWR61" s="87"/>
      <c r="AWS61" s="87"/>
      <c r="AWT61" s="87"/>
      <c r="AWU61" s="87"/>
      <c r="AWV61" s="87"/>
      <c r="AWW61" s="87"/>
      <c r="AWX61" s="87"/>
      <c r="AWY61" s="87"/>
      <c r="AWZ61" s="87"/>
      <c r="AXA61" s="87"/>
      <c r="AXB61" s="87"/>
      <c r="AXC61" s="87"/>
      <c r="AXD61" s="87"/>
      <c r="AXE61" s="87"/>
      <c r="AXF61" s="87"/>
      <c r="AXG61" s="87"/>
      <c r="AXH61" s="87"/>
      <c r="AXI61" s="87"/>
      <c r="AXJ61" s="87"/>
      <c r="AXK61" s="87"/>
      <c r="AXL61" s="87"/>
      <c r="AXM61" s="87"/>
      <c r="AXN61" s="87"/>
      <c r="AXO61" s="87"/>
      <c r="AXP61" s="87"/>
      <c r="AXQ61" s="87"/>
      <c r="AXR61" s="87"/>
      <c r="AXS61" s="87"/>
      <c r="AXT61" s="87"/>
      <c r="AXU61" s="87"/>
      <c r="AXV61" s="87"/>
      <c r="AXW61" s="87"/>
      <c r="AXX61" s="87"/>
      <c r="AXY61" s="87"/>
      <c r="AXZ61" s="87"/>
      <c r="AYA61" s="87"/>
      <c r="AYB61" s="87"/>
      <c r="AYC61" s="87"/>
      <c r="AYD61" s="87"/>
      <c r="AYE61" s="87"/>
      <c r="AYF61" s="87"/>
      <c r="AYG61" s="87"/>
      <c r="AYH61" s="87"/>
      <c r="AYI61" s="87"/>
      <c r="AYJ61" s="87"/>
      <c r="AYK61" s="87"/>
      <c r="AYL61" s="87"/>
      <c r="AYM61" s="87"/>
      <c r="AYN61" s="87"/>
      <c r="AYO61" s="87"/>
      <c r="AYP61" s="87"/>
      <c r="AYQ61" s="87"/>
      <c r="AYR61" s="87"/>
      <c r="AYS61" s="87"/>
      <c r="AYT61" s="87"/>
      <c r="AYU61" s="87"/>
      <c r="AYV61" s="87"/>
      <c r="AYW61" s="87"/>
      <c r="AYX61" s="87"/>
      <c r="AYY61" s="87"/>
      <c r="AYZ61" s="87"/>
      <c r="AZA61" s="87"/>
      <c r="AZB61" s="87"/>
      <c r="AZC61" s="87"/>
      <c r="AZD61" s="87"/>
      <c r="AZE61" s="87"/>
      <c r="AZF61" s="87"/>
      <c r="AZG61" s="87"/>
      <c r="AZH61" s="87"/>
      <c r="AZI61" s="87"/>
      <c r="AZJ61" s="87"/>
      <c r="AZK61" s="87"/>
      <c r="AZL61" s="87"/>
      <c r="AZM61" s="87"/>
      <c r="AZN61" s="87"/>
      <c r="AZO61" s="87"/>
      <c r="AZP61" s="87"/>
      <c r="AZQ61" s="87"/>
      <c r="AZR61" s="87"/>
      <c r="AZS61" s="87"/>
      <c r="AZT61" s="87"/>
      <c r="AZU61" s="87"/>
      <c r="AZV61" s="87"/>
      <c r="AZW61" s="87"/>
      <c r="AZX61" s="87"/>
      <c r="AZY61" s="87"/>
      <c r="AZZ61" s="87"/>
      <c r="BAA61" s="87"/>
      <c r="BAB61" s="87"/>
      <c r="BAC61" s="87"/>
      <c r="BAD61" s="87"/>
      <c r="BAE61" s="87"/>
      <c r="BAF61" s="87"/>
      <c r="BAG61" s="87"/>
      <c r="BAH61" s="87"/>
      <c r="BAI61" s="87"/>
      <c r="BAJ61" s="87"/>
      <c r="BAK61" s="87"/>
      <c r="BAL61" s="87"/>
      <c r="BAM61" s="87"/>
      <c r="BAN61" s="87"/>
      <c r="BAO61" s="87"/>
      <c r="BAP61" s="87"/>
      <c r="BAQ61" s="87"/>
      <c r="BAR61" s="87"/>
      <c r="BAS61" s="87"/>
      <c r="BAT61" s="87"/>
      <c r="BAU61" s="87"/>
      <c r="BAV61" s="87"/>
      <c r="BAW61" s="87"/>
      <c r="BAX61" s="87"/>
      <c r="BAY61" s="87"/>
      <c r="BAZ61" s="87"/>
      <c r="BBA61" s="87"/>
      <c r="BBB61" s="87"/>
      <c r="BBC61" s="87"/>
      <c r="BBD61" s="87"/>
      <c r="BBE61" s="87"/>
      <c r="BBF61" s="87"/>
      <c r="BBG61" s="87"/>
      <c r="BBH61" s="87"/>
      <c r="BBI61" s="87"/>
      <c r="BBJ61" s="87"/>
      <c r="BBK61" s="87"/>
      <c r="BBL61" s="87"/>
      <c r="BBM61" s="87"/>
      <c r="BBN61" s="87"/>
      <c r="BBO61" s="87"/>
      <c r="BBP61" s="87"/>
      <c r="BBQ61" s="87"/>
      <c r="BBR61" s="87"/>
      <c r="BBS61" s="87"/>
      <c r="BBT61" s="87"/>
      <c r="BBU61" s="87"/>
      <c r="BBV61" s="87"/>
      <c r="BBW61" s="87"/>
      <c r="BBX61" s="87"/>
      <c r="BBY61" s="87"/>
      <c r="BBZ61" s="87"/>
      <c r="BCA61" s="87"/>
      <c r="BCB61" s="87"/>
      <c r="BCC61" s="87"/>
      <c r="BCD61" s="87"/>
      <c r="BCE61" s="87"/>
      <c r="BCF61" s="87"/>
      <c r="BCG61" s="87"/>
      <c r="BCH61" s="87"/>
      <c r="BCI61" s="87"/>
      <c r="BCJ61" s="87"/>
      <c r="BCK61" s="87"/>
      <c r="BCL61" s="87"/>
      <c r="BCM61" s="87"/>
      <c r="BCN61" s="87"/>
      <c r="BCO61" s="87"/>
      <c r="BCP61" s="87"/>
      <c r="BCQ61" s="87"/>
      <c r="BCR61" s="87"/>
      <c r="BCS61" s="87"/>
      <c r="BCT61" s="87"/>
      <c r="BCU61" s="87"/>
      <c r="BCV61" s="87"/>
      <c r="BCW61" s="87"/>
      <c r="BCX61" s="87"/>
      <c r="BCY61" s="87"/>
      <c r="BCZ61" s="87"/>
      <c r="BDA61" s="87"/>
      <c r="BDB61" s="87"/>
      <c r="BDC61" s="87"/>
      <c r="BDD61" s="87"/>
      <c r="BDE61" s="87"/>
      <c r="BDF61" s="87"/>
      <c r="BDG61" s="87"/>
      <c r="BDH61" s="87"/>
      <c r="BDI61" s="87"/>
      <c r="BDJ61" s="87"/>
      <c r="BDK61" s="87"/>
      <c r="BDL61" s="87"/>
      <c r="BDM61" s="87"/>
      <c r="BDN61" s="87"/>
      <c r="BDO61" s="87"/>
      <c r="BDP61" s="87"/>
      <c r="BDQ61" s="87"/>
      <c r="BDR61" s="87"/>
      <c r="BDS61" s="87"/>
      <c r="BDT61" s="87"/>
      <c r="BDU61" s="87"/>
      <c r="BDV61" s="87"/>
      <c r="BDW61" s="87"/>
      <c r="BDX61" s="87"/>
      <c r="BDY61" s="87"/>
      <c r="BDZ61" s="87"/>
      <c r="BEA61" s="87"/>
      <c r="BEB61" s="87"/>
      <c r="BEC61" s="87"/>
      <c r="BED61" s="87"/>
      <c r="BEE61" s="87"/>
      <c r="BEF61" s="87"/>
      <c r="BEG61" s="87"/>
      <c r="BEH61" s="87"/>
      <c r="BEI61" s="87"/>
      <c r="BEJ61" s="87"/>
      <c r="BEK61" s="87"/>
      <c r="BEL61" s="87"/>
      <c r="BEM61" s="87"/>
      <c r="BEN61" s="87"/>
      <c r="BEO61" s="87"/>
      <c r="BEP61" s="87"/>
      <c r="BEQ61" s="87"/>
      <c r="BER61" s="87"/>
      <c r="BES61" s="87"/>
      <c r="BET61" s="87"/>
      <c r="BEU61" s="87"/>
      <c r="BEV61" s="87"/>
      <c r="BEW61" s="87"/>
      <c r="BEX61" s="87"/>
      <c r="BEY61" s="87"/>
      <c r="BEZ61" s="87"/>
      <c r="BFA61" s="87"/>
      <c r="BFB61" s="87"/>
      <c r="BFC61" s="87"/>
      <c r="BFD61" s="87"/>
      <c r="BFE61" s="87"/>
      <c r="BFF61" s="87"/>
      <c r="BFG61" s="87"/>
      <c r="BFH61" s="87"/>
      <c r="BFI61" s="87"/>
      <c r="BFJ61" s="87"/>
      <c r="BFK61" s="87"/>
      <c r="BFL61" s="87"/>
      <c r="BFM61" s="87"/>
      <c r="BFN61" s="87"/>
      <c r="BFO61" s="87"/>
      <c r="BFP61" s="87"/>
      <c r="BFQ61" s="87"/>
      <c r="BFR61" s="87"/>
      <c r="BFS61" s="87"/>
      <c r="BFT61" s="87"/>
      <c r="BFU61" s="87"/>
      <c r="BFV61" s="87"/>
      <c r="BFW61" s="87"/>
      <c r="BFX61" s="87"/>
      <c r="BFY61" s="87"/>
      <c r="BFZ61" s="87"/>
      <c r="BGA61" s="87"/>
      <c r="BGB61" s="87"/>
      <c r="BGC61" s="87"/>
      <c r="BGD61" s="87"/>
      <c r="BGE61" s="87"/>
      <c r="BGF61" s="87"/>
      <c r="BGG61" s="87"/>
      <c r="BGH61" s="87"/>
      <c r="BGI61" s="87"/>
      <c r="BGJ61" s="87"/>
      <c r="BGK61" s="87"/>
      <c r="BGL61" s="87"/>
      <c r="BGM61" s="87"/>
      <c r="BGN61" s="87"/>
      <c r="BGO61" s="87"/>
      <c r="BGP61" s="87"/>
      <c r="BGQ61" s="87"/>
      <c r="BGR61" s="87"/>
      <c r="BGS61" s="87"/>
      <c r="BGT61" s="87"/>
      <c r="BGU61" s="87"/>
      <c r="BGV61" s="87"/>
      <c r="BGW61" s="87"/>
      <c r="BGX61" s="87"/>
      <c r="BGY61" s="87"/>
      <c r="BGZ61" s="87"/>
      <c r="BHA61" s="87"/>
      <c r="BHB61" s="87"/>
      <c r="BHC61" s="87"/>
      <c r="BHD61" s="87"/>
      <c r="BHE61" s="87"/>
      <c r="BHF61" s="87"/>
      <c r="BHG61" s="87"/>
      <c r="BHH61" s="87"/>
      <c r="BHI61" s="87"/>
      <c r="BHJ61" s="87"/>
      <c r="BHK61" s="87"/>
      <c r="BHL61" s="87"/>
      <c r="BHM61" s="87"/>
      <c r="BHN61" s="87"/>
      <c r="BHO61" s="87"/>
      <c r="BHP61" s="87"/>
      <c r="BHQ61" s="87"/>
      <c r="BHR61" s="87"/>
      <c r="BHS61" s="87"/>
      <c r="BHT61" s="87"/>
      <c r="BHU61" s="87"/>
      <c r="BHV61" s="87"/>
      <c r="BHW61" s="87"/>
      <c r="BHX61" s="87"/>
      <c r="BHY61" s="87"/>
      <c r="BHZ61" s="87"/>
      <c r="BIA61" s="87"/>
      <c r="BIB61" s="87"/>
      <c r="BIC61" s="87"/>
      <c r="BID61" s="87"/>
      <c r="BIE61" s="87"/>
      <c r="BIF61" s="87"/>
      <c r="BIG61" s="87"/>
      <c r="BIH61" s="87"/>
      <c r="BII61" s="87"/>
      <c r="BIJ61" s="87"/>
      <c r="BIK61" s="87"/>
      <c r="BIL61" s="87"/>
      <c r="BIM61" s="87"/>
      <c r="BIN61" s="87"/>
      <c r="BIO61" s="87"/>
      <c r="BIP61" s="87"/>
      <c r="BIQ61" s="87"/>
      <c r="BIR61" s="87"/>
      <c r="BIS61" s="87"/>
      <c r="BIT61" s="87"/>
      <c r="BIU61" s="87"/>
      <c r="BIV61" s="87"/>
      <c r="BIW61" s="87"/>
      <c r="BIX61" s="87"/>
      <c r="BIY61" s="87"/>
      <c r="BIZ61" s="87"/>
      <c r="BJA61" s="87"/>
      <c r="BJB61" s="87"/>
      <c r="BJC61" s="87"/>
      <c r="BJD61" s="87"/>
      <c r="BJE61" s="87"/>
      <c r="BJF61" s="87"/>
      <c r="BJG61" s="87"/>
      <c r="BJH61" s="87"/>
      <c r="BJI61" s="87"/>
      <c r="BJJ61" s="87"/>
      <c r="BJK61" s="87"/>
      <c r="BJL61" s="87"/>
      <c r="BJM61" s="87"/>
      <c r="BJN61" s="87"/>
      <c r="BJO61" s="87"/>
      <c r="BJP61" s="87"/>
      <c r="BJQ61" s="87"/>
      <c r="BJR61" s="87"/>
      <c r="BJS61" s="87"/>
      <c r="BJT61" s="87"/>
      <c r="BJU61" s="87"/>
      <c r="BJV61" s="87"/>
      <c r="BJW61" s="87"/>
      <c r="BJX61" s="87"/>
      <c r="BJY61" s="87"/>
      <c r="BJZ61" s="87"/>
      <c r="BKA61" s="87"/>
      <c r="BKB61" s="87"/>
      <c r="BKC61" s="87"/>
      <c r="BKD61" s="87"/>
      <c r="BKE61" s="87"/>
      <c r="BKF61" s="87"/>
      <c r="BKG61" s="87"/>
      <c r="BKH61" s="87"/>
      <c r="BKI61" s="87"/>
      <c r="BKJ61" s="87"/>
      <c r="BKK61" s="87"/>
      <c r="BKL61" s="87"/>
      <c r="BKM61" s="87"/>
      <c r="BKN61" s="87"/>
      <c r="BKO61" s="87"/>
      <c r="BKP61" s="87"/>
      <c r="BKQ61" s="87"/>
      <c r="BKR61" s="87"/>
      <c r="BKS61" s="87"/>
      <c r="BKT61" s="87"/>
      <c r="BKU61" s="87"/>
      <c r="BKV61" s="87"/>
      <c r="BKW61" s="87"/>
      <c r="BKX61" s="87"/>
      <c r="BKY61" s="87"/>
      <c r="BKZ61" s="87"/>
      <c r="BLA61" s="87"/>
      <c r="BLB61" s="87"/>
      <c r="BLC61" s="87"/>
      <c r="BLD61" s="87"/>
      <c r="BLE61" s="87"/>
      <c r="BLF61" s="87"/>
      <c r="BLG61" s="87"/>
      <c r="BLH61" s="87"/>
      <c r="BLI61" s="87"/>
      <c r="BLJ61" s="87"/>
      <c r="BLK61" s="87"/>
      <c r="BLL61" s="87"/>
      <c r="BLM61" s="87"/>
      <c r="BLN61" s="87"/>
      <c r="BLO61" s="87"/>
      <c r="BLP61" s="87"/>
      <c r="BLQ61" s="87"/>
      <c r="BLR61" s="87"/>
      <c r="BLS61" s="87"/>
      <c r="BLT61" s="87"/>
      <c r="BLU61" s="87"/>
      <c r="BLV61" s="87"/>
      <c r="BLW61" s="87"/>
      <c r="BLX61" s="87"/>
      <c r="BLY61" s="87"/>
      <c r="BLZ61" s="87"/>
      <c r="BMA61" s="87"/>
      <c r="BMB61" s="87"/>
      <c r="BMC61" s="87"/>
      <c r="BMD61" s="87"/>
      <c r="BME61" s="87"/>
      <c r="BMF61" s="87"/>
      <c r="BMG61" s="87"/>
      <c r="BMH61" s="87"/>
      <c r="BMI61" s="87"/>
      <c r="BMJ61" s="87"/>
      <c r="BMK61" s="87"/>
      <c r="BML61" s="87"/>
      <c r="BMM61" s="87"/>
      <c r="BMN61" s="87"/>
      <c r="BMO61" s="87"/>
      <c r="BMP61" s="87"/>
      <c r="BMQ61" s="87"/>
      <c r="BMR61" s="87"/>
      <c r="BMS61" s="87"/>
      <c r="BMT61" s="87"/>
      <c r="BMU61" s="87"/>
      <c r="BMV61" s="87"/>
      <c r="BMW61" s="87"/>
      <c r="BMX61" s="87"/>
      <c r="BMY61" s="87"/>
      <c r="BMZ61" s="87"/>
      <c r="BNA61" s="87"/>
      <c r="BNB61" s="87"/>
      <c r="BNC61" s="87"/>
      <c r="BND61" s="87"/>
      <c r="BNE61" s="87"/>
      <c r="BNF61" s="87"/>
      <c r="BNG61" s="87"/>
      <c r="BNH61" s="87"/>
      <c r="BNI61" s="87"/>
      <c r="BNJ61" s="87"/>
      <c r="BNK61" s="87"/>
      <c r="BNL61" s="87"/>
      <c r="BNM61" s="87"/>
      <c r="BNN61" s="87"/>
      <c r="BNO61" s="87"/>
      <c r="BNP61" s="87"/>
      <c r="BNQ61" s="87"/>
      <c r="BNR61" s="87"/>
      <c r="BNS61" s="87"/>
      <c r="BNT61" s="87"/>
      <c r="BNU61" s="87"/>
      <c r="BNV61" s="87"/>
      <c r="BNW61" s="87"/>
      <c r="BNX61" s="87"/>
      <c r="BNY61" s="87"/>
      <c r="BNZ61" s="87"/>
      <c r="BOA61" s="87"/>
      <c r="BOB61" s="87"/>
      <c r="BOC61" s="87"/>
      <c r="BOD61" s="87"/>
      <c r="BOE61" s="87"/>
      <c r="BOF61" s="87"/>
      <c r="BOG61" s="87"/>
      <c r="BOH61" s="87"/>
      <c r="BOI61" s="87"/>
      <c r="BOJ61" s="87"/>
      <c r="BOK61" s="87"/>
      <c r="BOL61" s="87"/>
      <c r="BOM61" s="87"/>
      <c r="BON61" s="87"/>
      <c r="BOO61" s="87"/>
      <c r="BOP61" s="87"/>
      <c r="BOQ61" s="87"/>
      <c r="BOR61" s="87"/>
      <c r="BOS61" s="87"/>
      <c r="BOT61" s="87"/>
      <c r="BOU61" s="87"/>
      <c r="BOV61" s="87"/>
      <c r="BOW61" s="87"/>
      <c r="BOX61" s="87"/>
      <c r="BOY61" s="87"/>
      <c r="BOZ61" s="87"/>
      <c r="BPA61" s="87"/>
      <c r="BPB61" s="87"/>
      <c r="BPC61" s="87"/>
      <c r="BPD61" s="87"/>
      <c r="BPE61" s="87"/>
      <c r="BPF61" s="87"/>
      <c r="BPG61" s="87"/>
      <c r="BPH61" s="87"/>
      <c r="BPI61" s="87"/>
      <c r="BPJ61" s="87"/>
      <c r="BPK61" s="87"/>
      <c r="BPL61" s="87"/>
      <c r="BPM61" s="87"/>
      <c r="BPN61" s="87"/>
      <c r="BPO61" s="87"/>
      <c r="BPP61" s="87"/>
      <c r="BPQ61" s="87"/>
      <c r="BPR61" s="87"/>
      <c r="BPS61" s="87"/>
      <c r="BPT61" s="87"/>
      <c r="BPU61" s="87"/>
      <c r="BPV61" s="87"/>
      <c r="BPW61" s="87"/>
      <c r="BPX61" s="87"/>
      <c r="BPY61" s="87"/>
      <c r="BPZ61" s="87"/>
      <c r="BQA61" s="87"/>
      <c r="BQB61" s="87"/>
      <c r="BQC61" s="87"/>
      <c r="BQD61" s="87"/>
      <c r="BQE61" s="87"/>
      <c r="BQF61" s="87"/>
      <c r="BQG61" s="87"/>
      <c r="BQH61" s="87"/>
      <c r="BQI61" s="87"/>
      <c r="BQJ61" s="87"/>
      <c r="BQK61" s="87"/>
      <c r="BQL61" s="87"/>
      <c r="BQM61" s="87"/>
      <c r="BQN61" s="87"/>
      <c r="BQO61" s="87"/>
      <c r="BQP61" s="87"/>
      <c r="BQQ61" s="87"/>
      <c r="BQR61" s="87"/>
      <c r="BQS61" s="87"/>
      <c r="BQT61" s="87"/>
      <c r="BQU61" s="87"/>
      <c r="BQV61" s="87"/>
      <c r="BQW61" s="87"/>
      <c r="BQX61" s="87"/>
      <c r="BQY61" s="87"/>
      <c r="BQZ61" s="87"/>
      <c r="BRA61" s="87"/>
      <c r="BRB61" s="87"/>
      <c r="BRC61" s="87"/>
      <c r="BRD61" s="87"/>
      <c r="BRE61" s="87"/>
      <c r="BRF61" s="87"/>
      <c r="BRG61" s="87"/>
      <c r="BRH61" s="87"/>
      <c r="BRI61" s="87"/>
      <c r="BRJ61" s="87"/>
      <c r="BRK61" s="87"/>
      <c r="BRL61" s="87"/>
      <c r="BRM61" s="87"/>
      <c r="BRN61" s="87"/>
      <c r="BRO61" s="87"/>
      <c r="BRP61" s="87"/>
      <c r="BRQ61" s="87"/>
      <c r="BRR61" s="87"/>
      <c r="BRS61" s="87"/>
      <c r="BRT61" s="87"/>
      <c r="BRU61" s="87"/>
      <c r="BRV61" s="87"/>
      <c r="BRW61" s="87"/>
      <c r="BRX61" s="87"/>
      <c r="BRY61" s="87"/>
      <c r="BRZ61" s="87"/>
      <c r="BSA61" s="87"/>
      <c r="BSB61" s="87"/>
      <c r="BSC61" s="87"/>
      <c r="BSD61" s="87"/>
      <c r="BSE61" s="87"/>
      <c r="BSF61" s="87"/>
      <c r="BSG61" s="87"/>
      <c r="BSH61" s="87"/>
      <c r="BSI61" s="87"/>
      <c r="BSJ61" s="87"/>
      <c r="BSK61" s="87"/>
      <c r="BSL61" s="87"/>
      <c r="BSM61" s="87"/>
      <c r="BSN61" s="87"/>
      <c r="BSO61" s="87"/>
      <c r="BSP61" s="87"/>
      <c r="BSQ61" s="87"/>
      <c r="BSR61" s="87"/>
      <c r="BSS61" s="87"/>
      <c r="BST61" s="87"/>
      <c r="BSU61" s="87"/>
      <c r="BSV61" s="87"/>
      <c r="BSW61" s="87"/>
      <c r="BSX61" s="87"/>
      <c r="BSY61" s="87"/>
      <c r="BSZ61" s="87"/>
      <c r="BTA61" s="87"/>
      <c r="BTB61" s="87"/>
      <c r="BTC61" s="87"/>
      <c r="BTD61" s="87"/>
      <c r="BTE61" s="87"/>
      <c r="BTF61" s="87"/>
      <c r="BTG61" s="87"/>
      <c r="BTH61" s="87"/>
      <c r="BTI61" s="87"/>
      <c r="BTJ61" s="87"/>
      <c r="BTK61" s="87"/>
      <c r="BTL61" s="87"/>
      <c r="BTM61" s="87"/>
      <c r="BTN61" s="87"/>
      <c r="BTO61" s="87"/>
      <c r="BTP61" s="87"/>
      <c r="BTQ61" s="87"/>
      <c r="BTR61" s="87"/>
      <c r="BTS61" s="87"/>
      <c r="BTT61" s="87"/>
      <c r="BTU61" s="87"/>
      <c r="BTV61" s="87"/>
      <c r="BTW61" s="87"/>
      <c r="BTX61" s="87"/>
      <c r="BTY61" s="87"/>
      <c r="BTZ61" s="87"/>
      <c r="BUA61" s="87"/>
      <c r="BUB61" s="87"/>
      <c r="BUC61" s="87"/>
      <c r="BUD61" s="87"/>
      <c r="BUE61" s="87"/>
      <c r="BUF61" s="87"/>
      <c r="BUG61" s="87"/>
      <c r="BUH61" s="87"/>
      <c r="BUI61" s="87"/>
      <c r="BUJ61" s="87"/>
      <c r="BUK61" s="87"/>
      <c r="BUL61" s="87"/>
      <c r="BUM61" s="87"/>
      <c r="BUN61" s="87"/>
      <c r="BUO61" s="87"/>
      <c r="BUP61" s="87"/>
      <c r="BUQ61" s="87"/>
      <c r="BUR61" s="87"/>
      <c r="BUS61" s="87"/>
      <c r="BUT61" s="87"/>
      <c r="BUU61" s="87"/>
      <c r="BUV61" s="87"/>
      <c r="BUW61" s="87"/>
      <c r="BUX61" s="87"/>
      <c r="BUY61" s="87"/>
      <c r="BUZ61" s="87"/>
      <c r="BVA61" s="87"/>
      <c r="BVB61" s="87"/>
      <c r="BVC61" s="87"/>
      <c r="BVD61" s="87"/>
      <c r="BVE61" s="87"/>
      <c r="BVF61" s="87"/>
      <c r="BVG61" s="87"/>
      <c r="BVH61" s="87"/>
      <c r="BVI61" s="87"/>
      <c r="BVJ61" s="87"/>
      <c r="BVK61" s="87"/>
      <c r="BVL61" s="87"/>
      <c r="BVM61" s="87"/>
      <c r="BVN61" s="87"/>
      <c r="BVO61" s="87"/>
      <c r="BVP61" s="87"/>
      <c r="BVQ61" s="87"/>
      <c r="BVR61" s="87"/>
      <c r="BVS61" s="87"/>
      <c r="BVT61" s="87"/>
      <c r="BVU61" s="87"/>
      <c r="BVV61" s="87"/>
      <c r="BVW61" s="87"/>
      <c r="BVX61" s="87"/>
      <c r="BVY61" s="87"/>
      <c r="BVZ61" s="87"/>
      <c r="BWA61" s="87"/>
      <c r="BWB61" s="87"/>
      <c r="BWC61" s="87"/>
      <c r="BWD61" s="87"/>
      <c r="BWE61" s="87"/>
      <c r="BWF61" s="87"/>
      <c r="BWG61" s="87"/>
      <c r="BWH61" s="87"/>
      <c r="BWI61" s="87"/>
      <c r="BWJ61" s="87"/>
      <c r="BWK61" s="87"/>
      <c r="BWL61" s="87"/>
      <c r="BWM61" s="87"/>
      <c r="BWN61" s="87"/>
      <c r="BWO61" s="87"/>
      <c r="BWP61" s="87"/>
      <c r="BWQ61" s="87"/>
      <c r="BWR61" s="87"/>
      <c r="BWS61" s="87"/>
      <c r="BWT61" s="87"/>
      <c r="BWU61" s="87"/>
      <c r="BWV61" s="87"/>
      <c r="BWW61" s="87"/>
      <c r="BWX61" s="87"/>
      <c r="BWY61" s="87"/>
      <c r="BWZ61" s="87"/>
      <c r="BXA61" s="87"/>
      <c r="BXB61" s="87"/>
      <c r="BXC61" s="87"/>
      <c r="BXD61" s="87"/>
      <c r="BXE61" s="87"/>
      <c r="BXF61" s="87"/>
      <c r="BXG61" s="87"/>
      <c r="BXH61" s="87"/>
      <c r="BXI61" s="87"/>
      <c r="BXJ61" s="87"/>
      <c r="BXK61" s="87"/>
      <c r="BXL61" s="87"/>
      <c r="BXM61" s="87"/>
      <c r="BXN61" s="87"/>
      <c r="BXO61" s="87"/>
      <c r="BXP61" s="87"/>
      <c r="BXQ61" s="87"/>
      <c r="BXR61" s="87"/>
      <c r="BXS61" s="87"/>
      <c r="BXT61" s="87"/>
      <c r="BXU61" s="87"/>
      <c r="BXV61" s="87"/>
      <c r="BXW61" s="87"/>
      <c r="BXX61" s="87"/>
      <c r="BXY61" s="87"/>
    </row>
    <row r="62" spans="1:2001" s="88" customFormat="1" ht="15.75" hidden="1" customHeight="1" outlineLevel="1">
      <c r="A62" s="53"/>
      <c r="B62" s="89" t="s">
        <v>84</v>
      </c>
      <c r="C62" s="90"/>
      <c r="D62" s="91"/>
      <c r="E62" s="92"/>
      <c r="F62" s="92"/>
      <c r="G62" s="64"/>
      <c r="H62" s="64"/>
      <c r="I62" s="95"/>
      <c r="J62" s="85"/>
      <c r="K62" s="96"/>
      <c r="L62" s="95"/>
      <c r="M62" s="65"/>
      <c r="N62" s="65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  <c r="IU62" s="87"/>
      <c r="IV62" s="87"/>
      <c r="IW62" s="87"/>
      <c r="IX62" s="87"/>
      <c r="IY62" s="87"/>
      <c r="IZ62" s="87"/>
      <c r="JA62" s="87"/>
      <c r="JB62" s="87"/>
      <c r="JC62" s="87"/>
      <c r="JD62" s="87"/>
      <c r="JE62" s="87"/>
      <c r="JF62" s="87"/>
      <c r="JG62" s="87"/>
      <c r="JH62" s="87"/>
      <c r="JI62" s="87"/>
      <c r="JJ62" s="87"/>
      <c r="JK62" s="87"/>
      <c r="JL62" s="87"/>
      <c r="JM62" s="87"/>
      <c r="JN62" s="87"/>
      <c r="JO62" s="87"/>
      <c r="JP62" s="87"/>
      <c r="JQ62" s="87"/>
      <c r="JR62" s="87"/>
      <c r="JS62" s="87"/>
      <c r="JT62" s="87"/>
      <c r="JU62" s="87"/>
      <c r="JV62" s="87"/>
      <c r="JW62" s="87"/>
      <c r="JX62" s="87"/>
      <c r="JY62" s="87"/>
      <c r="JZ62" s="87"/>
      <c r="KA62" s="87"/>
      <c r="KB62" s="87"/>
      <c r="KC62" s="87"/>
      <c r="KD62" s="87"/>
      <c r="KE62" s="87"/>
      <c r="KF62" s="87"/>
      <c r="KG62" s="87"/>
      <c r="KH62" s="87"/>
      <c r="KI62" s="87"/>
      <c r="KJ62" s="87"/>
      <c r="KK62" s="87"/>
      <c r="KL62" s="87"/>
      <c r="KM62" s="87"/>
      <c r="KN62" s="87"/>
      <c r="KO62" s="87"/>
      <c r="KP62" s="87"/>
      <c r="KQ62" s="87"/>
      <c r="KR62" s="87"/>
      <c r="KS62" s="87"/>
      <c r="KT62" s="87"/>
      <c r="KU62" s="87"/>
      <c r="KV62" s="87"/>
      <c r="KW62" s="87"/>
      <c r="KX62" s="87"/>
      <c r="KY62" s="87"/>
      <c r="KZ62" s="87"/>
      <c r="LA62" s="87"/>
      <c r="LB62" s="87"/>
      <c r="LC62" s="87"/>
      <c r="LD62" s="87"/>
      <c r="LE62" s="87"/>
      <c r="LF62" s="87"/>
      <c r="LG62" s="87"/>
      <c r="LH62" s="87"/>
      <c r="LI62" s="87"/>
      <c r="LJ62" s="87"/>
      <c r="LK62" s="87"/>
      <c r="LL62" s="87"/>
      <c r="LM62" s="87"/>
      <c r="LN62" s="87"/>
      <c r="LO62" s="87"/>
      <c r="LP62" s="87"/>
      <c r="LQ62" s="87"/>
      <c r="LR62" s="87"/>
      <c r="LS62" s="87"/>
      <c r="LT62" s="87"/>
      <c r="LU62" s="87"/>
      <c r="LV62" s="87"/>
      <c r="LW62" s="87"/>
      <c r="LX62" s="87"/>
      <c r="LY62" s="87"/>
      <c r="LZ62" s="87"/>
      <c r="MA62" s="87"/>
      <c r="MB62" s="87"/>
      <c r="MC62" s="87"/>
      <c r="MD62" s="87"/>
      <c r="ME62" s="87"/>
      <c r="MF62" s="87"/>
      <c r="MG62" s="87"/>
      <c r="MH62" s="87"/>
      <c r="MI62" s="87"/>
      <c r="MJ62" s="87"/>
      <c r="MK62" s="87"/>
      <c r="ML62" s="87"/>
      <c r="MM62" s="87"/>
      <c r="MN62" s="87"/>
      <c r="MO62" s="87"/>
      <c r="MP62" s="87"/>
      <c r="MQ62" s="87"/>
      <c r="MR62" s="87"/>
      <c r="MS62" s="87"/>
      <c r="MT62" s="87"/>
      <c r="MU62" s="87"/>
      <c r="MV62" s="87"/>
      <c r="MW62" s="87"/>
      <c r="MX62" s="87"/>
      <c r="MY62" s="87"/>
      <c r="MZ62" s="87"/>
      <c r="NA62" s="87"/>
      <c r="NB62" s="87"/>
      <c r="NC62" s="87"/>
      <c r="ND62" s="87"/>
      <c r="NE62" s="87"/>
      <c r="NF62" s="87"/>
      <c r="NG62" s="87"/>
      <c r="NH62" s="87"/>
      <c r="NI62" s="87"/>
      <c r="NJ62" s="87"/>
      <c r="NK62" s="87"/>
      <c r="NL62" s="87"/>
      <c r="NM62" s="87"/>
      <c r="NN62" s="87"/>
      <c r="NO62" s="87"/>
      <c r="NP62" s="87"/>
      <c r="NQ62" s="87"/>
      <c r="NR62" s="87"/>
      <c r="NS62" s="87"/>
      <c r="NT62" s="87"/>
      <c r="NU62" s="87"/>
      <c r="NV62" s="87"/>
      <c r="NW62" s="87"/>
      <c r="NX62" s="87"/>
      <c r="NY62" s="87"/>
      <c r="NZ62" s="87"/>
      <c r="OA62" s="87"/>
      <c r="OB62" s="87"/>
      <c r="OC62" s="87"/>
      <c r="OD62" s="87"/>
      <c r="OE62" s="87"/>
      <c r="OF62" s="87"/>
      <c r="OG62" s="87"/>
      <c r="OH62" s="87"/>
      <c r="OI62" s="87"/>
      <c r="OJ62" s="87"/>
      <c r="OK62" s="87"/>
      <c r="OL62" s="87"/>
      <c r="OM62" s="87"/>
      <c r="ON62" s="87"/>
      <c r="OO62" s="87"/>
      <c r="OP62" s="87"/>
      <c r="OQ62" s="87"/>
      <c r="OR62" s="87"/>
      <c r="OS62" s="87"/>
      <c r="OT62" s="87"/>
      <c r="OU62" s="87"/>
      <c r="OV62" s="87"/>
      <c r="OW62" s="87"/>
      <c r="OX62" s="87"/>
      <c r="OY62" s="87"/>
      <c r="OZ62" s="87"/>
      <c r="PA62" s="87"/>
      <c r="PB62" s="87"/>
      <c r="PC62" s="87"/>
      <c r="PD62" s="87"/>
      <c r="PE62" s="87"/>
      <c r="PF62" s="87"/>
      <c r="PG62" s="87"/>
      <c r="PH62" s="87"/>
      <c r="PI62" s="87"/>
      <c r="PJ62" s="87"/>
      <c r="PK62" s="87"/>
      <c r="PL62" s="87"/>
      <c r="PM62" s="87"/>
      <c r="PN62" s="87"/>
      <c r="PO62" s="87"/>
      <c r="PP62" s="87"/>
      <c r="PQ62" s="87"/>
      <c r="PR62" s="87"/>
      <c r="PS62" s="87"/>
      <c r="PT62" s="87"/>
      <c r="PU62" s="87"/>
      <c r="PV62" s="87"/>
      <c r="PW62" s="87"/>
      <c r="PX62" s="87"/>
      <c r="PY62" s="87"/>
      <c r="PZ62" s="87"/>
      <c r="QA62" s="87"/>
      <c r="QB62" s="87"/>
      <c r="QC62" s="87"/>
      <c r="QD62" s="87"/>
      <c r="QE62" s="87"/>
      <c r="QF62" s="87"/>
      <c r="QG62" s="87"/>
      <c r="QH62" s="87"/>
      <c r="QI62" s="87"/>
      <c r="QJ62" s="87"/>
      <c r="QK62" s="87"/>
      <c r="QL62" s="87"/>
      <c r="QM62" s="87"/>
      <c r="QN62" s="87"/>
      <c r="QO62" s="87"/>
      <c r="QP62" s="87"/>
      <c r="QQ62" s="87"/>
      <c r="QR62" s="87"/>
      <c r="QS62" s="87"/>
      <c r="QT62" s="87"/>
      <c r="QU62" s="87"/>
      <c r="QV62" s="87"/>
      <c r="QW62" s="87"/>
      <c r="QX62" s="87"/>
      <c r="QY62" s="87"/>
      <c r="QZ62" s="87"/>
      <c r="RA62" s="87"/>
      <c r="RB62" s="87"/>
      <c r="RC62" s="87"/>
      <c r="RD62" s="87"/>
      <c r="RE62" s="87"/>
      <c r="RF62" s="87"/>
      <c r="RG62" s="87"/>
      <c r="RH62" s="87"/>
      <c r="RI62" s="87"/>
      <c r="RJ62" s="87"/>
      <c r="RK62" s="87"/>
      <c r="RL62" s="87"/>
      <c r="RM62" s="87"/>
      <c r="RN62" s="87"/>
      <c r="RO62" s="87"/>
      <c r="RP62" s="87"/>
      <c r="RQ62" s="87"/>
      <c r="RR62" s="87"/>
      <c r="RS62" s="87"/>
      <c r="RT62" s="87"/>
      <c r="RU62" s="87"/>
      <c r="RV62" s="87"/>
      <c r="RW62" s="87"/>
      <c r="RX62" s="87"/>
      <c r="RY62" s="87"/>
      <c r="RZ62" s="87"/>
      <c r="SA62" s="87"/>
      <c r="SB62" s="87"/>
      <c r="SC62" s="87"/>
      <c r="SD62" s="87"/>
      <c r="SE62" s="87"/>
      <c r="SF62" s="87"/>
      <c r="SG62" s="87"/>
      <c r="SH62" s="87"/>
      <c r="SI62" s="87"/>
      <c r="SJ62" s="87"/>
      <c r="SK62" s="87"/>
      <c r="SL62" s="87"/>
      <c r="SM62" s="87"/>
      <c r="SN62" s="87"/>
      <c r="SO62" s="87"/>
      <c r="SP62" s="87"/>
      <c r="SQ62" s="87"/>
      <c r="SR62" s="87"/>
      <c r="SS62" s="87"/>
      <c r="ST62" s="87"/>
      <c r="SU62" s="87"/>
      <c r="SV62" s="87"/>
      <c r="SW62" s="87"/>
      <c r="SX62" s="87"/>
      <c r="SY62" s="87"/>
      <c r="SZ62" s="87"/>
      <c r="TA62" s="87"/>
      <c r="TB62" s="87"/>
      <c r="TC62" s="87"/>
      <c r="TD62" s="87"/>
      <c r="TE62" s="87"/>
      <c r="TF62" s="87"/>
      <c r="TG62" s="87"/>
      <c r="TH62" s="87"/>
      <c r="TI62" s="87"/>
      <c r="TJ62" s="87"/>
      <c r="TK62" s="87"/>
      <c r="TL62" s="87"/>
      <c r="TM62" s="87"/>
      <c r="TN62" s="87"/>
      <c r="TO62" s="87"/>
      <c r="TP62" s="87"/>
      <c r="TQ62" s="87"/>
      <c r="TR62" s="87"/>
      <c r="TS62" s="87"/>
      <c r="TT62" s="87"/>
      <c r="TU62" s="87"/>
      <c r="TV62" s="87"/>
      <c r="TW62" s="87"/>
      <c r="TX62" s="87"/>
      <c r="TY62" s="87"/>
      <c r="TZ62" s="87"/>
      <c r="UA62" s="87"/>
      <c r="UB62" s="87"/>
      <c r="UC62" s="87"/>
      <c r="UD62" s="87"/>
      <c r="UE62" s="87"/>
      <c r="UF62" s="87"/>
      <c r="UG62" s="87"/>
      <c r="UH62" s="87"/>
      <c r="UI62" s="87"/>
      <c r="UJ62" s="87"/>
      <c r="UK62" s="87"/>
      <c r="UL62" s="87"/>
      <c r="UM62" s="87"/>
      <c r="UN62" s="87"/>
      <c r="UO62" s="87"/>
      <c r="UP62" s="87"/>
      <c r="UQ62" s="87"/>
      <c r="UR62" s="87"/>
      <c r="US62" s="87"/>
      <c r="UT62" s="87"/>
      <c r="UU62" s="87"/>
      <c r="UV62" s="87"/>
      <c r="UW62" s="87"/>
      <c r="UX62" s="87"/>
      <c r="UY62" s="87"/>
      <c r="UZ62" s="87"/>
      <c r="VA62" s="87"/>
      <c r="VB62" s="87"/>
      <c r="VC62" s="87"/>
      <c r="VD62" s="87"/>
      <c r="VE62" s="87"/>
      <c r="VF62" s="87"/>
      <c r="VG62" s="87"/>
      <c r="VH62" s="87"/>
      <c r="VI62" s="87"/>
      <c r="VJ62" s="87"/>
      <c r="VK62" s="87"/>
      <c r="VL62" s="87"/>
      <c r="VM62" s="87"/>
      <c r="VN62" s="87"/>
      <c r="VO62" s="87"/>
      <c r="VP62" s="87"/>
      <c r="VQ62" s="87"/>
      <c r="VR62" s="87"/>
      <c r="VS62" s="87"/>
      <c r="VT62" s="87"/>
      <c r="VU62" s="87"/>
      <c r="VV62" s="87"/>
      <c r="VW62" s="87"/>
      <c r="VX62" s="87"/>
      <c r="VY62" s="87"/>
      <c r="VZ62" s="87"/>
      <c r="WA62" s="87"/>
      <c r="WB62" s="87"/>
      <c r="WC62" s="87"/>
      <c r="WD62" s="87"/>
      <c r="WE62" s="87"/>
      <c r="WF62" s="87"/>
      <c r="WG62" s="87"/>
      <c r="WH62" s="87"/>
      <c r="WI62" s="87"/>
      <c r="WJ62" s="87"/>
      <c r="WK62" s="87"/>
      <c r="WL62" s="87"/>
      <c r="WM62" s="87"/>
      <c r="WN62" s="87"/>
      <c r="WO62" s="87"/>
      <c r="WP62" s="87"/>
      <c r="WQ62" s="87"/>
      <c r="WR62" s="87"/>
      <c r="WS62" s="87"/>
      <c r="WT62" s="87"/>
      <c r="WU62" s="87"/>
      <c r="WV62" s="87"/>
      <c r="WW62" s="87"/>
      <c r="WX62" s="87"/>
      <c r="WY62" s="87"/>
      <c r="WZ62" s="87"/>
      <c r="XA62" s="87"/>
      <c r="XB62" s="87"/>
      <c r="XC62" s="87"/>
      <c r="XD62" s="87"/>
      <c r="XE62" s="87"/>
      <c r="XF62" s="87"/>
      <c r="XG62" s="87"/>
      <c r="XH62" s="87"/>
      <c r="XI62" s="87"/>
      <c r="XJ62" s="87"/>
      <c r="XK62" s="87"/>
      <c r="XL62" s="87"/>
      <c r="XM62" s="87"/>
      <c r="XN62" s="87"/>
      <c r="XO62" s="87"/>
      <c r="XP62" s="87"/>
      <c r="XQ62" s="87"/>
      <c r="XR62" s="87"/>
      <c r="XS62" s="87"/>
      <c r="XT62" s="87"/>
      <c r="XU62" s="87"/>
      <c r="XV62" s="87"/>
      <c r="XW62" s="87"/>
      <c r="XX62" s="87"/>
      <c r="XY62" s="87"/>
      <c r="XZ62" s="87"/>
      <c r="YA62" s="87"/>
      <c r="YB62" s="87"/>
      <c r="YC62" s="87"/>
      <c r="YD62" s="87"/>
      <c r="YE62" s="87"/>
      <c r="YF62" s="87"/>
      <c r="YG62" s="87"/>
      <c r="YH62" s="87"/>
      <c r="YI62" s="87"/>
      <c r="YJ62" s="87"/>
      <c r="YK62" s="87"/>
      <c r="YL62" s="87"/>
      <c r="YM62" s="87"/>
      <c r="YN62" s="87"/>
      <c r="YO62" s="87"/>
      <c r="YP62" s="87"/>
      <c r="YQ62" s="87"/>
      <c r="YR62" s="87"/>
      <c r="YS62" s="87"/>
      <c r="YT62" s="87"/>
      <c r="YU62" s="87"/>
      <c r="YV62" s="87"/>
      <c r="YW62" s="87"/>
      <c r="YX62" s="87"/>
      <c r="YY62" s="87"/>
      <c r="YZ62" s="87"/>
      <c r="ZA62" s="87"/>
      <c r="ZB62" s="87"/>
      <c r="ZC62" s="87"/>
      <c r="ZD62" s="87"/>
      <c r="ZE62" s="87"/>
      <c r="ZF62" s="87"/>
      <c r="ZG62" s="87"/>
      <c r="ZH62" s="87"/>
      <c r="ZI62" s="87"/>
      <c r="ZJ62" s="87"/>
      <c r="ZK62" s="87"/>
      <c r="ZL62" s="87"/>
      <c r="ZM62" s="87"/>
      <c r="ZN62" s="87"/>
      <c r="ZO62" s="87"/>
      <c r="ZP62" s="87"/>
      <c r="ZQ62" s="87"/>
      <c r="ZR62" s="87"/>
      <c r="ZS62" s="87"/>
      <c r="ZT62" s="87"/>
      <c r="ZU62" s="87"/>
      <c r="ZV62" s="87"/>
      <c r="ZW62" s="87"/>
      <c r="ZX62" s="87"/>
      <c r="ZY62" s="87"/>
      <c r="ZZ62" s="87"/>
      <c r="AAA62" s="87"/>
      <c r="AAB62" s="87"/>
      <c r="AAC62" s="87"/>
      <c r="AAD62" s="87"/>
      <c r="AAE62" s="87"/>
      <c r="AAF62" s="87"/>
      <c r="AAG62" s="87"/>
      <c r="AAH62" s="87"/>
      <c r="AAI62" s="87"/>
      <c r="AAJ62" s="87"/>
      <c r="AAK62" s="87"/>
      <c r="AAL62" s="87"/>
      <c r="AAM62" s="87"/>
      <c r="AAN62" s="87"/>
      <c r="AAO62" s="87"/>
      <c r="AAP62" s="87"/>
      <c r="AAQ62" s="87"/>
      <c r="AAR62" s="87"/>
      <c r="AAS62" s="87"/>
      <c r="AAT62" s="87"/>
      <c r="AAU62" s="87"/>
      <c r="AAV62" s="87"/>
      <c r="AAW62" s="87"/>
      <c r="AAX62" s="87"/>
      <c r="AAY62" s="87"/>
      <c r="AAZ62" s="87"/>
      <c r="ABA62" s="87"/>
      <c r="ABB62" s="87"/>
      <c r="ABC62" s="87"/>
      <c r="ABD62" s="87"/>
      <c r="ABE62" s="87"/>
      <c r="ABF62" s="87"/>
      <c r="ABG62" s="87"/>
      <c r="ABH62" s="87"/>
      <c r="ABI62" s="87"/>
      <c r="ABJ62" s="87"/>
      <c r="ABK62" s="87"/>
      <c r="ABL62" s="87"/>
      <c r="ABM62" s="87"/>
      <c r="ABN62" s="87"/>
      <c r="ABO62" s="87"/>
      <c r="ABP62" s="87"/>
      <c r="ABQ62" s="87"/>
      <c r="ABR62" s="87"/>
      <c r="ABS62" s="87"/>
      <c r="ABT62" s="87"/>
      <c r="ABU62" s="87"/>
      <c r="ABV62" s="87"/>
      <c r="ABW62" s="87"/>
      <c r="ABX62" s="87"/>
      <c r="ABY62" s="87"/>
      <c r="ABZ62" s="87"/>
      <c r="ACA62" s="87"/>
      <c r="ACB62" s="87"/>
      <c r="ACC62" s="87"/>
      <c r="ACD62" s="87"/>
      <c r="ACE62" s="87"/>
      <c r="ACF62" s="87"/>
      <c r="ACG62" s="87"/>
      <c r="ACH62" s="87"/>
      <c r="ACI62" s="87"/>
      <c r="ACJ62" s="87"/>
      <c r="ACK62" s="87"/>
      <c r="ACL62" s="87"/>
      <c r="ACM62" s="87"/>
      <c r="ACN62" s="87"/>
      <c r="ACO62" s="87"/>
      <c r="ACP62" s="87"/>
      <c r="ACQ62" s="87"/>
      <c r="ACR62" s="87"/>
      <c r="ACS62" s="87"/>
      <c r="ACT62" s="87"/>
      <c r="ACU62" s="87"/>
      <c r="ACV62" s="87"/>
      <c r="ACW62" s="87"/>
      <c r="ACX62" s="87"/>
      <c r="ACY62" s="87"/>
      <c r="ACZ62" s="87"/>
      <c r="ADA62" s="87"/>
      <c r="ADB62" s="87"/>
      <c r="ADC62" s="87"/>
      <c r="ADD62" s="87"/>
      <c r="ADE62" s="87"/>
      <c r="ADF62" s="87"/>
      <c r="ADG62" s="87"/>
      <c r="ADH62" s="87"/>
      <c r="ADI62" s="87"/>
      <c r="ADJ62" s="87"/>
      <c r="ADK62" s="87"/>
      <c r="ADL62" s="87"/>
      <c r="ADM62" s="87"/>
      <c r="ADN62" s="87"/>
      <c r="ADO62" s="87"/>
      <c r="ADP62" s="87"/>
      <c r="ADQ62" s="87"/>
      <c r="ADR62" s="87"/>
      <c r="ADS62" s="87"/>
      <c r="ADT62" s="87"/>
      <c r="ADU62" s="87"/>
      <c r="ADV62" s="87"/>
      <c r="ADW62" s="87"/>
      <c r="ADX62" s="87"/>
      <c r="ADY62" s="87"/>
      <c r="ADZ62" s="87"/>
      <c r="AEA62" s="87"/>
      <c r="AEB62" s="87"/>
      <c r="AEC62" s="87"/>
      <c r="AED62" s="87"/>
      <c r="AEE62" s="87"/>
      <c r="AEF62" s="87"/>
      <c r="AEG62" s="87"/>
      <c r="AEH62" s="87"/>
      <c r="AEI62" s="87"/>
      <c r="AEJ62" s="87"/>
      <c r="AEK62" s="87"/>
      <c r="AEL62" s="87"/>
      <c r="AEM62" s="87"/>
      <c r="AEN62" s="87"/>
      <c r="AEO62" s="87"/>
      <c r="AEP62" s="87"/>
      <c r="AEQ62" s="87"/>
      <c r="AER62" s="87"/>
      <c r="AES62" s="87"/>
      <c r="AET62" s="87"/>
      <c r="AEU62" s="87"/>
      <c r="AEV62" s="87"/>
      <c r="AEW62" s="87"/>
      <c r="AEX62" s="87"/>
      <c r="AEY62" s="87"/>
      <c r="AEZ62" s="87"/>
      <c r="AFA62" s="87"/>
      <c r="AFB62" s="87"/>
      <c r="AFC62" s="87"/>
      <c r="AFD62" s="87"/>
      <c r="AFE62" s="87"/>
      <c r="AFF62" s="87"/>
      <c r="AFG62" s="87"/>
      <c r="AFH62" s="87"/>
      <c r="AFI62" s="87"/>
      <c r="AFJ62" s="87"/>
      <c r="AFK62" s="87"/>
      <c r="AFL62" s="87"/>
      <c r="AFM62" s="87"/>
      <c r="AFN62" s="87"/>
      <c r="AFO62" s="87"/>
      <c r="AFP62" s="87"/>
      <c r="AFQ62" s="87"/>
      <c r="AFR62" s="87"/>
      <c r="AFS62" s="87"/>
      <c r="AFT62" s="87"/>
      <c r="AFU62" s="87"/>
      <c r="AFV62" s="87"/>
      <c r="AFW62" s="87"/>
      <c r="AFX62" s="87"/>
      <c r="AFY62" s="87"/>
      <c r="AFZ62" s="87"/>
      <c r="AGA62" s="87"/>
      <c r="AGB62" s="87"/>
      <c r="AGC62" s="87"/>
      <c r="AGD62" s="87"/>
      <c r="AGE62" s="87"/>
      <c r="AGF62" s="87"/>
      <c r="AGG62" s="87"/>
      <c r="AGH62" s="87"/>
      <c r="AGI62" s="87"/>
      <c r="AGJ62" s="87"/>
      <c r="AGK62" s="87"/>
      <c r="AGL62" s="87"/>
      <c r="AGM62" s="87"/>
      <c r="AGN62" s="87"/>
      <c r="AGO62" s="87"/>
      <c r="AGP62" s="87"/>
      <c r="AGQ62" s="87"/>
      <c r="AGR62" s="87"/>
      <c r="AGS62" s="87"/>
      <c r="AGT62" s="87"/>
      <c r="AGU62" s="87"/>
      <c r="AGV62" s="87"/>
      <c r="AGW62" s="87"/>
      <c r="AGX62" s="87"/>
      <c r="AGY62" s="87"/>
      <c r="AGZ62" s="87"/>
      <c r="AHA62" s="87"/>
      <c r="AHB62" s="87"/>
      <c r="AHC62" s="87"/>
      <c r="AHD62" s="87"/>
      <c r="AHE62" s="87"/>
      <c r="AHF62" s="87"/>
      <c r="AHG62" s="87"/>
      <c r="AHH62" s="87"/>
      <c r="AHI62" s="87"/>
      <c r="AHJ62" s="87"/>
      <c r="AHK62" s="87"/>
      <c r="AHL62" s="87"/>
      <c r="AHM62" s="87"/>
      <c r="AHN62" s="87"/>
      <c r="AHO62" s="87"/>
      <c r="AHP62" s="87"/>
      <c r="AHQ62" s="87"/>
      <c r="AHR62" s="87"/>
      <c r="AHS62" s="87"/>
      <c r="AHT62" s="87"/>
      <c r="AHU62" s="87"/>
      <c r="AHV62" s="87"/>
      <c r="AHW62" s="87"/>
      <c r="AHX62" s="87"/>
      <c r="AHY62" s="87"/>
      <c r="AHZ62" s="87"/>
      <c r="AIA62" s="87"/>
      <c r="AIB62" s="87"/>
      <c r="AIC62" s="87"/>
      <c r="AID62" s="87"/>
      <c r="AIE62" s="87"/>
      <c r="AIF62" s="87"/>
      <c r="AIG62" s="87"/>
      <c r="AIH62" s="87"/>
      <c r="AII62" s="87"/>
      <c r="AIJ62" s="87"/>
      <c r="AIK62" s="87"/>
      <c r="AIL62" s="87"/>
      <c r="AIM62" s="87"/>
      <c r="AIN62" s="87"/>
      <c r="AIO62" s="87"/>
      <c r="AIP62" s="87"/>
      <c r="AIQ62" s="87"/>
      <c r="AIR62" s="87"/>
      <c r="AIS62" s="87"/>
      <c r="AIT62" s="87"/>
      <c r="AIU62" s="87"/>
      <c r="AIV62" s="87"/>
      <c r="AIW62" s="87"/>
      <c r="AIX62" s="87"/>
      <c r="AIY62" s="87"/>
      <c r="AIZ62" s="87"/>
      <c r="AJA62" s="87"/>
      <c r="AJB62" s="87"/>
      <c r="AJC62" s="87"/>
      <c r="AJD62" s="87"/>
      <c r="AJE62" s="87"/>
      <c r="AJF62" s="87"/>
      <c r="AJG62" s="87"/>
      <c r="AJH62" s="87"/>
      <c r="AJI62" s="87"/>
      <c r="AJJ62" s="87"/>
      <c r="AJK62" s="87"/>
      <c r="AJL62" s="87"/>
      <c r="AJM62" s="87"/>
      <c r="AJN62" s="87"/>
      <c r="AJO62" s="87"/>
      <c r="AJP62" s="87"/>
      <c r="AJQ62" s="87"/>
      <c r="AJR62" s="87"/>
      <c r="AJS62" s="87"/>
      <c r="AJT62" s="87"/>
      <c r="AJU62" s="87"/>
      <c r="AJV62" s="87"/>
      <c r="AJW62" s="87"/>
      <c r="AJX62" s="87"/>
      <c r="AJY62" s="87"/>
      <c r="AJZ62" s="87"/>
      <c r="AKA62" s="87"/>
      <c r="AKB62" s="87"/>
      <c r="AKC62" s="87"/>
      <c r="AKD62" s="87"/>
      <c r="AKE62" s="87"/>
      <c r="AKF62" s="87"/>
      <c r="AKG62" s="87"/>
      <c r="AKH62" s="87"/>
      <c r="AKI62" s="87"/>
      <c r="AKJ62" s="87"/>
      <c r="AKK62" s="87"/>
      <c r="AKL62" s="87"/>
      <c r="AKM62" s="87"/>
      <c r="AKN62" s="87"/>
      <c r="AKO62" s="87"/>
      <c r="AKP62" s="87"/>
      <c r="AKQ62" s="87"/>
      <c r="AKR62" s="87"/>
      <c r="AKS62" s="87"/>
      <c r="AKT62" s="87"/>
      <c r="AKU62" s="87"/>
      <c r="AKV62" s="87"/>
      <c r="AKW62" s="87"/>
      <c r="AKX62" s="87"/>
      <c r="AKY62" s="87"/>
      <c r="AKZ62" s="87"/>
      <c r="ALA62" s="87"/>
      <c r="ALB62" s="87"/>
      <c r="ALC62" s="87"/>
      <c r="ALD62" s="87"/>
      <c r="ALE62" s="87"/>
      <c r="ALF62" s="87"/>
      <c r="ALG62" s="87"/>
      <c r="ALH62" s="87"/>
      <c r="ALI62" s="87"/>
      <c r="ALJ62" s="87"/>
      <c r="ALK62" s="87"/>
      <c r="ALL62" s="87"/>
      <c r="ALM62" s="87"/>
      <c r="ALN62" s="87"/>
      <c r="ALO62" s="87"/>
      <c r="ALP62" s="87"/>
      <c r="ALQ62" s="87"/>
      <c r="ALR62" s="87"/>
      <c r="ALS62" s="87"/>
      <c r="ALT62" s="87"/>
      <c r="ALU62" s="87"/>
      <c r="ALV62" s="87"/>
      <c r="ALW62" s="87"/>
      <c r="ALX62" s="87"/>
      <c r="ALY62" s="87"/>
      <c r="ALZ62" s="87"/>
      <c r="AMA62" s="87"/>
      <c r="AMB62" s="87"/>
      <c r="AMC62" s="87"/>
      <c r="AMD62" s="87"/>
      <c r="AME62" s="87"/>
      <c r="AMF62" s="87"/>
      <c r="AMG62" s="87"/>
      <c r="AMH62" s="87"/>
      <c r="AMI62" s="87"/>
      <c r="AMJ62" s="87"/>
      <c r="AMK62" s="87"/>
      <c r="AML62" s="87"/>
      <c r="AMM62" s="87"/>
      <c r="AMN62" s="87"/>
      <c r="AMO62" s="87"/>
      <c r="AMP62" s="87"/>
      <c r="AMQ62" s="87"/>
      <c r="AMR62" s="87"/>
      <c r="AMS62" s="87"/>
      <c r="AMT62" s="87"/>
      <c r="AMU62" s="87"/>
      <c r="AMV62" s="87"/>
      <c r="AMW62" s="87"/>
      <c r="AMX62" s="87"/>
      <c r="AMY62" s="87"/>
      <c r="AMZ62" s="87"/>
      <c r="ANA62" s="87"/>
      <c r="ANB62" s="87"/>
      <c r="ANC62" s="87"/>
      <c r="AND62" s="87"/>
      <c r="ANE62" s="87"/>
      <c r="ANF62" s="87"/>
      <c r="ANG62" s="87"/>
      <c r="ANH62" s="87"/>
      <c r="ANI62" s="87"/>
      <c r="ANJ62" s="87"/>
      <c r="ANK62" s="87"/>
      <c r="ANL62" s="87"/>
      <c r="ANM62" s="87"/>
      <c r="ANN62" s="87"/>
      <c r="ANO62" s="87"/>
      <c r="ANP62" s="87"/>
      <c r="ANQ62" s="87"/>
      <c r="ANR62" s="87"/>
      <c r="ANS62" s="87"/>
      <c r="ANT62" s="87"/>
      <c r="ANU62" s="87"/>
      <c r="ANV62" s="87"/>
      <c r="ANW62" s="87"/>
      <c r="ANX62" s="87"/>
      <c r="ANY62" s="87"/>
      <c r="ANZ62" s="87"/>
      <c r="AOA62" s="87"/>
      <c r="AOB62" s="87"/>
      <c r="AOC62" s="87"/>
      <c r="AOD62" s="87"/>
      <c r="AOE62" s="87"/>
      <c r="AOF62" s="87"/>
      <c r="AOG62" s="87"/>
      <c r="AOH62" s="87"/>
      <c r="AOI62" s="87"/>
      <c r="AOJ62" s="87"/>
      <c r="AOK62" s="87"/>
      <c r="AOL62" s="87"/>
      <c r="AOM62" s="87"/>
      <c r="AON62" s="87"/>
      <c r="AOO62" s="87"/>
      <c r="AOP62" s="87"/>
      <c r="AOQ62" s="87"/>
      <c r="AOR62" s="87"/>
      <c r="AOS62" s="87"/>
      <c r="AOT62" s="87"/>
      <c r="AOU62" s="87"/>
      <c r="AOV62" s="87"/>
      <c r="AOW62" s="87"/>
      <c r="AOX62" s="87"/>
      <c r="AOY62" s="87"/>
      <c r="AOZ62" s="87"/>
      <c r="APA62" s="87"/>
      <c r="APB62" s="87"/>
      <c r="APC62" s="87"/>
      <c r="APD62" s="87"/>
      <c r="APE62" s="87"/>
      <c r="APF62" s="87"/>
      <c r="APG62" s="87"/>
      <c r="APH62" s="87"/>
      <c r="API62" s="87"/>
      <c r="APJ62" s="87"/>
      <c r="APK62" s="87"/>
      <c r="APL62" s="87"/>
      <c r="APM62" s="87"/>
      <c r="APN62" s="87"/>
      <c r="APO62" s="87"/>
      <c r="APP62" s="87"/>
      <c r="APQ62" s="87"/>
      <c r="APR62" s="87"/>
      <c r="APS62" s="87"/>
      <c r="APT62" s="87"/>
      <c r="APU62" s="87"/>
      <c r="APV62" s="87"/>
      <c r="APW62" s="87"/>
      <c r="APX62" s="87"/>
      <c r="APY62" s="87"/>
      <c r="APZ62" s="87"/>
      <c r="AQA62" s="87"/>
      <c r="AQB62" s="87"/>
      <c r="AQC62" s="87"/>
      <c r="AQD62" s="87"/>
      <c r="AQE62" s="87"/>
      <c r="AQF62" s="87"/>
      <c r="AQG62" s="87"/>
      <c r="AQH62" s="87"/>
      <c r="AQI62" s="87"/>
      <c r="AQJ62" s="87"/>
      <c r="AQK62" s="87"/>
      <c r="AQL62" s="87"/>
      <c r="AQM62" s="87"/>
      <c r="AQN62" s="87"/>
      <c r="AQO62" s="87"/>
      <c r="AQP62" s="87"/>
      <c r="AQQ62" s="87"/>
      <c r="AQR62" s="87"/>
      <c r="AQS62" s="87"/>
      <c r="AQT62" s="87"/>
      <c r="AQU62" s="87"/>
      <c r="AQV62" s="87"/>
      <c r="AQW62" s="87"/>
      <c r="AQX62" s="87"/>
      <c r="AQY62" s="87"/>
      <c r="AQZ62" s="87"/>
      <c r="ARA62" s="87"/>
      <c r="ARB62" s="87"/>
      <c r="ARC62" s="87"/>
      <c r="ARD62" s="87"/>
      <c r="ARE62" s="87"/>
      <c r="ARF62" s="87"/>
      <c r="ARG62" s="87"/>
      <c r="ARH62" s="87"/>
      <c r="ARI62" s="87"/>
      <c r="ARJ62" s="87"/>
      <c r="ARK62" s="87"/>
      <c r="ARL62" s="87"/>
      <c r="ARM62" s="87"/>
      <c r="ARN62" s="87"/>
      <c r="ARO62" s="87"/>
      <c r="ARP62" s="87"/>
      <c r="ARQ62" s="87"/>
      <c r="ARR62" s="87"/>
      <c r="ARS62" s="87"/>
      <c r="ART62" s="87"/>
      <c r="ARU62" s="87"/>
      <c r="ARV62" s="87"/>
      <c r="ARW62" s="87"/>
      <c r="ARX62" s="87"/>
      <c r="ARY62" s="87"/>
      <c r="ARZ62" s="87"/>
      <c r="ASA62" s="87"/>
      <c r="ASB62" s="87"/>
      <c r="ASC62" s="87"/>
      <c r="ASD62" s="87"/>
      <c r="ASE62" s="87"/>
      <c r="ASF62" s="87"/>
      <c r="ASG62" s="87"/>
      <c r="ASH62" s="87"/>
      <c r="ASI62" s="87"/>
      <c r="ASJ62" s="87"/>
      <c r="ASK62" s="87"/>
      <c r="ASL62" s="87"/>
      <c r="ASM62" s="87"/>
      <c r="ASN62" s="87"/>
      <c r="ASO62" s="87"/>
      <c r="ASP62" s="87"/>
      <c r="ASQ62" s="87"/>
      <c r="ASR62" s="87"/>
      <c r="ASS62" s="87"/>
      <c r="AST62" s="87"/>
      <c r="ASU62" s="87"/>
      <c r="ASV62" s="87"/>
      <c r="ASW62" s="87"/>
      <c r="ASX62" s="87"/>
      <c r="ASY62" s="87"/>
      <c r="ASZ62" s="87"/>
      <c r="ATA62" s="87"/>
      <c r="ATB62" s="87"/>
      <c r="ATC62" s="87"/>
      <c r="ATD62" s="87"/>
      <c r="ATE62" s="87"/>
      <c r="ATF62" s="87"/>
      <c r="ATG62" s="87"/>
      <c r="ATH62" s="87"/>
      <c r="ATI62" s="87"/>
      <c r="ATJ62" s="87"/>
      <c r="ATK62" s="87"/>
      <c r="ATL62" s="87"/>
      <c r="ATM62" s="87"/>
      <c r="ATN62" s="87"/>
      <c r="ATO62" s="87"/>
      <c r="ATP62" s="87"/>
      <c r="ATQ62" s="87"/>
      <c r="ATR62" s="87"/>
      <c r="ATS62" s="87"/>
      <c r="ATT62" s="87"/>
      <c r="ATU62" s="87"/>
      <c r="ATV62" s="87"/>
      <c r="ATW62" s="87"/>
      <c r="ATX62" s="87"/>
      <c r="ATY62" s="87"/>
      <c r="ATZ62" s="87"/>
      <c r="AUA62" s="87"/>
      <c r="AUB62" s="87"/>
      <c r="AUC62" s="87"/>
      <c r="AUD62" s="87"/>
      <c r="AUE62" s="87"/>
      <c r="AUF62" s="87"/>
      <c r="AUG62" s="87"/>
      <c r="AUH62" s="87"/>
      <c r="AUI62" s="87"/>
      <c r="AUJ62" s="87"/>
      <c r="AUK62" s="87"/>
      <c r="AUL62" s="87"/>
      <c r="AUM62" s="87"/>
      <c r="AUN62" s="87"/>
      <c r="AUO62" s="87"/>
      <c r="AUP62" s="87"/>
      <c r="AUQ62" s="87"/>
      <c r="AUR62" s="87"/>
      <c r="AUS62" s="87"/>
      <c r="AUT62" s="87"/>
      <c r="AUU62" s="87"/>
      <c r="AUV62" s="87"/>
      <c r="AUW62" s="87"/>
      <c r="AUX62" s="87"/>
      <c r="AUY62" s="87"/>
      <c r="AUZ62" s="87"/>
      <c r="AVA62" s="87"/>
      <c r="AVB62" s="87"/>
      <c r="AVC62" s="87"/>
      <c r="AVD62" s="87"/>
      <c r="AVE62" s="87"/>
      <c r="AVF62" s="87"/>
      <c r="AVG62" s="87"/>
      <c r="AVH62" s="87"/>
      <c r="AVI62" s="87"/>
      <c r="AVJ62" s="87"/>
      <c r="AVK62" s="87"/>
      <c r="AVL62" s="87"/>
      <c r="AVM62" s="87"/>
      <c r="AVN62" s="87"/>
      <c r="AVO62" s="87"/>
      <c r="AVP62" s="87"/>
      <c r="AVQ62" s="87"/>
      <c r="AVR62" s="87"/>
      <c r="AVS62" s="87"/>
      <c r="AVT62" s="87"/>
      <c r="AVU62" s="87"/>
      <c r="AVV62" s="87"/>
      <c r="AVW62" s="87"/>
      <c r="AVX62" s="87"/>
      <c r="AVY62" s="87"/>
      <c r="AVZ62" s="87"/>
      <c r="AWA62" s="87"/>
      <c r="AWB62" s="87"/>
      <c r="AWC62" s="87"/>
      <c r="AWD62" s="87"/>
      <c r="AWE62" s="87"/>
      <c r="AWF62" s="87"/>
      <c r="AWG62" s="87"/>
      <c r="AWH62" s="87"/>
      <c r="AWI62" s="87"/>
      <c r="AWJ62" s="87"/>
      <c r="AWK62" s="87"/>
      <c r="AWL62" s="87"/>
      <c r="AWM62" s="87"/>
      <c r="AWN62" s="87"/>
      <c r="AWO62" s="87"/>
      <c r="AWP62" s="87"/>
      <c r="AWQ62" s="87"/>
      <c r="AWR62" s="87"/>
      <c r="AWS62" s="87"/>
      <c r="AWT62" s="87"/>
      <c r="AWU62" s="87"/>
      <c r="AWV62" s="87"/>
      <c r="AWW62" s="87"/>
      <c r="AWX62" s="87"/>
      <c r="AWY62" s="87"/>
      <c r="AWZ62" s="87"/>
      <c r="AXA62" s="87"/>
      <c r="AXB62" s="87"/>
      <c r="AXC62" s="87"/>
      <c r="AXD62" s="87"/>
      <c r="AXE62" s="87"/>
      <c r="AXF62" s="87"/>
      <c r="AXG62" s="87"/>
      <c r="AXH62" s="87"/>
      <c r="AXI62" s="87"/>
      <c r="AXJ62" s="87"/>
      <c r="AXK62" s="87"/>
      <c r="AXL62" s="87"/>
      <c r="AXM62" s="87"/>
      <c r="AXN62" s="87"/>
      <c r="AXO62" s="87"/>
      <c r="AXP62" s="87"/>
      <c r="AXQ62" s="87"/>
      <c r="AXR62" s="87"/>
      <c r="AXS62" s="87"/>
      <c r="AXT62" s="87"/>
      <c r="AXU62" s="87"/>
      <c r="AXV62" s="87"/>
      <c r="AXW62" s="87"/>
      <c r="AXX62" s="87"/>
      <c r="AXY62" s="87"/>
      <c r="AXZ62" s="87"/>
      <c r="AYA62" s="87"/>
      <c r="AYB62" s="87"/>
      <c r="AYC62" s="87"/>
      <c r="AYD62" s="87"/>
      <c r="AYE62" s="87"/>
      <c r="AYF62" s="87"/>
      <c r="AYG62" s="87"/>
      <c r="AYH62" s="87"/>
      <c r="AYI62" s="87"/>
      <c r="AYJ62" s="87"/>
      <c r="AYK62" s="87"/>
      <c r="AYL62" s="87"/>
      <c r="AYM62" s="87"/>
      <c r="AYN62" s="87"/>
      <c r="AYO62" s="87"/>
      <c r="AYP62" s="87"/>
      <c r="AYQ62" s="87"/>
      <c r="AYR62" s="87"/>
      <c r="AYS62" s="87"/>
      <c r="AYT62" s="87"/>
      <c r="AYU62" s="87"/>
      <c r="AYV62" s="87"/>
      <c r="AYW62" s="87"/>
      <c r="AYX62" s="87"/>
      <c r="AYY62" s="87"/>
      <c r="AYZ62" s="87"/>
      <c r="AZA62" s="87"/>
      <c r="AZB62" s="87"/>
      <c r="AZC62" s="87"/>
      <c r="AZD62" s="87"/>
      <c r="AZE62" s="87"/>
      <c r="AZF62" s="87"/>
      <c r="AZG62" s="87"/>
      <c r="AZH62" s="87"/>
      <c r="AZI62" s="87"/>
      <c r="AZJ62" s="87"/>
      <c r="AZK62" s="87"/>
      <c r="AZL62" s="87"/>
      <c r="AZM62" s="87"/>
      <c r="AZN62" s="87"/>
      <c r="AZO62" s="87"/>
      <c r="AZP62" s="87"/>
      <c r="AZQ62" s="87"/>
      <c r="AZR62" s="87"/>
      <c r="AZS62" s="87"/>
      <c r="AZT62" s="87"/>
      <c r="AZU62" s="87"/>
      <c r="AZV62" s="87"/>
      <c r="AZW62" s="87"/>
      <c r="AZX62" s="87"/>
      <c r="AZY62" s="87"/>
      <c r="AZZ62" s="87"/>
      <c r="BAA62" s="87"/>
      <c r="BAB62" s="87"/>
      <c r="BAC62" s="87"/>
      <c r="BAD62" s="87"/>
      <c r="BAE62" s="87"/>
      <c r="BAF62" s="87"/>
      <c r="BAG62" s="87"/>
      <c r="BAH62" s="87"/>
      <c r="BAI62" s="87"/>
      <c r="BAJ62" s="87"/>
      <c r="BAK62" s="87"/>
      <c r="BAL62" s="87"/>
      <c r="BAM62" s="87"/>
      <c r="BAN62" s="87"/>
      <c r="BAO62" s="87"/>
      <c r="BAP62" s="87"/>
      <c r="BAQ62" s="87"/>
      <c r="BAR62" s="87"/>
      <c r="BAS62" s="87"/>
      <c r="BAT62" s="87"/>
      <c r="BAU62" s="87"/>
      <c r="BAV62" s="87"/>
      <c r="BAW62" s="87"/>
      <c r="BAX62" s="87"/>
      <c r="BAY62" s="87"/>
      <c r="BAZ62" s="87"/>
      <c r="BBA62" s="87"/>
      <c r="BBB62" s="87"/>
      <c r="BBC62" s="87"/>
      <c r="BBD62" s="87"/>
      <c r="BBE62" s="87"/>
      <c r="BBF62" s="87"/>
      <c r="BBG62" s="87"/>
      <c r="BBH62" s="87"/>
      <c r="BBI62" s="87"/>
      <c r="BBJ62" s="87"/>
      <c r="BBK62" s="87"/>
      <c r="BBL62" s="87"/>
      <c r="BBM62" s="87"/>
      <c r="BBN62" s="87"/>
      <c r="BBO62" s="87"/>
      <c r="BBP62" s="87"/>
      <c r="BBQ62" s="87"/>
      <c r="BBR62" s="87"/>
      <c r="BBS62" s="87"/>
      <c r="BBT62" s="87"/>
      <c r="BBU62" s="87"/>
      <c r="BBV62" s="87"/>
      <c r="BBW62" s="87"/>
      <c r="BBX62" s="87"/>
      <c r="BBY62" s="87"/>
      <c r="BBZ62" s="87"/>
      <c r="BCA62" s="87"/>
      <c r="BCB62" s="87"/>
      <c r="BCC62" s="87"/>
      <c r="BCD62" s="87"/>
      <c r="BCE62" s="87"/>
      <c r="BCF62" s="87"/>
      <c r="BCG62" s="87"/>
      <c r="BCH62" s="87"/>
      <c r="BCI62" s="87"/>
      <c r="BCJ62" s="87"/>
      <c r="BCK62" s="87"/>
      <c r="BCL62" s="87"/>
      <c r="BCM62" s="87"/>
      <c r="BCN62" s="87"/>
      <c r="BCO62" s="87"/>
      <c r="BCP62" s="87"/>
      <c r="BCQ62" s="87"/>
      <c r="BCR62" s="87"/>
      <c r="BCS62" s="87"/>
      <c r="BCT62" s="87"/>
      <c r="BCU62" s="87"/>
      <c r="BCV62" s="87"/>
      <c r="BCW62" s="87"/>
      <c r="BCX62" s="87"/>
      <c r="BCY62" s="87"/>
      <c r="BCZ62" s="87"/>
      <c r="BDA62" s="87"/>
      <c r="BDB62" s="87"/>
      <c r="BDC62" s="87"/>
      <c r="BDD62" s="87"/>
      <c r="BDE62" s="87"/>
      <c r="BDF62" s="87"/>
      <c r="BDG62" s="87"/>
      <c r="BDH62" s="87"/>
      <c r="BDI62" s="87"/>
      <c r="BDJ62" s="87"/>
      <c r="BDK62" s="87"/>
      <c r="BDL62" s="87"/>
      <c r="BDM62" s="87"/>
      <c r="BDN62" s="87"/>
      <c r="BDO62" s="87"/>
      <c r="BDP62" s="87"/>
      <c r="BDQ62" s="87"/>
      <c r="BDR62" s="87"/>
      <c r="BDS62" s="87"/>
      <c r="BDT62" s="87"/>
      <c r="BDU62" s="87"/>
      <c r="BDV62" s="87"/>
      <c r="BDW62" s="87"/>
      <c r="BDX62" s="87"/>
      <c r="BDY62" s="87"/>
      <c r="BDZ62" s="87"/>
      <c r="BEA62" s="87"/>
      <c r="BEB62" s="87"/>
      <c r="BEC62" s="87"/>
      <c r="BED62" s="87"/>
      <c r="BEE62" s="87"/>
      <c r="BEF62" s="87"/>
      <c r="BEG62" s="87"/>
      <c r="BEH62" s="87"/>
      <c r="BEI62" s="87"/>
      <c r="BEJ62" s="87"/>
      <c r="BEK62" s="87"/>
      <c r="BEL62" s="87"/>
      <c r="BEM62" s="87"/>
      <c r="BEN62" s="87"/>
      <c r="BEO62" s="87"/>
      <c r="BEP62" s="87"/>
      <c r="BEQ62" s="87"/>
      <c r="BER62" s="87"/>
      <c r="BES62" s="87"/>
      <c r="BET62" s="87"/>
      <c r="BEU62" s="87"/>
      <c r="BEV62" s="87"/>
      <c r="BEW62" s="87"/>
      <c r="BEX62" s="87"/>
      <c r="BEY62" s="87"/>
      <c r="BEZ62" s="87"/>
      <c r="BFA62" s="87"/>
      <c r="BFB62" s="87"/>
      <c r="BFC62" s="87"/>
      <c r="BFD62" s="87"/>
      <c r="BFE62" s="87"/>
      <c r="BFF62" s="87"/>
      <c r="BFG62" s="87"/>
      <c r="BFH62" s="87"/>
      <c r="BFI62" s="87"/>
      <c r="BFJ62" s="87"/>
      <c r="BFK62" s="87"/>
      <c r="BFL62" s="87"/>
      <c r="BFM62" s="87"/>
      <c r="BFN62" s="87"/>
      <c r="BFO62" s="87"/>
      <c r="BFP62" s="87"/>
      <c r="BFQ62" s="87"/>
      <c r="BFR62" s="87"/>
      <c r="BFS62" s="87"/>
      <c r="BFT62" s="87"/>
      <c r="BFU62" s="87"/>
      <c r="BFV62" s="87"/>
      <c r="BFW62" s="87"/>
      <c r="BFX62" s="87"/>
      <c r="BFY62" s="87"/>
      <c r="BFZ62" s="87"/>
      <c r="BGA62" s="87"/>
      <c r="BGB62" s="87"/>
      <c r="BGC62" s="87"/>
      <c r="BGD62" s="87"/>
      <c r="BGE62" s="87"/>
      <c r="BGF62" s="87"/>
      <c r="BGG62" s="87"/>
      <c r="BGH62" s="87"/>
      <c r="BGI62" s="87"/>
      <c r="BGJ62" s="87"/>
      <c r="BGK62" s="87"/>
      <c r="BGL62" s="87"/>
      <c r="BGM62" s="87"/>
      <c r="BGN62" s="87"/>
      <c r="BGO62" s="87"/>
      <c r="BGP62" s="87"/>
      <c r="BGQ62" s="87"/>
      <c r="BGR62" s="87"/>
      <c r="BGS62" s="87"/>
      <c r="BGT62" s="87"/>
      <c r="BGU62" s="87"/>
      <c r="BGV62" s="87"/>
      <c r="BGW62" s="87"/>
      <c r="BGX62" s="87"/>
      <c r="BGY62" s="87"/>
      <c r="BGZ62" s="87"/>
      <c r="BHA62" s="87"/>
      <c r="BHB62" s="87"/>
      <c r="BHC62" s="87"/>
      <c r="BHD62" s="87"/>
      <c r="BHE62" s="87"/>
      <c r="BHF62" s="87"/>
      <c r="BHG62" s="87"/>
      <c r="BHH62" s="87"/>
      <c r="BHI62" s="87"/>
      <c r="BHJ62" s="87"/>
      <c r="BHK62" s="87"/>
      <c r="BHL62" s="87"/>
      <c r="BHM62" s="87"/>
      <c r="BHN62" s="87"/>
      <c r="BHO62" s="87"/>
      <c r="BHP62" s="87"/>
      <c r="BHQ62" s="87"/>
      <c r="BHR62" s="87"/>
      <c r="BHS62" s="87"/>
      <c r="BHT62" s="87"/>
      <c r="BHU62" s="87"/>
      <c r="BHV62" s="87"/>
      <c r="BHW62" s="87"/>
      <c r="BHX62" s="87"/>
      <c r="BHY62" s="87"/>
      <c r="BHZ62" s="87"/>
      <c r="BIA62" s="87"/>
      <c r="BIB62" s="87"/>
      <c r="BIC62" s="87"/>
      <c r="BID62" s="87"/>
      <c r="BIE62" s="87"/>
      <c r="BIF62" s="87"/>
      <c r="BIG62" s="87"/>
      <c r="BIH62" s="87"/>
      <c r="BII62" s="87"/>
      <c r="BIJ62" s="87"/>
      <c r="BIK62" s="87"/>
      <c r="BIL62" s="87"/>
      <c r="BIM62" s="87"/>
      <c r="BIN62" s="87"/>
      <c r="BIO62" s="87"/>
      <c r="BIP62" s="87"/>
      <c r="BIQ62" s="87"/>
      <c r="BIR62" s="87"/>
      <c r="BIS62" s="87"/>
      <c r="BIT62" s="87"/>
      <c r="BIU62" s="87"/>
      <c r="BIV62" s="87"/>
      <c r="BIW62" s="87"/>
      <c r="BIX62" s="87"/>
      <c r="BIY62" s="87"/>
      <c r="BIZ62" s="87"/>
      <c r="BJA62" s="87"/>
      <c r="BJB62" s="87"/>
      <c r="BJC62" s="87"/>
      <c r="BJD62" s="87"/>
      <c r="BJE62" s="87"/>
      <c r="BJF62" s="87"/>
      <c r="BJG62" s="87"/>
      <c r="BJH62" s="87"/>
      <c r="BJI62" s="87"/>
      <c r="BJJ62" s="87"/>
      <c r="BJK62" s="87"/>
      <c r="BJL62" s="87"/>
      <c r="BJM62" s="87"/>
      <c r="BJN62" s="87"/>
      <c r="BJO62" s="87"/>
      <c r="BJP62" s="87"/>
      <c r="BJQ62" s="87"/>
      <c r="BJR62" s="87"/>
      <c r="BJS62" s="87"/>
      <c r="BJT62" s="87"/>
      <c r="BJU62" s="87"/>
      <c r="BJV62" s="87"/>
      <c r="BJW62" s="87"/>
      <c r="BJX62" s="87"/>
      <c r="BJY62" s="87"/>
      <c r="BJZ62" s="87"/>
      <c r="BKA62" s="87"/>
      <c r="BKB62" s="87"/>
      <c r="BKC62" s="87"/>
      <c r="BKD62" s="87"/>
      <c r="BKE62" s="87"/>
      <c r="BKF62" s="87"/>
      <c r="BKG62" s="87"/>
      <c r="BKH62" s="87"/>
      <c r="BKI62" s="87"/>
      <c r="BKJ62" s="87"/>
      <c r="BKK62" s="87"/>
      <c r="BKL62" s="87"/>
      <c r="BKM62" s="87"/>
      <c r="BKN62" s="87"/>
      <c r="BKO62" s="87"/>
      <c r="BKP62" s="87"/>
      <c r="BKQ62" s="87"/>
      <c r="BKR62" s="87"/>
      <c r="BKS62" s="87"/>
      <c r="BKT62" s="87"/>
      <c r="BKU62" s="87"/>
      <c r="BKV62" s="87"/>
      <c r="BKW62" s="87"/>
      <c r="BKX62" s="87"/>
      <c r="BKY62" s="87"/>
      <c r="BKZ62" s="87"/>
      <c r="BLA62" s="87"/>
      <c r="BLB62" s="87"/>
      <c r="BLC62" s="87"/>
      <c r="BLD62" s="87"/>
      <c r="BLE62" s="87"/>
      <c r="BLF62" s="87"/>
      <c r="BLG62" s="87"/>
      <c r="BLH62" s="87"/>
      <c r="BLI62" s="87"/>
      <c r="BLJ62" s="87"/>
      <c r="BLK62" s="87"/>
      <c r="BLL62" s="87"/>
      <c r="BLM62" s="87"/>
      <c r="BLN62" s="87"/>
      <c r="BLO62" s="87"/>
      <c r="BLP62" s="87"/>
      <c r="BLQ62" s="87"/>
      <c r="BLR62" s="87"/>
      <c r="BLS62" s="87"/>
      <c r="BLT62" s="87"/>
      <c r="BLU62" s="87"/>
      <c r="BLV62" s="87"/>
      <c r="BLW62" s="87"/>
      <c r="BLX62" s="87"/>
      <c r="BLY62" s="87"/>
      <c r="BLZ62" s="87"/>
      <c r="BMA62" s="87"/>
      <c r="BMB62" s="87"/>
      <c r="BMC62" s="87"/>
      <c r="BMD62" s="87"/>
      <c r="BME62" s="87"/>
      <c r="BMF62" s="87"/>
      <c r="BMG62" s="87"/>
      <c r="BMH62" s="87"/>
      <c r="BMI62" s="87"/>
      <c r="BMJ62" s="87"/>
      <c r="BMK62" s="87"/>
      <c r="BML62" s="87"/>
      <c r="BMM62" s="87"/>
      <c r="BMN62" s="87"/>
      <c r="BMO62" s="87"/>
      <c r="BMP62" s="87"/>
      <c r="BMQ62" s="87"/>
      <c r="BMR62" s="87"/>
      <c r="BMS62" s="87"/>
      <c r="BMT62" s="87"/>
      <c r="BMU62" s="87"/>
      <c r="BMV62" s="87"/>
      <c r="BMW62" s="87"/>
      <c r="BMX62" s="87"/>
      <c r="BMY62" s="87"/>
      <c r="BMZ62" s="87"/>
      <c r="BNA62" s="87"/>
      <c r="BNB62" s="87"/>
      <c r="BNC62" s="87"/>
      <c r="BND62" s="87"/>
      <c r="BNE62" s="87"/>
      <c r="BNF62" s="87"/>
      <c r="BNG62" s="87"/>
      <c r="BNH62" s="87"/>
      <c r="BNI62" s="87"/>
      <c r="BNJ62" s="87"/>
      <c r="BNK62" s="87"/>
      <c r="BNL62" s="87"/>
      <c r="BNM62" s="87"/>
      <c r="BNN62" s="87"/>
      <c r="BNO62" s="87"/>
      <c r="BNP62" s="87"/>
      <c r="BNQ62" s="87"/>
      <c r="BNR62" s="87"/>
      <c r="BNS62" s="87"/>
      <c r="BNT62" s="87"/>
      <c r="BNU62" s="87"/>
      <c r="BNV62" s="87"/>
      <c r="BNW62" s="87"/>
      <c r="BNX62" s="87"/>
      <c r="BNY62" s="87"/>
      <c r="BNZ62" s="87"/>
      <c r="BOA62" s="87"/>
      <c r="BOB62" s="87"/>
      <c r="BOC62" s="87"/>
      <c r="BOD62" s="87"/>
      <c r="BOE62" s="87"/>
      <c r="BOF62" s="87"/>
      <c r="BOG62" s="87"/>
      <c r="BOH62" s="87"/>
      <c r="BOI62" s="87"/>
      <c r="BOJ62" s="87"/>
      <c r="BOK62" s="87"/>
      <c r="BOL62" s="87"/>
      <c r="BOM62" s="87"/>
      <c r="BON62" s="87"/>
      <c r="BOO62" s="87"/>
      <c r="BOP62" s="87"/>
      <c r="BOQ62" s="87"/>
      <c r="BOR62" s="87"/>
      <c r="BOS62" s="87"/>
      <c r="BOT62" s="87"/>
      <c r="BOU62" s="87"/>
      <c r="BOV62" s="87"/>
      <c r="BOW62" s="87"/>
      <c r="BOX62" s="87"/>
      <c r="BOY62" s="87"/>
      <c r="BOZ62" s="87"/>
      <c r="BPA62" s="87"/>
      <c r="BPB62" s="87"/>
      <c r="BPC62" s="87"/>
      <c r="BPD62" s="87"/>
      <c r="BPE62" s="87"/>
      <c r="BPF62" s="87"/>
      <c r="BPG62" s="87"/>
      <c r="BPH62" s="87"/>
      <c r="BPI62" s="87"/>
      <c r="BPJ62" s="87"/>
      <c r="BPK62" s="87"/>
      <c r="BPL62" s="87"/>
      <c r="BPM62" s="87"/>
      <c r="BPN62" s="87"/>
      <c r="BPO62" s="87"/>
      <c r="BPP62" s="87"/>
      <c r="BPQ62" s="87"/>
      <c r="BPR62" s="87"/>
      <c r="BPS62" s="87"/>
      <c r="BPT62" s="87"/>
      <c r="BPU62" s="87"/>
      <c r="BPV62" s="87"/>
      <c r="BPW62" s="87"/>
      <c r="BPX62" s="87"/>
      <c r="BPY62" s="87"/>
      <c r="BPZ62" s="87"/>
      <c r="BQA62" s="87"/>
      <c r="BQB62" s="87"/>
      <c r="BQC62" s="87"/>
      <c r="BQD62" s="87"/>
      <c r="BQE62" s="87"/>
      <c r="BQF62" s="87"/>
      <c r="BQG62" s="87"/>
      <c r="BQH62" s="87"/>
      <c r="BQI62" s="87"/>
      <c r="BQJ62" s="87"/>
      <c r="BQK62" s="87"/>
      <c r="BQL62" s="87"/>
      <c r="BQM62" s="87"/>
      <c r="BQN62" s="87"/>
      <c r="BQO62" s="87"/>
      <c r="BQP62" s="87"/>
      <c r="BQQ62" s="87"/>
      <c r="BQR62" s="87"/>
      <c r="BQS62" s="87"/>
      <c r="BQT62" s="87"/>
      <c r="BQU62" s="87"/>
      <c r="BQV62" s="87"/>
      <c r="BQW62" s="87"/>
      <c r="BQX62" s="87"/>
      <c r="BQY62" s="87"/>
      <c r="BQZ62" s="87"/>
      <c r="BRA62" s="87"/>
      <c r="BRB62" s="87"/>
      <c r="BRC62" s="87"/>
      <c r="BRD62" s="87"/>
      <c r="BRE62" s="87"/>
      <c r="BRF62" s="87"/>
      <c r="BRG62" s="87"/>
      <c r="BRH62" s="87"/>
      <c r="BRI62" s="87"/>
      <c r="BRJ62" s="87"/>
      <c r="BRK62" s="87"/>
      <c r="BRL62" s="87"/>
      <c r="BRM62" s="87"/>
      <c r="BRN62" s="87"/>
      <c r="BRO62" s="87"/>
      <c r="BRP62" s="87"/>
      <c r="BRQ62" s="87"/>
      <c r="BRR62" s="87"/>
      <c r="BRS62" s="87"/>
      <c r="BRT62" s="87"/>
      <c r="BRU62" s="87"/>
      <c r="BRV62" s="87"/>
      <c r="BRW62" s="87"/>
      <c r="BRX62" s="87"/>
      <c r="BRY62" s="87"/>
      <c r="BRZ62" s="87"/>
      <c r="BSA62" s="87"/>
      <c r="BSB62" s="87"/>
      <c r="BSC62" s="87"/>
      <c r="BSD62" s="87"/>
      <c r="BSE62" s="87"/>
      <c r="BSF62" s="87"/>
      <c r="BSG62" s="87"/>
      <c r="BSH62" s="87"/>
      <c r="BSI62" s="87"/>
      <c r="BSJ62" s="87"/>
      <c r="BSK62" s="87"/>
      <c r="BSL62" s="87"/>
      <c r="BSM62" s="87"/>
      <c r="BSN62" s="87"/>
      <c r="BSO62" s="87"/>
      <c r="BSP62" s="87"/>
      <c r="BSQ62" s="87"/>
      <c r="BSR62" s="87"/>
      <c r="BSS62" s="87"/>
      <c r="BST62" s="87"/>
      <c r="BSU62" s="87"/>
      <c r="BSV62" s="87"/>
      <c r="BSW62" s="87"/>
      <c r="BSX62" s="87"/>
      <c r="BSY62" s="87"/>
      <c r="BSZ62" s="87"/>
      <c r="BTA62" s="87"/>
      <c r="BTB62" s="87"/>
      <c r="BTC62" s="87"/>
      <c r="BTD62" s="87"/>
      <c r="BTE62" s="87"/>
      <c r="BTF62" s="87"/>
      <c r="BTG62" s="87"/>
      <c r="BTH62" s="87"/>
      <c r="BTI62" s="87"/>
      <c r="BTJ62" s="87"/>
      <c r="BTK62" s="87"/>
      <c r="BTL62" s="87"/>
      <c r="BTM62" s="87"/>
      <c r="BTN62" s="87"/>
      <c r="BTO62" s="87"/>
      <c r="BTP62" s="87"/>
      <c r="BTQ62" s="87"/>
      <c r="BTR62" s="87"/>
      <c r="BTS62" s="87"/>
      <c r="BTT62" s="87"/>
      <c r="BTU62" s="87"/>
      <c r="BTV62" s="87"/>
      <c r="BTW62" s="87"/>
      <c r="BTX62" s="87"/>
      <c r="BTY62" s="87"/>
      <c r="BTZ62" s="87"/>
      <c r="BUA62" s="87"/>
      <c r="BUB62" s="87"/>
      <c r="BUC62" s="87"/>
      <c r="BUD62" s="87"/>
      <c r="BUE62" s="87"/>
      <c r="BUF62" s="87"/>
      <c r="BUG62" s="87"/>
      <c r="BUH62" s="87"/>
      <c r="BUI62" s="87"/>
      <c r="BUJ62" s="87"/>
      <c r="BUK62" s="87"/>
      <c r="BUL62" s="87"/>
      <c r="BUM62" s="87"/>
      <c r="BUN62" s="87"/>
      <c r="BUO62" s="87"/>
      <c r="BUP62" s="87"/>
      <c r="BUQ62" s="87"/>
      <c r="BUR62" s="87"/>
      <c r="BUS62" s="87"/>
      <c r="BUT62" s="87"/>
      <c r="BUU62" s="87"/>
      <c r="BUV62" s="87"/>
      <c r="BUW62" s="87"/>
      <c r="BUX62" s="87"/>
      <c r="BUY62" s="87"/>
      <c r="BUZ62" s="87"/>
      <c r="BVA62" s="87"/>
      <c r="BVB62" s="87"/>
      <c r="BVC62" s="87"/>
      <c r="BVD62" s="87"/>
      <c r="BVE62" s="87"/>
      <c r="BVF62" s="87"/>
      <c r="BVG62" s="87"/>
      <c r="BVH62" s="87"/>
      <c r="BVI62" s="87"/>
      <c r="BVJ62" s="87"/>
      <c r="BVK62" s="87"/>
      <c r="BVL62" s="87"/>
      <c r="BVM62" s="87"/>
      <c r="BVN62" s="87"/>
      <c r="BVO62" s="87"/>
      <c r="BVP62" s="87"/>
      <c r="BVQ62" s="87"/>
      <c r="BVR62" s="87"/>
      <c r="BVS62" s="87"/>
      <c r="BVT62" s="87"/>
      <c r="BVU62" s="87"/>
      <c r="BVV62" s="87"/>
      <c r="BVW62" s="87"/>
      <c r="BVX62" s="87"/>
      <c r="BVY62" s="87"/>
      <c r="BVZ62" s="87"/>
      <c r="BWA62" s="87"/>
      <c r="BWB62" s="87"/>
      <c r="BWC62" s="87"/>
      <c r="BWD62" s="87"/>
      <c r="BWE62" s="87"/>
      <c r="BWF62" s="87"/>
      <c r="BWG62" s="87"/>
      <c r="BWH62" s="87"/>
      <c r="BWI62" s="87"/>
      <c r="BWJ62" s="87"/>
      <c r="BWK62" s="87"/>
      <c r="BWL62" s="87"/>
      <c r="BWM62" s="87"/>
      <c r="BWN62" s="87"/>
      <c r="BWO62" s="87"/>
      <c r="BWP62" s="87"/>
      <c r="BWQ62" s="87"/>
      <c r="BWR62" s="87"/>
      <c r="BWS62" s="87"/>
      <c r="BWT62" s="87"/>
      <c r="BWU62" s="87"/>
      <c r="BWV62" s="87"/>
      <c r="BWW62" s="87"/>
      <c r="BWX62" s="87"/>
      <c r="BWY62" s="87"/>
      <c r="BWZ62" s="87"/>
      <c r="BXA62" s="87"/>
      <c r="BXB62" s="87"/>
      <c r="BXC62" s="87"/>
      <c r="BXD62" s="87"/>
      <c r="BXE62" s="87"/>
      <c r="BXF62" s="87"/>
      <c r="BXG62" s="87"/>
      <c r="BXH62" s="87"/>
      <c r="BXI62" s="87"/>
      <c r="BXJ62" s="87"/>
      <c r="BXK62" s="87"/>
      <c r="BXL62" s="87"/>
      <c r="BXM62" s="87"/>
      <c r="BXN62" s="87"/>
      <c r="BXO62" s="87"/>
      <c r="BXP62" s="87"/>
      <c r="BXQ62" s="87"/>
      <c r="BXR62" s="87"/>
      <c r="BXS62" s="87"/>
      <c r="BXT62" s="87"/>
      <c r="BXU62" s="87"/>
      <c r="BXV62" s="87"/>
      <c r="BXW62" s="87"/>
      <c r="BXX62" s="87"/>
      <c r="BXY62" s="87"/>
    </row>
    <row r="63" spans="1:2001" s="88" customFormat="1" ht="15.75" hidden="1" customHeight="1" outlineLevel="1">
      <c r="A63" s="53"/>
      <c r="B63" s="89" t="s">
        <v>65</v>
      </c>
      <c r="C63" s="90"/>
      <c r="D63" s="91"/>
      <c r="E63" s="92"/>
      <c r="F63" s="92"/>
      <c r="G63" s="64"/>
      <c r="H63" s="64"/>
      <c r="I63" s="95"/>
      <c r="J63" s="85"/>
      <c r="K63" s="96"/>
      <c r="L63" s="95"/>
      <c r="M63" s="65"/>
      <c r="N63" s="65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  <c r="IW63" s="87"/>
      <c r="IX63" s="87"/>
      <c r="IY63" s="87"/>
      <c r="IZ63" s="87"/>
      <c r="JA63" s="87"/>
      <c r="JB63" s="87"/>
      <c r="JC63" s="87"/>
      <c r="JD63" s="87"/>
      <c r="JE63" s="87"/>
      <c r="JF63" s="87"/>
      <c r="JG63" s="87"/>
      <c r="JH63" s="87"/>
      <c r="JI63" s="87"/>
      <c r="JJ63" s="87"/>
      <c r="JK63" s="87"/>
      <c r="JL63" s="87"/>
      <c r="JM63" s="87"/>
      <c r="JN63" s="87"/>
      <c r="JO63" s="87"/>
      <c r="JP63" s="87"/>
      <c r="JQ63" s="87"/>
      <c r="JR63" s="87"/>
      <c r="JS63" s="87"/>
      <c r="JT63" s="87"/>
      <c r="JU63" s="87"/>
      <c r="JV63" s="87"/>
      <c r="JW63" s="87"/>
      <c r="JX63" s="87"/>
      <c r="JY63" s="87"/>
      <c r="JZ63" s="87"/>
      <c r="KA63" s="87"/>
      <c r="KB63" s="87"/>
      <c r="KC63" s="87"/>
      <c r="KD63" s="87"/>
      <c r="KE63" s="87"/>
      <c r="KF63" s="87"/>
      <c r="KG63" s="87"/>
      <c r="KH63" s="87"/>
      <c r="KI63" s="87"/>
      <c r="KJ63" s="87"/>
      <c r="KK63" s="87"/>
      <c r="KL63" s="87"/>
      <c r="KM63" s="87"/>
      <c r="KN63" s="87"/>
      <c r="KO63" s="87"/>
      <c r="KP63" s="87"/>
      <c r="KQ63" s="87"/>
      <c r="KR63" s="87"/>
      <c r="KS63" s="87"/>
      <c r="KT63" s="87"/>
      <c r="KU63" s="87"/>
      <c r="KV63" s="87"/>
      <c r="KW63" s="87"/>
      <c r="KX63" s="87"/>
      <c r="KY63" s="87"/>
      <c r="KZ63" s="87"/>
      <c r="LA63" s="87"/>
      <c r="LB63" s="87"/>
      <c r="LC63" s="87"/>
      <c r="LD63" s="87"/>
      <c r="LE63" s="87"/>
      <c r="LF63" s="87"/>
      <c r="LG63" s="87"/>
      <c r="LH63" s="87"/>
      <c r="LI63" s="87"/>
      <c r="LJ63" s="87"/>
      <c r="LK63" s="87"/>
      <c r="LL63" s="87"/>
      <c r="LM63" s="87"/>
      <c r="LN63" s="87"/>
      <c r="LO63" s="87"/>
      <c r="LP63" s="87"/>
      <c r="LQ63" s="87"/>
      <c r="LR63" s="87"/>
      <c r="LS63" s="87"/>
      <c r="LT63" s="87"/>
      <c r="LU63" s="87"/>
      <c r="LV63" s="87"/>
      <c r="LW63" s="87"/>
      <c r="LX63" s="87"/>
      <c r="LY63" s="87"/>
      <c r="LZ63" s="87"/>
      <c r="MA63" s="87"/>
      <c r="MB63" s="87"/>
      <c r="MC63" s="87"/>
      <c r="MD63" s="87"/>
      <c r="ME63" s="87"/>
      <c r="MF63" s="87"/>
      <c r="MG63" s="87"/>
      <c r="MH63" s="87"/>
      <c r="MI63" s="87"/>
      <c r="MJ63" s="87"/>
      <c r="MK63" s="87"/>
      <c r="ML63" s="87"/>
      <c r="MM63" s="87"/>
      <c r="MN63" s="87"/>
      <c r="MO63" s="87"/>
      <c r="MP63" s="87"/>
      <c r="MQ63" s="87"/>
      <c r="MR63" s="87"/>
      <c r="MS63" s="87"/>
      <c r="MT63" s="87"/>
      <c r="MU63" s="87"/>
      <c r="MV63" s="87"/>
      <c r="MW63" s="87"/>
      <c r="MX63" s="87"/>
      <c r="MY63" s="87"/>
      <c r="MZ63" s="87"/>
      <c r="NA63" s="87"/>
      <c r="NB63" s="87"/>
      <c r="NC63" s="87"/>
      <c r="ND63" s="87"/>
      <c r="NE63" s="87"/>
      <c r="NF63" s="87"/>
      <c r="NG63" s="87"/>
      <c r="NH63" s="87"/>
      <c r="NI63" s="87"/>
      <c r="NJ63" s="87"/>
      <c r="NK63" s="87"/>
      <c r="NL63" s="87"/>
      <c r="NM63" s="87"/>
      <c r="NN63" s="87"/>
      <c r="NO63" s="87"/>
      <c r="NP63" s="87"/>
      <c r="NQ63" s="87"/>
      <c r="NR63" s="87"/>
      <c r="NS63" s="87"/>
      <c r="NT63" s="87"/>
      <c r="NU63" s="87"/>
      <c r="NV63" s="87"/>
      <c r="NW63" s="87"/>
      <c r="NX63" s="87"/>
      <c r="NY63" s="87"/>
      <c r="NZ63" s="87"/>
      <c r="OA63" s="87"/>
      <c r="OB63" s="87"/>
      <c r="OC63" s="87"/>
      <c r="OD63" s="87"/>
      <c r="OE63" s="87"/>
      <c r="OF63" s="87"/>
      <c r="OG63" s="87"/>
      <c r="OH63" s="87"/>
      <c r="OI63" s="87"/>
      <c r="OJ63" s="87"/>
      <c r="OK63" s="87"/>
      <c r="OL63" s="87"/>
      <c r="OM63" s="87"/>
      <c r="ON63" s="87"/>
      <c r="OO63" s="87"/>
      <c r="OP63" s="87"/>
      <c r="OQ63" s="87"/>
      <c r="OR63" s="87"/>
      <c r="OS63" s="87"/>
      <c r="OT63" s="87"/>
      <c r="OU63" s="87"/>
      <c r="OV63" s="87"/>
      <c r="OW63" s="87"/>
      <c r="OX63" s="87"/>
      <c r="OY63" s="87"/>
      <c r="OZ63" s="87"/>
      <c r="PA63" s="87"/>
      <c r="PB63" s="87"/>
      <c r="PC63" s="87"/>
      <c r="PD63" s="87"/>
      <c r="PE63" s="87"/>
      <c r="PF63" s="87"/>
      <c r="PG63" s="87"/>
      <c r="PH63" s="87"/>
      <c r="PI63" s="87"/>
      <c r="PJ63" s="87"/>
      <c r="PK63" s="87"/>
      <c r="PL63" s="87"/>
      <c r="PM63" s="87"/>
      <c r="PN63" s="87"/>
      <c r="PO63" s="87"/>
      <c r="PP63" s="87"/>
      <c r="PQ63" s="87"/>
      <c r="PR63" s="87"/>
      <c r="PS63" s="87"/>
      <c r="PT63" s="87"/>
      <c r="PU63" s="87"/>
      <c r="PV63" s="87"/>
      <c r="PW63" s="87"/>
      <c r="PX63" s="87"/>
      <c r="PY63" s="87"/>
      <c r="PZ63" s="87"/>
      <c r="QA63" s="87"/>
      <c r="QB63" s="87"/>
      <c r="QC63" s="87"/>
      <c r="QD63" s="87"/>
      <c r="QE63" s="87"/>
      <c r="QF63" s="87"/>
      <c r="QG63" s="87"/>
      <c r="QH63" s="87"/>
      <c r="QI63" s="87"/>
      <c r="QJ63" s="87"/>
      <c r="QK63" s="87"/>
      <c r="QL63" s="87"/>
      <c r="QM63" s="87"/>
      <c r="QN63" s="87"/>
      <c r="QO63" s="87"/>
      <c r="QP63" s="87"/>
      <c r="QQ63" s="87"/>
      <c r="QR63" s="87"/>
      <c r="QS63" s="87"/>
      <c r="QT63" s="87"/>
      <c r="QU63" s="87"/>
      <c r="QV63" s="87"/>
      <c r="QW63" s="87"/>
      <c r="QX63" s="87"/>
      <c r="QY63" s="87"/>
      <c r="QZ63" s="87"/>
      <c r="RA63" s="87"/>
      <c r="RB63" s="87"/>
      <c r="RC63" s="87"/>
      <c r="RD63" s="87"/>
      <c r="RE63" s="87"/>
      <c r="RF63" s="87"/>
      <c r="RG63" s="87"/>
      <c r="RH63" s="87"/>
      <c r="RI63" s="87"/>
      <c r="RJ63" s="87"/>
      <c r="RK63" s="87"/>
      <c r="RL63" s="87"/>
      <c r="RM63" s="87"/>
      <c r="RN63" s="87"/>
      <c r="RO63" s="87"/>
      <c r="RP63" s="87"/>
      <c r="RQ63" s="87"/>
      <c r="RR63" s="87"/>
      <c r="RS63" s="87"/>
      <c r="RT63" s="87"/>
      <c r="RU63" s="87"/>
      <c r="RV63" s="87"/>
      <c r="RW63" s="87"/>
      <c r="RX63" s="87"/>
      <c r="RY63" s="87"/>
      <c r="RZ63" s="87"/>
      <c r="SA63" s="87"/>
      <c r="SB63" s="87"/>
      <c r="SC63" s="87"/>
      <c r="SD63" s="87"/>
      <c r="SE63" s="87"/>
      <c r="SF63" s="87"/>
      <c r="SG63" s="87"/>
      <c r="SH63" s="87"/>
      <c r="SI63" s="87"/>
      <c r="SJ63" s="87"/>
      <c r="SK63" s="87"/>
      <c r="SL63" s="87"/>
      <c r="SM63" s="87"/>
      <c r="SN63" s="87"/>
      <c r="SO63" s="87"/>
      <c r="SP63" s="87"/>
      <c r="SQ63" s="87"/>
      <c r="SR63" s="87"/>
      <c r="SS63" s="87"/>
      <c r="ST63" s="87"/>
      <c r="SU63" s="87"/>
      <c r="SV63" s="87"/>
      <c r="SW63" s="87"/>
      <c r="SX63" s="87"/>
      <c r="SY63" s="87"/>
      <c r="SZ63" s="87"/>
      <c r="TA63" s="87"/>
      <c r="TB63" s="87"/>
      <c r="TC63" s="87"/>
      <c r="TD63" s="87"/>
      <c r="TE63" s="87"/>
      <c r="TF63" s="87"/>
      <c r="TG63" s="87"/>
      <c r="TH63" s="87"/>
      <c r="TI63" s="87"/>
      <c r="TJ63" s="87"/>
      <c r="TK63" s="87"/>
      <c r="TL63" s="87"/>
      <c r="TM63" s="87"/>
      <c r="TN63" s="87"/>
      <c r="TO63" s="87"/>
      <c r="TP63" s="87"/>
      <c r="TQ63" s="87"/>
      <c r="TR63" s="87"/>
      <c r="TS63" s="87"/>
      <c r="TT63" s="87"/>
      <c r="TU63" s="87"/>
      <c r="TV63" s="87"/>
      <c r="TW63" s="87"/>
      <c r="TX63" s="87"/>
      <c r="TY63" s="87"/>
      <c r="TZ63" s="87"/>
      <c r="UA63" s="87"/>
      <c r="UB63" s="87"/>
      <c r="UC63" s="87"/>
      <c r="UD63" s="87"/>
      <c r="UE63" s="87"/>
      <c r="UF63" s="87"/>
      <c r="UG63" s="87"/>
      <c r="UH63" s="87"/>
      <c r="UI63" s="87"/>
      <c r="UJ63" s="87"/>
      <c r="UK63" s="87"/>
      <c r="UL63" s="87"/>
      <c r="UM63" s="87"/>
      <c r="UN63" s="87"/>
      <c r="UO63" s="87"/>
      <c r="UP63" s="87"/>
      <c r="UQ63" s="87"/>
      <c r="UR63" s="87"/>
      <c r="US63" s="87"/>
      <c r="UT63" s="87"/>
      <c r="UU63" s="87"/>
      <c r="UV63" s="87"/>
      <c r="UW63" s="87"/>
      <c r="UX63" s="87"/>
      <c r="UY63" s="87"/>
      <c r="UZ63" s="87"/>
      <c r="VA63" s="87"/>
      <c r="VB63" s="87"/>
      <c r="VC63" s="87"/>
      <c r="VD63" s="87"/>
      <c r="VE63" s="87"/>
      <c r="VF63" s="87"/>
      <c r="VG63" s="87"/>
      <c r="VH63" s="87"/>
      <c r="VI63" s="87"/>
      <c r="VJ63" s="87"/>
      <c r="VK63" s="87"/>
      <c r="VL63" s="87"/>
      <c r="VM63" s="87"/>
      <c r="VN63" s="87"/>
      <c r="VO63" s="87"/>
      <c r="VP63" s="87"/>
      <c r="VQ63" s="87"/>
      <c r="VR63" s="87"/>
      <c r="VS63" s="87"/>
      <c r="VT63" s="87"/>
      <c r="VU63" s="87"/>
      <c r="VV63" s="87"/>
      <c r="VW63" s="87"/>
      <c r="VX63" s="87"/>
      <c r="VY63" s="87"/>
      <c r="VZ63" s="87"/>
      <c r="WA63" s="87"/>
      <c r="WB63" s="87"/>
      <c r="WC63" s="87"/>
      <c r="WD63" s="87"/>
      <c r="WE63" s="87"/>
      <c r="WF63" s="87"/>
      <c r="WG63" s="87"/>
      <c r="WH63" s="87"/>
      <c r="WI63" s="87"/>
      <c r="WJ63" s="87"/>
      <c r="WK63" s="87"/>
      <c r="WL63" s="87"/>
      <c r="WM63" s="87"/>
      <c r="WN63" s="87"/>
      <c r="WO63" s="87"/>
      <c r="WP63" s="87"/>
      <c r="WQ63" s="87"/>
      <c r="WR63" s="87"/>
      <c r="WS63" s="87"/>
      <c r="WT63" s="87"/>
      <c r="WU63" s="87"/>
      <c r="WV63" s="87"/>
      <c r="WW63" s="87"/>
      <c r="WX63" s="87"/>
      <c r="WY63" s="87"/>
      <c r="WZ63" s="87"/>
      <c r="XA63" s="87"/>
      <c r="XB63" s="87"/>
      <c r="XC63" s="87"/>
      <c r="XD63" s="87"/>
      <c r="XE63" s="87"/>
      <c r="XF63" s="87"/>
      <c r="XG63" s="87"/>
      <c r="XH63" s="87"/>
      <c r="XI63" s="87"/>
      <c r="XJ63" s="87"/>
      <c r="XK63" s="87"/>
      <c r="XL63" s="87"/>
      <c r="XM63" s="87"/>
      <c r="XN63" s="87"/>
      <c r="XO63" s="87"/>
      <c r="XP63" s="87"/>
      <c r="XQ63" s="87"/>
      <c r="XR63" s="87"/>
      <c r="XS63" s="87"/>
      <c r="XT63" s="87"/>
      <c r="XU63" s="87"/>
      <c r="XV63" s="87"/>
      <c r="XW63" s="87"/>
      <c r="XX63" s="87"/>
      <c r="XY63" s="87"/>
      <c r="XZ63" s="87"/>
      <c r="YA63" s="87"/>
      <c r="YB63" s="87"/>
      <c r="YC63" s="87"/>
      <c r="YD63" s="87"/>
      <c r="YE63" s="87"/>
      <c r="YF63" s="87"/>
      <c r="YG63" s="87"/>
      <c r="YH63" s="87"/>
      <c r="YI63" s="87"/>
      <c r="YJ63" s="87"/>
      <c r="YK63" s="87"/>
      <c r="YL63" s="87"/>
      <c r="YM63" s="87"/>
      <c r="YN63" s="87"/>
      <c r="YO63" s="87"/>
      <c r="YP63" s="87"/>
      <c r="YQ63" s="87"/>
      <c r="YR63" s="87"/>
      <c r="YS63" s="87"/>
      <c r="YT63" s="87"/>
      <c r="YU63" s="87"/>
      <c r="YV63" s="87"/>
      <c r="YW63" s="87"/>
      <c r="YX63" s="87"/>
      <c r="YY63" s="87"/>
      <c r="YZ63" s="87"/>
      <c r="ZA63" s="87"/>
      <c r="ZB63" s="87"/>
      <c r="ZC63" s="87"/>
      <c r="ZD63" s="87"/>
      <c r="ZE63" s="87"/>
      <c r="ZF63" s="87"/>
      <c r="ZG63" s="87"/>
      <c r="ZH63" s="87"/>
      <c r="ZI63" s="87"/>
      <c r="ZJ63" s="87"/>
      <c r="ZK63" s="87"/>
      <c r="ZL63" s="87"/>
      <c r="ZM63" s="87"/>
      <c r="ZN63" s="87"/>
      <c r="ZO63" s="87"/>
      <c r="ZP63" s="87"/>
      <c r="ZQ63" s="87"/>
      <c r="ZR63" s="87"/>
      <c r="ZS63" s="87"/>
      <c r="ZT63" s="87"/>
      <c r="ZU63" s="87"/>
      <c r="ZV63" s="87"/>
      <c r="ZW63" s="87"/>
      <c r="ZX63" s="87"/>
      <c r="ZY63" s="87"/>
      <c r="ZZ63" s="87"/>
      <c r="AAA63" s="87"/>
      <c r="AAB63" s="87"/>
      <c r="AAC63" s="87"/>
      <c r="AAD63" s="87"/>
      <c r="AAE63" s="87"/>
      <c r="AAF63" s="87"/>
      <c r="AAG63" s="87"/>
      <c r="AAH63" s="87"/>
      <c r="AAI63" s="87"/>
      <c r="AAJ63" s="87"/>
      <c r="AAK63" s="87"/>
      <c r="AAL63" s="87"/>
      <c r="AAM63" s="87"/>
      <c r="AAN63" s="87"/>
      <c r="AAO63" s="87"/>
      <c r="AAP63" s="87"/>
      <c r="AAQ63" s="87"/>
      <c r="AAR63" s="87"/>
      <c r="AAS63" s="87"/>
      <c r="AAT63" s="87"/>
      <c r="AAU63" s="87"/>
      <c r="AAV63" s="87"/>
      <c r="AAW63" s="87"/>
      <c r="AAX63" s="87"/>
      <c r="AAY63" s="87"/>
      <c r="AAZ63" s="87"/>
      <c r="ABA63" s="87"/>
      <c r="ABB63" s="87"/>
      <c r="ABC63" s="87"/>
      <c r="ABD63" s="87"/>
      <c r="ABE63" s="87"/>
      <c r="ABF63" s="87"/>
      <c r="ABG63" s="87"/>
      <c r="ABH63" s="87"/>
      <c r="ABI63" s="87"/>
      <c r="ABJ63" s="87"/>
      <c r="ABK63" s="87"/>
      <c r="ABL63" s="87"/>
      <c r="ABM63" s="87"/>
      <c r="ABN63" s="87"/>
      <c r="ABO63" s="87"/>
      <c r="ABP63" s="87"/>
      <c r="ABQ63" s="87"/>
      <c r="ABR63" s="87"/>
      <c r="ABS63" s="87"/>
      <c r="ABT63" s="87"/>
      <c r="ABU63" s="87"/>
      <c r="ABV63" s="87"/>
      <c r="ABW63" s="87"/>
      <c r="ABX63" s="87"/>
      <c r="ABY63" s="87"/>
      <c r="ABZ63" s="87"/>
      <c r="ACA63" s="87"/>
      <c r="ACB63" s="87"/>
      <c r="ACC63" s="87"/>
      <c r="ACD63" s="87"/>
      <c r="ACE63" s="87"/>
      <c r="ACF63" s="87"/>
      <c r="ACG63" s="87"/>
      <c r="ACH63" s="87"/>
      <c r="ACI63" s="87"/>
      <c r="ACJ63" s="87"/>
      <c r="ACK63" s="87"/>
      <c r="ACL63" s="87"/>
      <c r="ACM63" s="87"/>
      <c r="ACN63" s="87"/>
      <c r="ACO63" s="87"/>
      <c r="ACP63" s="87"/>
      <c r="ACQ63" s="87"/>
      <c r="ACR63" s="87"/>
      <c r="ACS63" s="87"/>
      <c r="ACT63" s="87"/>
      <c r="ACU63" s="87"/>
      <c r="ACV63" s="87"/>
      <c r="ACW63" s="87"/>
      <c r="ACX63" s="87"/>
      <c r="ACY63" s="87"/>
      <c r="ACZ63" s="87"/>
      <c r="ADA63" s="87"/>
      <c r="ADB63" s="87"/>
      <c r="ADC63" s="87"/>
      <c r="ADD63" s="87"/>
      <c r="ADE63" s="87"/>
      <c r="ADF63" s="87"/>
      <c r="ADG63" s="87"/>
      <c r="ADH63" s="87"/>
      <c r="ADI63" s="87"/>
      <c r="ADJ63" s="87"/>
      <c r="ADK63" s="87"/>
      <c r="ADL63" s="87"/>
      <c r="ADM63" s="87"/>
      <c r="ADN63" s="87"/>
      <c r="ADO63" s="87"/>
      <c r="ADP63" s="87"/>
      <c r="ADQ63" s="87"/>
      <c r="ADR63" s="87"/>
      <c r="ADS63" s="87"/>
      <c r="ADT63" s="87"/>
      <c r="ADU63" s="87"/>
      <c r="ADV63" s="87"/>
      <c r="ADW63" s="87"/>
      <c r="ADX63" s="87"/>
      <c r="ADY63" s="87"/>
      <c r="ADZ63" s="87"/>
      <c r="AEA63" s="87"/>
      <c r="AEB63" s="87"/>
      <c r="AEC63" s="87"/>
      <c r="AED63" s="87"/>
      <c r="AEE63" s="87"/>
      <c r="AEF63" s="87"/>
      <c r="AEG63" s="87"/>
      <c r="AEH63" s="87"/>
      <c r="AEI63" s="87"/>
      <c r="AEJ63" s="87"/>
      <c r="AEK63" s="87"/>
      <c r="AEL63" s="87"/>
      <c r="AEM63" s="87"/>
      <c r="AEN63" s="87"/>
      <c r="AEO63" s="87"/>
      <c r="AEP63" s="87"/>
      <c r="AEQ63" s="87"/>
      <c r="AER63" s="87"/>
      <c r="AES63" s="87"/>
      <c r="AET63" s="87"/>
      <c r="AEU63" s="87"/>
      <c r="AEV63" s="87"/>
      <c r="AEW63" s="87"/>
      <c r="AEX63" s="87"/>
      <c r="AEY63" s="87"/>
      <c r="AEZ63" s="87"/>
      <c r="AFA63" s="87"/>
      <c r="AFB63" s="87"/>
      <c r="AFC63" s="87"/>
      <c r="AFD63" s="87"/>
      <c r="AFE63" s="87"/>
      <c r="AFF63" s="87"/>
      <c r="AFG63" s="87"/>
      <c r="AFH63" s="87"/>
      <c r="AFI63" s="87"/>
      <c r="AFJ63" s="87"/>
      <c r="AFK63" s="87"/>
      <c r="AFL63" s="87"/>
      <c r="AFM63" s="87"/>
      <c r="AFN63" s="87"/>
      <c r="AFO63" s="87"/>
      <c r="AFP63" s="87"/>
      <c r="AFQ63" s="87"/>
      <c r="AFR63" s="87"/>
      <c r="AFS63" s="87"/>
      <c r="AFT63" s="87"/>
      <c r="AFU63" s="87"/>
      <c r="AFV63" s="87"/>
      <c r="AFW63" s="87"/>
      <c r="AFX63" s="87"/>
      <c r="AFY63" s="87"/>
      <c r="AFZ63" s="87"/>
      <c r="AGA63" s="87"/>
      <c r="AGB63" s="87"/>
      <c r="AGC63" s="87"/>
      <c r="AGD63" s="87"/>
      <c r="AGE63" s="87"/>
      <c r="AGF63" s="87"/>
      <c r="AGG63" s="87"/>
      <c r="AGH63" s="87"/>
      <c r="AGI63" s="87"/>
      <c r="AGJ63" s="87"/>
      <c r="AGK63" s="87"/>
      <c r="AGL63" s="87"/>
      <c r="AGM63" s="87"/>
      <c r="AGN63" s="87"/>
      <c r="AGO63" s="87"/>
      <c r="AGP63" s="87"/>
      <c r="AGQ63" s="87"/>
      <c r="AGR63" s="87"/>
      <c r="AGS63" s="87"/>
      <c r="AGT63" s="87"/>
      <c r="AGU63" s="87"/>
      <c r="AGV63" s="87"/>
      <c r="AGW63" s="87"/>
      <c r="AGX63" s="87"/>
      <c r="AGY63" s="87"/>
      <c r="AGZ63" s="87"/>
      <c r="AHA63" s="87"/>
      <c r="AHB63" s="87"/>
      <c r="AHC63" s="87"/>
      <c r="AHD63" s="87"/>
      <c r="AHE63" s="87"/>
      <c r="AHF63" s="87"/>
      <c r="AHG63" s="87"/>
      <c r="AHH63" s="87"/>
      <c r="AHI63" s="87"/>
      <c r="AHJ63" s="87"/>
      <c r="AHK63" s="87"/>
      <c r="AHL63" s="87"/>
      <c r="AHM63" s="87"/>
      <c r="AHN63" s="87"/>
      <c r="AHO63" s="87"/>
      <c r="AHP63" s="87"/>
      <c r="AHQ63" s="87"/>
      <c r="AHR63" s="87"/>
      <c r="AHS63" s="87"/>
      <c r="AHT63" s="87"/>
      <c r="AHU63" s="87"/>
      <c r="AHV63" s="87"/>
      <c r="AHW63" s="87"/>
      <c r="AHX63" s="87"/>
      <c r="AHY63" s="87"/>
      <c r="AHZ63" s="87"/>
      <c r="AIA63" s="87"/>
      <c r="AIB63" s="87"/>
      <c r="AIC63" s="87"/>
      <c r="AID63" s="87"/>
      <c r="AIE63" s="87"/>
      <c r="AIF63" s="87"/>
      <c r="AIG63" s="87"/>
      <c r="AIH63" s="87"/>
      <c r="AII63" s="87"/>
      <c r="AIJ63" s="87"/>
      <c r="AIK63" s="87"/>
      <c r="AIL63" s="87"/>
      <c r="AIM63" s="87"/>
      <c r="AIN63" s="87"/>
      <c r="AIO63" s="87"/>
      <c r="AIP63" s="87"/>
      <c r="AIQ63" s="87"/>
      <c r="AIR63" s="87"/>
      <c r="AIS63" s="87"/>
      <c r="AIT63" s="87"/>
      <c r="AIU63" s="87"/>
      <c r="AIV63" s="87"/>
      <c r="AIW63" s="87"/>
      <c r="AIX63" s="87"/>
      <c r="AIY63" s="87"/>
      <c r="AIZ63" s="87"/>
      <c r="AJA63" s="87"/>
      <c r="AJB63" s="87"/>
      <c r="AJC63" s="87"/>
      <c r="AJD63" s="87"/>
      <c r="AJE63" s="87"/>
      <c r="AJF63" s="87"/>
      <c r="AJG63" s="87"/>
      <c r="AJH63" s="87"/>
      <c r="AJI63" s="87"/>
      <c r="AJJ63" s="87"/>
      <c r="AJK63" s="87"/>
      <c r="AJL63" s="87"/>
      <c r="AJM63" s="87"/>
      <c r="AJN63" s="87"/>
      <c r="AJO63" s="87"/>
      <c r="AJP63" s="87"/>
      <c r="AJQ63" s="87"/>
      <c r="AJR63" s="87"/>
      <c r="AJS63" s="87"/>
      <c r="AJT63" s="87"/>
      <c r="AJU63" s="87"/>
      <c r="AJV63" s="87"/>
      <c r="AJW63" s="87"/>
      <c r="AJX63" s="87"/>
      <c r="AJY63" s="87"/>
      <c r="AJZ63" s="87"/>
      <c r="AKA63" s="87"/>
      <c r="AKB63" s="87"/>
      <c r="AKC63" s="87"/>
      <c r="AKD63" s="87"/>
      <c r="AKE63" s="87"/>
      <c r="AKF63" s="87"/>
      <c r="AKG63" s="87"/>
      <c r="AKH63" s="87"/>
      <c r="AKI63" s="87"/>
      <c r="AKJ63" s="87"/>
      <c r="AKK63" s="87"/>
      <c r="AKL63" s="87"/>
      <c r="AKM63" s="87"/>
      <c r="AKN63" s="87"/>
      <c r="AKO63" s="87"/>
      <c r="AKP63" s="87"/>
      <c r="AKQ63" s="87"/>
      <c r="AKR63" s="87"/>
      <c r="AKS63" s="87"/>
      <c r="AKT63" s="87"/>
      <c r="AKU63" s="87"/>
      <c r="AKV63" s="87"/>
      <c r="AKW63" s="87"/>
      <c r="AKX63" s="87"/>
      <c r="AKY63" s="87"/>
      <c r="AKZ63" s="87"/>
      <c r="ALA63" s="87"/>
      <c r="ALB63" s="87"/>
      <c r="ALC63" s="87"/>
      <c r="ALD63" s="87"/>
      <c r="ALE63" s="87"/>
      <c r="ALF63" s="87"/>
      <c r="ALG63" s="87"/>
      <c r="ALH63" s="87"/>
      <c r="ALI63" s="87"/>
      <c r="ALJ63" s="87"/>
      <c r="ALK63" s="87"/>
      <c r="ALL63" s="87"/>
      <c r="ALM63" s="87"/>
      <c r="ALN63" s="87"/>
      <c r="ALO63" s="87"/>
      <c r="ALP63" s="87"/>
      <c r="ALQ63" s="87"/>
      <c r="ALR63" s="87"/>
      <c r="ALS63" s="87"/>
      <c r="ALT63" s="87"/>
      <c r="ALU63" s="87"/>
      <c r="ALV63" s="87"/>
      <c r="ALW63" s="87"/>
      <c r="ALX63" s="87"/>
      <c r="ALY63" s="87"/>
      <c r="ALZ63" s="87"/>
      <c r="AMA63" s="87"/>
      <c r="AMB63" s="87"/>
      <c r="AMC63" s="87"/>
      <c r="AMD63" s="87"/>
      <c r="AME63" s="87"/>
      <c r="AMF63" s="87"/>
      <c r="AMG63" s="87"/>
      <c r="AMH63" s="87"/>
      <c r="AMI63" s="87"/>
      <c r="AMJ63" s="87"/>
      <c r="AMK63" s="87"/>
      <c r="AML63" s="87"/>
      <c r="AMM63" s="87"/>
      <c r="AMN63" s="87"/>
      <c r="AMO63" s="87"/>
      <c r="AMP63" s="87"/>
      <c r="AMQ63" s="87"/>
      <c r="AMR63" s="87"/>
      <c r="AMS63" s="87"/>
      <c r="AMT63" s="87"/>
      <c r="AMU63" s="87"/>
      <c r="AMV63" s="87"/>
      <c r="AMW63" s="87"/>
      <c r="AMX63" s="87"/>
      <c r="AMY63" s="87"/>
      <c r="AMZ63" s="87"/>
      <c r="ANA63" s="87"/>
      <c r="ANB63" s="87"/>
      <c r="ANC63" s="87"/>
      <c r="AND63" s="87"/>
      <c r="ANE63" s="87"/>
      <c r="ANF63" s="87"/>
      <c r="ANG63" s="87"/>
      <c r="ANH63" s="87"/>
      <c r="ANI63" s="87"/>
      <c r="ANJ63" s="87"/>
      <c r="ANK63" s="87"/>
      <c r="ANL63" s="87"/>
      <c r="ANM63" s="87"/>
      <c r="ANN63" s="87"/>
      <c r="ANO63" s="87"/>
      <c r="ANP63" s="87"/>
      <c r="ANQ63" s="87"/>
      <c r="ANR63" s="87"/>
      <c r="ANS63" s="87"/>
      <c r="ANT63" s="87"/>
      <c r="ANU63" s="87"/>
      <c r="ANV63" s="87"/>
      <c r="ANW63" s="87"/>
      <c r="ANX63" s="87"/>
      <c r="ANY63" s="87"/>
      <c r="ANZ63" s="87"/>
      <c r="AOA63" s="87"/>
      <c r="AOB63" s="87"/>
      <c r="AOC63" s="87"/>
      <c r="AOD63" s="87"/>
      <c r="AOE63" s="87"/>
      <c r="AOF63" s="87"/>
      <c r="AOG63" s="87"/>
      <c r="AOH63" s="87"/>
      <c r="AOI63" s="87"/>
      <c r="AOJ63" s="87"/>
      <c r="AOK63" s="87"/>
      <c r="AOL63" s="87"/>
      <c r="AOM63" s="87"/>
      <c r="AON63" s="87"/>
      <c r="AOO63" s="87"/>
      <c r="AOP63" s="87"/>
      <c r="AOQ63" s="87"/>
      <c r="AOR63" s="87"/>
      <c r="AOS63" s="87"/>
      <c r="AOT63" s="87"/>
      <c r="AOU63" s="87"/>
      <c r="AOV63" s="87"/>
      <c r="AOW63" s="87"/>
      <c r="AOX63" s="87"/>
      <c r="AOY63" s="87"/>
      <c r="AOZ63" s="87"/>
      <c r="APA63" s="87"/>
      <c r="APB63" s="87"/>
      <c r="APC63" s="87"/>
      <c r="APD63" s="87"/>
      <c r="APE63" s="87"/>
      <c r="APF63" s="87"/>
      <c r="APG63" s="87"/>
      <c r="APH63" s="87"/>
      <c r="API63" s="87"/>
      <c r="APJ63" s="87"/>
      <c r="APK63" s="87"/>
      <c r="APL63" s="87"/>
      <c r="APM63" s="87"/>
      <c r="APN63" s="87"/>
      <c r="APO63" s="87"/>
      <c r="APP63" s="87"/>
      <c r="APQ63" s="87"/>
      <c r="APR63" s="87"/>
      <c r="APS63" s="87"/>
      <c r="APT63" s="87"/>
      <c r="APU63" s="87"/>
      <c r="APV63" s="87"/>
      <c r="APW63" s="87"/>
      <c r="APX63" s="87"/>
      <c r="APY63" s="87"/>
      <c r="APZ63" s="87"/>
      <c r="AQA63" s="87"/>
      <c r="AQB63" s="87"/>
      <c r="AQC63" s="87"/>
      <c r="AQD63" s="87"/>
      <c r="AQE63" s="87"/>
      <c r="AQF63" s="87"/>
      <c r="AQG63" s="87"/>
      <c r="AQH63" s="87"/>
      <c r="AQI63" s="87"/>
      <c r="AQJ63" s="87"/>
      <c r="AQK63" s="87"/>
      <c r="AQL63" s="87"/>
      <c r="AQM63" s="87"/>
      <c r="AQN63" s="87"/>
      <c r="AQO63" s="87"/>
      <c r="AQP63" s="87"/>
      <c r="AQQ63" s="87"/>
      <c r="AQR63" s="87"/>
      <c r="AQS63" s="87"/>
      <c r="AQT63" s="87"/>
      <c r="AQU63" s="87"/>
      <c r="AQV63" s="87"/>
      <c r="AQW63" s="87"/>
      <c r="AQX63" s="87"/>
      <c r="AQY63" s="87"/>
      <c r="AQZ63" s="87"/>
      <c r="ARA63" s="87"/>
      <c r="ARB63" s="87"/>
      <c r="ARC63" s="87"/>
      <c r="ARD63" s="87"/>
      <c r="ARE63" s="87"/>
      <c r="ARF63" s="87"/>
      <c r="ARG63" s="87"/>
      <c r="ARH63" s="87"/>
      <c r="ARI63" s="87"/>
      <c r="ARJ63" s="87"/>
      <c r="ARK63" s="87"/>
      <c r="ARL63" s="87"/>
      <c r="ARM63" s="87"/>
      <c r="ARN63" s="87"/>
      <c r="ARO63" s="87"/>
      <c r="ARP63" s="87"/>
      <c r="ARQ63" s="87"/>
      <c r="ARR63" s="87"/>
      <c r="ARS63" s="87"/>
      <c r="ART63" s="87"/>
      <c r="ARU63" s="87"/>
      <c r="ARV63" s="87"/>
      <c r="ARW63" s="87"/>
      <c r="ARX63" s="87"/>
      <c r="ARY63" s="87"/>
      <c r="ARZ63" s="87"/>
      <c r="ASA63" s="87"/>
      <c r="ASB63" s="87"/>
      <c r="ASC63" s="87"/>
      <c r="ASD63" s="87"/>
      <c r="ASE63" s="87"/>
      <c r="ASF63" s="87"/>
      <c r="ASG63" s="87"/>
      <c r="ASH63" s="87"/>
      <c r="ASI63" s="87"/>
      <c r="ASJ63" s="87"/>
      <c r="ASK63" s="87"/>
      <c r="ASL63" s="87"/>
      <c r="ASM63" s="87"/>
      <c r="ASN63" s="87"/>
      <c r="ASO63" s="87"/>
      <c r="ASP63" s="87"/>
      <c r="ASQ63" s="87"/>
      <c r="ASR63" s="87"/>
      <c r="ASS63" s="87"/>
      <c r="AST63" s="87"/>
      <c r="ASU63" s="87"/>
      <c r="ASV63" s="87"/>
      <c r="ASW63" s="87"/>
      <c r="ASX63" s="87"/>
      <c r="ASY63" s="87"/>
      <c r="ASZ63" s="87"/>
      <c r="ATA63" s="87"/>
      <c r="ATB63" s="87"/>
      <c r="ATC63" s="87"/>
      <c r="ATD63" s="87"/>
      <c r="ATE63" s="87"/>
      <c r="ATF63" s="87"/>
      <c r="ATG63" s="87"/>
      <c r="ATH63" s="87"/>
      <c r="ATI63" s="87"/>
      <c r="ATJ63" s="87"/>
      <c r="ATK63" s="87"/>
      <c r="ATL63" s="87"/>
      <c r="ATM63" s="87"/>
      <c r="ATN63" s="87"/>
      <c r="ATO63" s="87"/>
      <c r="ATP63" s="87"/>
      <c r="ATQ63" s="87"/>
      <c r="ATR63" s="87"/>
      <c r="ATS63" s="87"/>
      <c r="ATT63" s="87"/>
      <c r="ATU63" s="87"/>
      <c r="ATV63" s="87"/>
      <c r="ATW63" s="87"/>
      <c r="ATX63" s="87"/>
      <c r="ATY63" s="87"/>
      <c r="ATZ63" s="87"/>
      <c r="AUA63" s="87"/>
      <c r="AUB63" s="87"/>
      <c r="AUC63" s="87"/>
      <c r="AUD63" s="87"/>
      <c r="AUE63" s="87"/>
      <c r="AUF63" s="87"/>
      <c r="AUG63" s="87"/>
      <c r="AUH63" s="87"/>
      <c r="AUI63" s="87"/>
      <c r="AUJ63" s="87"/>
      <c r="AUK63" s="87"/>
      <c r="AUL63" s="87"/>
      <c r="AUM63" s="87"/>
      <c r="AUN63" s="87"/>
      <c r="AUO63" s="87"/>
      <c r="AUP63" s="87"/>
      <c r="AUQ63" s="87"/>
      <c r="AUR63" s="87"/>
      <c r="AUS63" s="87"/>
      <c r="AUT63" s="87"/>
      <c r="AUU63" s="87"/>
      <c r="AUV63" s="87"/>
      <c r="AUW63" s="87"/>
      <c r="AUX63" s="87"/>
      <c r="AUY63" s="87"/>
      <c r="AUZ63" s="87"/>
      <c r="AVA63" s="87"/>
      <c r="AVB63" s="87"/>
      <c r="AVC63" s="87"/>
      <c r="AVD63" s="87"/>
      <c r="AVE63" s="87"/>
      <c r="AVF63" s="87"/>
      <c r="AVG63" s="87"/>
      <c r="AVH63" s="87"/>
      <c r="AVI63" s="87"/>
      <c r="AVJ63" s="87"/>
      <c r="AVK63" s="87"/>
      <c r="AVL63" s="87"/>
      <c r="AVM63" s="87"/>
      <c r="AVN63" s="87"/>
      <c r="AVO63" s="87"/>
      <c r="AVP63" s="87"/>
      <c r="AVQ63" s="87"/>
      <c r="AVR63" s="87"/>
      <c r="AVS63" s="87"/>
      <c r="AVT63" s="87"/>
      <c r="AVU63" s="87"/>
      <c r="AVV63" s="87"/>
      <c r="AVW63" s="87"/>
      <c r="AVX63" s="87"/>
      <c r="AVY63" s="87"/>
      <c r="AVZ63" s="87"/>
      <c r="AWA63" s="87"/>
      <c r="AWB63" s="87"/>
      <c r="AWC63" s="87"/>
      <c r="AWD63" s="87"/>
      <c r="AWE63" s="87"/>
      <c r="AWF63" s="87"/>
      <c r="AWG63" s="87"/>
      <c r="AWH63" s="87"/>
      <c r="AWI63" s="87"/>
      <c r="AWJ63" s="87"/>
      <c r="AWK63" s="87"/>
      <c r="AWL63" s="87"/>
      <c r="AWM63" s="87"/>
      <c r="AWN63" s="87"/>
      <c r="AWO63" s="87"/>
      <c r="AWP63" s="87"/>
      <c r="AWQ63" s="87"/>
      <c r="AWR63" s="87"/>
      <c r="AWS63" s="87"/>
      <c r="AWT63" s="87"/>
      <c r="AWU63" s="87"/>
      <c r="AWV63" s="87"/>
      <c r="AWW63" s="87"/>
      <c r="AWX63" s="87"/>
      <c r="AWY63" s="87"/>
      <c r="AWZ63" s="87"/>
      <c r="AXA63" s="87"/>
      <c r="AXB63" s="87"/>
      <c r="AXC63" s="87"/>
      <c r="AXD63" s="87"/>
      <c r="AXE63" s="87"/>
      <c r="AXF63" s="87"/>
      <c r="AXG63" s="87"/>
      <c r="AXH63" s="87"/>
      <c r="AXI63" s="87"/>
      <c r="AXJ63" s="87"/>
      <c r="AXK63" s="87"/>
      <c r="AXL63" s="87"/>
      <c r="AXM63" s="87"/>
      <c r="AXN63" s="87"/>
      <c r="AXO63" s="87"/>
      <c r="AXP63" s="87"/>
      <c r="AXQ63" s="87"/>
      <c r="AXR63" s="87"/>
      <c r="AXS63" s="87"/>
      <c r="AXT63" s="87"/>
      <c r="AXU63" s="87"/>
      <c r="AXV63" s="87"/>
      <c r="AXW63" s="87"/>
      <c r="AXX63" s="87"/>
      <c r="AXY63" s="87"/>
      <c r="AXZ63" s="87"/>
      <c r="AYA63" s="87"/>
      <c r="AYB63" s="87"/>
      <c r="AYC63" s="87"/>
      <c r="AYD63" s="87"/>
      <c r="AYE63" s="87"/>
      <c r="AYF63" s="87"/>
      <c r="AYG63" s="87"/>
      <c r="AYH63" s="87"/>
      <c r="AYI63" s="87"/>
      <c r="AYJ63" s="87"/>
      <c r="AYK63" s="87"/>
      <c r="AYL63" s="87"/>
      <c r="AYM63" s="87"/>
      <c r="AYN63" s="87"/>
      <c r="AYO63" s="87"/>
      <c r="AYP63" s="87"/>
      <c r="AYQ63" s="87"/>
      <c r="AYR63" s="87"/>
      <c r="AYS63" s="87"/>
      <c r="AYT63" s="87"/>
      <c r="AYU63" s="87"/>
      <c r="AYV63" s="87"/>
      <c r="AYW63" s="87"/>
      <c r="AYX63" s="87"/>
      <c r="AYY63" s="87"/>
      <c r="AYZ63" s="87"/>
      <c r="AZA63" s="87"/>
      <c r="AZB63" s="87"/>
      <c r="AZC63" s="87"/>
      <c r="AZD63" s="87"/>
      <c r="AZE63" s="87"/>
      <c r="AZF63" s="87"/>
      <c r="AZG63" s="87"/>
      <c r="AZH63" s="87"/>
      <c r="AZI63" s="87"/>
      <c r="AZJ63" s="87"/>
      <c r="AZK63" s="87"/>
      <c r="AZL63" s="87"/>
      <c r="AZM63" s="87"/>
      <c r="AZN63" s="87"/>
      <c r="AZO63" s="87"/>
      <c r="AZP63" s="87"/>
      <c r="AZQ63" s="87"/>
      <c r="AZR63" s="87"/>
      <c r="AZS63" s="87"/>
      <c r="AZT63" s="87"/>
      <c r="AZU63" s="87"/>
      <c r="AZV63" s="87"/>
      <c r="AZW63" s="87"/>
      <c r="AZX63" s="87"/>
      <c r="AZY63" s="87"/>
      <c r="AZZ63" s="87"/>
      <c r="BAA63" s="87"/>
      <c r="BAB63" s="87"/>
      <c r="BAC63" s="87"/>
      <c r="BAD63" s="87"/>
      <c r="BAE63" s="87"/>
      <c r="BAF63" s="87"/>
      <c r="BAG63" s="87"/>
      <c r="BAH63" s="87"/>
      <c r="BAI63" s="87"/>
      <c r="BAJ63" s="87"/>
      <c r="BAK63" s="87"/>
      <c r="BAL63" s="87"/>
      <c r="BAM63" s="87"/>
      <c r="BAN63" s="87"/>
      <c r="BAO63" s="87"/>
      <c r="BAP63" s="87"/>
      <c r="BAQ63" s="87"/>
      <c r="BAR63" s="87"/>
      <c r="BAS63" s="87"/>
      <c r="BAT63" s="87"/>
      <c r="BAU63" s="87"/>
      <c r="BAV63" s="87"/>
      <c r="BAW63" s="87"/>
      <c r="BAX63" s="87"/>
      <c r="BAY63" s="87"/>
      <c r="BAZ63" s="87"/>
      <c r="BBA63" s="87"/>
      <c r="BBB63" s="87"/>
      <c r="BBC63" s="87"/>
      <c r="BBD63" s="87"/>
      <c r="BBE63" s="87"/>
      <c r="BBF63" s="87"/>
      <c r="BBG63" s="87"/>
      <c r="BBH63" s="87"/>
      <c r="BBI63" s="87"/>
      <c r="BBJ63" s="87"/>
      <c r="BBK63" s="87"/>
      <c r="BBL63" s="87"/>
      <c r="BBM63" s="87"/>
      <c r="BBN63" s="87"/>
      <c r="BBO63" s="87"/>
      <c r="BBP63" s="87"/>
      <c r="BBQ63" s="87"/>
      <c r="BBR63" s="87"/>
      <c r="BBS63" s="87"/>
      <c r="BBT63" s="87"/>
      <c r="BBU63" s="87"/>
      <c r="BBV63" s="87"/>
      <c r="BBW63" s="87"/>
      <c r="BBX63" s="87"/>
      <c r="BBY63" s="87"/>
      <c r="BBZ63" s="87"/>
      <c r="BCA63" s="87"/>
      <c r="BCB63" s="87"/>
      <c r="BCC63" s="87"/>
      <c r="BCD63" s="87"/>
      <c r="BCE63" s="87"/>
      <c r="BCF63" s="87"/>
      <c r="BCG63" s="87"/>
      <c r="BCH63" s="87"/>
      <c r="BCI63" s="87"/>
      <c r="BCJ63" s="87"/>
      <c r="BCK63" s="87"/>
      <c r="BCL63" s="87"/>
      <c r="BCM63" s="87"/>
      <c r="BCN63" s="87"/>
      <c r="BCO63" s="87"/>
      <c r="BCP63" s="87"/>
      <c r="BCQ63" s="87"/>
      <c r="BCR63" s="87"/>
      <c r="BCS63" s="87"/>
      <c r="BCT63" s="87"/>
      <c r="BCU63" s="87"/>
      <c r="BCV63" s="87"/>
      <c r="BCW63" s="87"/>
      <c r="BCX63" s="87"/>
      <c r="BCY63" s="87"/>
      <c r="BCZ63" s="87"/>
      <c r="BDA63" s="87"/>
      <c r="BDB63" s="87"/>
      <c r="BDC63" s="87"/>
      <c r="BDD63" s="87"/>
      <c r="BDE63" s="87"/>
      <c r="BDF63" s="87"/>
      <c r="BDG63" s="87"/>
      <c r="BDH63" s="87"/>
      <c r="BDI63" s="87"/>
      <c r="BDJ63" s="87"/>
      <c r="BDK63" s="87"/>
      <c r="BDL63" s="87"/>
      <c r="BDM63" s="87"/>
      <c r="BDN63" s="87"/>
      <c r="BDO63" s="87"/>
      <c r="BDP63" s="87"/>
      <c r="BDQ63" s="87"/>
      <c r="BDR63" s="87"/>
      <c r="BDS63" s="87"/>
      <c r="BDT63" s="87"/>
      <c r="BDU63" s="87"/>
      <c r="BDV63" s="87"/>
      <c r="BDW63" s="87"/>
      <c r="BDX63" s="87"/>
      <c r="BDY63" s="87"/>
      <c r="BDZ63" s="87"/>
      <c r="BEA63" s="87"/>
      <c r="BEB63" s="87"/>
      <c r="BEC63" s="87"/>
      <c r="BED63" s="87"/>
      <c r="BEE63" s="87"/>
      <c r="BEF63" s="87"/>
      <c r="BEG63" s="87"/>
      <c r="BEH63" s="87"/>
      <c r="BEI63" s="87"/>
      <c r="BEJ63" s="87"/>
      <c r="BEK63" s="87"/>
      <c r="BEL63" s="87"/>
      <c r="BEM63" s="87"/>
      <c r="BEN63" s="87"/>
      <c r="BEO63" s="87"/>
      <c r="BEP63" s="87"/>
      <c r="BEQ63" s="87"/>
      <c r="BER63" s="87"/>
      <c r="BES63" s="87"/>
      <c r="BET63" s="87"/>
      <c r="BEU63" s="87"/>
      <c r="BEV63" s="87"/>
      <c r="BEW63" s="87"/>
      <c r="BEX63" s="87"/>
      <c r="BEY63" s="87"/>
      <c r="BEZ63" s="87"/>
      <c r="BFA63" s="87"/>
      <c r="BFB63" s="87"/>
      <c r="BFC63" s="87"/>
      <c r="BFD63" s="87"/>
      <c r="BFE63" s="87"/>
      <c r="BFF63" s="87"/>
      <c r="BFG63" s="87"/>
      <c r="BFH63" s="87"/>
      <c r="BFI63" s="87"/>
      <c r="BFJ63" s="87"/>
      <c r="BFK63" s="87"/>
      <c r="BFL63" s="87"/>
      <c r="BFM63" s="87"/>
      <c r="BFN63" s="87"/>
      <c r="BFO63" s="87"/>
      <c r="BFP63" s="87"/>
      <c r="BFQ63" s="87"/>
      <c r="BFR63" s="87"/>
      <c r="BFS63" s="87"/>
      <c r="BFT63" s="87"/>
      <c r="BFU63" s="87"/>
      <c r="BFV63" s="87"/>
      <c r="BFW63" s="87"/>
      <c r="BFX63" s="87"/>
      <c r="BFY63" s="87"/>
      <c r="BFZ63" s="87"/>
      <c r="BGA63" s="87"/>
      <c r="BGB63" s="87"/>
      <c r="BGC63" s="87"/>
      <c r="BGD63" s="87"/>
      <c r="BGE63" s="87"/>
      <c r="BGF63" s="87"/>
      <c r="BGG63" s="87"/>
      <c r="BGH63" s="87"/>
      <c r="BGI63" s="87"/>
      <c r="BGJ63" s="87"/>
      <c r="BGK63" s="87"/>
      <c r="BGL63" s="87"/>
      <c r="BGM63" s="87"/>
      <c r="BGN63" s="87"/>
      <c r="BGO63" s="87"/>
      <c r="BGP63" s="87"/>
      <c r="BGQ63" s="87"/>
      <c r="BGR63" s="87"/>
      <c r="BGS63" s="87"/>
      <c r="BGT63" s="87"/>
      <c r="BGU63" s="87"/>
      <c r="BGV63" s="87"/>
      <c r="BGW63" s="87"/>
      <c r="BGX63" s="87"/>
      <c r="BGY63" s="87"/>
      <c r="BGZ63" s="87"/>
      <c r="BHA63" s="87"/>
      <c r="BHB63" s="87"/>
      <c r="BHC63" s="87"/>
      <c r="BHD63" s="87"/>
      <c r="BHE63" s="87"/>
      <c r="BHF63" s="87"/>
      <c r="BHG63" s="87"/>
      <c r="BHH63" s="87"/>
      <c r="BHI63" s="87"/>
      <c r="BHJ63" s="87"/>
      <c r="BHK63" s="87"/>
      <c r="BHL63" s="87"/>
      <c r="BHM63" s="87"/>
      <c r="BHN63" s="87"/>
      <c r="BHO63" s="87"/>
      <c r="BHP63" s="87"/>
      <c r="BHQ63" s="87"/>
      <c r="BHR63" s="87"/>
      <c r="BHS63" s="87"/>
      <c r="BHT63" s="87"/>
      <c r="BHU63" s="87"/>
      <c r="BHV63" s="87"/>
      <c r="BHW63" s="87"/>
      <c r="BHX63" s="87"/>
      <c r="BHY63" s="87"/>
      <c r="BHZ63" s="87"/>
      <c r="BIA63" s="87"/>
      <c r="BIB63" s="87"/>
      <c r="BIC63" s="87"/>
      <c r="BID63" s="87"/>
      <c r="BIE63" s="87"/>
      <c r="BIF63" s="87"/>
      <c r="BIG63" s="87"/>
      <c r="BIH63" s="87"/>
      <c r="BII63" s="87"/>
      <c r="BIJ63" s="87"/>
      <c r="BIK63" s="87"/>
      <c r="BIL63" s="87"/>
      <c r="BIM63" s="87"/>
      <c r="BIN63" s="87"/>
      <c r="BIO63" s="87"/>
      <c r="BIP63" s="87"/>
      <c r="BIQ63" s="87"/>
      <c r="BIR63" s="87"/>
      <c r="BIS63" s="87"/>
      <c r="BIT63" s="87"/>
      <c r="BIU63" s="87"/>
      <c r="BIV63" s="87"/>
      <c r="BIW63" s="87"/>
      <c r="BIX63" s="87"/>
      <c r="BIY63" s="87"/>
      <c r="BIZ63" s="87"/>
      <c r="BJA63" s="87"/>
      <c r="BJB63" s="87"/>
      <c r="BJC63" s="87"/>
      <c r="BJD63" s="87"/>
      <c r="BJE63" s="87"/>
      <c r="BJF63" s="87"/>
      <c r="BJG63" s="87"/>
      <c r="BJH63" s="87"/>
      <c r="BJI63" s="87"/>
      <c r="BJJ63" s="87"/>
      <c r="BJK63" s="87"/>
      <c r="BJL63" s="87"/>
      <c r="BJM63" s="87"/>
      <c r="BJN63" s="87"/>
      <c r="BJO63" s="87"/>
      <c r="BJP63" s="87"/>
      <c r="BJQ63" s="87"/>
      <c r="BJR63" s="87"/>
      <c r="BJS63" s="87"/>
      <c r="BJT63" s="87"/>
      <c r="BJU63" s="87"/>
      <c r="BJV63" s="87"/>
      <c r="BJW63" s="87"/>
      <c r="BJX63" s="87"/>
      <c r="BJY63" s="87"/>
      <c r="BJZ63" s="87"/>
      <c r="BKA63" s="87"/>
      <c r="BKB63" s="87"/>
      <c r="BKC63" s="87"/>
      <c r="BKD63" s="87"/>
      <c r="BKE63" s="87"/>
      <c r="BKF63" s="87"/>
      <c r="BKG63" s="87"/>
      <c r="BKH63" s="87"/>
      <c r="BKI63" s="87"/>
      <c r="BKJ63" s="87"/>
      <c r="BKK63" s="87"/>
      <c r="BKL63" s="87"/>
      <c r="BKM63" s="87"/>
      <c r="BKN63" s="87"/>
      <c r="BKO63" s="87"/>
      <c r="BKP63" s="87"/>
      <c r="BKQ63" s="87"/>
      <c r="BKR63" s="87"/>
      <c r="BKS63" s="87"/>
      <c r="BKT63" s="87"/>
      <c r="BKU63" s="87"/>
      <c r="BKV63" s="87"/>
      <c r="BKW63" s="87"/>
      <c r="BKX63" s="87"/>
      <c r="BKY63" s="87"/>
      <c r="BKZ63" s="87"/>
      <c r="BLA63" s="87"/>
      <c r="BLB63" s="87"/>
      <c r="BLC63" s="87"/>
      <c r="BLD63" s="87"/>
      <c r="BLE63" s="87"/>
      <c r="BLF63" s="87"/>
      <c r="BLG63" s="87"/>
      <c r="BLH63" s="87"/>
      <c r="BLI63" s="87"/>
      <c r="BLJ63" s="87"/>
      <c r="BLK63" s="87"/>
      <c r="BLL63" s="87"/>
      <c r="BLM63" s="87"/>
      <c r="BLN63" s="87"/>
      <c r="BLO63" s="87"/>
      <c r="BLP63" s="87"/>
      <c r="BLQ63" s="87"/>
      <c r="BLR63" s="87"/>
      <c r="BLS63" s="87"/>
      <c r="BLT63" s="87"/>
      <c r="BLU63" s="87"/>
      <c r="BLV63" s="87"/>
      <c r="BLW63" s="87"/>
      <c r="BLX63" s="87"/>
      <c r="BLY63" s="87"/>
      <c r="BLZ63" s="87"/>
      <c r="BMA63" s="87"/>
      <c r="BMB63" s="87"/>
      <c r="BMC63" s="87"/>
      <c r="BMD63" s="87"/>
      <c r="BME63" s="87"/>
      <c r="BMF63" s="87"/>
      <c r="BMG63" s="87"/>
      <c r="BMH63" s="87"/>
      <c r="BMI63" s="87"/>
      <c r="BMJ63" s="87"/>
      <c r="BMK63" s="87"/>
      <c r="BML63" s="87"/>
      <c r="BMM63" s="87"/>
      <c r="BMN63" s="87"/>
      <c r="BMO63" s="87"/>
      <c r="BMP63" s="87"/>
      <c r="BMQ63" s="87"/>
      <c r="BMR63" s="87"/>
      <c r="BMS63" s="87"/>
      <c r="BMT63" s="87"/>
      <c r="BMU63" s="87"/>
      <c r="BMV63" s="87"/>
      <c r="BMW63" s="87"/>
      <c r="BMX63" s="87"/>
      <c r="BMY63" s="87"/>
      <c r="BMZ63" s="87"/>
      <c r="BNA63" s="87"/>
      <c r="BNB63" s="87"/>
      <c r="BNC63" s="87"/>
      <c r="BND63" s="87"/>
      <c r="BNE63" s="87"/>
      <c r="BNF63" s="87"/>
      <c r="BNG63" s="87"/>
      <c r="BNH63" s="87"/>
      <c r="BNI63" s="87"/>
      <c r="BNJ63" s="87"/>
      <c r="BNK63" s="87"/>
      <c r="BNL63" s="87"/>
      <c r="BNM63" s="87"/>
      <c r="BNN63" s="87"/>
      <c r="BNO63" s="87"/>
      <c r="BNP63" s="87"/>
      <c r="BNQ63" s="87"/>
      <c r="BNR63" s="87"/>
      <c r="BNS63" s="87"/>
      <c r="BNT63" s="87"/>
      <c r="BNU63" s="87"/>
      <c r="BNV63" s="87"/>
      <c r="BNW63" s="87"/>
      <c r="BNX63" s="87"/>
      <c r="BNY63" s="87"/>
      <c r="BNZ63" s="87"/>
      <c r="BOA63" s="87"/>
      <c r="BOB63" s="87"/>
      <c r="BOC63" s="87"/>
      <c r="BOD63" s="87"/>
      <c r="BOE63" s="87"/>
      <c r="BOF63" s="87"/>
      <c r="BOG63" s="87"/>
      <c r="BOH63" s="87"/>
      <c r="BOI63" s="87"/>
      <c r="BOJ63" s="87"/>
      <c r="BOK63" s="87"/>
      <c r="BOL63" s="87"/>
      <c r="BOM63" s="87"/>
      <c r="BON63" s="87"/>
      <c r="BOO63" s="87"/>
      <c r="BOP63" s="87"/>
      <c r="BOQ63" s="87"/>
      <c r="BOR63" s="87"/>
      <c r="BOS63" s="87"/>
      <c r="BOT63" s="87"/>
      <c r="BOU63" s="87"/>
      <c r="BOV63" s="87"/>
      <c r="BOW63" s="87"/>
      <c r="BOX63" s="87"/>
      <c r="BOY63" s="87"/>
      <c r="BOZ63" s="87"/>
      <c r="BPA63" s="87"/>
      <c r="BPB63" s="87"/>
      <c r="BPC63" s="87"/>
      <c r="BPD63" s="87"/>
      <c r="BPE63" s="87"/>
      <c r="BPF63" s="87"/>
      <c r="BPG63" s="87"/>
      <c r="BPH63" s="87"/>
      <c r="BPI63" s="87"/>
      <c r="BPJ63" s="87"/>
      <c r="BPK63" s="87"/>
      <c r="BPL63" s="87"/>
      <c r="BPM63" s="87"/>
      <c r="BPN63" s="87"/>
      <c r="BPO63" s="87"/>
      <c r="BPP63" s="87"/>
      <c r="BPQ63" s="87"/>
      <c r="BPR63" s="87"/>
      <c r="BPS63" s="87"/>
      <c r="BPT63" s="87"/>
      <c r="BPU63" s="87"/>
      <c r="BPV63" s="87"/>
      <c r="BPW63" s="87"/>
      <c r="BPX63" s="87"/>
      <c r="BPY63" s="87"/>
      <c r="BPZ63" s="87"/>
      <c r="BQA63" s="87"/>
      <c r="BQB63" s="87"/>
      <c r="BQC63" s="87"/>
      <c r="BQD63" s="87"/>
      <c r="BQE63" s="87"/>
      <c r="BQF63" s="87"/>
      <c r="BQG63" s="87"/>
      <c r="BQH63" s="87"/>
      <c r="BQI63" s="87"/>
      <c r="BQJ63" s="87"/>
      <c r="BQK63" s="87"/>
      <c r="BQL63" s="87"/>
      <c r="BQM63" s="87"/>
      <c r="BQN63" s="87"/>
      <c r="BQO63" s="87"/>
      <c r="BQP63" s="87"/>
      <c r="BQQ63" s="87"/>
      <c r="BQR63" s="87"/>
      <c r="BQS63" s="87"/>
      <c r="BQT63" s="87"/>
      <c r="BQU63" s="87"/>
      <c r="BQV63" s="87"/>
      <c r="BQW63" s="87"/>
      <c r="BQX63" s="87"/>
      <c r="BQY63" s="87"/>
      <c r="BQZ63" s="87"/>
      <c r="BRA63" s="87"/>
      <c r="BRB63" s="87"/>
      <c r="BRC63" s="87"/>
      <c r="BRD63" s="87"/>
      <c r="BRE63" s="87"/>
      <c r="BRF63" s="87"/>
      <c r="BRG63" s="87"/>
      <c r="BRH63" s="87"/>
      <c r="BRI63" s="87"/>
      <c r="BRJ63" s="87"/>
      <c r="BRK63" s="87"/>
      <c r="BRL63" s="87"/>
      <c r="BRM63" s="87"/>
      <c r="BRN63" s="87"/>
      <c r="BRO63" s="87"/>
      <c r="BRP63" s="87"/>
      <c r="BRQ63" s="87"/>
      <c r="BRR63" s="87"/>
      <c r="BRS63" s="87"/>
      <c r="BRT63" s="87"/>
      <c r="BRU63" s="87"/>
      <c r="BRV63" s="87"/>
      <c r="BRW63" s="87"/>
      <c r="BRX63" s="87"/>
      <c r="BRY63" s="87"/>
      <c r="BRZ63" s="87"/>
      <c r="BSA63" s="87"/>
      <c r="BSB63" s="87"/>
      <c r="BSC63" s="87"/>
      <c r="BSD63" s="87"/>
      <c r="BSE63" s="87"/>
      <c r="BSF63" s="87"/>
      <c r="BSG63" s="87"/>
      <c r="BSH63" s="87"/>
      <c r="BSI63" s="87"/>
      <c r="BSJ63" s="87"/>
      <c r="BSK63" s="87"/>
      <c r="BSL63" s="87"/>
      <c r="BSM63" s="87"/>
      <c r="BSN63" s="87"/>
      <c r="BSO63" s="87"/>
      <c r="BSP63" s="87"/>
      <c r="BSQ63" s="87"/>
      <c r="BSR63" s="87"/>
      <c r="BSS63" s="87"/>
      <c r="BST63" s="87"/>
      <c r="BSU63" s="87"/>
      <c r="BSV63" s="87"/>
      <c r="BSW63" s="87"/>
      <c r="BSX63" s="87"/>
      <c r="BSY63" s="87"/>
      <c r="BSZ63" s="87"/>
      <c r="BTA63" s="87"/>
      <c r="BTB63" s="87"/>
      <c r="BTC63" s="87"/>
      <c r="BTD63" s="87"/>
      <c r="BTE63" s="87"/>
      <c r="BTF63" s="87"/>
      <c r="BTG63" s="87"/>
      <c r="BTH63" s="87"/>
      <c r="BTI63" s="87"/>
      <c r="BTJ63" s="87"/>
      <c r="BTK63" s="87"/>
      <c r="BTL63" s="87"/>
      <c r="BTM63" s="87"/>
      <c r="BTN63" s="87"/>
      <c r="BTO63" s="87"/>
      <c r="BTP63" s="87"/>
      <c r="BTQ63" s="87"/>
      <c r="BTR63" s="87"/>
      <c r="BTS63" s="87"/>
      <c r="BTT63" s="87"/>
      <c r="BTU63" s="87"/>
      <c r="BTV63" s="87"/>
      <c r="BTW63" s="87"/>
      <c r="BTX63" s="87"/>
      <c r="BTY63" s="87"/>
      <c r="BTZ63" s="87"/>
      <c r="BUA63" s="87"/>
      <c r="BUB63" s="87"/>
      <c r="BUC63" s="87"/>
      <c r="BUD63" s="87"/>
      <c r="BUE63" s="87"/>
      <c r="BUF63" s="87"/>
      <c r="BUG63" s="87"/>
      <c r="BUH63" s="87"/>
      <c r="BUI63" s="87"/>
      <c r="BUJ63" s="87"/>
      <c r="BUK63" s="87"/>
      <c r="BUL63" s="87"/>
      <c r="BUM63" s="87"/>
      <c r="BUN63" s="87"/>
      <c r="BUO63" s="87"/>
      <c r="BUP63" s="87"/>
      <c r="BUQ63" s="87"/>
      <c r="BUR63" s="87"/>
      <c r="BUS63" s="87"/>
      <c r="BUT63" s="87"/>
      <c r="BUU63" s="87"/>
      <c r="BUV63" s="87"/>
      <c r="BUW63" s="87"/>
      <c r="BUX63" s="87"/>
      <c r="BUY63" s="87"/>
      <c r="BUZ63" s="87"/>
      <c r="BVA63" s="87"/>
      <c r="BVB63" s="87"/>
      <c r="BVC63" s="87"/>
      <c r="BVD63" s="87"/>
      <c r="BVE63" s="87"/>
      <c r="BVF63" s="87"/>
      <c r="BVG63" s="87"/>
      <c r="BVH63" s="87"/>
      <c r="BVI63" s="87"/>
      <c r="BVJ63" s="87"/>
      <c r="BVK63" s="87"/>
      <c r="BVL63" s="87"/>
      <c r="BVM63" s="87"/>
      <c r="BVN63" s="87"/>
      <c r="BVO63" s="87"/>
      <c r="BVP63" s="87"/>
      <c r="BVQ63" s="87"/>
      <c r="BVR63" s="87"/>
      <c r="BVS63" s="87"/>
      <c r="BVT63" s="87"/>
      <c r="BVU63" s="87"/>
      <c r="BVV63" s="87"/>
      <c r="BVW63" s="87"/>
      <c r="BVX63" s="87"/>
      <c r="BVY63" s="87"/>
      <c r="BVZ63" s="87"/>
      <c r="BWA63" s="87"/>
      <c r="BWB63" s="87"/>
      <c r="BWC63" s="87"/>
      <c r="BWD63" s="87"/>
      <c r="BWE63" s="87"/>
      <c r="BWF63" s="87"/>
      <c r="BWG63" s="87"/>
      <c r="BWH63" s="87"/>
      <c r="BWI63" s="87"/>
      <c r="BWJ63" s="87"/>
      <c r="BWK63" s="87"/>
      <c r="BWL63" s="87"/>
      <c r="BWM63" s="87"/>
      <c r="BWN63" s="87"/>
      <c r="BWO63" s="87"/>
      <c r="BWP63" s="87"/>
      <c r="BWQ63" s="87"/>
      <c r="BWR63" s="87"/>
      <c r="BWS63" s="87"/>
      <c r="BWT63" s="87"/>
      <c r="BWU63" s="87"/>
      <c r="BWV63" s="87"/>
      <c r="BWW63" s="87"/>
      <c r="BWX63" s="87"/>
      <c r="BWY63" s="87"/>
      <c r="BWZ63" s="87"/>
      <c r="BXA63" s="87"/>
      <c r="BXB63" s="87"/>
      <c r="BXC63" s="87"/>
      <c r="BXD63" s="87"/>
      <c r="BXE63" s="87"/>
      <c r="BXF63" s="87"/>
      <c r="BXG63" s="87"/>
      <c r="BXH63" s="87"/>
      <c r="BXI63" s="87"/>
      <c r="BXJ63" s="87"/>
      <c r="BXK63" s="87"/>
      <c r="BXL63" s="87"/>
      <c r="BXM63" s="87"/>
      <c r="BXN63" s="87"/>
      <c r="BXO63" s="87"/>
      <c r="BXP63" s="87"/>
      <c r="BXQ63" s="87"/>
      <c r="BXR63" s="87"/>
      <c r="BXS63" s="87"/>
      <c r="BXT63" s="87"/>
      <c r="BXU63" s="87"/>
      <c r="BXV63" s="87"/>
      <c r="BXW63" s="87"/>
      <c r="BXX63" s="87"/>
      <c r="BXY63" s="87"/>
    </row>
    <row r="64" spans="1:2001" s="88" customFormat="1" ht="15.75" hidden="1" customHeight="1" outlineLevel="1">
      <c r="A64" s="53"/>
      <c r="B64" s="89" t="s">
        <v>85</v>
      </c>
      <c r="C64" s="90">
        <f>'[17]2012 Charge Activity'!$AC$1127</f>
        <v>4</v>
      </c>
      <c r="D64" s="91"/>
      <c r="E64" s="92"/>
      <c r="F64" s="92"/>
      <c r="G64" s="64"/>
      <c r="H64" s="64"/>
      <c r="I64" s="95"/>
      <c r="J64" s="85"/>
      <c r="K64" s="96"/>
      <c r="L64" s="95"/>
      <c r="M64" s="65"/>
      <c r="N64" s="65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  <c r="IU64" s="87"/>
      <c r="IV64" s="87"/>
      <c r="IW64" s="87"/>
      <c r="IX64" s="87"/>
      <c r="IY64" s="87"/>
      <c r="IZ64" s="87"/>
      <c r="JA64" s="87"/>
      <c r="JB64" s="87"/>
      <c r="JC64" s="87"/>
      <c r="JD64" s="87"/>
      <c r="JE64" s="87"/>
      <c r="JF64" s="87"/>
      <c r="JG64" s="87"/>
      <c r="JH64" s="87"/>
      <c r="JI64" s="87"/>
      <c r="JJ64" s="87"/>
      <c r="JK64" s="87"/>
      <c r="JL64" s="87"/>
      <c r="JM64" s="87"/>
      <c r="JN64" s="87"/>
      <c r="JO64" s="87"/>
      <c r="JP64" s="87"/>
      <c r="JQ64" s="87"/>
      <c r="JR64" s="87"/>
      <c r="JS64" s="87"/>
      <c r="JT64" s="87"/>
      <c r="JU64" s="87"/>
      <c r="JV64" s="87"/>
      <c r="JW64" s="87"/>
      <c r="JX64" s="87"/>
      <c r="JY64" s="87"/>
      <c r="JZ64" s="87"/>
      <c r="KA64" s="87"/>
      <c r="KB64" s="87"/>
      <c r="KC64" s="87"/>
      <c r="KD64" s="87"/>
      <c r="KE64" s="87"/>
      <c r="KF64" s="87"/>
      <c r="KG64" s="87"/>
      <c r="KH64" s="87"/>
      <c r="KI64" s="87"/>
      <c r="KJ64" s="87"/>
      <c r="KK64" s="87"/>
      <c r="KL64" s="87"/>
      <c r="KM64" s="87"/>
      <c r="KN64" s="87"/>
      <c r="KO64" s="87"/>
      <c r="KP64" s="87"/>
      <c r="KQ64" s="87"/>
      <c r="KR64" s="87"/>
      <c r="KS64" s="87"/>
      <c r="KT64" s="87"/>
      <c r="KU64" s="87"/>
      <c r="KV64" s="87"/>
      <c r="KW64" s="87"/>
      <c r="KX64" s="87"/>
      <c r="KY64" s="87"/>
      <c r="KZ64" s="87"/>
      <c r="LA64" s="87"/>
      <c r="LB64" s="87"/>
      <c r="LC64" s="87"/>
      <c r="LD64" s="87"/>
      <c r="LE64" s="87"/>
      <c r="LF64" s="87"/>
      <c r="LG64" s="87"/>
      <c r="LH64" s="87"/>
      <c r="LI64" s="87"/>
      <c r="LJ64" s="87"/>
      <c r="LK64" s="87"/>
      <c r="LL64" s="87"/>
      <c r="LM64" s="87"/>
      <c r="LN64" s="87"/>
      <c r="LO64" s="87"/>
      <c r="LP64" s="87"/>
      <c r="LQ64" s="87"/>
      <c r="LR64" s="87"/>
      <c r="LS64" s="87"/>
      <c r="LT64" s="87"/>
      <c r="LU64" s="87"/>
      <c r="LV64" s="87"/>
      <c r="LW64" s="87"/>
      <c r="LX64" s="87"/>
      <c r="LY64" s="87"/>
      <c r="LZ64" s="87"/>
      <c r="MA64" s="87"/>
      <c r="MB64" s="87"/>
      <c r="MC64" s="87"/>
      <c r="MD64" s="87"/>
      <c r="ME64" s="87"/>
      <c r="MF64" s="87"/>
      <c r="MG64" s="87"/>
      <c r="MH64" s="87"/>
      <c r="MI64" s="87"/>
      <c r="MJ64" s="87"/>
      <c r="MK64" s="87"/>
      <c r="ML64" s="87"/>
      <c r="MM64" s="87"/>
      <c r="MN64" s="87"/>
      <c r="MO64" s="87"/>
      <c r="MP64" s="87"/>
      <c r="MQ64" s="87"/>
      <c r="MR64" s="87"/>
      <c r="MS64" s="87"/>
      <c r="MT64" s="87"/>
      <c r="MU64" s="87"/>
      <c r="MV64" s="87"/>
      <c r="MW64" s="87"/>
      <c r="MX64" s="87"/>
      <c r="MY64" s="87"/>
      <c r="MZ64" s="87"/>
      <c r="NA64" s="87"/>
      <c r="NB64" s="87"/>
      <c r="NC64" s="87"/>
      <c r="ND64" s="87"/>
      <c r="NE64" s="87"/>
      <c r="NF64" s="87"/>
      <c r="NG64" s="87"/>
      <c r="NH64" s="87"/>
      <c r="NI64" s="87"/>
      <c r="NJ64" s="87"/>
      <c r="NK64" s="87"/>
      <c r="NL64" s="87"/>
      <c r="NM64" s="87"/>
      <c r="NN64" s="87"/>
      <c r="NO64" s="87"/>
      <c r="NP64" s="87"/>
      <c r="NQ64" s="87"/>
      <c r="NR64" s="87"/>
      <c r="NS64" s="87"/>
      <c r="NT64" s="87"/>
      <c r="NU64" s="87"/>
      <c r="NV64" s="87"/>
      <c r="NW64" s="87"/>
      <c r="NX64" s="87"/>
      <c r="NY64" s="87"/>
      <c r="NZ64" s="87"/>
      <c r="OA64" s="87"/>
      <c r="OB64" s="87"/>
      <c r="OC64" s="87"/>
      <c r="OD64" s="87"/>
      <c r="OE64" s="87"/>
      <c r="OF64" s="87"/>
      <c r="OG64" s="87"/>
      <c r="OH64" s="87"/>
      <c r="OI64" s="87"/>
      <c r="OJ64" s="87"/>
      <c r="OK64" s="87"/>
      <c r="OL64" s="87"/>
      <c r="OM64" s="87"/>
      <c r="ON64" s="87"/>
      <c r="OO64" s="87"/>
      <c r="OP64" s="87"/>
      <c r="OQ64" s="87"/>
      <c r="OR64" s="87"/>
      <c r="OS64" s="87"/>
      <c r="OT64" s="87"/>
      <c r="OU64" s="87"/>
      <c r="OV64" s="87"/>
      <c r="OW64" s="87"/>
      <c r="OX64" s="87"/>
      <c r="OY64" s="87"/>
      <c r="OZ64" s="87"/>
      <c r="PA64" s="87"/>
      <c r="PB64" s="87"/>
      <c r="PC64" s="87"/>
      <c r="PD64" s="87"/>
      <c r="PE64" s="87"/>
      <c r="PF64" s="87"/>
      <c r="PG64" s="87"/>
      <c r="PH64" s="87"/>
      <c r="PI64" s="87"/>
      <c r="PJ64" s="87"/>
      <c r="PK64" s="87"/>
      <c r="PL64" s="87"/>
      <c r="PM64" s="87"/>
      <c r="PN64" s="87"/>
      <c r="PO64" s="87"/>
      <c r="PP64" s="87"/>
      <c r="PQ64" s="87"/>
      <c r="PR64" s="87"/>
      <c r="PS64" s="87"/>
      <c r="PT64" s="87"/>
      <c r="PU64" s="87"/>
      <c r="PV64" s="87"/>
      <c r="PW64" s="87"/>
      <c r="PX64" s="87"/>
      <c r="PY64" s="87"/>
      <c r="PZ64" s="87"/>
      <c r="QA64" s="87"/>
      <c r="QB64" s="87"/>
      <c r="QC64" s="87"/>
      <c r="QD64" s="87"/>
      <c r="QE64" s="87"/>
      <c r="QF64" s="87"/>
      <c r="QG64" s="87"/>
      <c r="QH64" s="87"/>
      <c r="QI64" s="87"/>
      <c r="QJ64" s="87"/>
      <c r="QK64" s="87"/>
      <c r="QL64" s="87"/>
      <c r="QM64" s="87"/>
      <c r="QN64" s="87"/>
      <c r="QO64" s="87"/>
      <c r="QP64" s="87"/>
      <c r="QQ64" s="87"/>
      <c r="QR64" s="87"/>
      <c r="QS64" s="87"/>
      <c r="QT64" s="87"/>
      <c r="QU64" s="87"/>
      <c r="QV64" s="87"/>
      <c r="QW64" s="87"/>
      <c r="QX64" s="87"/>
      <c r="QY64" s="87"/>
      <c r="QZ64" s="87"/>
      <c r="RA64" s="87"/>
      <c r="RB64" s="87"/>
      <c r="RC64" s="87"/>
      <c r="RD64" s="87"/>
      <c r="RE64" s="87"/>
      <c r="RF64" s="87"/>
      <c r="RG64" s="87"/>
      <c r="RH64" s="87"/>
      <c r="RI64" s="87"/>
      <c r="RJ64" s="87"/>
      <c r="RK64" s="87"/>
      <c r="RL64" s="87"/>
      <c r="RM64" s="87"/>
      <c r="RN64" s="87"/>
      <c r="RO64" s="87"/>
      <c r="RP64" s="87"/>
      <c r="RQ64" s="87"/>
      <c r="RR64" s="87"/>
      <c r="RS64" s="87"/>
      <c r="RT64" s="87"/>
      <c r="RU64" s="87"/>
      <c r="RV64" s="87"/>
      <c r="RW64" s="87"/>
      <c r="RX64" s="87"/>
      <c r="RY64" s="87"/>
      <c r="RZ64" s="87"/>
      <c r="SA64" s="87"/>
      <c r="SB64" s="87"/>
      <c r="SC64" s="87"/>
      <c r="SD64" s="87"/>
      <c r="SE64" s="87"/>
      <c r="SF64" s="87"/>
      <c r="SG64" s="87"/>
      <c r="SH64" s="87"/>
      <c r="SI64" s="87"/>
      <c r="SJ64" s="87"/>
      <c r="SK64" s="87"/>
      <c r="SL64" s="87"/>
      <c r="SM64" s="87"/>
      <c r="SN64" s="87"/>
      <c r="SO64" s="87"/>
      <c r="SP64" s="87"/>
      <c r="SQ64" s="87"/>
      <c r="SR64" s="87"/>
      <c r="SS64" s="87"/>
      <c r="ST64" s="87"/>
      <c r="SU64" s="87"/>
      <c r="SV64" s="87"/>
      <c r="SW64" s="87"/>
      <c r="SX64" s="87"/>
      <c r="SY64" s="87"/>
      <c r="SZ64" s="87"/>
      <c r="TA64" s="87"/>
      <c r="TB64" s="87"/>
      <c r="TC64" s="87"/>
      <c r="TD64" s="87"/>
      <c r="TE64" s="87"/>
      <c r="TF64" s="87"/>
      <c r="TG64" s="87"/>
      <c r="TH64" s="87"/>
      <c r="TI64" s="87"/>
      <c r="TJ64" s="87"/>
      <c r="TK64" s="87"/>
      <c r="TL64" s="87"/>
      <c r="TM64" s="87"/>
      <c r="TN64" s="87"/>
      <c r="TO64" s="87"/>
      <c r="TP64" s="87"/>
      <c r="TQ64" s="87"/>
      <c r="TR64" s="87"/>
      <c r="TS64" s="87"/>
      <c r="TT64" s="87"/>
      <c r="TU64" s="87"/>
      <c r="TV64" s="87"/>
      <c r="TW64" s="87"/>
      <c r="TX64" s="87"/>
      <c r="TY64" s="87"/>
      <c r="TZ64" s="87"/>
      <c r="UA64" s="87"/>
      <c r="UB64" s="87"/>
      <c r="UC64" s="87"/>
      <c r="UD64" s="87"/>
      <c r="UE64" s="87"/>
      <c r="UF64" s="87"/>
      <c r="UG64" s="87"/>
      <c r="UH64" s="87"/>
      <c r="UI64" s="87"/>
      <c r="UJ64" s="87"/>
      <c r="UK64" s="87"/>
      <c r="UL64" s="87"/>
      <c r="UM64" s="87"/>
      <c r="UN64" s="87"/>
      <c r="UO64" s="87"/>
      <c r="UP64" s="87"/>
      <c r="UQ64" s="87"/>
      <c r="UR64" s="87"/>
      <c r="US64" s="87"/>
      <c r="UT64" s="87"/>
      <c r="UU64" s="87"/>
      <c r="UV64" s="87"/>
      <c r="UW64" s="87"/>
      <c r="UX64" s="87"/>
      <c r="UY64" s="87"/>
      <c r="UZ64" s="87"/>
      <c r="VA64" s="87"/>
      <c r="VB64" s="87"/>
      <c r="VC64" s="87"/>
      <c r="VD64" s="87"/>
      <c r="VE64" s="87"/>
      <c r="VF64" s="87"/>
      <c r="VG64" s="87"/>
      <c r="VH64" s="87"/>
      <c r="VI64" s="87"/>
      <c r="VJ64" s="87"/>
      <c r="VK64" s="87"/>
      <c r="VL64" s="87"/>
      <c r="VM64" s="87"/>
      <c r="VN64" s="87"/>
      <c r="VO64" s="87"/>
      <c r="VP64" s="87"/>
      <c r="VQ64" s="87"/>
      <c r="VR64" s="87"/>
      <c r="VS64" s="87"/>
      <c r="VT64" s="87"/>
      <c r="VU64" s="87"/>
      <c r="VV64" s="87"/>
      <c r="VW64" s="87"/>
      <c r="VX64" s="87"/>
      <c r="VY64" s="87"/>
      <c r="VZ64" s="87"/>
      <c r="WA64" s="87"/>
      <c r="WB64" s="87"/>
      <c r="WC64" s="87"/>
      <c r="WD64" s="87"/>
      <c r="WE64" s="87"/>
      <c r="WF64" s="87"/>
      <c r="WG64" s="87"/>
      <c r="WH64" s="87"/>
      <c r="WI64" s="87"/>
      <c r="WJ64" s="87"/>
      <c r="WK64" s="87"/>
      <c r="WL64" s="87"/>
      <c r="WM64" s="87"/>
      <c r="WN64" s="87"/>
      <c r="WO64" s="87"/>
      <c r="WP64" s="87"/>
      <c r="WQ64" s="87"/>
      <c r="WR64" s="87"/>
      <c r="WS64" s="87"/>
      <c r="WT64" s="87"/>
      <c r="WU64" s="87"/>
      <c r="WV64" s="87"/>
      <c r="WW64" s="87"/>
      <c r="WX64" s="87"/>
      <c r="WY64" s="87"/>
      <c r="WZ64" s="87"/>
      <c r="XA64" s="87"/>
      <c r="XB64" s="87"/>
      <c r="XC64" s="87"/>
      <c r="XD64" s="87"/>
      <c r="XE64" s="87"/>
      <c r="XF64" s="87"/>
      <c r="XG64" s="87"/>
      <c r="XH64" s="87"/>
      <c r="XI64" s="87"/>
      <c r="XJ64" s="87"/>
      <c r="XK64" s="87"/>
      <c r="XL64" s="87"/>
      <c r="XM64" s="87"/>
      <c r="XN64" s="87"/>
      <c r="XO64" s="87"/>
      <c r="XP64" s="87"/>
      <c r="XQ64" s="87"/>
      <c r="XR64" s="87"/>
      <c r="XS64" s="87"/>
      <c r="XT64" s="87"/>
      <c r="XU64" s="87"/>
      <c r="XV64" s="87"/>
      <c r="XW64" s="87"/>
      <c r="XX64" s="87"/>
      <c r="XY64" s="87"/>
      <c r="XZ64" s="87"/>
      <c r="YA64" s="87"/>
      <c r="YB64" s="87"/>
      <c r="YC64" s="87"/>
      <c r="YD64" s="87"/>
      <c r="YE64" s="87"/>
      <c r="YF64" s="87"/>
      <c r="YG64" s="87"/>
      <c r="YH64" s="87"/>
      <c r="YI64" s="87"/>
      <c r="YJ64" s="87"/>
      <c r="YK64" s="87"/>
      <c r="YL64" s="87"/>
      <c r="YM64" s="87"/>
      <c r="YN64" s="87"/>
      <c r="YO64" s="87"/>
      <c r="YP64" s="87"/>
      <c r="YQ64" s="87"/>
      <c r="YR64" s="87"/>
      <c r="YS64" s="87"/>
      <c r="YT64" s="87"/>
      <c r="YU64" s="87"/>
      <c r="YV64" s="87"/>
      <c r="YW64" s="87"/>
      <c r="YX64" s="87"/>
      <c r="YY64" s="87"/>
      <c r="YZ64" s="87"/>
      <c r="ZA64" s="87"/>
      <c r="ZB64" s="87"/>
      <c r="ZC64" s="87"/>
      <c r="ZD64" s="87"/>
      <c r="ZE64" s="87"/>
      <c r="ZF64" s="87"/>
      <c r="ZG64" s="87"/>
      <c r="ZH64" s="87"/>
      <c r="ZI64" s="87"/>
      <c r="ZJ64" s="87"/>
      <c r="ZK64" s="87"/>
      <c r="ZL64" s="87"/>
      <c r="ZM64" s="87"/>
      <c r="ZN64" s="87"/>
      <c r="ZO64" s="87"/>
      <c r="ZP64" s="87"/>
      <c r="ZQ64" s="87"/>
      <c r="ZR64" s="87"/>
      <c r="ZS64" s="87"/>
      <c r="ZT64" s="87"/>
      <c r="ZU64" s="87"/>
      <c r="ZV64" s="87"/>
      <c r="ZW64" s="87"/>
      <c r="ZX64" s="87"/>
      <c r="ZY64" s="87"/>
      <c r="ZZ64" s="87"/>
      <c r="AAA64" s="87"/>
      <c r="AAB64" s="87"/>
      <c r="AAC64" s="87"/>
      <c r="AAD64" s="87"/>
      <c r="AAE64" s="87"/>
      <c r="AAF64" s="87"/>
      <c r="AAG64" s="87"/>
      <c r="AAH64" s="87"/>
      <c r="AAI64" s="87"/>
      <c r="AAJ64" s="87"/>
      <c r="AAK64" s="87"/>
      <c r="AAL64" s="87"/>
      <c r="AAM64" s="87"/>
      <c r="AAN64" s="87"/>
      <c r="AAO64" s="87"/>
      <c r="AAP64" s="87"/>
      <c r="AAQ64" s="87"/>
      <c r="AAR64" s="87"/>
      <c r="AAS64" s="87"/>
      <c r="AAT64" s="87"/>
      <c r="AAU64" s="87"/>
      <c r="AAV64" s="87"/>
      <c r="AAW64" s="87"/>
      <c r="AAX64" s="87"/>
      <c r="AAY64" s="87"/>
      <c r="AAZ64" s="87"/>
      <c r="ABA64" s="87"/>
      <c r="ABB64" s="87"/>
      <c r="ABC64" s="87"/>
      <c r="ABD64" s="87"/>
      <c r="ABE64" s="87"/>
      <c r="ABF64" s="87"/>
      <c r="ABG64" s="87"/>
      <c r="ABH64" s="87"/>
      <c r="ABI64" s="87"/>
      <c r="ABJ64" s="87"/>
      <c r="ABK64" s="87"/>
      <c r="ABL64" s="87"/>
      <c r="ABM64" s="87"/>
      <c r="ABN64" s="87"/>
      <c r="ABO64" s="87"/>
      <c r="ABP64" s="87"/>
      <c r="ABQ64" s="87"/>
      <c r="ABR64" s="87"/>
      <c r="ABS64" s="87"/>
      <c r="ABT64" s="87"/>
      <c r="ABU64" s="87"/>
      <c r="ABV64" s="87"/>
      <c r="ABW64" s="87"/>
      <c r="ABX64" s="87"/>
      <c r="ABY64" s="87"/>
      <c r="ABZ64" s="87"/>
      <c r="ACA64" s="87"/>
      <c r="ACB64" s="87"/>
      <c r="ACC64" s="87"/>
      <c r="ACD64" s="87"/>
      <c r="ACE64" s="87"/>
      <c r="ACF64" s="87"/>
      <c r="ACG64" s="87"/>
      <c r="ACH64" s="87"/>
      <c r="ACI64" s="87"/>
      <c r="ACJ64" s="87"/>
      <c r="ACK64" s="87"/>
      <c r="ACL64" s="87"/>
      <c r="ACM64" s="87"/>
      <c r="ACN64" s="87"/>
      <c r="ACO64" s="87"/>
      <c r="ACP64" s="87"/>
      <c r="ACQ64" s="87"/>
      <c r="ACR64" s="87"/>
      <c r="ACS64" s="87"/>
      <c r="ACT64" s="87"/>
      <c r="ACU64" s="87"/>
      <c r="ACV64" s="87"/>
      <c r="ACW64" s="87"/>
      <c r="ACX64" s="87"/>
      <c r="ACY64" s="87"/>
      <c r="ACZ64" s="87"/>
      <c r="ADA64" s="87"/>
      <c r="ADB64" s="87"/>
      <c r="ADC64" s="87"/>
      <c r="ADD64" s="87"/>
      <c r="ADE64" s="87"/>
      <c r="ADF64" s="87"/>
      <c r="ADG64" s="87"/>
      <c r="ADH64" s="87"/>
      <c r="ADI64" s="87"/>
      <c r="ADJ64" s="87"/>
      <c r="ADK64" s="87"/>
      <c r="ADL64" s="87"/>
      <c r="ADM64" s="87"/>
      <c r="ADN64" s="87"/>
      <c r="ADO64" s="87"/>
      <c r="ADP64" s="87"/>
      <c r="ADQ64" s="87"/>
      <c r="ADR64" s="87"/>
      <c r="ADS64" s="87"/>
      <c r="ADT64" s="87"/>
      <c r="ADU64" s="87"/>
      <c r="ADV64" s="87"/>
      <c r="ADW64" s="87"/>
      <c r="ADX64" s="87"/>
      <c r="ADY64" s="87"/>
      <c r="ADZ64" s="87"/>
      <c r="AEA64" s="87"/>
      <c r="AEB64" s="87"/>
      <c r="AEC64" s="87"/>
      <c r="AED64" s="87"/>
      <c r="AEE64" s="87"/>
      <c r="AEF64" s="87"/>
      <c r="AEG64" s="87"/>
      <c r="AEH64" s="87"/>
      <c r="AEI64" s="87"/>
      <c r="AEJ64" s="87"/>
      <c r="AEK64" s="87"/>
      <c r="AEL64" s="87"/>
      <c r="AEM64" s="87"/>
      <c r="AEN64" s="87"/>
      <c r="AEO64" s="87"/>
      <c r="AEP64" s="87"/>
      <c r="AEQ64" s="87"/>
      <c r="AER64" s="87"/>
      <c r="AES64" s="87"/>
      <c r="AET64" s="87"/>
      <c r="AEU64" s="87"/>
      <c r="AEV64" s="87"/>
      <c r="AEW64" s="87"/>
      <c r="AEX64" s="87"/>
      <c r="AEY64" s="87"/>
      <c r="AEZ64" s="87"/>
      <c r="AFA64" s="87"/>
      <c r="AFB64" s="87"/>
      <c r="AFC64" s="87"/>
      <c r="AFD64" s="87"/>
      <c r="AFE64" s="87"/>
      <c r="AFF64" s="87"/>
      <c r="AFG64" s="87"/>
      <c r="AFH64" s="87"/>
      <c r="AFI64" s="87"/>
      <c r="AFJ64" s="87"/>
      <c r="AFK64" s="87"/>
      <c r="AFL64" s="87"/>
      <c r="AFM64" s="87"/>
      <c r="AFN64" s="87"/>
      <c r="AFO64" s="87"/>
      <c r="AFP64" s="87"/>
      <c r="AFQ64" s="87"/>
      <c r="AFR64" s="87"/>
      <c r="AFS64" s="87"/>
      <c r="AFT64" s="87"/>
      <c r="AFU64" s="87"/>
      <c r="AFV64" s="87"/>
      <c r="AFW64" s="87"/>
      <c r="AFX64" s="87"/>
      <c r="AFY64" s="87"/>
      <c r="AFZ64" s="87"/>
      <c r="AGA64" s="87"/>
      <c r="AGB64" s="87"/>
      <c r="AGC64" s="87"/>
      <c r="AGD64" s="87"/>
      <c r="AGE64" s="87"/>
      <c r="AGF64" s="87"/>
      <c r="AGG64" s="87"/>
      <c r="AGH64" s="87"/>
      <c r="AGI64" s="87"/>
      <c r="AGJ64" s="87"/>
      <c r="AGK64" s="87"/>
      <c r="AGL64" s="87"/>
      <c r="AGM64" s="87"/>
      <c r="AGN64" s="87"/>
      <c r="AGO64" s="87"/>
      <c r="AGP64" s="87"/>
      <c r="AGQ64" s="87"/>
      <c r="AGR64" s="87"/>
      <c r="AGS64" s="87"/>
      <c r="AGT64" s="87"/>
      <c r="AGU64" s="87"/>
      <c r="AGV64" s="87"/>
      <c r="AGW64" s="87"/>
      <c r="AGX64" s="87"/>
      <c r="AGY64" s="87"/>
      <c r="AGZ64" s="87"/>
      <c r="AHA64" s="87"/>
      <c r="AHB64" s="87"/>
      <c r="AHC64" s="87"/>
      <c r="AHD64" s="87"/>
      <c r="AHE64" s="87"/>
      <c r="AHF64" s="87"/>
      <c r="AHG64" s="87"/>
      <c r="AHH64" s="87"/>
      <c r="AHI64" s="87"/>
      <c r="AHJ64" s="87"/>
      <c r="AHK64" s="87"/>
      <c r="AHL64" s="87"/>
      <c r="AHM64" s="87"/>
      <c r="AHN64" s="87"/>
      <c r="AHO64" s="87"/>
      <c r="AHP64" s="87"/>
      <c r="AHQ64" s="87"/>
      <c r="AHR64" s="87"/>
      <c r="AHS64" s="87"/>
      <c r="AHT64" s="87"/>
      <c r="AHU64" s="87"/>
      <c r="AHV64" s="87"/>
      <c r="AHW64" s="87"/>
      <c r="AHX64" s="87"/>
      <c r="AHY64" s="87"/>
      <c r="AHZ64" s="87"/>
      <c r="AIA64" s="87"/>
      <c r="AIB64" s="87"/>
      <c r="AIC64" s="87"/>
      <c r="AID64" s="87"/>
      <c r="AIE64" s="87"/>
      <c r="AIF64" s="87"/>
      <c r="AIG64" s="87"/>
      <c r="AIH64" s="87"/>
      <c r="AII64" s="87"/>
      <c r="AIJ64" s="87"/>
      <c r="AIK64" s="87"/>
      <c r="AIL64" s="87"/>
      <c r="AIM64" s="87"/>
      <c r="AIN64" s="87"/>
      <c r="AIO64" s="87"/>
      <c r="AIP64" s="87"/>
      <c r="AIQ64" s="87"/>
      <c r="AIR64" s="87"/>
      <c r="AIS64" s="87"/>
      <c r="AIT64" s="87"/>
      <c r="AIU64" s="87"/>
      <c r="AIV64" s="87"/>
      <c r="AIW64" s="87"/>
      <c r="AIX64" s="87"/>
      <c r="AIY64" s="87"/>
      <c r="AIZ64" s="87"/>
      <c r="AJA64" s="87"/>
      <c r="AJB64" s="87"/>
      <c r="AJC64" s="87"/>
      <c r="AJD64" s="87"/>
      <c r="AJE64" s="87"/>
      <c r="AJF64" s="87"/>
      <c r="AJG64" s="87"/>
      <c r="AJH64" s="87"/>
      <c r="AJI64" s="87"/>
      <c r="AJJ64" s="87"/>
      <c r="AJK64" s="87"/>
      <c r="AJL64" s="87"/>
      <c r="AJM64" s="87"/>
      <c r="AJN64" s="87"/>
      <c r="AJO64" s="87"/>
      <c r="AJP64" s="87"/>
      <c r="AJQ64" s="87"/>
      <c r="AJR64" s="87"/>
      <c r="AJS64" s="87"/>
      <c r="AJT64" s="87"/>
      <c r="AJU64" s="87"/>
      <c r="AJV64" s="87"/>
      <c r="AJW64" s="87"/>
      <c r="AJX64" s="87"/>
      <c r="AJY64" s="87"/>
      <c r="AJZ64" s="87"/>
      <c r="AKA64" s="87"/>
      <c r="AKB64" s="87"/>
      <c r="AKC64" s="87"/>
      <c r="AKD64" s="87"/>
      <c r="AKE64" s="87"/>
      <c r="AKF64" s="87"/>
      <c r="AKG64" s="87"/>
      <c r="AKH64" s="87"/>
      <c r="AKI64" s="87"/>
      <c r="AKJ64" s="87"/>
      <c r="AKK64" s="87"/>
      <c r="AKL64" s="87"/>
      <c r="AKM64" s="87"/>
      <c r="AKN64" s="87"/>
      <c r="AKO64" s="87"/>
      <c r="AKP64" s="87"/>
      <c r="AKQ64" s="87"/>
      <c r="AKR64" s="87"/>
      <c r="AKS64" s="87"/>
      <c r="AKT64" s="87"/>
      <c r="AKU64" s="87"/>
      <c r="AKV64" s="87"/>
      <c r="AKW64" s="87"/>
      <c r="AKX64" s="87"/>
      <c r="AKY64" s="87"/>
      <c r="AKZ64" s="87"/>
      <c r="ALA64" s="87"/>
      <c r="ALB64" s="87"/>
      <c r="ALC64" s="87"/>
      <c r="ALD64" s="87"/>
      <c r="ALE64" s="87"/>
      <c r="ALF64" s="87"/>
      <c r="ALG64" s="87"/>
      <c r="ALH64" s="87"/>
      <c r="ALI64" s="87"/>
      <c r="ALJ64" s="87"/>
      <c r="ALK64" s="87"/>
      <c r="ALL64" s="87"/>
      <c r="ALM64" s="87"/>
      <c r="ALN64" s="87"/>
      <c r="ALO64" s="87"/>
      <c r="ALP64" s="87"/>
      <c r="ALQ64" s="87"/>
      <c r="ALR64" s="87"/>
      <c r="ALS64" s="87"/>
      <c r="ALT64" s="87"/>
      <c r="ALU64" s="87"/>
      <c r="ALV64" s="87"/>
      <c r="ALW64" s="87"/>
      <c r="ALX64" s="87"/>
      <c r="ALY64" s="87"/>
      <c r="ALZ64" s="87"/>
      <c r="AMA64" s="87"/>
      <c r="AMB64" s="87"/>
      <c r="AMC64" s="87"/>
      <c r="AMD64" s="87"/>
      <c r="AME64" s="87"/>
      <c r="AMF64" s="87"/>
      <c r="AMG64" s="87"/>
      <c r="AMH64" s="87"/>
      <c r="AMI64" s="87"/>
      <c r="AMJ64" s="87"/>
      <c r="AMK64" s="87"/>
      <c r="AML64" s="87"/>
      <c r="AMM64" s="87"/>
      <c r="AMN64" s="87"/>
      <c r="AMO64" s="87"/>
      <c r="AMP64" s="87"/>
      <c r="AMQ64" s="87"/>
      <c r="AMR64" s="87"/>
      <c r="AMS64" s="87"/>
      <c r="AMT64" s="87"/>
      <c r="AMU64" s="87"/>
      <c r="AMV64" s="87"/>
      <c r="AMW64" s="87"/>
      <c r="AMX64" s="87"/>
      <c r="AMY64" s="87"/>
      <c r="AMZ64" s="87"/>
      <c r="ANA64" s="87"/>
      <c r="ANB64" s="87"/>
      <c r="ANC64" s="87"/>
      <c r="AND64" s="87"/>
      <c r="ANE64" s="87"/>
      <c r="ANF64" s="87"/>
      <c r="ANG64" s="87"/>
      <c r="ANH64" s="87"/>
      <c r="ANI64" s="87"/>
      <c r="ANJ64" s="87"/>
      <c r="ANK64" s="87"/>
      <c r="ANL64" s="87"/>
      <c r="ANM64" s="87"/>
      <c r="ANN64" s="87"/>
      <c r="ANO64" s="87"/>
      <c r="ANP64" s="87"/>
      <c r="ANQ64" s="87"/>
      <c r="ANR64" s="87"/>
      <c r="ANS64" s="87"/>
      <c r="ANT64" s="87"/>
      <c r="ANU64" s="87"/>
      <c r="ANV64" s="87"/>
      <c r="ANW64" s="87"/>
      <c r="ANX64" s="87"/>
      <c r="ANY64" s="87"/>
      <c r="ANZ64" s="87"/>
      <c r="AOA64" s="87"/>
      <c r="AOB64" s="87"/>
      <c r="AOC64" s="87"/>
      <c r="AOD64" s="87"/>
      <c r="AOE64" s="87"/>
      <c r="AOF64" s="87"/>
      <c r="AOG64" s="87"/>
      <c r="AOH64" s="87"/>
      <c r="AOI64" s="87"/>
      <c r="AOJ64" s="87"/>
      <c r="AOK64" s="87"/>
      <c r="AOL64" s="87"/>
      <c r="AOM64" s="87"/>
      <c r="AON64" s="87"/>
      <c r="AOO64" s="87"/>
      <c r="AOP64" s="87"/>
      <c r="AOQ64" s="87"/>
      <c r="AOR64" s="87"/>
      <c r="AOS64" s="87"/>
      <c r="AOT64" s="87"/>
      <c r="AOU64" s="87"/>
      <c r="AOV64" s="87"/>
      <c r="AOW64" s="87"/>
      <c r="AOX64" s="87"/>
      <c r="AOY64" s="87"/>
      <c r="AOZ64" s="87"/>
      <c r="APA64" s="87"/>
      <c r="APB64" s="87"/>
      <c r="APC64" s="87"/>
      <c r="APD64" s="87"/>
      <c r="APE64" s="87"/>
      <c r="APF64" s="87"/>
      <c r="APG64" s="87"/>
      <c r="APH64" s="87"/>
      <c r="API64" s="87"/>
      <c r="APJ64" s="87"/>
      <c r="APK64" s="87"/>
      <c r="APL64" s="87"/>
      <c r="APM64" s="87"/>
      <c r="APN64" s="87"/>
      <c r="APO64" s="87"/>
      <c r="APP64" s="87"/>
      <c r="APQ64" s="87"/>
      <c r="APR64" s="87"/>
      <c r="APS64" s="87"/>
      <c r="APT64" s="87"/>
      <c r="APU64" s="87"/>
      <c r="APV64" s="87"/>
      <c r="APW64" s="87"/>
      <c r="APX64" s="87"/>
      <c r="APY64" s="87"/>
      <c r="APZ64" s="87"/>
      <c r="AQA64" s="87"/>
      <c r="AQB64" s="87"/>
      <c r="AQC64" s="87"/>
      <c r="AQD64" s="87"/>
      <c r="AQE64" s="87"/>
      <c r="AQF64" s="87"/>
      <c r="AQG64" s="87"/>
      <c r="AQH64" s="87"/>
      <c r="AQI64" s="87"/>
      <c r="AQJ64" s="87"/>
      <c r="AQK64" s="87"/>
      <c r="AQL64" s="87"/>
      <c r="AQM64" s="87"/>
      <c r="AQN64" s="87"/>
      <c r="AQO64" s="87"/>
      <c r="AQP64" s="87"/>
      <c r="AQQ64" s="87"/>
      <c r="AQR64" s="87"/>
      <c r="AQS64" s="87"/>
      <c r="AQT64" s="87"/>
      <c r="AQU64" s="87"/>
      <c r="AQV64" s="87"/>
      <c r="AQW64" s="87"/>
      <c r="AQX64" s="87"/>
      <c r="AQY64" s="87"/>
      <c r="AQZ64" s="87"/>
      <c r="ARA64" s="87"/>
      <c r="ARB64" s="87"/>
      <c r="ARC64" s="87"/>
      <c r="ARD64" s="87"/>
      <c r="ARE64" s="87"/>
      <c r="ARF64" s="87"/>
      <c r="ARG64" s="87"/>
      <c r="ARH64" s="87"/>
      <c r="ARI64" s="87"/>
      <c r="ARJ64" s="87"/>
      <c r="ARK64" s="87"/>
      <c r="ARL64" s="87"/>
      <c r="ARM64" s="87"/>
      <c r="ARN64" s="87"/>
      <c r="ARO64" s="87"/>
      <c r="ARP64" s="87"/>
      <c r="ARQ64" s="87"/>
      <c r="ARR64" s="87"/>
      <c r="ARS64" s="87"/>
      <c r="ART64" s="87"/>
      <c r="ARU64" s="87"/>
      <c r="ARV64" s="87"/>
      <c r="ARW64" s="87"/>
      <c r="ARX64" s="87"/>
      <c r="ARY64" s="87"/>
      <c r="ARZ64" s="87"/>
      <c r="ASA64" s="87"/>
      <c r="ASB64" s="87"/>
      <c r="ASC64" s="87"/>
      <c r="ASD64" s="87"/>
      <c r="ASE64" s="87"/>
      <c r="ASF64" s="87"/>
      <c r="ASG64" s="87"/>
      <c r="ASH64" s="87"/>
      <c r="ASI64" s="87"/>
      <c r="ASJ64" s="87"/>
      <c r="ASK64" s="87"/>
      <c r="ASL64" s="87"/>
      <c r="ASM64" s="87"/>
      <c r="ASN64" s="87"/>
      <c r="ASO64" s="87"/>
      <c r="ASP64" s="87"/>
      <c r="ASQ64" s="87"/>
      <c r="ASR64" s="87"/>
      <c r="ASS64" s="87"/>
      <c r="AST64" s="87"/>
      <c r="ASU64" s="87"/>
      <c r="ASV64" s="87"/>
      <c r="ASW64" s="87"/>
      <c r="ASX64" s="87"/>
      <c r="ASY64" s="87"/>
      <c r="ASZ64" s="87"/>
      <c r="ATA64" s="87"/>
      <c r="ATB64" s="87"/>
      <c r="ATC64" s="87"/>
      <c r="ATD64" s="87"/>
      <c r="ATE64" s="87"/>
      <c r="ATF64" s="87"/>
      <c r="ATG64" s="87"/>
      <c r="ATH64" s="87"/>
      <c r="ATI64" s="87"/>
      <c r="ATJ64" s="87"/>
      <c r="ATK64" s="87"/>
      <c r="ATL64" s="87"/>
      <c r="ATM64" s="87"/>
      <c r="ATN64" s="87"/>
      <c r="ATO64" s="87"/>
      <c r="ATP64" s="87"/>
      <c r="ATQ64" s="87"/>
      <c r="ATR64" s="87"/>
      <c r="ATS64" s="87"/>
      <c r="ATT64" s="87"/>
      <c r="ATU64" s="87"/>
      <c r="ATV64" s="87"/>
      <c r="ATW64" s="87"/>
      <c r="ATX64" s="87"/>
      <c r="ATY64" s="87"/>
      <c r="ATZ64" s="87"/>
      <c r="AUA64" s="87"/>
      <c r="AUB64" s="87"/>
      <c r="AUC64" s="87"/>
      <c r="AUD64" s="87"/>
      <c r="AUE64" s="87"/>
      <c r="AUF64" s="87"/>
      <c r="AUG64" s="87"/>
      <c r="AUH64" s="87"/>
      <c r="AUI64" s="87"/>
      <c r="AUJ64" s="87"/>
      <c r="AUK64" s="87"/>
      <c r="AUL64" s="87"/>
      <c r="AUM64" s="87"/>
      <c r="AUN64" s="87"/>
      <c r="AUO64" s="87"/>
      <c r="AUP64" s="87"/>
      <c r="AUQ64" s="87"/>
      <c r="AUR64" s="87"/>
      <c r="AUS64" s="87"/>
      <c r="AUT64" s="87"/>
      <c r="AUU64" s="87"/>
      <c r="AUV64" s="87"/>
      <c r="AUW64" s="87"/>
      <c r="AUX64" s="87"/>
      <c r="AUY64" s="87"/>
      <c r="AUZ64" s="87"/>
      <c r="AVA64" s="87"/>
      <c r="AVB64" s="87"/>
      <c r="AVC64" s="87"/>
      <c r="AVD64" s="87"/>
      <c r="AVE64" s="87"/>
      <c r="AVF64" s="87"/>
      <c r="AVG64" s="87"/>
      <c r="AVH64" s="87"/>
      <c r="AVI64" s="87"/>
      <c r="AVJ64" s="87"/>
      <c r="AVK64" s="87"/>
      <c r="AVL64" s="87"/>
      <c r="AVM64" s="87"/>
      <c r="AVN64" s="87"/>
      <c r="AVO64" s="87"/>
      <c r="AVP64" s="87"/>
      <c r="AVQ64" s="87"/>
      <c r="AVR64" s="87"/>
      <c r="AVS64" s="87"/>
      <c r="AVT64" s="87"/>
      <c r="AVU64" s="87"/>
      <c r="AVV64" s="87"/>
      <c r="AVW64" s="87"/>
      <c r="AVX64" s="87"/>
      <c r="AVY64" s="87"/>
      <c r="AVZ64" s="87"/>
      <c r="AWA64" s="87"/>
      <c r="AWB64" s="87"/>
      <c r="AWC64" s="87"/>
      <c r="AWD64" s="87"/>
      <c r="AWE64" s="87"/>
      <c r="AWF64" s="87"/>
      <c r="AWG64" s="87"/>
      <c r="AWH64" s="87"/>
      <c r="AWI64" s="87"/>
      <c r="AWJ64" s="87"/>
      <c r="AWK64" s="87"/>
      <c r="AWL64" s="87"/>
      <c r="AWM64" s="87"/>
      <c r="AWN64" s="87"/>
      <c r="AWO64" s="87"/>
      <c r="AWP64" s="87"/>
      <c r="AWQ64" s="87"/>
      <c r="AWR64" s="87"/>
      <c r="AWS64" s="87"/>
      <c r="AWT64" s="87"/>
      <c r="AWU64" s="87"/>
      <c r="AWV64" s="87"/>
      <c r="AWW64" s="87"/>
      <c r="AWX64" s="87"/>
      <c r="AWY64" s="87"/>
      <c r="AWZ64" s="87"/>
      <c r="AXA64" s="87"/>
      <c r="AXB64" s="87"/>
      <c r="AXC64" s="87"/>
      <c r="AXD64" s="87"/>
      <c r="AXE64" s="87"/>
      <c r="AXF64" s="87"/>
      <c r="AXG64" s="87"/>
      <c r="AXH64" s="87"/>
      <c r="AXI64" s="87"/>
      <c r="AXJ64" s="87"/>
      <c r="AXK64" s="87"/>
      <c r="AXL64" s="87"/>
      <c r="AXM64" s="87"/>
      <c r="AXN64" s="87"/>
      <c r="AXO64" s="87"/>
      <c r="AXP64" s="87"/>
      <c r="AXQ64" s="87"/>
      <c r="AXR64" s="87"/>
      <c r="AXS64" s="87"/>
      <c r="AXT64" s="87"/>
      <c r="AXU64" s="87"/>
      <c r="AXV64" s="87"/>
      <c r="AXW64" s="87"/>
      <c r="AXX64" s="87"/>
      <c r="AXY64" s="87"/>
      <c r="AXZ64" s="87"/>
      <c r="AYA64" s="87"/>
      <c r="AYB64" s="87"/>
      <c r="AYC64" s="87"/>
      <c r="AYD64" s="87"/>
      <c r="AYE64" s="87"/>
      <c r="AYF64" s="87"/>
      <c r="AYG64" s="87"/>
      <c r="AYH64" s="87"/>
      <c r="AYI64" s="87"/>
      <c r="AYJ64" s="87"/>
      <c r="AYK64" s="87"/>
      <c r="AYL64" s="87"/>
      <c r="AYM64" s="87"/>
      <c r="AYN64" s="87"/>
      <c r="AYO64" s="87"/>
      <c r="AYP64" s="87"/>
      <c r="AYQ64" s="87"/>
      <c r="AYR64" s="87"/>
      <c r="AYS64" s="87"/>
      <c r="AYT64" s="87"/>
      <c r="AYU64" s="87"/>
      <c r="AYV64" s="87"/>
      <c r="AYW64" s="87"/>
      <c r="AYX64" s="87"/>
      <c r="AYY64" s="87"/>
      <c r="AYZ64" s="87"/>
      <c r="AZA64" s="87"/>
      <c r="AZB64" s="87"/>
      <c r="AZC64" s="87"/>
      <c r="AZD64" s="87"/>
      <c r="AZE64" s="87"/>
      <c r="AZF64" s="87"/>
      <c r="AZG64" s="87"/>
      <c r="AZH64" s="87"/>
      <c r="AZI64" s="87"/>
      <c r="AZJ64" s="87"/>
      <c r="AZK64" s="87"/>
      <c r="AZL64" s="87"/>
      <c r="AZM64" s="87"/>
      <c r="AZN64" s="87"/>
      <c r="AZO64" s="87"/>
      <c r="AZP64" s="87"/>
      <c r="AZQ64" s="87"/>
      <c r="AZR64" s="87"/>
      <c r="AZS64" s="87"/>
      <c r="AZT64" s="87"/>
      <c r="AZU64" s="87"/>
      <c r="AZV64" s="87"/>
      <c r="AZW64" s="87"/>
      <c r="AZX64" s="87"/>
      <c r="AZY64" s="87"/>
      <c r="AZZ64" s="87"/>
      <c r="BAA64" s="87"/>
      <c r="BAB64" s="87"/>
      <c r="BAC64" s="87"/>
      <c r="BAD64" s="87"/>
      <c r="BAE64" s="87"/>
      <c r="BAF64" s="87"/>
      <c r="BAG64" s="87"/>
      <c r="BAH64" s="87"/>
      <c r="BAI64" s="87"/>
      <c r="BAJ64" s="87"/>
      <c r="BAK64" s="87"/>
      <c r="BAL64" s="87"/>
      <c r="BAM64" s="87"/>
      <c r="BAN64" s="87"/>
      <c r="BAO64" s="87"/>
      <c r="BAP64" s="87"/>
      <c r="BAQ64" s="87"/>
      <c r="BAR64" s="87"/>
      <c r="BAS64" s="87"/>
      <c r="BAT64" s="87"/>
      <c r="BAU64" s="87"/>
      <c r="BAV64" s="87"/>
      <c r="BAW64" s="87"/>
      <c r="BAX64" s="87"/>
      <c r="BAY64" s="87"/>
      <c r="BAZ64" s="87"/>
      <c r="BBA64" s="87"/>
      <c r="BBB64" s="87"/>
      <c r="BBC64" s="87"/>
      <c r="BBD64" s="87"/>
      <c r="BBE64" s="87"/>
      <c r="BBF64" s="87"/>
      <c r="BBG64" s="87"/>
      <c r="BBH64" s="87"/>
      <c r="BBI64" s="87"/>
      <c r="BBJ64" s="87"/>
      <c r="BBK64" s="87"/>
      <c r="BBL64" s="87"/>
      <c r="BBM64" s="87"/>
      <c r="BBN64" s="87"/>
      <c r="BBO64" s="87"/>
      <c r="BBP64" s="87"/>
      <c r="BBQ64" s="87"/>
      <c r="BBR64" s="87"/>
      <c r="BBS64" s="87"/>
      <c r="BBT64" s="87"/>
      <c r="BBU64" s="87"/>
      <c r="BBV64" s="87"/>
      <c r="BBW64" s="87"/>
      <c r="BBX64" s="87"/>
      <c r="BBY64" s="87"/>
      <c r="BBZ64" s="87"/>
      <c r="BCA64" s="87"/>
      <c r="BCB64" s="87"/>
      <c r="BCC64" s="87"/>
      <c r="BCD64" s="87"/>
      <c r="BCE64" s="87"/>
      <c r="BCF64" s="87"/>
      <c r="BCG64" s="87"/>
      <c r="BCH64" s="87"/>
      <c r="BCI64" s="87"/>
      <c r="BCJ64" s="87"/>
      <c r="BCK64" s="87"/>
      <c r="BCL64" s="87"/>
      <c r="BCM64" s="87"/>
      <c r="BCN64" s="87"/>
      <c r="BCO64" s="87"/>
      <c r="BCP64" s="87"/>
      <c r="BCQ64" s="87"/>
      <c r="BCR64" s="87"/>
      <c r="BCS64" s="87"/>
      <c r="BCT64" s="87"/>
      <c r="BCU64" s="87"/>
      <c r="BCV64" s="87"/>
      <c r="BCW64" s="87"/>
      <c r="BCX64" s="87"/>
      <c r="BCY64" s="87"/>
      <c r="BCZ64" s="87"/>
      <c r="BDA64" s="87"/>
      <c r="BDB64" s="87"/>
      <c r="BDC64" s="87"/>
      <c r="BDD64" s="87"/>
      <c r="BDE64" s="87"/>
      <c r="BDF64" s="87"/>
      <c r="BDG64" s="87"/>
      <c r="BDH64" s="87"/>
      <c r="BDI64" s="87"/>
      <c r="BDJ64" s="87"/>
      <c r="BDK64" s="87"/>
      <c r="BDL64" s="87"/>
      <c r="BDM64" s="87"/>
      <c r="BDN64" s="87"/>
      <c r="BDO64" s="87"/>
      <c r="BDP64" s="87"/>
      <c r="BDQ64" s="87"/>
      <c r="BDR64" s="87"/>
      <c r="BDS64" s="87"/>
      <c r="BDT64" s="87"/>
      <c r="BDU64" s="87"/>
      <c r="BDV64" s="87"/>
      <c r="BDW64" s="87"/>
      <c r="BDX64" s="87"/>
      <c r="BDY64" s="87"/>
      <c r="BDZ64" s="87"/>
      <c r="BEA64" s="87"/>
      <c r="BEB64" s="87"/>
      <c r="BEC64" s="87"/>
      <c r="BED64" s="87"/>
      <c r="BEE64" s="87"/>
      <c r="BEF64" s="87"/>
      <c r="BEG64" s="87"/>
      <c r="BEH64" s="87"/>
      <c r="BEI64" s="87"/>
      <c r="BEJ64" s="87"/>
      <c r="BEK64" s="87"/>
      <c r="BEL64" s="87"/>
      <c r="BEM64" s="87"/>
      <c r="BEN64" s="87"/>
      <c r="BEO64" s="87"/>
      <c r="BEP64" s="87"/>
      <c r="BEQ64" s="87"/>
      <c r="BER64" s="87"/>
      <c r="BES64" s="87"/>
      <c r="BET64" s="87"/>
      <c r="BEU64" s="87"/>
      <c r="BEV64" s="87"/>
      <c r="BEW64" s="87"/>
      <c r="BEX64" s="87"/>
      <c r="BEY64" s="87"/>
      <c r="BEZ64" s="87"/>
      <c r="BFA64" s="87"/>
      <c r="BFB64" s="87"/>
      <c r="BFC64" s="87"/>
      <c r="BFD64" s="87"/>
      <c r="BFE64" s="87"/>
      <c r="BFF64" s="87"/>
      <c r="BFG64" s="87"/>
      <c r="BFH64" s="87"/>
      <c r="BFI64" s="87"/>
      <c r="BFJ64" s="87"/>
      <c r="BFK64" s="87"/>
      <c r="BFL64" s="87"/>
      <c r="BFM64" s="87"/>
      <c r="BFN64" s="87"/>
      <c r="BFO64" s="87"/>
      <c r="BFP64" s="87"/>
      <c r="BFQ64" s="87"/>
      <c r="BFR64" s="87"/>
      <c r="BFS64" s="87"/>
      <c r="BFT64" s="87"/>
      <c r="BFU64" s="87"/>
      <c r="BFV64" s="87"/>
      <c r="BFW64" s="87"/>
      <c r="BFX64" s="87"/>
      <c r="BFY64" s="87"/>
      <c r="BFZ64" s="87"/>
      <c r="BGA64" s="87"/>
      <c r="BGB64" s="87"/>
      <c r="BGC64" s="87"/>
      <c r="BGD64" s="87"/>
      <c r="BGE64" s="87"/>
      <c r="BGF64" s="87"/>
      <c r="BGG64" s="87"/>
      <c r="BGH64" s="87"/>
      <c r="BGI64" s="87"/>
      <c r="BGJ64" s="87"/>
      <c r="BGK64" s="87"/>
      <c r="BGL64" s="87"/>
      <c r="BGM64" s="87"/>
      <c r="BGN64" s="87"/>
      <c r="BGO64" s="87"/>
      <c r="BGP64" s="87"/>
      <c r="BGQ64" s="87"/>
      <c r="BGR64" s="87"/>
      <c r="BGS64" s="87"/>
      <c r="BGT64" s="87"/>
      <c r="BGU64" s="87"/>
      <c r="BGV64" s="87"/>
      <c r="BGW64" s="87"/>
      <c r="BGX64" s="87"/>
      <c r="BGY64" s="87"/>
      <c r="BGZ64" s="87"/>
      <c r="BHA64" s="87"/>
      <c r="BHB64" s="87"/>
      <c r="BHC64" s="87"/>
      <c r="BHD64" s="87"/>
      <c r="BHE64" s="87"/>
      <c r="BHF64" s="87"/>
      <c r="BHG64" s="87"/>
      <c r="BHH64" s="87"/>
      <c r="BHI64" s="87"/>
      <c r="BHJ64" s="87"/>
      <c r="BHK64" s="87"/>
      <c r="BHL64" s="87"/>
      <c r="BHM64" s="87"/>
      <c r="BHN64" s="87"/>
      <c r="BHO64" s="87"/>
      <c r="BHP64" s="87"/>
      <c r="BHQ64" s="87"/>
      <c r="BHR64" s="87"/>
      <c r="BHS64" s="87"/>
      <c r="BHT64" s="87"/>
      <c r="BHU64" s="87"/>
      <c r="BHV64" s="87"/>
      <c r="BHW64" s="87"/>
      <c r="BHX64" s="87"/>
      <c r="BHY64" s="87"/>
      <c r="BHZ64" s="87"/>
      <c r="BIA64" s="87"/>
      <c r="BIB64" s="87"/>
      <c r="BIC64" s="87"/>
      <c r="BID64" s="87"/>
      <c r="BIE64" s="87"/>
      <c r="BIF64" s="87"/>
      <c r="BIG64" s="87"/>
      <c r="BIH64" s="87"/>
      <c r="BII64" s="87"/>
      <c r="BIJ64" s="87"/>
      <c r="BIK64" s="87"/>
      <c r="BIL64" s="87"/>
      <c r="BIM64" s="87"/>
      <c r="BIN64" s="87"/>
      <c r="BIO64" s="87"/>
      <c r="BIP64" s="87"/>
      <c r="BIQ64" s="87"/>
      <c r="BIR64" s="87"/>
      <c r="BIS64" s="87"/>
      <c r="BIT64" s="87"/>
      <c r="BIU64" s="87"/>
      <c r="BIV64" s="87"/>
      <c r="BIW64" s="87"/>
      <c r="BIX64" s="87"/>
      <c r="BIY64" s="87"/>
      <c r="BIZ64" s="87"/>
      <c r="BJA64" s="87"/>
      <c r="BJB64" s="87"/>
      <c r="BJC64" s="87"/>
      <c r="BJD64" s="87"/>
      <c r="BJE64" s="87"/>
      <c r="BJF64" s="87"/>
      <c r="BJG64" s="87"/>
      <c r="BJH64" s="87"/>
      <c r="BJI64" s="87"/>
      <c r="BJJ64" s="87"/>
      <c r="BJK64" s="87"/>
      <c r="BJL64" s="87"/>
      <c r="BJM64" s="87"/>
      <c r="BJN64" s="87"/>
      <c r="BJO64" s="87"/>
      <c r="BJP64" s="87"/>
      <c r="BJQ64" s="87"/>
      <c r="BJR64" s="87"/>
      <c r="BJS64" s="87"/>
      <c r="BJT64" s="87"/>
      <c r="BJU64" s="87"/>
      <c r="BJV64" s="87"/>
      <c r="BJW64" s="87"/>
      <c r="BJX64" s="87"/>
      <c r="BJY64" s="87"/>
      <c r="BJZ64" s="87"/>
      <c r="BKA64" s="87"/>
      <c r="BKB64" s="87"/>
      <c r="BKC64" s="87"/>
      <c r="BKD64" s="87"/>
      <c r="BKE64" s="87"/>
      <c r="BKF64" s="87"/>
      <c r="BKG64" s="87"/>
      <c r="BKH64" s="87"/>
      <c r="BKI64" s="87"/>
      <c r="BKJ64" s="87"/>
      <c r="BKK64" s="87"/>
      <c r="BKL64" s="87"/>
      <c r="BKM64" s="87"/>
      <c r="BKN64" s="87"/>
      <c r="BKO64" s="87"/>
      <c r="BKP64" s="87"/>
      <c r="BKQ64" s="87"/>
      <c r="BKR64" s="87"/>
      <c r="BKS64" s="87"/>
      <c r="BKT64" s="87"/>
      <c r="BKU64" s="87"/>
      <c r="BKV64" s="87"/>
      <c r="BKW64" s="87"/>
      <c r="BKX64" s="87"/>
      <c r="BKY64" s="87"/>
      <c r="BKZ64" s="87"/>
      <c r="BLA64" s="87"/>
      <c r="BLB64" s="87"/>
      <c r="BLC64" s="87"/>
      <c r="BLD64" s="87"/>
      <c r="BLE64" s="87"/>
      <c r="BLF64" s="87"/>
      <c r="BLG64" s="87"/>
      <c r="BLH64" s="87"/>
      <c r="BLI64" s="87"/>
      <c r="BLJ64" s="87"/>
      <c r="BLK64" s="87"/>
      <c r="BLL64" s="87"/>
      <c r="BLM64" s="87"/>
      <c r="BLN64" s="87"/>
      <c r="BLO64" s="87"/>
      <c r="BLP64" s="87"/>
      <c r="BLQ64" s="87"/>
      <c r="BLR64" s="87"/>
      <c r="BLS64" s="87"/>
      <c r="BLT64" s="87"/>
      <c r="BLU64" s="87"/>
      <c r="BLV64" s="87"/>
      <c r="BLW64" s="87"/>
      <c r="BLX64" s="87"/>
      <c r="BLY64" s="87"/>
      <c r="BLZ64" s="87"/>
      <c r="BMA64" s="87"/>
      <c r="BMB64" s="87"/>
      <c r="BMC64" s="87"/>
      <c r="BMD64" s="87"/>
      <c r="BME64" s="87"/>
      <c r="BMF64" s="87"/>
      <c r="BMG64" s="87"/>
      <c r="BMH64" s="87"/>
      <c r="BMI64" s="87"/>
      <c r="BMJ64" s="87"/>
      <c r="BMK64" s="87"/>
      <c r="BML64" s="87"/>
      <c r="BMM64" s="87"/>
      <c r="BMN64" s="87"/>
      <c r="BMO64" s="87"/>
      <c r="BMP64" s="87"/>
      <c r="BMQ64" s="87"/>
      <c r="BMR64" s="87"/>
      <c r="BMS64" s="87"/>
      <c r="BMT64" s="87"/>
      <c r="BMU64" s="87"/>
      <c r="BMV64" s="87"/>
      <c r="BMW64" s="87"/>
      <c r="BMX64" s="87"/>
      <c r="BMY64" s="87"/>
      <c r="BMZ64" s="87"/>
      <c r="BNA64" s="87"/>
      <c r="BNB64" s="87"/>
      <c r="BNC64" s="87"/>
      <c r="BND64" s="87"/>
      <c r="BNE64" s="87"/>
      <c r="BNF64" s="87"/>
      <c r="BNG64" s="87"/>
      <c r="BNH64" s="87"/>
      <c r="BNI64" s="87"/>
      <c r="BNJ64" s="87"/>
      <c r="BNK64" s="87"/>
      <c r="BNL64" s="87"/>
      <c r="BNM64" s="87"/>
      <c r="BNN64" s="87"/>
      <c r="BNO64" s="87"/>
      <c r="BNP64" s="87"/>
      <c r="BNQ64" s="87"/>
      <c r="BNR64" s="87"/>
      <c r="BNS64" s="87"/>
      <c r="BNT64" s="87"/>
      <c r="BNU64" s="87"/>
      <c r="BNV64" s="87"/>
      <c r="BNW64" s="87"/>
      <c r="BNX64" s="87"/>
      <c r="BNY64" s="87"/>
      <c r="BNZ64" s="87"/>
      <c r="BOA64" s="87"/>
      <c r="BOB64" s="87"/>
      <c r="BOC64" s="87"/>
      <c r="BOD64" s="87"/>
      <c r="BOE64" s="87"/>
      <c r="BOF64" s="87"/>
      <c r="BOG64" s="87"/>
      <c r="BOH64" s="87"/>
      <c r="BOI64" s="87"/>
      <c r="BOJ64" s="87"/>
      <c r="BOK64" s="87"/>
      <c r="BOL64" s="87"/>
      <c r="BOM64" s="87"/>
      <c r="BON64" s="87"/>
      <c r="BOO64" s="87"/>
      <c r="BOP64" s="87"/>
      <c r="BOQ64" s="87"/>
      <c r="BOR64" s="87"/>
      <c r="BOS64" s="87"/>
      <c r="BOT64" s="87"/>
      <c r="BOU64" s="87"/>
      <c r="BOV64" s="87"/>
      <c r="BOW64" s="87"/>
      <c r="BOX64" s="87"/>
      <c r="BOY64" s="87"/>
      <c r="BOZ64" s="87"/>
      <c r="BPA64" s="87"/>
      <c r="BPB64" s="87"/>
      <c r="BPC64" s="87"/>
      <c r="BPD64" s="87"/>
      <c r="BPE64" s="87"/>
      <c r="BPF64" s="87"/>
      <c r="BPG64" s="87"/>
      <c r="BPH64" s="87"/>
      <c r="BPI64" s="87"/>
      <c r="BPJ64" s="87"/>
      <c r="BPK64" s="87"/>
      <c r="BPL64" s="87"/>
      <c r="BPM64" s="87"/>
      <c r="BPN64" s="87"/>
      <c r="BPO64" s="87"/>
      <c r="BPP64" s="87"/>
      <c r="BPQ64" s="87"/>
      <c r="BPR64" s="87"/>
      <c r="BPS64" s="87"/>
      <c r="BPT64" s="87"/>
      <c r="BPU64" s="87"/>
      <c r="BPV64" s="87"/>
      <c r="BPW64" s="87"/>
      <c r="BPX64" s="87"/>
      <c r="BPY64" s="87"/>
      <c r="BPZ64" s="87"/>
      <c r="BQA64" s="87"/>
      <c r="BQB64" s="87"/>
      <c r="BQC64" s="87"/>
      <c r="BQD64" s="87"/>
      <c r="BQE64" s="87"/>
      <c r="BQF64" s="87"/>
      <c r="BQG64" s="87"/>
      <c r="BQH64" s="87"/>
      <c r="BQI64" s="87"/>
      <c r="BQJ64" s="87"/>
      <c r="BQK64" s="87"/>
      <c r="BQL64" s="87"/>
      <c r="BQM64" s="87"/>
      <c r="BQN64" s="87"/>
      <c r="BQO64" s="87"/>
      <c r="BQP64" s="87"/>
      <c r="BQQ64" s="87"/>
      <c r="BQR64" s="87"/>
      <c r="BQS64" s="87"/>
      <c r="BQT64" s="87"/>
      <c r="BQU64" s="87"/>
      <c r="BQV64" s="87"/>
      <c r="BQW64" s="87"/>
      <c r="BQX64" s="87"/>
      <c r="BQY64" s="87"/>
      <c r="BQZ64" s="87"/>
      <c r="BRA64" s="87"/>
      <c r="BRB64" s="87"/>
      <c r="BRC64" s="87"/>
      <c r="BRD64" s="87"/>
      <c r="BRE64" s="87"/>
      <c r="BRF64" s="87"/>
      <c r="BRG64" s="87"/>
      <c r="BRH64" s="87"/>
      <c r="BRI64" s="87"/>
      <c r="BRJ64" s="87"/>
      <c r="BRK64" s="87"/>
      <c r="BRL64" s="87"/>
      <c r="BRM64" s="87"/>
      <c r="BRN64" s="87"/>
      <c r="BRO64" s="87"/>
      <c r="BRP64" s="87"/>
      <c r="BRQ64" s="87"/>
      <c r="BRR64" s="87"/>
      <c r="BRS64" s="87"/>
      <c r="BRT64" s="87"/>
      <c r="BRU64" s="87"/>
      <c r="BRV64" s="87"/>
      <c r="BRW64" s="87"/>
      <c r="BRX64" s="87"/>
      <c r="BRY64" s="87"/>
      <c r="BRZ64" s="87"/>
      <c r="BSA64" s="87"/>
      <c r="BSB64" s="87"/>
      <c r="BSC64" s="87"/>
      <c r="BSD64" s="87"/>
      <c r="BSE64" s="87"/>
      <c r="BSF64" s="87"/>
      <c r="BSG64" s="87"/>
      <c r="BSH64" s="87"/>
      <c r="BSI64" s="87"/>
      <c r="BSJ64" s="87"/>
      <c r="BSK64" s="87"/>
      <c r="BSL64" s="87"/>
      <c r="BSM64" s="87"/>
      <c r="BSN64" s="87"/>
      <c r="BSO64" s="87"/>
      <c r="BSP64" s="87"/>
      <c r="BSQ64" s="87"/>
      <c r="BSR64" s="87"/>
      <c r="BSS64" s="87"/>
      <c r="BST64" s="87"/>
      <c r="BSU64" s="87"/>
      <c r="BSV64" s="87"/>
      <c r="BSW64" s="87"/>
      <c r="BSX64" s="87"/>
      <c r="BSY64" s="87"/>
      <c r="BSZ64" s="87"/>
      <c r="BTA64" s="87"/>
      <c r="BTB64" s="87"/>
      <c r="BTC64" s="87"/>
      <c r="BTD64" s="87"/>
      <c r="BTE64" s="87"/>
      <c r="BTF64" s="87"/>
      <c r="BTG64" s="87"/>
      <c r="BTH64" s="87"/>
      <c r="BTI64" s="87"/>
      <c r="BTJ64" s="87"/>
      <c r="BTK64" s="87"/>
      <c r="BTL64" s="87"/>
      <c r="BTM64" s="87"/>
      <c r="BTN64" s="87"/>
      <c r="BTO64" s="87"/>
      <c r="BTP64" s="87"/>
      <c r="BTQ64" s="87"/>
      <c r="BTR64" s="87"/>
      <c r="BTS64" s="87"/>
      <c r="BTT64" s="87"/>
      <c r="BTU64" s="87"/>
      <c r="BTV64" s="87"/>
      <c r="BTW64" s="87"/>
      <c r="BTX64" s="87"/>
      <c r="BTY64" s="87"/>
      <c r="BTZ64" s="87"/>
      <c r="BUA64" s="87"/>
      <c r="BUB64" s="87"/>
      <c r="BUC64" s="87"/>
      <c r="BUD64" s="87"/>
      <c r="BUE64" s="87"/>
      <c r="BUF64" s="87"/>
      <c r="BUG64" s="87"/>
      <c r="BUH64" s="87"/>
      <c r="BUI64" s="87"/>
      <c r="BUJ64" s="87"/>
      <c r="BUK64" s="87"/>
      <c r="BUL64" s="87"/>
      <c r="BUM64" s="87"/>
      <c r="BUN64" s="87"/>
      <c r="BUO64" s="87"/>
      <c r="BUP64" s="87"/>
      <c r="BUQ64" s="87"/>
      <c r="BUR64" s="87"/>
      <c r="BUS64" s="87"/>
      <c r="BUT64" s="87"/>
      <c r="BUU64" s="87"/>
      <c r="BUV64" s="87"/>
      <c r="BUW64" s="87"/>
      <c r="BUX64" s="87"/>
      <c r="BUY64" s="87"/>
      <c r="BUZ64" s="87"/>
      <c r="BVA64" s="87"/>
      <c r="BVB64" s="87"/>
      <c r="BVC64" s="87"/>
      <c r="BVD64" s="87"/>
      <c r="BVE64" s="87"/>
      <c r="BVF64" s="87"/>
      <c r="BVG64" s="87"/>
      <c r="BVH64" s="87"/>
      <c r="BVI64" s="87"/>
      <c r="BVJ64" s="87"/>
      <c r="BVK64" s="87"/>
      <c r="BVL64" s="87"/>
      <c r="BVM64" s="87"/>
      <c r="BVN64" s="87"/>
      <c r="BVO64" s="87"/>
      <c r="BVP64" s="87"/>
      <c r="BVQ64" s="87"/>
      <c r="BVR64" s="87"/>
      <c r="BVS64" s="87"/>
      <c r="BVT64" s="87"/>
      <c r="BVU64" s="87"/>
      <c r="BVV64" s="87"/>
      <c r="BVW64" s="87"/>
      <c r="BVX64" s="87"/>
      <c r="BVY64" s="87"/>
      <c r="BVZ64" s="87"/>
      <c r="BWA64" s="87"/>
      <c r="BWB64" s="87"/>
      <c r="BWC64" s="87"/>
      <c r="BWD64" s="87"/>
      <c r="BWE64" s="87"/>
      <c r="BWF64" s="87"/>
      <c r="BWG64" s="87"/>
      <c r="BWH64" s="87"/>
      <c r="BWI64" s="87"/>
      <c r="BWJ64" s="87"/>
      <c r="BWK64" s="87"/>
      <c r="BWL64" s="87"/>
      <c r="BWM64" s="87"/>
      <c r="BWN64" s="87"/>
      <c r="BWO64" s="87"/>
      <c r="BWP64" s="87"/>
      <c r="BWQ64" s="87"/>
      <c r="BWR64" s="87"/>
      <c r="BWS64" s="87"/>
      <c r="BWT64" s="87"/>
      <c r="BWU64" s="87"/>
      <c r="BWV64" s="87"/>
      <c r="BWW64" s="87"/>
      <c r="BWX64" s="87"/>
      <c r="BWY64" s="87"/>
      <c r="BWZ64" s="87"/>
      <c r="BXA64" s="87"/>
      <c r="BXB64" s="87"/>
      <c r="BXC64" s="87"/>
      <c r="BXD64" s="87"/>
      <c r="BXE64" s="87"/>
      <c r="BXF64" s="87"/>
      <c r="BXG64" s="87"/>
      <c r="BXH64" s="87"/>
      <c r="BXI64" s="87"/>
      <c r="BXJ64" s="87"/>
      <c r="BXK64" s="87"/>
      <c r="BXL64" s="87"/>
      <c r="BXM64" s="87"/>
      <c r="BXN64" s="87"/>
      <c r="BXO64" s="87"/>
      <c r="BXP64" s="87"/>
      <c r="BXQ64" s="87"/>
      <c r="BXR64" s="87"/>
      <c r="BXS64" s="87"/>
      <c r="BXT64" s="87"/>
      <c r="BXU64" s="87"/>
      <c r="BXV64" s="87"/>
      <c r="BXW64" s="87"/>
      <c r="BXX64" s="87"/>
      <c r="BXY64" s="87"/>
    </row>
    <row r="65" spans="1:2001" s="88" customFormat="1" ht="15.75" hidden="1" customHeight="1" outlineLevel="1">
      <c r="A65" s="53"/>
      <c r="B65" s="89" t="s">
        <v>86</v>
      </c>
      <c r="C65" s="90"/>
      <c r="D65" s="91"/>
      <c r="E65" s="92"/>
      <c r="F65" s="92"/>
      <c r="G65" s="64"/>
      <c r="H65" s="64"/>
      <c r="I65" s="95"/>
      <c r="J65" s="85"/>
      <c r="K65" s="96"/>
      <c r="L65" s="95"/>
      <c r="M65" s="65"/>
      <c r="N65" s="65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  <c r="IU65" s="87"/>
      <c r="IV65" s="87"/>
      <c r="IW65" s="87"/>
      <c r="IX65" s="87"/>
      <c r="IY65" s="87"/>
      <c r="IZ65" s="87"/>
      <c r="JA65" s="87"/>
      <c r="JB65" s="87"/>
      <c r="JC65" s="87"/>
      <c r="JD65" s="87"/>
      <c r="JE65" s="87"/>
      <c r="JF65" s="87"/>
      <c r="JG65" s="87"/>
      <c r="JH65" s="87"/>
      <c r="JI65" s="87"/>
      <c r="JJ65" s="87"/>
      <c r="JK65" s="87"/>
      <c r="JL65" s="87"/>
      <c r="JM65" s="87"/>
      <c r="JN65" s="87"/>
      <c r="JO65" s="87"/>
      <c r="JP65" s="87"/>
      <c r="JQ65" s="87"/>
      <c r="JR65" s="87"/>
      <c r="JS65" s="87"/>
      <c r="JT65" s="87"/>
      <c r="JU65" s="87"/>
      <c r="JV65" s="87"/>
      <c r="JW65" s="87"/>
      <c r="JX65" s="87"/>
      <c r="JY65" s="87"/>
      <c r="JZ65" s="87"/>
      <c r="KA65" s="87"/>
      <c r="KB65" s="87"/>
      <c r="KC65" s="87"/>
      <c r="KD65" s="87"/>
      <c r="KE65" s="87"/>
      <c r="KF65" s="87"/>
      <c r="KG65" s="87"/>
      <c r="KH65" s="87"/>
      <c r="KI65" s="87"/>
      <c r="KJ65" s="87"/>
      <c r="KK65" s="87"/>
      <c r="KL65" s="87"/>
      <c r="KM65" s="87"/>
      <c r="KN65" s="87"/>
      <c r="KO65" s="87"/>
      <c r="KP65" s="87"/>
      <c r="KQ65" s="87"/>
      <c r="KR65" s="87"/>
      <c r="KS65" s="87"/>
      <c r="KT65" s="87"/>
      <c r="KU65" s="87"/>
      <c r="KV65" s="87"/>
      <c r="KW65" s="87"/>
      <c r="KX65" s="87"/>
      <c r="KY65" s="87"/>
      <c r="KZ65" s="87"/>
      <c r="LA65" s="87"/>
      <c r="LB65" s="87"/>
      <c r="LC65" s="87"/>
      <c r="LD65" s="87"/>
      <c r="LE65" s="87"/>
      <c r="LF65" s="87"/>
      <c r="LG65" s="87"/>
      <c r="LH65" s="87"/>
      <c r="LI65" s="87"/>
      <c r="LJ65" s="87"/>
      <c r="LK65" s="87"/>
      <c r="LL65" s="87"/>
      <c r="LM65" s="87"/>
      <c r="LN65" s="87"/>
      <c r="LO65" s="87"/>
      <c r="LP65" s="87"/>
      <c r="LQ65" s="87"/>
      <c r="LR65" s="87"/>
      <c r="LS65" s="87"/>
      <c r="LT65" s="87"/>
      <c r="LU65" s="87"/>
      <c r="LV65" s="87"/>
      <c r="LW65" s="87"/>
      <c r="LX65" s="87"/>
      <c r="LY65" s="87"/>
      <c r="LZ65" s="87"/>
      <c r="MA65" s="87"/>
      <c r="MB65" s="87"/>
      <c r="MC65" s="87"/>
      <c r="MD65" s="87"/>
      <c r="ME65" s="87"/>
      <c r="MF65" s="87"/>
      <c r="MG65" s="87"/>
      <c r="MH65" s="87"/>
      <c r="MI65" s="87"/>
      <c r="MJ65" s="87"/>
      <c r="MK65" s="87"/>
      <c r="ML65" s="87"/>
      <c r="MM65" s="87"/>
      <c r="MN65" s="87"/>
      <c r="MO65" s="87"/>
      <c r="MP65" s="87"/>
      <c r="MQ65" s="87"/>
      <c r="MR65" s="87"/>
      <c r="MS65" s="87"/>
      <c r="MT65" s="87"/>
      <c r="MU65" s="87"/>
      <c r="MV65" s="87"/>
      <c r="MW65" s="87"/>
      <c r="MX65" s="87"/>
      <c r="MY65" s="87"/>
      <c r="MZ65" s="87"/>
      <c r="NA65" s="87"/>
      <c r="NB65" s="87"/>
      <c r="NC65" s="87"/>
      <c r="ND65" s="87"/>
      <c r="NE65" s="87"/>
      <c r="NF65" s="87"/>
      <c r="NG65" s="87"/>
      <c r="NH65" s="87"/>
      <c r="NI65" s="87"/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7"/>
      <c r="NX65" s="87"/>
      <c r="NY65" s="87"/>
      <c r="NZ65" s="87"/>
      <c r="OA65" s="87"/>
      <c r="OB65" s="87"/>
      <c r="OC65" s="87"/>
      <c r="OD65" s="87"/>
      <c r="OE65" s="87"/>
      <c r="OF65" s="87"/>
      <c r="OG65" s="87"/>
      <c r="OH65" s="87"/>
      <c r="OI65" s="87"/>
      <c r="OJ65" s="87"/>
      <c r="OK65" s="87"/>
      <c r="OL65" s="87"/>
      <c r="OM65" s="87"/>
      <c r="ON65" s="87"/>
      <c r="OO65" s="87"/>
      <c r="OP65" s="87"/>
      <c r="OQ65" s="87"/>
      <c r="OR65" s="87"/>
      <c r="OS65" s="87"/>
      <c r="OT65" s="87"/>
      <c r="OU65" s="87"/>
      <c r="OV65" s="87"/>
      <c r="OW65" s="87"/>
      <c r="OX65" s="87"/>
      <c r="OY65" s="87"/>
      <c r="OZ65" s="87"/>
      <c r="PA65" s="87"/>
      <c r="PB65" s="87"/>
      <c r="PC65" s="87"/>
      <c r="PD65" s="87"/>
      <c r="PE65" s="87"/>
      <c r="PF65" s="87"/>
      <c r="PG65" s="87"/>
      <c r="PH65" s="87"/>
      <c r="PI65" s="87"/>
      <c r="PJ65" s="87"/>
      <c r="PK65" s="87"/>
      <c r="PL65" s="87"/>
      <c r="PM65" s="87"/>
      <c r="PN65" s="87"/>
      <c r="PO65" s="87"/>
      <c r="PP65" s="87"/>
      <c r="PQ65" s="87"/>
      <c r="PR65" s="87"/>
      <c r="PS65" s="87"/>
      <c r="PT65" s="87"/>
      <c r="PU65" s="87"/>
      <c r="PV65" s="87"/>
      <c r="PW65" s="87"/>
      <c r="PX65" s="87"/>
      <c r="PY65" s="87"/>
      <c r="PZ65" s="87"/>
      <c r="QA65" s="87"/>
      <c r="QB65" s="87"/>
      <c r="QC65" s="87"/>
      <c r="QD65" s="87"/>
      <c r="QE65" s="87"/>
      <c r="QF65" s="87"/>
      <c r="QG65" s="87"/>
      <c r="QH65" s="87"/>
      <c r="QI65" s="87"/>
      <c r="QJ65" s="87"/>
      <c r="QK65" s="87"/>
      <c r="QL65" s="87"/>
      <c r="QM65" s="87"/>
      <c r="QN65" s="87"/>
      <c r="QO65" s="87"/>
      <c r="QP65" s="87"/>
      <c r="QQ65" s="87"/>
      <c r="QR65" s="87"/>
      <c r="QS65" s="87"/>
      <c r="QT65" s="87"/>
      <c r="QU65" s="87"/>
      <c r="QV65" s="87"/>
      <c r="QW65" s="87"/>
      <c r="QX65" s="87"/>
      <c r="QY65" s="87"/>
      <c r="QZ65" s="87"/>
      <c r="RA65" s="87"/>
      <c r="RB65" s="87"/>
      <c r="RC65" s="87"/>
      <c r="RD65" s="87"/>
      <c r="RE65" s="87"/>
      <c r="RF65" s="87"/>
      <c r="RG65" s="87"/>
      <c r="RH65" s="87"/>
      <c r="RI65" s="87"/>
      <c r="RJ65" s="87"/>
      <c r="RK65" s="87"/>
      <c r="RL65" s="87"/>
      <c r="RM65" s="87"/>
      <c r="RN65" s="87"/>
      <c r="RO65" s="87"/>
      <c r="RP65" s="87"/>
      <c r="RQ65" s="87"/>
      <c r="RR65" s="87"/>
      <c r="RS65" s="87"/>
      <c r="RT65" s="87"/>
      <c r="RU65" s="87"/>
      <c r="RV65" s="87"/>
      <c r="RW65" s="87"/>
      <c r="RX65" s="87"/>
      <c r="RY65" s="87"/>
      <c r="RZ65" s="87"/>
      <c r="SA65" s="87"/>
      <c r="SB65" s="87"/>
      <c r="SC65" s="87"/>
      <c r="SD65" s="87"/>
      <c r="SE65" s="87"/>
      <c r="SF65" s="87"/>
      <c r="SG65" s="87"/>
      <c r="SH65" s="87"/>
      <c r="SI65" s="87"/>
      <c r="SJ65" s="87"/>
      <c r="SK65" s="87"/>
      <c r="SL65" s="87"/>
      <c r="SM65" s="87"/>
      <c r="SN65" s="87"/>
      <c r="SO65" s="87"/>
      <c r="SP65" s="87"/>
      <c r="SQ65" s="87"/>
      <c r="SR65" s="87"/>
      <c r="SS65" s="87"/>
      <c r="ST65" s="87"/>
      <c r="SU65" s="87"/>
      <c r="SV65" s="87"/>
      <c r="SW65" s="87"/>
      <c r="SX65" s="87"/>
      <c r="SY65" s="87"/>
      <c r="SZ65" s="87"/>
      <c r="TA65" s="87"/>
      <c r="TB65" s="87"/>
      <c r="TC65" s="87"/>
      <c r="TD65" s="87"/>
      <c r="TE65" s="87"/>
      <c r="TF65" s="87"/>
      <c r="TG65" s="87"/>
      <c r="TH65" s="87"/>
      <c r="TI65" s="87"/>
      <c r="TJ65" s="87"/>
      <c r="TK65" s="87"/>
      <c r="TL65" s="87"/>
      <c r="TM65" s="87"/>
      <c r="TN65" s="87"/>
      <c r="TO65" s="87"/>
      <c r="TP65" s="87"/>
      <c r="TQ65" s="87"/>
      <c r="TR65" s="87"/>
      <c r="TS65" s="87"/>
      <c r="TT65" s="87"/>
      <c r="TU65" s="87"/>
      <c r="TV65" s="87"/>
      <c r="TW65" s="87"/>
      <c r="TX65" s="87"/>
      <c r="TY65" s="87"/>
      <c r="TZ65" s="87"/>
      <c r="UA65" s="87"/>
      <c r="UB65" s="87"/>
      <c r="UC65" s="87"/>
      <c r="UD65" s="87"/>
      <c r="UE65" s="87"/>
      <c r="UF65" s="87"/>
      <c r="UG65" s="87"/>
      <c r="UH65" s="87"/>
      <c r="UI65" s="87"/>
      <c r="UJ65" s="87"/>
      <c r="UK65" s="87"/>
      <c r="UL65" s="87"/>
      <c r="UM65" s="87"/>
      <c r="UN65" s="87"/>
      <c r="UO65" s="87"/>
      <c r="UP65" s="87"/>
      <c r="UQ65" s="87"/>
      <c r="UR65" s="87"/>
      <c r="US65" s="87"/>
      <c r="UT65" s="87"/>
      <c r="UU65" s="87"/>
      <c r="UV65" s="87"/>
      <c r="UW65" s="87"/>
      <c r="UX65" s="87"/>
      <c r="UY65" s="87"/>
      <c r="UZ65" s="87"/>
      <c r="VA65" s="87"/>
      <c r="VB65" s="87"/>
      <c r="VC65" s="87"/>
      <c r="VD65" s="87"/>
      <c r="VE65" s="87"/>
      <c r="VF65" s="87"/>
      <c r="VG65" s="87"/>
      <c r="VH65" s="87"/>
      <c r="VI65" s="87"/>
      <c r="VJ65" s="87"/>
      <c r="VK65" s="87"/>
      <c r="VL65" s="87"/>
      <c r="VM65" s="87"/>
      <c r="VN65" s="87"/>
      <c r="VO65" s="87"/>
      <c r="VP65" s="87"/>
      <c r="VQ65" s="87"/>
      <c r="VR65" s="87"/>
      <c r="VS65" s="87"/>
      <c r="VT65" s="87"/>
      <c r="VU65" s="87"/>
      <c r="VV65" s="87"/>
      <c r="VW65" s="87"/>
      <c r="VX65" s="87"/>
      <c r="VY65" s="87"/>
      <c r="VZ65" s="87"/>
      <c r="WA65" s="87"/>
      <c r="WB65" s="87"/>
      <c r="WC65" s="87"/>
      <c r="WD65" s="87"/>
      <c r="WE65" s="87"/>
      <c r="WF65" s="87"/>
      <c r="WG65" s="87"/>
      <c r="WH65" s="87"/>
      <c r="WI65" s="87"/>
      <c r="WJ65" s="87"/>
      <c r="WK65" s="87"/>
      <c r="WL65" s="87"/>
      <c r="WM65" s="87"/>
      <c r="WN65" s="87"/>
      <c r="WO65" s="87"/>
      <c r="WP65" s="87"/>
      <c r="WQ65" s="87"/>
      <c r="WR65" s="87"/>
      <c r="WS65" s="87"/>
      <c r="WT65" s="87"/>
      <c r="WU65" s="87"/>
      <c r="WV65" s="87"/>
      <c r="WW65" s="87"/>
      <c r="WX65" s="87"/>
      <c r="WY65" s="87"/>
      <c r="WZ65" s="87"/>
      <c r="XA65" s="87"/>
      <c r="XB65" s="87"/>
      <c r="XC65" s="87"/>
      <c r="XD65" s="87"/>
      <c r="XE65" s="87"/>
      <c r="XF65" s="87"/>
      <c r="XG65" s="87"/>
      <c r="XH65" s="87"/>
      <c r="XI65" s="87"/>
      <c r="XJ65" s="87"/>
      <c r="XK65" s="87"/>
      <c r="XL65" s="87"/>
      <c r="XM65" s="87"/>
      <c r="XN65" s="87"/>
      <c r="XO65" s="87"/>
      <c r="XP65" s="87"/>
      <c r="XQ65" s="87"/>
      <c r="XR65" s="87"/>
      <c r="XS65" s="87"/>
      <c r="XT65" s="87"/>
      <c r="XU65" s="87"/>
      <c r="XV65" s="87"/>
      <c r="XW65" s="87"/>
      <c r="XX65" s="87"/>
      <c r="XY65" s="87"/>
      <c r="XZ65" s="87"/>
      <c r="YA65" s="87"/>
      <c r="YB65" s="87"/>
      <c r="YC65" s="87"/>
      <c r="YD65" s="87"/>
      <c r="YE65" s="87"/>
      <c r="YF65" s="87"/>
      <c r="YG65" s="87"/>
      <c r="YH65" s="87"/>
      <c r="YI65" s="87"/>
      <c r="YJ65" s="87"/>
      <c r="YK65" s="87"/>
      <c r="YL65" s="87"/>
      <c r="YM65" s="87"/>
      <c r="YN65" s="87"/>
      <c r="YO65" s="87"/>
      <c r="YP65" s="87"/>
      <c r="YQ65" s="87"/>
      <c r="YR65" s="87"/>
      <c r="YS65" s="87"/>
      <c r="YT65" s="87"/>
      <c r="YU65" s="87"/>
      <c r="YV65" s="87"/>
      <c r="YW65" s="87"/>
      <c r="YX65" s="87"/>
      <c r="YY65" s="87"/>
      <c r="YZ65" s="87"/>
      <c r="ZA65" s="87"/>
      <c r="ZB65" s="87"/>
      <c r="ZC65" s="87"/>
      <c r="ZD65" s="87"/>
      <c r="ZE65" s="87"/>
      <c r="ZF65" s="87"/>
      <c r="ZG65" s="87"/>
      <c r="ZH65" s="87"/>
      <c r="ZI65" s="87"/>
      <c r="ZJ65" s="87"/>
      <c r="ZK65" s="87"/>
      <c r="ZL65" s="87"/>
      <c r="ZM65" s="87"/>
      <c r="ZN65" s="87"/>
      <c r="ZO65" s="87"/>
      <c r="ZP65" s="87"/>
      <c r="ZQ65" s="87"/>
      <c r="ZR65" s="87"/>
      <c r="ZS65" s="87"/>
      <c r="ZT65" s="87"/>
      <c r="ZU65" s="87"/>
      <c r="ZV65" s="87"/>
      <c r="ZW65" s="87"/>
      <c r="ZX65" s="87"/>
      <c r="ZY65" s="87"/>
      <c r="ZZ65" s="87"/>
      <c r="AAA65" s="87"/>
      <c r="AAB65" s="87"/>
      <c r="AAC65" s="87"/>
      <c r="AAD65" s="87"/>
      <c r="AAE65" s="87"/>
      <c r="AAF65" s="87"/>
      <c r="AAG65" s="87"/>
      <c r="AAH65" s="87"/>
      <c r="AAI65" s="87"/>
      <c r="AAJ65" s="87"/>
      <c r="AAK65" s="87"/>
      <c r="AAL65" s="87"/>
      <c r="AAM65" s="87"/>
      <c r="AAN65" s="87"/>
      <c r="AAO65" s="87"/>
      <c r="AAP65" s="87"/>
      <c r="AAQ65" s="87"/>
      <c r="AAR65" s="87"/>
      <c r="AAS65" s="87"/>
      <c r="AAT65" s="87"/>
      <c r="AAU65" s="87"/>
      <c r="AAV65" s="87"/>
      <c r="AAW65" s="87"/>
      <c r="AAX65" s="87"/>
      <c r="AAY65" s="87"/>
      <c r="AAZ65" s="87"/>
      <c r="ABA65" s="87"/>
      <c r="ABB65" s="87"/>
      <c r="ABC65" s="87"/>
      <c r="ABD65" s="87"/>
      <c r="ABE65" s="87"/>
      <c r="ABF65" s="87"/>
      <c r="ABG65" s="87"/>
      <c r="ABH65" s="87"/>
      <c r="ABI65" s="87"/>
      <c r="ABJ65" s="87"/>
      <c r="ABK65" s="87"/>
      <c r="ABL65" s="87"/>
      <c r="ABM65" s="87"/>
      <c r="ABN65" s="87"/>
      <c r="ABO65" s="87"/>
      <c r="ABP65" s="87"/>
      <c r="ABQ65" s="87"/>
      <c r="ABR65" s="87"/>
      <c r="ABS65" s="87"/>
      <c r="ABT65" s="87"/>
      <c r="ABU65" s="87"/>
      <c r="ABV65" s="87"/>
      <c r="ABW65" s="87"/>
      <c r="ABX65" s="87"/>
      <c r="ABY65" s="87"/>
      <c r="ABZ65" s="87"/>
      <c r="ACA65" s="87"/>
      <c r="ACB65" s="87"/>
      <c r="ACC65" s="87"/>
      <c r="ACD65" s="87"/>
      <c r="ACE65" s="87"/>
      <c r="ACF65" s="87"/>
      <c r="ACG65" s="87"/>
      <c r="ACH65" s="87"/>
      <c r="ACI65" s="87"/>
      <c r="ACJ65" s="87"/>
      <c r="ACK65" s="87"/>
      <c r="ACL65" s="87"/>
      <c r="ACM65" s="87"/>
      <c r="ACN65" s="87"/>
      <c r="ACO65" s="87"/>
      <c r="ACP65" s="87"/>
      <c r="ACQ65" s="87"/>
      <c r="ACR65" s="87"/>
      <c r="ACS65" s="87"/>
      <c r="ACT65" s="87"/>
      <c r="ACU65" s="87"/>
      <c r="ACV65" s="87"/>
      <c r="ACW65" s="87"/>
      <c r="ACX65" s="87"/>
      <c r="ACY65" s="87"/>
      <c r="ACZ65" s="87"/>
      <c r="ADA65" s="87"/>
      <c r="ADB65" s="87"/>
      <c r="ADC65" s="87"/>
      <c r="ADD65" s="87"/>
      <c r="ADE65" s="87"/>
      <c r="ADF65" s="87"/>
      <c r="ADG65" s="87"/>
      <c r="ADH65" s="87"/>
      <c r="ADI65" s="87"/>
      <c r="ADJ65" s="87"/>
      <c r="ADK65" s="87"/>
      <c r="ADL65" s="87"/>
      <c r="ADM65" s="87"/>
      <c r="ADN65" s="87"/>
      <c r="ADO65" s="87"/>
      <c r="ADP65" s="87"/>
      <c r="ADQ65" s="87"/>
      <c r="ADR65" s="87"/>
      <c r="ADS65" s="87"/>
      <c r="ADT65" s="87"/>
      <c r="ADU65" s="87"/>
      <c r="ADV65" s="87"/>
      <c r="ADW65" s="87"/>
      <c r="ADX65" s="87"/>
      <c r="ADY65" s="87"/>
      <c r="ADZ65" s="87"/>
      <c r="AEA65" s="87"/>
      <c r="AEB65" s="87"/>
      <c r="AEC65" s="87"/>
      <c r="AED65" s="87"/>
      <c r="AEE65" s="87"/>
      <c r="AEF65" s="87"/>
      <c r="AEG65" s="87"/>
      <c r="AEH65" s="87"/>
      <c r="AEI65" s="87"/>
      <c r="AEJ65" s="87"/>
      <c r="AEK65" s="87"/>
      <c r="AEL65" s="87"/>
      <c r="AEM65" s="87"/>
      <c r="AEN65" s="87"/>
      <c r="AEO65" s="87"/>
      <c r="AEP65" s="87"/>
      <c r="AEQ65" s="87"/>
      <c r="AER65" s="87"/>
      <c r="AES65" s="87"/>
      <c r="AET65" s="87"/>
      <c r="AEU65" s="87"/>
      <c r="AEV65" s="87"/>
      <c r="AEW65" s="87"/>
      <c r="AEX65" s="87"/>
      <c r="AEY65" s="87"/>
      <c r="AEZ65" s="87"/>
      <c r="AFA65" s="87"/>
      <c r="AFB65" s="87"/>
      <c r="AFC65" s="87"/>
      <c r="AFD65" s="87"/>
      <c r="AFE65" s="87"/>
      <c r="AFF65" s="87"/>
      <c r="AFG65" s="87"/>
      <c r="AFH65" s="87"/>
      <c r="AFI65" s="87"/>
      <c r="AFJ65" s="87"/>
      <c r="AFK65" s="87"/>
      <c r="AFL65" s="87"/>
      <c r="AFM65" s="87"/>
      <c r="AFN65" s="87"/>
      <c r="AFO65" s="87"/>
      <c r="AFP65" s="87"/>
      <c r="AFQ65" s="87"/>
      <c r="AFR65" s="87"/>
      <c r="AFS65" s="87"/>
      <c r="AFT65" s="87"/>
      <c r="AFU65" s="87"/>
      <c r="AFV65" s="87"/>
      <c r="AFW65" s="87"/>
      <c r="AFX65" s="87"/>
      <c r="AFY65" s="87"/>
      <c r="AFZ65" s="87"/>
      <c r="AGA65" s="87"/>
      <c r="AGB65" s="87"/>
      <c r="AGC65" s="87"/>
      <c r="AGD65" s="87"/>
      <c r="AGE65" s="87"/>
      <c r="AGF65" s="87"/>
      <c r="AGG65" s="87"/>
      <c r="AGH65" s="87"/>
      <c r="AGI65" s="87"/>
      <c r="AGJ65" s="87"/>
      <c r="AGK65" s="87"/>
      <c r="AGL65" s="87"/>
      <c r="AGM65" s="87"/>
      <c r="AGN65" s="87"/>
      <c r="AGO65" s="87"/>
      <c r="AGP65" s="87"/>
      <c r="AGQ65" s="87"/>
      <c r="AGR65" s="87"/>
      <c r="AGS65" s="87"/>
      <c r="AGT65" s="87"/>
      <c r="AGU65" s="87"/>
      <c r="AGV65" s="87"/>
      <c r="AGW65" s="87"/>
      <c r="AGX65" s="87"/>
      <c r="AGY65" s="87"/>
      <c r="AGZ65" s="87"/>
      <c r="AHA65" s="87"/>
      <c r="AHB65" s="87"/>
      <c r="AHC65" s="87"/>
      <c r="AHD65" s="87"/>
      <c r="AHE65" s="87"/>
      <c r="AHF65" s="87"/>
      <c r="AHG65" s="87"/>
      <c r="AHH65" s="87"/>
      <c r="AHI65" s="87"/>
      <c r="AHJ65" s="87"/>
      <c r="AHK65" s="87"/>
      <c r="AHL65" s="87"/>
      <c r="AHM65" s="87"/>
      <c r="AHN65" s="87"/>
      <c r="AHO65" s="87"/>
      <c r="AHP65" s="87"/>
      <c r="AHQ65" s="87"/>
      <c r="AHR65" s="87"/>
      <c r="AHS65" s="87"/>
      <c r="AHT65" s="87"/>
      <c r="AHU65" s="87"/>
      <c r="AHV65" s="87"/>
      <c r="AHW65" s="87"/>
      <c r="AHX65" s="87"/>
      <c r="AHY65" s="87"/>
      <c r="AHZ65" s="87"/>
      <c r="AIA65" s="87"/>
      <c r="AIB65" s="87"/>
      <c r="AIC65" s="87"/>
      <c r="AID65" s="87"/>
      <c r="AIE65" s="87"/>
      <c r="AIF65" s="87"/>
      <c r="AIG65" s="87"/>
      <c r="AIH65" s="87"/>
      <c r="AII65" s="87"/>
      <c r="AIJ65" s="87"/>
      <c r="AIK65" s="87"/>
      <c r="AIL65" s="87"/>
      <c r="AIM65" s="87"/>
      <c r="AIN65" s="87"/>
      <c r="AIO65" s="87"/>
      <c r="AIP65" s="87"/>
      <c r="AIQ65" s="87"/>
      <c r="AIR65" s="87"/>
      <c r="AIS65" s="87"/>
      <c r="AIT65" s="87"/>
      <c r="AIU65" s="87"/>
      <c r="AIV65" s="87"/>
      <c r="AIW65" s="87"/>
      <c r="AIX65" s="87"/>
      <c r="AIY65" s="87"/>
      <c r="AIZ65" s="87"/>
      <c r="AJA65" s="87"/>
      <c r="AJB65" s="87"/>
      <c r="AJC65" s="87"/>
      <c r="AJD65" s="87"/>
      <c r="AJE65" s="87"/>
      <c r="AJF65" s="87"/>
      <c r="AJG65" s="87"/>
      <c r="AJH65" s="87"/>
      <c r="AJI65" s="87"/>
      <c r="AJJ65" s="87"/>
      <c r="AJK65" s="87"/>
      <c r="AJL65" s="87"/>
      <c r="AJM65" s="87"/>
      <c r="AJN65" s="87"/>
      <c r="AJO65" s="87"/>
      <c r="AJP65" s="87"/>
      <c r="AJQ65" s="87"/>
      <c r="AJR65" s="87"/>
      <c r="AJS65" s="87"/>
      <c r="AJT65" s="87"/>
      <c r="AJU65" s="87"/>
      <c r="AJV65" s="87"/>
      <c r="AJW65" s="87"/>
      <c r="AJX65" s="87"/>
      <c r="AJY65" s="87"/>
      <c r="AJZ65" s="87"/>
      <c r="AKA65" s="87"/>
      <c r="AKB65" s="87"/>
      <c r="AKC65" s="87"/>
      <c r="AKD65" s="87"/>
      <c r="AKE65" s="87"/>
      <c r="AKF65" s="87"/>
      <c r="AKG65" s="87"/>
      <c r="AKH65" s="87"/>
      <c r="AKI65" s="87"/>
      <c r="AKJ65" s="87"/>
      <c r="AKK65" s="87"/>
      <c r="AKL65" s="87"/>
      <c r="AKM65" s="87"/>
      <c r="AKN65" s="87"/>
      <c r="AKO65" s="87"/>
      <c r="AKP65" s="87"/>
      <c r="AKQ65" s="87"/>
      <c r="AKR65" s="87"/>
      <c r="AKS65" s="87"/>
      <c r="AKT65" s="87"/>
      <c r="AKU65" s="87"/>
      <c r="AKV65" s="87"/>
      <c r="AKW65" s="87"/>
      <c r="AKX65" s="87"/>
      <c r="AKY65" s="87"/>
      <c r="AKZ65" s="87"/>
      <c r="ALA65" s="87"/>
      <c r="ALB65" s="87"/>
      <c r="ALC65" s="87"/>
      <c r="ALD65" s="87"/>
      <c r="ALE65" s="87"/>
      <c r="ALF65" s="87"/>
      <c r="ALG65" s="87"/>
      <c r="ALH65" s="87"/>
      <c r="ALI65" s="87"/>
      <c r="ALJ65" s="87"/>
      <c r="ALK65" s="87"/>
      <c r="ALL65" s="87"/>
      <c r="ALM65" s="87"/>
      <c r="ALN65" s="87"/>
      <c r="ALO65" s="87"/>
      <c r="ALP65" s="87"/>
      <c r="ALQ65" s="87"/>
      <c r="ALR65" s="87"/>
      <c r="ALS65" s="87"/>
      <c r="ALT65" s="87"/>
      <c r="ALU65" s="87"/>
      <c r="ALV65" s="87"/>
      <c r="ALW65" s="87"/>
      <c r="ALX65" s="87"/>
      <c r="ALY65" s="87"/>
      <c r="ALZ65" s="87"/>
      <c r="AMA65" s="87"/>
      <c r="AMB65" s="87"/>
      <c r="AMC65" s="87"/>
      <c r="AMD65" s="87"/>
      <c r="AME65" s="87"/>
      <c r="AMF65" s="87"/>
      <c r="AMG65" s="87"/>
      <c r="AMH65" s="87"/>
      <c r="AMI65" s="87"/>
      <c r="AMJ65" s="87"/>
      <c r="AMK65" s="87"/>
      <c r="AML65" s="87"/>
      <c r="AMM65" s="87"/>
      <c r="AMN65" s="87"/>
      <c r="AMO65" s="87"/>
      <c r="AMP65" s="87"/>
      <c r="AMQ65" s="87"/>
      <c r="AMR65" s="87"/>
      <c r="AMS65" s="87"/>
      <c r="AMT65" s="87"/>
      <c r="AMU65" s="87"/>
      <c r="AMV65" s="87"/>
      <c r="AMW65" s="87"/>
      <c r="AMX65" s="87"/>
      <c r="AMY65" s="87"/>
      <c r="AMZ65" s="87"/>
      <c r="ANA65" s="87"/>
      <c r="ANB65" s="87"/>
      <c r="ANC65" s="87"/>
      <c r="AND65" s="87"/>
      <c r="ANE65" s="87"/>
      <c r="ANF65" s="87"/>
      <c r="ANG65" s="87"/>
      <c r="ANH65" s="87"/>
      <c r="ANI65" s="87"/>
      <c r="ANJ65" s="87"/>
      <c r="ANK65" s="87"/>
      <c r="ANL65" s="87"/>
      <c r="ANM65" s="87"/>
      <c r="ANN65" s="87"/>
      <c r="ANO65" s="87"/>
      <c r="ANP65" s="87"/>
      <c r="ANQ65" s="87"/>
      <c r="ANR65" s="87"/>
      <c r="ANS65" s="87"/>
      <c r="ANT65" s="87"/>
      <c r="ANU65" s="87"/>
      <c r="ANV65" s="87"/>
      <c r="ANW65" s="87"/>
      <c r="ANX65" s="87"/>
      <c r="ANY65" s="87"/>
      <c r="ANZ65" s="87"/>
      <c r="AOA65" s="87"/>
      <c r="AOB65" s="87"/>
      <c r="AOC65" s="87"/>
      <c r="AOD65" s="87"/>
      <c r="AOE65" s="87"/>
      <c r="AOF65" s="87"/>
      <c r="AOG65" s="87"/>
      <c r="AOH65" s="87"/>
      <c r="AOI65" s="87"/>
      <c r="AOJ65" s="87"/>
      <c r="AOK65" s="87"/>
      <c r="AOL65" s="87"/>
      <c r="AOM65" s="87"/>
      <c r="AON65" s="87"/>
      <c r="AOO65" s="87"/>
      <c r="AOP65" s="87"/>
      <c r="AOQ65" s="87"/>
      <c r="AOR65" s="87"/>
      <c r="AOS65" s="87"/>
      <c r="AOT65" s="87"/>
      <c r="AOU65" s="87"/>
      <c r="AOV65" s="87"/>
      <c r="AOW65" s="87"/>
      <c r="AOX65" s="87"/>
      <c r="AOY65" s="87"/>
      <c r="AOZ65" s="87"/>
      <c r="APA65" s="87"/>
      <c r="APB65" s="87"/>
      <c r="APC65" s="87"/>
      <c r="APD65" s="87"/>
      <c r="APE65" s="87"/>
      <c r="APF65" s="87"/>
      <c r="APG65" s="87"/>
      <c r="APH65" s="87"/>
      <c r="API65" s="87"/>
      <c r="APJ65" s="87"/>
      <c r="APK65" s="87"/>
      <c r="APL65" s="87"/>
      <c r="APM65" s="87"/>
      <c r="APN65" s="87"/>
      <c r="APO65" s="87"/>
      <c r="APP65" s="87"/>
      <c r="APQ65" s="87"/>
      <c r="APR65" s="87"/>
      <c r="APS65" s="87"/>
      <c r="APT65" s="87"/>
      <c r="APU65" s="87"/>
      <c r="APV65" s="87"/>
      <c r="APW65" s="87"/>
      <c r="APX65" s="87"/>
      <c r="APY65" s="87"/>
      <c r="APZ65" s="87"/>
      <c r="AQA65" s="87"/>
      <c r="AQB65" s="87"/>
      <c r="AQC65" s="87"/>
      <c r="AQD65" s="87"/>
      <c r="AQE65" s="87"/>
      <c r="AQF65" s="87"/>
      <c r="AQG65" s="87"/>
      <c r="AQH65" s="87"/>
      <c r="AQI65" s="87"/>
      <c r="AQJ65" s="87"/>
      <c r="AQK65" s="87"/>
      <c r="AQL65" s="87"/>
      <c r="AQM65" s="87"/>
      <c r="AQN65" s="87"/>
      <c r="AQO65" s="87"/>
      <c r="AQP65" s="87"/>
      <c r="AQQ65" s="87"/>
      <c r="AQR65" s="87"/>
      <c r="AQS65" s="87"/>
      <c r="AQT65" s="87"/>
      <c r="AQU65" s="87"/>
      <c r="AQV65" s="87"/>
      <c r="AQW65" s="87"/>
      <c r="AQX65" s="87"/>
      <c r="AQY65" s="87"/>
      <c r="AQZ65" s="87"/>
      <c r="ARA65" s="87"/>
      <c r="ARB65" s="87"/>
      <c r="ARC65" s="87"/>
      <c r="ARD65" s="87"/>
      <c r="ARE65" s="87"/>
      <c r="ARF65" s="87"/>
      <c r="ARG65" s="87"/>
      <c r="ARH65" s="87"/>
      <c r="ARI65" s="87"/>
      <c r="ARJ65" s="87"/>
      <c r="ARK65" s="87"/>
      <c r="ARL65" s="87"/>
      <c r="ARM65" s="87"/>
      <c r="ARN65" s="87"/>
      <c r="ARO65" s="87"/>
      <c r="ARP65" s="87"/>
      <c r="ARQ65" s="87"/>
      <c r="ARR65" s="87"/>
      <c r="ARS65" s="87"/>
      <c r="ART65" s="87"/>
      <c r="ARU65" s="87"/>
      <c r="ARV65" s="87"/>
      <c r="ARW65" s="87"/>
      <c r="ARX65" s="87"/>
      <c r="ARY65" s="87"/>
      <c r="ARZ65" s="87"/>
      <c r="ASA65" s="87"/>
      <c r="ASB65" s="87"/>
      <c r="ASC65" s="87"/>
      <c r="ASD65" s="87"/>
      <c r="ASE65" s="87"/>
      <c r="ASF65" s="87"/>
      <c r="ASG65" s="87"/>
      <c r="ASH65" s="87"/>
      <c r="ASI65" s="87"/>
      <c r="ASJ65" s="87"/>
      <c r="ASK65" s="87"/>
      <c r="ASL65" s="87"/>
      <c r="ASM65" s="87"/>
      <c r="ASN65" s="87"/>
      <c r="ASO65" s="87"/>
      <c r="ASP65" s="87"/>
      <c r="ASQ65" s="87"/>
      <c r="ASR65" s="87"/>
      <c r="ASS65" s="87"/>
      <c r="AST65" s="87"/>
      <c r="ASU65" s="87"/>
      <c r="ASV65" s="87"/>
      <c r="ASW65" s="87"/>
      <c r="ASX65" s="87"/>
      <c r="ASY65" s="87"/>
      <c r="ASZ65" s="87"/>
      <c r="ATA65" s="87"/>
      <c r="ATB65" s="87"/>
      <c r="ATC65" s="87"/>
      <c r="ATD65" s="87"/>
      <c r="ATE65" s="87"/>
      <c r="ATF65" s="87"/>
      <c r="ATG65" s="87"/>
      <c r="ATH65" s="87"/>
      <c r="ATI65" s="87"/>
      <c r="ATJ65" s="87"/>
      <c r="ATK65" s="87"/>
      <c r="ATL65" s="87"/>
      <c r="ATM65" s="87"/>
      <c r="ATN65" s="87"/>
      <c r="ATO65" s="87"/>
      <c r="ATP65" s="87"/>
      <c r="ATQ65" s="87"/>
      <c r="ATR65" s="87"/>
      <c r="ATS65" s="87"/>
      <c r="ATT65" s="87"/>
      <c r="ATU65" s="87"/>
      <c r="ATV65" s="87"/>
      <c r="ATW65" s="87"/>
      <c r="ATX65" s="87"/>
      <c r="ATY65" s="87"/>
      <c r="ATZ65" s="87"/>
      <c r="AUA65" s="87"/>
      <c r="AUB65" s="87"/>
      <c r="AUC65" s="87"/>
      <c r="AUD65" s="87"/>
      <c r="AUE65" s="87"/>
      <c r="AUF65" s="87"/>
      <c r="AUG65" s="87"/>
      <c r="AUH65" s="87"/>
      <c r="AUI65" s="87"/>
      <c r="AUJ65" s="87"/>
      <c r="AUK65" s="87"/>
      <c r="AUL65" s="87"/>
      <c r="AUM65" s="87"/>
      <c r="AUN65" s="87"/>
      <c r="AUO65" s="87"/>
      <c r="AUP65" s="87"/>
      <c r="AUQ65" s="87"/>
      <c r="AUR65" s="87"/>
      <c r="AUS65" s="87"/>
      <c r="AUT65" s="87"/>
      <c r="AUU65" s="87"/>
      <c r="AUV65" s="87"/>
      <c r="AUW65" s="87"/>
      <c r="AUX65" s="87"/>
      <c r="AUY65" s="87"/>
      <c r="AUZ65" s="87"/>
      <c r="AVA65" s="87"/>
      <c r="AVB65" s="87"/>
      <c r="AVC65" s="87"/>
      <c r="AVD65" s="87"/>
      <c r="AVE65" s="87"/>
      <c r="AVF65" s="87"/>
      <c r="AVG65" s="87"/>
      <c r="AVH65" s="87"/>
      <c r="AVI65" s="87"/>
      <c r="AVJ65" s="87"/>
      <c r="AVK65" s="87"/>
      <c r="AVL65" s="87"/>
      <c r="AVM65" s="87"/>
      <c r="AVN65" s="87"/>
      <c r="AVO65" s="87"/>
      <c r="AVP65" s="87"/>
      <c r="AVQ65" s="87"/>
      <c r="AVR65" s="87"/>
      <c r="AVS65" s="87"/>
      <c r="AVT65" s="87"/>
      <c r="AVU65" s="87"/>
      <c r="AVV65" s="87"/>
      <c r="AVW65" s="87"/>
      <c r="AVX65" s="87"/>
      <c r="AVY65" s="87"/>
      <c r="AVZ65" s="87"/>
      <c r="AWA65" s="87"/>
      <c r="AWB65" s="87"/>
      <c r="AWC65" s="87"/>
      <c r="AWD65" s="87"/>
      <c r="AWE65" s="87"/>
      <c r="AWF65" s="87"/>
      <c r="AWG65" s="87"/>
      <c r="AWH65" s="87"/>
      <c r="AWI65" s="87"/>
      <c r="AWJ65" s="87"/>
      <c r="AWK65" s="87"/>
      <c r="AWL65" s="87"/>
      <c r="AWM65" s="87"/>
      <c r="AWN65" s="87"/>
      <c r="AWO65" s="87"/>
      <c r="AWP65" s="87"/>
      <c r="AWQ65" s="87"/>
      <c r="AWR65" s="87"/>
      <c r="AWS65" s="87"/>
      <c r="AWT65" s="87"/>
      <c r="AWU65" s="87"/>
      <c r="AWV65" s="87"/>
      <c r="AWW65" s="87"/>
      <c r="AWX65" s="87"/>
      <c r="AWY65" s="87"/>
      <c r="AWZ65" s="87"/>
      <c r="AXA65" s="87"/>
      <c r="AXB65" s="87"/>
      <c r="AXC65" s="87"/>
      <c r="AXD65" s="87"/>
      <c r="AXE65" s="87"/>
      <c r="AXF65" s="87"/>
      <c r="AXG65" s="87"/>
      <c r="AXH65" s="87"/>
      <c r="AXI65" s="87"/>
      <c r="AXJ65" s="87"/>
      <c r="AXK65" s="87"/>
      <c r="AXL65" s="87"/>
      <c r="AXM65" s="87"/>
      <c r="AXN65" s="87"/>
      <c r="AXO65" s="87"/>
      <c r="AXP65" s="87"/>
      <c r="AXQ65" s="87"/>
      <c r="AXR65" s="87"/>
      <c r="AXS65" s="87"/>
      <c r="AXT65" s="87"/>
      <c r="AXU65" s="87"/>
      <c r="AXV65" s="87"/>
      <c r="AXW65" s="87"/>
      <c r="AXX65" s="87"/>
      <c r="AXY65" s="87"/>
      <c r="AXZ65" s="87"/>
      <c r="AYA65" s="87"/>
      <c r="AYB65" s="87"/>
      <c r="AYC65" s="87"/>
      <c r="AYD65" s="87"/>
      <c r="AYE65" s="87"/>
      <c r="AYF65" s="87"/>
      <c r="AYG65" s="87"/>
      <c r="AYH65" s="87"/>
      <c r="AYI65" s="87"/>
      <c r="AYJ65" s="87"/>
      <c r="AYK65" s="87"/>
      <c r="AYL65" s="87"/>
      <c r="AYM65" s="87"/>
      <c r="AYN65" s="87"/>
      <c r="AYO65" s="87"/>
      <c r="AYP65" s="87"/>
      <c r="AYQ65" s="87"/>
      <c r="AYR65" s="87"/>
      <c r="AYS65" s="87"/>
      <c r="AYT65" s="87"/>
      <c r="AYU65" s="87"/>
      <c r="AYV65" s="87"/>
      <c r="AYW65" s="87"/>
      <c r="AYX65" s="87"/>
      <c r="AYY65" s="87"/>
      <c r="AYZ65" s="87"/>
      <c r="AZA65" s="87"/>
      <c r="AZB65" s="87"/>
      <c r="AZC65" s="87"/>
      <c r="AZD65" s="87"/>
      <c r="AZE65" s="87"/>
      <c r="AZF65" s="87"/>
      <c r="AZG65" s="87"/>
      <c r="AZH65" s="87"/>
      <c r="AZI65" s="87"/>
      <c r="AZJ65" s="87"/>
      <c r="AZK65" s="87"/>
      <c r="AZL65" s="87"/>
      <c r="AZM65" s="87"/>
      <c r="AZN65" s="87"/>
      <c r="AZO65" s="87"/>
      <c r="AZP65" s="87"/>
      <c r="AZQ65" s="87"/>
      <c r="AZR65" s="87"/>
      <c r="AZS65" s="87"/>
      <c r="AZT65" s="87"/>
      <c r="AZU65" s="87"/>
      <c r="AZV65" s="87"/>
      <c r="AZW65" s="87"/>
      <c r="AZX65" s="87"/>
      <c r="AZY65" s="87"/>
      <c r="AZZ65" s="87"/>
      <c r="BAA65" s="87"/>
      <c r="BAB65" s="87"/>
      <c r="BAC65" s="87"/>
      <c r="BAD65" s="87"/>
      <c r="BAE65" s="87"/>
      <c r="BAF65" s="87"/>
      <c r="BAG65" s="87"/>
      <c r="BAH65" s="87"/>
      <c r="BAI65" s="87"/>
      <c r="BAJ65" s="87"/>
      <c r="BAK65" s="87"/>
      <c r="BAL65" s="87"/>
      <c r="BAM65" s="87"/>
      <c r="BAN65" s="87"/>
      <c r="BAO65" s="87"/>
      <c r="BAP65" s="87"/>
      <c r="BAQ65" s="87"/>
      <c r="BAR65" s="87"/>
      <c r="BAS65" s="87"/>
      <c r="BAT65" s="87"/>
      <c r="BAU65" s="87"/>
      <c r="BAV65" s="87"/>
      <c r="BAW65" s="87"/>
      <c r="BAX65" s="87"/>
      <c r="BAY65" s="87"/>
      <c r="BAZ65" s="87"/>
      <c r="BBA65" s="87"/>
      <c r="BBB65" s="87"/>
      <c r="BBC65" s="87"/>
      <c r="BBD65" s="87"/>
      <c r="BBE65" s="87"/>
      <c r="BBF65" s="87"/>
      <c r="BBG65" s="87"/>
      <c r="BBH65" s="87"/>
      <c r="BBI65" s="87"/>
      <c r="BBJ65" s="87"/>
      <c r="BBK65" s="87"/>
      <c r="BBL65" s="87"/>
      <c r="BBM65" s="87"/>
      <c r="BBN65" s="87"/>
      <c r="BBO65" s="87"/>
      <c r="BBP65" s="87"/>
      <c r="BBQ65" s="87"/>
      <c r="BBR65" s="87"/>
      <c r="BBS65" s="87"/>
      <c r="BBT65" s="87"/>
      <c r="BBU65" s="87"/>
      <c r="BBV65" s="87"/>
      <c r="BBW65" s="87"/>
      <c r="BBX65" s="87"/>
      <c r="BBY65" s="87"/>
      <c r="BBZ65" s="87"/>
      <c r="BCA65" s="87"/>
      <c r="BCB65" s="87"/>
      <c r="BCC65" s="87"/>
      <c r="BCD65" s="87"/>
      <c r="BCE65" s="87"/>
      <c r="BCF65" s="87"/>
      <c r="BCG65" s="87"/>
      <c r="BCH65" s="87"/>
      <c r="BCI65" s="87"/>
      <c r="BCJ65" s="87"/>
      <c r="BCK65" s="87"/>
      <c r="BCL65" s="87"/>
      <c r="BCM65" s="87"/>
      <c r="BCN65" s="87"/>
      <c r="BCO65" s="87"/>
      <c r="BCP65" s="87"/>
      <c r="BCQ65" s="87"/>
      <c r="BCR65" s="87"/>
      <c r="BCS65" s="87"/>
      <c r="BCT65" s="87"/>
      <c r="BCU65" s="87"/>
      <c r="BCV65" s="87"/>
      <c r="BCW65" s="87"/>
      <c r="BCX65" s="87"/>
      <c r="BCY65" s="87"/>
      <c r="BCZ65" s="87"/>
      <c r="BDA65" s="87"/>
      <c r="BDB65" s="87"/>
      <c r="BDC65" s="87"/>
      <c r="BDD65" s="87"/>
      <c r="BDE65" s="87"/>
      <c r="BDF65" s="87"/>
      <c r="BDG65" s="87"/>
      <c r="BDH65" s="87"/>
      <c r="BDI65" s="87"/>
      <c r="BDJ65" s="87"/>
      <c r="BDK65" s="87"/>
      <c r="BDL65" s="87"/>
      <c r="BDM65" s="87"/>
      <c r="BDN65" s="87"/>
      <c r="BDO65" s="87"/>
      <c r="BDP65" s="87"/>
      <c r="BDQ65" s="87"/>
      <c r="BDR65" s="87"/>
      <c r="BDS65" s="87"/>
      <c r="BDT65" s="87"/>
      <c r="BDU65" s="87"/>
      <c r="BDV65" s="87"/>
      <c r="BDW65" s="87"/>
      <c r="BDX65" s="87"/>
      <c r="BDY65" s="87"/>
      <c r="BDZ65" s="87"/>
      <c r="BEA65" s="87"/>
      <c r="BEB65" s="87"/>
      <c r="BEC65" s="87"/>
      <c r="BED65" s="87"/>
      <c r="BEE65" s="87"/>
      <c r="BEF65" s="87"/>
      <c r="BEG65" s="87"/>
      <c r="BEH65" s="87"/>
      <c r="BEI65" s="87"/>
      <c r="BEJ65" s="87"/>
      <c r="BEK65" s="87"/>
      <c r="BEL65" s="87"/>
      <c r="BEM65" s="87"/>
      <c r="BEN65" s="87"/>
      <c r="BEO65" s="87"/>
      <c r="BEP65" s="87"/>
      <c r="BEQ65" s="87"/>
      <c r="BER65" s="87"/>
      <c r="BES65" s="87"/>
      <c r="BET65" s="87"/>
      <c r="BEU65" s="87"/>
      <c r="BEV65" s="87"/>
      <c r="BEW65" s="87"/>
      <c r="BEX65" s="87"/>
      <c r="BEY65" s="87"/>
      <c r="BEZ65" s="87"/>
      <c r="BFA65" s="87"/>
      <c r="BFB65" s="87"/>
      <c r="BFC65" s="87"/>
      <c r="BFD65" s="87"/>
      <c r="BFE65" s="87"/>
      <c r="BFF65" s="87"/>
      <c r="BFG65" s="87"/>
      <c r="BFH65" s="87"/>
      <c r="BFI65" s="87"/>
      <c r="BFJ65" s="87"/>
      <c r="BFK65" s="87"/>
      <c r="BFL65" s="87"/>
      <c r="BFM65" s="87"/>
      <c r="BFN65" s="87"/>
      <c r="BFO65" s="87"/>
      <c r="BFP65" s="87"/>
      <c r="BFQ65" s="87"/>
      <c r="BFR65" s="87"/>
      <c r="BFS65" s="87"/>
      <c r="BFT65" s="87"/>
      <c r="BFU65" s="87"/>
      <c r="BFV65" s="87"/>
      <c r="BFW65" s="87"/>
      <c r="BFX65" s="87"/>
      <c r="BFY65" s="87"/>
      <c r="BFZ65" s="87"/>
      <c r="BGA65" s="87"/>
      <c r="BGB65" s="87"/>
      <c r="BGC65" s="87"/>
      <c r="BGD65" s="87"/>
      <c r="BGE65" s="87"/>
      <c r="BGF65" s="87"/>
      <c r="BGG65" s="87"/>
      <c r="BGH65" s="87"/>
      <c r="BGI65" s="87"/>
      <c r="BGJ65" s="87"/>
      <c r="BGK65" s="87"/>
      <c r="BGL65" s="87"/>
      <c r="BGM65" s="87"/>
      <c r="BGN65" s="87"/>
      <c r="BGO65" s="87"/>
      <c r="BGP65" s="87"/>
      <c r="BGQ65" s="87"/>
      <c r="BGR65" s="87"/>
      <c r="BGS65" s="87"/>
      <c r="BGT65" s="87"/>
      <c r="BGU65" s="87"/>
      <c r="BGV65" s="87"/>
      <c r="BGW65" s="87"/>
      <c r="BGX65" s="87"/>
      <c r="BGY65" s="87"/>
      <c r="BGZ65" s="87"/>
      <c r="BHA65" s="87"/>
      <c r="BHB65" s="87"/>
      <c r="BHC65" s="87"/>
      <c r="BHD65" s="87"/>
      <c r="BHE65" s="87"/>
      <c r="BHF65" s="87"/>
      <c r="BHG65" s="87"/>
      <c r="BHH65" s="87"/>
      <c r="BHI65" s="87"/>
      <c r="BHJ65" s="87"/>
      <c r="BHK65" s="87"/>
      <c r="BHL65" s="87"/>
      <c r="BHM65" s="87"/>
      <c r="BHN65" s="87"/>
      <c r="BHO65" s="87"/>
      <c r="BHP65" s="87"/>
      <c r="BHQ65" s="87"/>
      <c r="BHR65" s="87"/>
      <c r="BHS65" s="87"/>
      <c r="BHT65" s="87"/>
      <c r="BHU65" s="87"/>
      <c r="BHV65" s="87"/>
      <c r="BHW65" s="87"/>
      <c r="BHX65" s="87"/>
      <c r="BHY65" s="87"/>
      <c r="BHZ65" s="87"/>
      <c r="BIA65" s="87"/>
      <c r="BIB65" s="87"/>
      <c r="BIC65" s="87"/>
      <c r="BID65" s="87"/>
      <c r="BIE65" s="87"/>
      <c r="BIF65" s="87"/>
      <c r="BIG65" s="87"/>
      <c r="BIH65" s="87"/>
      <c r="BII65" s="87"/>
      <c r="BIJ65" s="87"/>
      <c r="BIK65" s="87"/>
      <c r="BIL65" s="87"/>
      <c r="BIM65" s="87"/>
      <c r="BIN65" s="87"/>
      <c r="BIO65" s="87"/>
      <c r="BIP65" s="87"/>
      <c r="BIQ65" s="87"/>
      <c r="BIR65" s="87"/>
      <c r="BIS65" s="87"/>
      <c r="BIT65" s="87"/>
      <c r="BIU65" s="87"/>
      <c r="BIV65" s="87"/>
      <c r="BIW65" s="87"/>
      <c r="BIX65" s="87"/>
      <c r="BIY65" s="87"/>
      <c r="BIZ65" s="87"/>
      <c r="BJA65" s="87"/>
      <c r="BJB65" s="87"/>
      <c r="BJC65" s="87"/>
      <c r="BJD65" s="87"/>
      <c r="BJE65" s="87"/>
      <c r="BJF65" s="87"/>
      <c r="BJG65" s="87"/>
      <c r="BJH65" s="87"/>
      <c r="BJI65" s="87"/>
      <c r="BJJ65" s="87"/>
      <c r="BJK65" s="87"/>
      <c r="BJL65" s="87"/>
      <c r="BJM65" s="87"/>
      <c r="BJN65" s="87"/>
      <c r="BJO65" s="87"/>
      <c r="BJP65" s="87"/>
      <c r="BJQ65" s="87"/>
      <c r="BJR65" s="87"/>
      <c r="BJS65" s="87"/>
      <c r="BJT65" s="87"/>
      <c r="BJU65" s="87"/>
      <c r="BJV65" s="87"/>
      <c r="BJW65" s="87"/>
      <c r="BJX65" s="87"/>
      <c r="BJY65" s="87"/>
      <c r="BJZ65" s="87"/>
      <c r="BKA65" s="87"/>
      <c r="BKB65" s="87"/>
      <c r="BKC65" s="87"/>
      <c r="BKD65" s="87"/>
      <c r="BKE65" s="87"/>
      <c r="BKF65" s="87"/>
      <c r="BKG65" s="87"/>
      <c r="BKH65" s="87"/>
      <c r="BKI65" s="87"/>
      <c r="BKJ65" s="87"/>
      <c r="BKK65" s="87"/>
      <c r="BKL65" s="87"/>
      <c r="BKM65" s="87"/>
      <c r="BKN65" s="87"/>
      <c r="BKO65" s="87"/>
      <c r="BKP65" s="87"/>
      <c r="BKQ65" s="87"/>
      <c r="BKR65" s="87"/>
      <c r="BKS65" s="87"/>
      <c r="BKT65" s="87"/>
      <c r="BKU65" s="87"/>
      <c r="BKV65" s="87"/>
      <c r="BKW65" s="87"/>
      <c r="BKX65" s="87"/>
      <c r="BKY65" s="87"/>
      <c r="BKZ65" s="87"/>
      <c r="BLA65" s="87"/>
      <c r="BLB65" s="87"/>
      <c r="BLC65" s="87"/>
      <c r="BLD65" s="87"/>
      <c r="BLE65" s="87"/>
      <c r="BLF65" s="87"/>
      <c r="BLG65" s="87"/>
      <c r="BLH65" s="87"/>
      <c r="BLI65" s="87"/>
      <c r="BLJ65" s="87"/>
      <c r="BLK65" s="87"/>
      <c r="BLL65" s="87"/>
      <c r="BLM65" s="87"/>
      <c r="BLN65" s="87"/>
      <c r="BLO65" s="87"/>
      <c r="BLP65" s="87"/>
      <c r="BLQ65" s="87"/>
      <c r="BLR65" s="87"/>
      <c r="BLS65" s="87"/>
      <c r="BLT65" s="87"/>
      <c r="BLU65" s="87"/>
      <c r="BLV65" s="87"/>
      <c r="BLW65" s="87"/>
      <c r="BLX65" s="87"/>
      <c r="BLY65" s="87"/>
      <c r="BLZ65" s="87"/>
      <c r="BMA65" s="87"/>
      <c r="BMB65" s="87"/>
      <c r="BMC65" s="87"/>
      <c r="BMD65" s="87"/>
      <c r="BME65" s="87"/>
      <c r="BMF65" s="87"/>
      <c r="BMG65" s="87"/>
      <c r="BMH65" s="87"/>
      <c r="BMI65" s="87"/>
      <c r="BMJ65" s="87"/>
      <c r="BMK65" s="87"/>
      <c r="BML65" s="87"/>
      <c r="BMM65" s="87"/>
      <c r="BMN65" s="87"/>
      <c r="BMO65" s="87"/>
      <c r="BMP65" s="87"/>
      <c r="BMQ65" s="87"/>
      <c r="BMR65" s="87"/>
      <c r="BMS65" s="87"/>
      <c r="BMT65" s="87"/>
      <c r="BMU65" s="87"/>
      <c r="BMV65" s="87"/>
      <c r="BMW65" s="87"/>
      <c r="BMX65" s="87"/>
      <c r="BMY65" s="87"/>
      <c r="BMZ65" s="87"/>
      <c r="BNA65" s="87"/>
      <c r="BNB65" s="87"/>
      <c r="BNC65" s="87"/>
      <c r="BND65" s="87"/>
      <c r="BNE65" s="87"/>
      <c r="BNF65" s="87"/>
      <c r="BNG65" s="87"/>
      <c r="BNH65" s="87"/>
      <c r="BNI65" s="87"/>
      <c r="BNJ65" s="87"/>
      <c r="BNK65" s="87"/>
      <c r="BNL65" s="87"/>
      <c r="BNM65" s="87"/>
      <c r="BNN65" s="87"/>
      <c r="BNO65" s="87"/>
      <c r="BNP65" s="87"/>
      <c r="BNQ65" s="87"/>
      <c r="BNR65" s="87"/>
      <c r="BNS65" s="87"/>
      <c r="BNT65" s="87"/>
      <c r="BNU65" s="87"/>
      <c r="BNV65" s="87"/>
      <c r="BNW65" s="87"/>
      <c r="BNX65" s="87"/>
      <c r="BNY65" s="87"/>
      <c r="BNZ65" s="87"/>
      <c r="BOA65" s="87"/>
      <c r="BOB65" s="87"/>
      <c r="BOC65" s="87"/>
      <c r="BOD65" s="87"/>
      <c r="BOE65" s="87"/>
      <c r="BOF65" s="87"/>
      <c r="BOG65" s="87"/>
      <c r="BOH65" s="87"/>
      <c r="BOI65" s="87"/>
      <c r="BOJ65" s="87"/>
      <c r="BOK65" s="87"/>
      <c r="BOL65" s="87"/>
      <c r="BOM65" s="87"/>
      <c r="BON65" s="87"/>
      <c r="BOO65" s="87"/>
      <c r="BOP65" s="87"/>
      <c r="BOQ65" s="87"/>
      <c r="BOR65" s="87"/>
      <c r="BOS65" s="87"/>
      <c r="BOT65" s="87"/>
      <c r="BOU65" s="87"/>
      <c r="BOV65" s="87"/>
      <c r="BOW65" s="87"/>
      <c r="BOX65" s="87"/>
      <c r="BOY65" s="87"/>
      <c r="BOZ65" s="87"/>
      <c r="BPA65" s="87"/>
      <c r="BPB65" s="87"/>
      <c r="BPC65" s="87"/>
      <c r="BPD65" s="87"/>
      <c r="BPE65" s="87"/>
      <c r="BPF65" s="87"/>
      <c r="BPG65" s="87"/>
      <c r="BPH65" s="87"/>
      <c r="BPI65" s="87"/>
      <c r="BPJ65" s="87"/>
      <c r="BPK65" s="87"/>
      <c r="BPL65" s="87"/>
      <c r="BPM65" s="87"/>
      <c r="BPN65" s="87"/>
      <c r="BPO65" s="87"/>
      <c r="BPP65" s="87"/>
      <c r="BPQ65" s="87"/>
      <c r="BPR65" s="87"/>
      <c r="BPS65" s="87"/>
      <c r="BPT65" s="87"/>
      <c r="BPU65" s="87"/>
      <c r="BPV65" s="87"/>
      <c r="BPW65" s="87"/>
      <c r="BPX65" s="87"/>
      <c r="BPY65" s="87"/>
      <c r="BPZ65" s="87"/>
      <c r="BQA65" s="87"/>
      <c r="BQB65" s="87"/>
      <c r="BQC65" s="87"/>
      <c r="BQD65" s="87"/>
      <c r="BQE65" s="87"/>
      <c r="BQF65" s="87"/>
      <c r="BQG65" s="87"/>
      <c r="BQH65" s="87"/>
      <c r="BQI65" s="87"/>
      <c r="BQJ65" s="87"/>
      <c r="BQK65" s="87"/>
      <c r="BQL65" s="87"/>
      <c r="BQM65" s="87"/>
      <c r="BQN65" s="87"/>
      <c r="BQO65" s="87"/>
      <c r="BQP65" s="87"/>
      <c r="BQQ65" s="87"/>
      <c r="BQR65" s="87"/>
      <c r="BQS65" s="87"/>
      <c r="BQT65" s="87"/>
      <c r="BQU65" s="87"/>
      <c r="BQV65" s="87"/>
      <c r="BQW65" s="87"/>
      <c r="BQX65" s="87"/>
      <c r="BQY65" s="87"/>
      <c r="BQZ65" s="87"/>
      <c r="BRA65" s="87"/>
      <c r="BRB65" s="87"/>
      <c r="BRC65" s="87"/>
      <c r="BRD65" s="87"/>
      <c r="BRE65" s="87"/>
      <c r="BRF65" s="87"/>
      <c r="BRG65" s="87"/>
      <c r="BRH65" s="87"/>
      <c r="BRI65" s="87"/>
      <c r="BRJ65" s="87"/>
      <c r="BRK65" s="87"/>
      <c r="BRL65" s="87"/>
      <c r="BRM65" s="87"/>
      <c r="BRN65" s="87"/>
      <c r="BRO65" s="87"/>
      <c r="BRP65" s="87"/>
      <c r="BRQ65" s="87"/>
      <c r="BRR65" s="87"/>
      <c r="BRS65" s="87"/>
      <c r="BRT65" s="87"/>
      <c r="BRU65" s="87"/>
      <c r="BRV65" s="87"/>
      <c r="BRW65" s="87"/>
      <c r="BRX65" s="87"/>
      <c r="BRY65" s="87"/>
      <c r="BRZ65" s="87"/>
      <c r="BSA65" s="87"/>
      <c r="BSB65" s="87"/>
      <c r="BSC65" s="87"/>
      <c r="BSD65" s="87"/>
      <c r="BSE65" s="87"/>
      <c r="BSF65" s="87"/>
      <c r="BSG65" s="87"/>
      <c r="BSH65" s="87"/>
      <c r="BSI65" s="87"/>
      <c r="BSJ65" s="87"/>
      <c r="BSK65" s="87"/>
      <c r="BSL65" s="87"/>
      <c r="BSM65" s="87"/>
      <c r="BSN65" s="87"/>
      <c r="BSO65" s="87"/>
      <c r="BSP65" s="87"/>
      <c r="BSQ65" s="87"/>
      <c r="BSR65" s="87"/>
      <c r="BSS65" s="87"/>
      <c r="BST65" s="87"/>
      <c r="BSU65" s="87"/>
      <c r="BSV65" s="87"/>
      <c r="BSW65" s="87"/>
      <c r="BSX65" s="87"/>
      <c r="BSY65" s="87"/>
      <c r="BSZ65" s="87"/>
      <c r="BTA65" s="87"/>
      <c r="BTB65" s="87"/>
      <c r="BTC65" s="87"/>
      <c r="BTD65" s="87"/>
      <c r="BTE65" s="87"/>
      <c r="BTF65" s="87"/>
      <c r="BTG65" s="87"/>
      <c r="BTH65" s="87"/>
      <c r="BTI65" s="87"/>
      <c r="BTJ65" s="87"/>
      <c r="BTK65" s="87"/>
      <c r="BTL65" s="87"/>
      <c r="BTM65" s="87"/>
      <c r="BTN65" s="87"/>
      <c r="BTO65" s="87"/>
      <c r="BTP65" s="87"/>
      <c r="BTQ65" s="87"/>
      <c r="BTR65" s="87"/>
      <c r="BTS65" s="87"/>
      <c r="BTT65" s="87"/>
      <c r="BTU65" s="87"/>
      <c r="BTV65" s="87"/>
      <c r="BTW65" s="87"/>
      <c r="BTX65" s="87"/>
      <c r="BTY65" s="87"/>
      <c r="BTZ65" s="87"/>
      <c r="BUA65" s="87"/>
      <c r="BUB65" s="87"/>
      <c r="BUC65" s="87"/>
      <c r="BUD65" s="87"/>
      <c r="BUE65" s="87"/>
      <c r="BUF65" s="87"/>
      <c r="BUG65" s="87"/>
      <c r="BUH65" s="87"/>
      <c r="BUI65" s="87"/>
      <c r="BUJ65" s="87"/>
      <c r="BUK65" s="87"/>
      <c r="BUL65" s="87"/>
      <c r="BUM65" s="87"/>
      <c r="BUN65" s="87"/>
      <c r="BUO65" s="87"/>
      <c r="BUP65" s="87"/>
      <c r="BUQ65" s="87"/>
      <c r="BUR65" s="87"/>
      <c r="BUS65" s="87"/>
      <c r="BUT65" s="87"/>
      <c r="BUU65" s="87"/>
      <c r="BUV65" s="87"/>
      <c r="BUW65" s="87"/>
      <c r="BUX65" s="87"/>
      <c r="BUY65" s="87"/>
      <c r="BUZ65" s="87"/>
      <c r="BVA65" s="87"/>
      <c r="BVB65" s="87"/>
      <c r="BVC65" s="87"/>
      <c r="BVD65" s="87"/>
      <c r="BVE65" s="87"/>
      <c r="BVF65" s="87"/>
      <c r="BVG65" s="87"/>
      <c r="BVH65" s="87"/>
      <c r="BVI65" s="87"/>
      <c r="BVJ65" s="87"/>
      <c r="BVK65" s="87"/>
      <c r="BVL65" s="87"/>
      <c r="BVM65" s="87"/>
      <c r="BVN65" s="87"/>
      <c r="BVO65" s="87"/>
      <c r="BVP65" s="87"/>
      <c r="BVQ65" s="87"/>
      <c r="BVR65" s="87"/>
      <c r="BVS65" s="87"/>
      <c r="BVT65" s="87"/>
      <c r="BVU65" s="87"/>
      <c r="BVV65" s="87"/>
      <c r="BVW65" s="87"/>
      <c r="BVX65" s="87"/>
      <c r="BVY65" s="87"/>
      <c r="BVZ65" s="87"/>
      <c r="BWA65" s="87"/>
      <c r="BWB65" s="87"/>
      <c r="BWC65" s="87"/>
      <c r="BWD65" s="87"/>
      <c r="BWE65" s="87"/>
      <c r="BWF65" s="87"/>
      <c r="BWG65" s="87"/>
      <c r="BWH65" s="87"/>
      <c r="BWI65" s="87"/>
      <c r="BWJ65" s="87"/>
      <c r="BWK65" s="87"/>
      <c r="BWL65" s="87"/>
      <c r="BWM65" s="87"/>
      <c r="BWN65" s="87"/>
      <c r="BWO65" s="87"/>
      <c r="BWP65" s="87"/>
      <c r="BWQ65" s="87"/>
      <c r="BWR65" s="87"/>
      <c r="BWS65" s="87"/>
      <c r="BWT65" s="87"/>
      <c r="BWU65" s="87"/>
      <c r="BWV65" s="87"/>
      <c r="BWW65" s="87"/>
      <c r="BWX65" s="87"/>
      <c r="BWY65" s="87"/>
      <c r="BWZ65" s="87"/>
      <c r="BXA65" s="87"/>
      <c r="BXB65" s="87"/>
      <c r="BXC65" s="87"/>
      <c r="BXD65" s="87"/>
      <c r="BXE65" s="87"/>
      <c r="BXF65" s="87"/>
      <c r="BXG65" s="87"/>
      <c r="BXH65" s="87"/>
      <c r="BXI65" s="87"/>
      <c r="BXJ65" s="87"/>
      <c r="BXK65" s="87"/>
      <c r="BXL65" s="87"/>
      <c r="BXM65" s="87"/>
      <c r="BXN65" s="87"/>
      <c r="BXO65" s="87"/>
      <c r="BXP65" s="87"/>
      <c r="BXQ65" s="87"/>
      <c r="BXR65" s="87"/>
      <c r="BXS65" s="87"/>
      <c r="BXT65" s="87"/>
      <c r="BXU65" s="87"/>
      <c r="BXV65" s="87"/>
      <c r="BXW65" s="87"/>
      <c r="BXX65" s="87"/>
      <c r="BXY65" s="87"/>
    </row>
    <row r="66" spans="1:2001" s="88" customFormat="1" ht="15.75" hidden="1" customHeight="1" outlineLevel="1">
      <c r="A66" s="53"/>
      <c r="B66" s="89" t="s">
        <v>87</v>
      </c>
      <c r="C66" s="90"/>
      <c r="D66" s="91"/>
      <c r="E66" s="92"/>
      <c r="F66" s="92"/>
      <c r="G66" s="64"/>
      <c r="H66" s="64"/>
      <c r="I66" s="95"/>
      <c r="J66" s="85"/>
      <c r="K66" s="96"/>
      <c r="L66" s="95"/>
      <c r="M66" s="65"/>
      <c r="N66" s="65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  <c r="IW66" s="87"/>
      <c r="IX66" s="87"/>
      <c r="IY66" s="87"/>
      <c r="IZ66" s="87"/>
      <c r="JA66" s="87"/>
      <c r="JB66" s="87"/>
      <c r="JC66" s="87"/>
      <c r="JD66" s="87"/>
      <c r="JE66" s="87"/>
      <c r="JF66" s="87"/>
      <c r="JG66" s="87"/>
      <c r="JH66" s="87"/>
      <c r="JI66" s="87"/>
      <c r="JJ66" s="87"/>
      <c r="JK66" s="87"/>
      <c r="JL66" s="87"/>
      <c r="JM66" s="87"/>
      <c r="JN66" s="87"/>
      <c r="JO66" s="87"/>
      <c r="JP66" s="87"/>
      <c r="JQ66" s="87"/>
      <c r="JR66" s="87"/>
      <c r="JS66" s="87"/>
      <c r="JT66" s="87"/>
      <c r="JU66" s="87"/>
      <c r="JV66" s="87"/>
      <c r="JW66" s="87"/>
      <c r="JX66" s="87"/>
      <c r="JY66" s="87"/>
      <c r="JZ66" s="87"/>
      <c r="KA66" s="87"/>
      <c r="KB66" s="87"/>
      <c r="KC66" s="87"/>
      <c r="KD66" s="87"/>
      <c r="KE66" s="87"/>
      <c r="KF66" s="87"/>
      <c r="KG66" s="87"/>
      <c r="KH66" s="87"/>
      <c r="KI66" s="87"/>
      <c r="KJ66" s="87"/>
      <c r="KK66" s="87"/>
      <c r="KL66" s="87"/>
      <c r="KM66" s="87"/>
      <c r="KN66" s="87"/>
      <c r="KO66" s="87"/>
      <c r="KP66" s="87"/>
      <c r="KQ66" s="87"/>
      <c r="KR66" s="87"/>
      <c r="KS66" s="87"/>
      <c r="KT66" s="87"/>
      <c r="KU66" s="87"/>
      <c r="KV66" s="87"/>
      <c r="KW66" s="87"/>
      <c r="KX66" s="87"/>
      <c r="KY66" s="87"/>
      <c r="KZ66" s="87"/>
      <c r="LA66" s="87"/>
      <c r="LB66" s="87"/>
      <c r="LC66" s="87"/>
      <c r="LD66" s="87"/>
      <c r="LE66" s="87"/>
      <c r="LF66" s="87"/>
      <c r="LG66" s="87"/>
      <c r="LH66" s="87"/>
      <c r="LI66" s="87"/>
      <c r="LJ66" s="87"/>
      <c r="LK66" s="87"/>
      <c r="LL66" s="87"/>
      <c r="LM66" s="87"/>
      <c r="LN66" s="87"/>
      <c r="LO66" s="87"/>
      <c r="LP66" s="87"/>
      <c r="LQ66" s="87"/>
      <c r="LR66" s="87"/>
      <c r="LS66" s="87"/>
      <c r="LT66" s="87"/>
      <c r="LU66" s="87"/>
      <c r="LV66" s="87"/>
      <c r="LW66" s="87"/>
      <c r="LX66" s="87"/>
      <c r="LY66" s="87"/>
      <c r="LZ66" s="87"/>
      <c r="MA66" s="87"/>
      <c r="MB66" s="87"/>
      <c r="MC66" s="87"/>
      <c r="MD66" s="87"/>
      <c r="ME66" s="87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87"/>
      <c r="MW66" s="87"/>
      <c r="MX66" s="87"/>
      <c r="MY66" s="87"/>
      <c r="MZ66" s="87"/>
      <c r="NA66" s="87"/>
      <c r="NB66" s="87"/>
      <c r="NC66" s="87"/>
      <c r="ND66" s="87"/>
      <c r="NE66" s="87"/>
      <c r="NF66" s="87"/>
      <c r="NG66" s="87"/>
      <c r="NH66" s="87"/>
      <c r="NI66" s="87"/>
      <c r="NJ66" s="87"/>
      <c r="NK66" s="87"/>
      <c r="NL66" s="87"/>
      <c r="NM66" s="87"/>
      <c r="NN66" s="87"/>
      <c r="NO66" s="87"/>
      <c r="NP66" s="87"/>
      <c r="NQ66" s="87"/>
      <c r="NR66" s="87"/>
      <c r="NS66" s="87"/>
      <c r="NT66" s="87"/>
      <c r="NU66" s="87"/>
      <c r="NV66" s="87"/>
      <c r="NW66" s="87"/>
      <c r="NX66" s="87"/>
      <c r="NY66" s="87"/>
      <c r="NZ66" s="87"/>
      <c r="OA66" s="87"/>
      <c r="OB66" s="87"/>
      <c r="OC66" s="87"/>
      <c r="OD66" s="87"/>
      <c r="OE66" s="87"/>
      <c r="OF66" s="87"/>
      <c r="OG66" s="87"/>
      <c r="OH66" s="87"/>
      <c r="OI66" s="87"/>
      <c r="OJ66" s="87"/>
      <c r="OK66" s="87"/>
      <c r="OL66" s="87"/>
      <c r="OM66" s="87"/>
      <c r="ON66" s="87"/>
      <c r="OO66" s="87"/>
      <c r="OP66" s="87"/>
      <c r="OQ66" s="87"/>
      <c r="OR66" s="87"/>
      <c r="OS66" s="87"/>
      <c r="OT66" s="87"/>
      <c r="OU66" s="87"/>
      <c r="OV66" s="87"/>
      <c r="OW66" s="87"/>
      <c r="OX66" s="87"/>
      <c r="OY66" s="87"/>
      <c r="OZ66" s="87"/>
      <c r="PA66" s="87"/>
      <c r="PB66" s="87"/>
      <c r="PC66" s="87"/>
      <c r="PD66" s="87"/>
      <c r="PE66" s="87"/>
      <c r="PF66" s="87"/>
      <c r="PG66" s="87"/>
      <c r="PH66" s="87"/>
      <c r="PI66" s="87"/>
      <c r="PJ66" s="87"/>
      <c r="PK66" s="87"/>
      <c r="PL66" s="87"/>
      <c r="PM66" s="87"/>
      <c r="PN66" s="87"/>
      <c r="PO66" s="87"/>
      <c r="PP66" s="87"/>
      <c r="PQ66" s="87"/>
      <c r="PR66" s="87"/>
      <c r="PS66" s="87"/>
      <c r="PT66" s="87"/>
      <c r="PU66" s="87"/>
      <c r="PV66" s="87"/>
      <c r="PW66" s="87"/>
      <c r="PX66" s="87"/>
      <c r="PY66" s="87"/>
      <c r="PZ66" s="87"/>
      <c r="QA66" s="87"/>
      <c r="QB66" s="87"/>
      <c r="QC66" s="87"/>
      <c r="QD66" s="87"/>
      <c r="QE66" s="87"/>
      <c r="QF66" s="87"/>
      <c r="QG66" s="87"/>
      <c r="QH66" s="87"/>
      <c r="QI66" s="87"/>
      <c r="QJ66" s="87"/>
      <c r="QK66" s="87"/>
      <c r="QL66" s="87"/>
      <c r="QM66" s="87"/>
      <c r="QN66" s="87"/>
      <c r="QO66" s="87"/>
      <c r="QP66" s="87"/>
      <c r="QQ66" s="87"/>
      <c r="QR66" s="87"/>
      <c r="QS66" s="87"/>
      <c r="QT66" s="87"/>
      <c r="QU66" s="87"/>
      <c r="QV66" s="87"/>
      <c r="QW66" s="87"/>
      <c r="QX66" s="87"/>
      <c r="QY66" s="87"/>
      <c r="QZ66" s="87"/>
      <c r="RA66" s="87"/>
      <c r="RB66" s="87"/>
      <c r="RC66" s="87"/>
      <c r="RD66" s="87"/>
      <c r="RE66" s="87"/>
      <c r="RF66" s="87"/>
      <c r="RG66" s="87"/>
      <c r="RH66" s="87"/>
      <c r="RI66" s="87"/>
      <c r="RJ66" s="87"/>
      <c r="RK66" s="87"/>
      <c r="RL66" s="87"/>
      <c r="RM66" s="87"/>
      <c r="RN66" s="87"/>
      <c r="RO66" s="87"/>
      <c r="RP66" s="87"/>
      <c r="RQ66" s="87"/>
      <c r="RR66" s="87"/>
      <c r="RS66" s="87"/>
      <c r="RT66" s="87"/>
      <c r="RU66" s="87"/>
      <c r="RV66" s="87"/>
      <c r="RW66" s="87"/>
      <c r="RX66" s="87"/>
      <c r="RY66" s="87"/>
      <c r="RZ66" s="87"/>
      <c r="SA66" s="87"/>
      <c r="SB66" s="87"/>
      <c r="SC66" s="87"/>
      <c r="SD66" s="87"/>
      <c r="SE66" s="87"/>
      <c r="SF66" s="87"/>
      <c r="SG66" s="87"/>
      <c r="SH66" s="87"/>
      <c r="SI66" s="87"/>
      <c r="SJ66" s="87"/>
      <c r="SK66" s="87"/>
      <c r="SL66" s="87"/>
      <c r="SM66" s="87"/>
      <c r="SN66" s="87"/>
      <c r="SO66" s="87"/>
      <c r="SP66" s="87"/>
      <c r="SQ66" s="87"/>
      <c r="SR66" s="87"/>
      <c r="SS66" s="87"/>
      <c r="ST66" s="87"/>
      <c r="SU66" s="87"/>
      <c r="SV66" s="87"/>
      <c r="SW66" s="87"/>
      <c r="SX66" s="87"/>
      <c r="SY66" s="87"/>
      <c r="SZ66" s="87"/>
      <c r="TA66" s="87"/>
      <c r="TB66" s="87"/>
      <c r="TC66" s="87"/>
      <c r="TD66" s="87"/>
      <c r="TE66" s="87"/>
      <c r="TF66" s="87"/>
      <c r="TG66" s="87"/>
      <c r="TH66" s="87"/>
      <c r="TI66" s="87"/>
      <c r="TJ66" s="87"/>
      <c r="TK66" s="87"/>
      <c r="TL66" s="87"/>
      <c r="TM66" s="87"/>
      <c r="TN66" s="87"/>
      <c r="TO66" s="87"/>
      <c r="TP66" s="87"/>
      <c r="TQ66" s="87"/>
      <c r="TR66" s="87"/>
      <c r="TS66" s="87"/>
      <c r="TT66" s="87"/>
      <c r="TU66" s="87"/>
      <c r="TV66" s="87"/>
      <c r="TW66" s="87"/>
      <c r="TX66" s="87"/>
      <c r="TY66" s="87"/>
      <c r="TZ66" s="87"/>
      <c r="UA66" s="87"/>
      <c r="UB66" s="87"/>
      <c r="UC66" s="87"/>
      <c r="UD66" s="87"/>
      <c r="UE66" s="87"/>
      <c r="UF66" s="87"/>
      <c r="UG66" s="87"/>
      <c r="UH66" s="87"/>
      <c r="UI66" s="87"/>
      <c r="UJ66" s="87"/>
      <c r="UK66" s="87"/>
      <c r="UL66" s="87"/>
      <c r="UM66" s="87"/>
      <c r="UN66" s="87"/>
      <c r="UO66" s="87"/>
      <c r="UP66" s="87"/>
      <c r="UQ66" s="87"/>
      <c r="UR66" s="87"/>
      <c r="US66" s="87"/>
      <c r="UT66" s="87"/>
      <c r="UU66" s="87"/>
      <c r="UV66" s="87"/>
      <c r="UW66" s="87"/>
      <c r="UX66" s="87"/>
      <c r="UY66" s="87"/>
      <c r="UZ66" s="87"/>
      <c r="VA66" s="87"/>
      <c r="VB66" s="87"/>
      <c r="VC66" s="87"/>
      <c r="VD66" s="87"/>
      <c r="VE66" s="87"/>
      <c r="VF66" s="87"/>
      <c r="VG66" s="87"/>
      <c r="VH66" s="87"/>
      <c r="VI66" s="87"/>
      <c r="VJ66" s="87"/>
      <c r="VK66" s="87"/>
      <c r="VL66" s="87"/>
      <c r="VM66" s="87"/>
      <c r="VN66" s="87"/>
      <c r="VO66" s="87"/>
      <c r="VP66" s="87"/>
      <c r="VQ66" s="87"/>
      <c r="VR66" s="87"/>
      <c r="VS66" s="87"/>
      <c r="VT66" s="87"/>
      <c r="VU66" s="87"/>
      <c r="VV66" s="87"/>
      <c r="VW66" s="87"/>
      <c r="VX66" s="87"/>
      <c r="VY66" s="87"/>
      <c r="VZ66" s="87"/>
      <c r="WA66" s="87"/>
      <c r="WB66" s="87"/>
      <c r="WC66" s="87"/>
      <c r="WD66" s="87"/>
      <c r="WE66" s="87"/>
      <c r="WF66" s="87"/>
      <c r="WG66" s="87"/>
      <c r="WH66" s="87"/>
      <c r="WI66" s="87"/>
      <c r="WJ66" s="87"/>
      <c r="WK66" s="87"/>
      <c r="WL66" s="87"/>
      <c r="WM66" s="87"/>
      <c r="WN66" s="87"/>
      <c r="WO66" s="87"/>
      <c r="WP66" s="87"/>
      <c r="WQ66" s="87"/>
      <c r="WR66" s="87"/>
      <c r="WS66" s="87"/>
      <c r="WT66" s="87"/>
      <c r="WU66" s="87"/>
      <c r="WV66" s="87"/>
      <c r="WW66" s="87"/>
      <c r="WX66" s="87"/>
      <c r="WY66" s="87"/>
      <c r="WZ66" s="87"/>
      <c r="XA66" s="87"/>
      <c r="XB66" s="87"/>
      <c r="XC66" s="87"/>
      <c r="XD66" s="87"/>
      <c r="XE66" s="87"/>
      <c r="XF66" s="87"/>
      <c r="XG66" s="87"/>
      <c r="XH66" s="87"/>
      <c r="XI66" s="87"/>
      <c r="XJ66" s="87"/>
      <c r="XK66" s="87"/>
      <c r="XL66" s="87"/>
      <c r="XM66" s="87"/>
      <c r="XN66" s="87"/>
      <c r="XO66" s="87"/>
      <c r="XP66" s="87"/>
      <c r="XQ66" s="87"/>
      <c r="XR66" s="87"/>
      <c r="XS66" s="87"/>
      <c r="XT66" s="87"/>
      <c r="XU66" s="87"/>
      <c r="XV66" s="87"/>
      <c r="XW66" s="87"/>
      <c r="XX66" s="87"/>
      <c r="XY66" s="87"/>
      <c r="XZ66" s="87"/>
      <c r="YA66" s="87"/>
      <c r="YB66" s="87"/>
      <c r="YC66" s="87"/>
      <c r="YD66" s="87"/>
      <c r="YE66" s="87"/>
      <c r="YF66" s="87"/>
      <c r="YG66" s="87"/>
      <c r="YH66" s="87"/>
      <c r="YI66" s="87"/>
      <c r="YJ66" s="87"/>
      <c r="YK66" s="87"/>
      <c r="YL66" s="87"/>
      <c r="YM66" s="87"/>
      <c r="YN66" s="87"/>
      <c r="YO66" s="87"/>
      <c r="YP66" s="87"/>
      <c r="YQ66" s="87"/>
      <c r="YR66" s="87"/>
      <c r="YS66" s="87"/>
      <c r="YT66" s="87"/>
      <c r="YU66" s="87"/>
      <c r="YV66" s="87"/>
      <c r="YW66" s="87"/>
      <c r="YX66" s="87"/>
      <c r="YY66" s="87"/>
      <c r="YZ66" s="87"/>
      <c r="ZA66" s="87"/>
      <c r="ZB66" s="87"/>
      <c r="ZC66" s="87"/>
      <c r="ZD66" s="87"/>
      <c r="ZE66" s="87"/>
      <c r="ZF66" s="87"/>
      <c r="ZG66" s="87"/>
      <c r="ZH66" s="87"/>
      <c r="ZI66" s="87"/>
      <c r="ZJ66" s="87"/>
      <c r="ZK66" s="87"/>
      <c r="ZL66" s="87"/>
      <c r="ZM66" s="87"/>
      <c r="ZN66" s="87"/>
      <c r="ZO66" s="87"/>
      <c r="ZP66" s="87"/>
      <c r="ZQ66" s="87"/>
      <c r="ZR66" s="87"/>
      <c r="ZS66" s="87"/>
      <c r="ZT66" s="87"/>
      <c r="ZU66" s="87"/>
      <c r="ZV66" s="87"/>
      <c r="ZW66" s="87"/>
      <c r="ZX66" s="87"/>
      <c r="ZY66" s="87"/>
      <c r="ZZ66" s="87"/>
      <c r="AAA66" s="87"/>
      <c r="AAB66" s="87"/>
      <c r="AAC66" s="87"/>
      <c r="AAD66" s="87"/>
      <c r="AAE66" s="87"/>
      <c r="AAF66" s="87"/>
      <c r="AAG66" s="87"/>
      <c r="AAH66" s="87"/>
      <c r="AAI66" s="87"/>
      <c r="AAJ66" s="87"/>
      <c r="AAK66" s="87"/>
      <c r="AAL66" s="87"/>
      <c r="AAM66" s="87"/>
      <c r="AAN66" s="87"/>
      <c r="AAO66" s="87"/>
      <c r="AAP66" s="87"/>
      <c r="AAQ66" s="87"/>
      <c r="AAR66" s="87"/>
      <c r="AAS66" s="87"/>
      <c r="AAT66" s="87"/>
      <c r="AAU66" s="87"/>
      <c r="AAV66" s="87"/>
      <c r="AAW66" s="87"/>
      <c r="AAX66" s="87"/>
      <c r="AAY66" s="87"/>
      <c r="AAZ66" s="87"/>
      <c r="ABA66" s="87"/>
      <c r="ABB66" s="87"/>
      <c r="ABC66" s="87"/>
      <c r="ABD66" s="87"/>
      <c r="ABE66" s="87"/>
      <c r="ABF66" s="87"/>
      <c r="ABG66" s="87"/>
      <c r="ABH66" s="87"/>
      <c r="ABI66" s="87"/>
      <c r="ABJ66" s="87"/>
      <c r="ABK66" s="87"/>
      <c r="ABL66" s="87"/>
      <c r="ABM66" s="87"/>
      <c r="ABN66" s="87"/>
      <c r="ABO66" s="87"/>
      <c r="ABP66" s="87"/>
      <c r="ABQ66" s="87"/>
      <c r="ABR66" s="87"/>
      <c r="ABS66" s="87"/>
      <c r="ABT66" s="87"/>
      <c r="ABU66" s="87"/>
      <c r="ABV66" s="87"/>
      <c r="ABW66" s="87"/>
      <c r="ABX66" s="87"/>
      <c r="ABY66" s="87"/>
      <c r="ABZ66" s="87"/>
      <c r="ACA66" s="87"/>
      <c r="ACB66" s="87"/>
      <c r="ACC66" s="87"/>
      <c r="ACD66" s="87"/>
      <c r="ACE66" s="87"/>
      <c r="ACF66" s="87"/>
      <c r="ACG66" s="87"/>
      <c r="ACH66" s="87"/>
      <c r="ACI66" s="87"/>
      <c r="ACJ66" s="87"/>
      <c r="ACK66" s="87"/>
      <c r="ACL66" s="87"/>
      <c r="ACM66" s="87"/>
      <c r="ACN66" s="87"/>
      <c r="ACO66" s="87"/>
      <c r="ACP66" s="87"/>
      <c r="ACQ66" s="87"/>
      <c r="ACR66" s="87"/>
      <c r="ACS66" s="87"/>
      <c r="ACT66" s="87"/>
      <c r="ACU66" s="87"/>
      <c r="ACV66" s="87"/>
      <c r="ACW66" s="87"/>
      <c r="ACX66" s="87"/>
      <c r="ACY66" s="87"/>
      <c r="ACZ66" s="87"/>
      <c r="ADA66" s="87"/>
      <c r="ADB66" s="87"/>
      <c r="ADC66" s="87"/>
      <c r="ADD66" s="87"/>
      <c r="ADE66" s="87"/>
      <c r="ADF66" s="87"/>
      <c r="ADG66" s="87"/>
      <c r="ADH66" s="87"/>
      <c r="ADI66" s="87"/>
      <c r="ADJ66" s="87"/>
      <c r="ADK66" s="87"/>
      <c r="ADL66" s="87"/>
      <c r="ADM66" s="87"/>
      <c r="ADN66" s="87"/>
      <c r="ADO66" s="87"/>
      <c r="ADP66" s="87"/>
      <c r="ADQ66" s="87"/>
      <c r="ADR66" s="87"/>
      <c r="ADS66" s="87"/>
      <c r="ADT66" s="87"/>
      <c r="ADU66" s="87"/>
      <c r="ADV66" s="87"/>
      <c r="ADW66" s="87"/>
      <c r="ADX66" s="87"/>
      <c r="ADY66" s="87"/>
      <c r="ADZ66" s="87"/>
      <c r="AEA66" s="87"/>
      <c r="AEB66" s="87"/>
      <c r="AEC66" s="87"/>
      <c r="AED66" s="87"/>
      <c r="AEE66" s="87"/>
      <c r="AEF66" s="87"/>
      <c r="AEG66" s="87"/>
      <c r="AEH66" s="87"/>
      <c r="AEI66" s="87"/>
      <c r="AEJ66" s="87"/>
      <c r="AEK66" s="87"/>
      <c r="AEL66" s="87"/>
      <c r="AEM66" s="87"/>
      <c r="AEN66" s="87"/>
      <c r="AEO66" s="87"/>
      <c r="AEP66" s="87"/>
      <c r="AEQ66" s="87"/>
      <c r="AER66" s="87"/>
      <c r="AES66" s="87"/>
      <c r="AET66" s="87"/>
      <c r="AEU66" s="87"/>
      <c r="AEV66" s="87"/>
      <c r="AEW66" s="87"/>
      <c r="AEX66" s="87"/>
      <c r="AEY66" s="87"/>
      <c r="AEZ66" s="87"/>
      <c r="AFA66" s="87"/>
      <c r="AFB66" s="87"/>
      <c r="AFC66" s="87"/>
      <c r="AFD66" s="87"/>
      <c r="AFE66" s="87"/>
      <c r="AFF66" s="87"/>
      <c r="AFG66" s="87"/>
      <c r="AFH66" s="87"/>
      <c r="AFI66" s="87"/>
      <c r="AFJ66" s="87"/>
      <c r="AFK66" s="87"/>
      <c r="AFL66" s="87"/>
      <c r="AFM66" s="87"/>
      <c r="AFN66" s="87"/>
      <c r="AFO66" s="87"/>
      <c r="AFP66" s="87"/>
      <c r="AFQ66" s="87"/>
      <c r="AFR66" s="87"/>
      <c r="AFS66" s="87"/>
      <c r="AFT66" s="87"/>
      <c r="AFU66" s="87"/>
      <c r="AFV66" s="87"/>
      <c r="AFW66" s="87"/>
      <c r="AFX66" s="87"/>
      <c r="AFY66" s="87"/>
      <c r="AFZ66" s="87"/>
      <c r="AGA66" s="87"/>
      <c r="AGB66" s="87"/>
      <c r="AGC66" s="87"/>
      <c r="AGD66" s="87"/>
      <c r="AGE66" s="87"/>
      <c r="AGF66" s="87"/>
      <c r="AGG66" s="87"/>
      <c r="AGH66" s="87"/>
      <c r="AGI66" s="87"/>
      <c r="AGJ66" s="87"/>
      <c r="AGK66" s="87"/>
      <c r="AGL66" s="87"/>
      <c r="AGM66" s="87"/>
      <c r="AGN66" s="87"/>
      <c r="AGO66" s="87"/>
      <c r="AGP66" s="87"/>
      <c r="AGQ66" s="87"/>
      <c r="AGR66" s="87"/>
      <c r="AGS66" s="87"/>
      <c r="AGT66" s="87"/>
      <c r="AGU66" s="87"/>
      <c r="AGV66" s="87"/>
      <c r="AGW66" s="87"/>
      <c r="AGX66" s="87"/>
      <c r="AGY66" s="87"/>
      <c r="AGZ66" s="87"/>
      <c r="AHA66" s="87"/>
      <c r="AHB66" s="87"/>
      <c r="AHC66" s="87"/>
      <c r="AHD66" s="87"/>
      <c r="AHE66" s="87"/>
      <c r="AHF66" s="87"/>
      <c r="AHG66" s="87"/>
      <c r="AHH66" s="87"/>
      <c r="AHI66" s="87"/>
      <c r="AHJ66" s="87"/>
      <c r="AHK66" s="87"/>
      <c r="AHL66" s="87"/>
      <c r="AHM66" s="87"/>
      <c r="AHN66" s="87"/>
      <c r="AHO66" s="87"/>
      <c r="AHP66" s="87"/>
      <c r="AHQ66" s="87"/>
      <c r="AHR66" s="87"/>
      <c r="AHS66" s="87"/>
      <c r="AHT66" s="87"/>
      <c r="AHU66" s="87"/>
      <c r="AHV66" s="87"/>
      <c r="AHW66" s="87"/>
      <c r="AHX66" s="87"/>
      <c r="AHY66" s="87"/>
      <c r="AHZ66" s="87"/>
      <c r="AIA66" s="87"/>
      <c r="AIB66" s="87"/>
      <c r="AIC66" s="87"/>
      <c r="AID66" s="87"/>
      <c r="AIE66" s="87"/>
      <c r="AIF66" s="87"/>
      <c r="AIG66" s="87"/>
      <c r="AIH66" s="87"/>
      <c r="AII66" s="87"/>
      <c r="AIJ66" s="87"/>
      <c r="AIK66" s="87"/>
      <c r="AIL66" s="87"/>
      <c r="AIM66" s="87"/>
      <c r="AIN66" s="87"/>
      <c r="AIO66" s="87"/>
      <c r="AIP66" s="87"/>
      <c r="AIQ66" s="87"/>
      <c r="AIR66" s="87"/>
      <c r="AIS66" s="87"/>
      <c r="AIT66" s="87"/>
      <c r="AIU66" s="87"/>
      <c r="AIV66" s="87"/>
      <c r="AIW66" s="87"/>
      <c r="AIX66" s="87"/>
      <c r="AIY66" s="87"/>
      <c r="AIZ66" s="87"/>
      <c r="AJA66" s="87"/>
      <c r="AJB66" s="87"/>
      <c r="AJC66" s="87"/>
      <c r="AJD66" s="87"/>
      <c r="AJE66" s="87"/>
      <c r="AJF66" s="87"/>
      <c r="AJG66" s="87"/>
      <c r="AJH66" s="87"/>
      <c r="AJI66" s="87"/>
      <c r="AJJ66" s="87"/>
      <c r="AJK66" s="87"/>
      <c r="AJL66" s="87"/>
      <c r="AJM66" s="87"/>
      <c r="AJN66" s="87"/>
      <c r="AJO66" s="87"/>
      <c r="AJP66" s="87"/>
      <c r="AJQ66" s="87"/>
      <c r="AJR66" s="87"/>
      <c r="AJS66" s="87"/>
      <c r="AJT66" s="87"/>
      <c r="AJU66" s="87"/>
      <c r="AJV66" s="87"/>
      <c r="AJW66" s="87"/>
      <c r="AJX66" s="87"/>
      <c r="AJY66" s="87"/>
      <c r="AJZ66" s="87"/>
      <c r="AKA66" s="87"/>
      <c r="AKB66" s="87"/>
      <c r="AKC66" s="87"/>
      <c r="AKD66" s="87"/>
      <c r="AKE66" s="87"/>
      <c r="AKF66" s="87"/>
      <c r="AKG66" s="87"/>
      <c r="AKH66" s="87"/>
      <c r="AKI66" s="87"/>
      <c r="AKJ66" s="87"/>
      <c r="AKK66" s="87"/>
      <c r="AKL66" s="87"/>
      <c r="AKM66" s="87"/>
      <c r="AKN66" s="87"/>
      <c r="AKO66" s="87"/>
      <c r="AKP66" s="87"/>
      <c r="AKQ66" s="87"/>
      <c r="AKR66" s="87"/>
      <c r="AKS66" s="87"/>
      <c r="AKT66" s="87"/>
      <c r="AKU66" s="87"/>
      <c r="AKV66" s="87"/>
      <c r="AKW66" s="87"/>
      <c r="AKX66" s="87"/>
      <c r="AKY66" s="87"/>
      <c r="AKZ66" s="87"/>
      <c r="ALA66" s="87"/>
      <c r="ALB66" s="87"/>
      <c r="ALC66" s="87"/>
      <c r="ALD66" s="87"/>
      <c r="ALE66" s="87"/>
      <c r="ALF66" s="87"/>
      <c r="ALG66" s="87"/>
      <c r="ALH66" s="87"/>
      <c r="ALI66" s="87"/>
      <c r="ALJ66" s="87"/>
      <c r="ALK66" s="87"/>
      <c r="ALL66" s="87"/>
      <c r="ALM66" s="87"/>
      <c r="ALN66" s="87"/>
      <c r="ALO66" s="87"/>
      <c r="ALP66" s="87"/>
      <c r="ALQ66" s="87"/>
      <c r="ALR66" s="87"/>
      <c r="ALS66" s="87"/>
      <c r="ALT66" s="87"/>
      <c r="ALU66" s="87"/>
      <c r="ALV66" s="87"/>
      <c r="ALW66" s="87"/>
      <c r="ALX66" s="87"/>
      <c r="ALY66" s="87"/>
      <c r="ALZ66" s="87"/>
      <c r="AMA66" s="87"/>
      <c r="AMB66" s="87"/>
      <c r="AMC66" s="87"/>
      <c r="AMD66" s="87"/>
      <c r="AME66" s="87"/>
      <c r="AMF66" s="87"/>
      <c r="AMG66" s="87"/>
      <c r="AMH66" s="87"/>
      <c r="AMI66" s="87"/>
      <c r="AMJ66" s="87"/>
      <c r="AMK66" s="87"/>
      <c r="AML66" s="87"/>
      <c r="AMM66" s="87"/>
      <c r="AMN66" s="87"/>
      <c r="AMO66" s="87"/>
      <c r="AMP66" s="87"/>
      <c r="AMQ66" s="87"/>
      <c r="AMR66" s="87"/>
      <c r="AMS66" s="87"/>
      <c r="AMT66" s="87"/>
      <c r="AMU66" s="87"/>
      <c r="AMV66" s="87"/>
      <c r="AMW66" s="87"/>
      <c r="AMX66" s="87"/>
      <c r="AMY66" s="87"/>
      <c r="AMZ66" s="87"/>
      <c r="ANA66" s="87"/>
      <c r="ANB66" s="87"/>
      <c r="ANC66" s="87"/>
      <c r="AND66" s="87"/>
      <c r="ANE66" s="87"/>
      <c r="ANF66" s="87"/>
      <c r="ANG66" s="87"/>
      <c r="ANH66" s="87"/>
      <c r="ANI66" s="87"/>
      <c r="ANJ66" s="87"/>
      <c r="ANK66" s="87"/>
      <c r="ANL66" s="87"/>
      <c r="ANM66" s="87"/>
      <c r="ANN66" s="87"/>
      <c r="ANO66" s="87"/>
      <c r="ANP66" s="87"/>
      <c r="ANQ66" s="87"/>
      <c r="ANR66" s="87"/>
      <c r="ANS66" s="87"/>
      <c r="ANT66" s="87"/>
      <c r="ANU66" s="87"/>
      <c r="ANV66" s="87"/>
      <c r="ANW66" s="87"/>
      <c r="ANX66" s="87"/>
      <c r="ANY66" s="87"/>
      <c r="ANZ66" s="87"/>
      <c r="AOA66" s="87"/>
      <c r="AOB66" s="87"/>
      <c r="AOC66" s="87"/>
      <c r="AOD66" s="87"/>
      <c r="AOE66" s="87"/>
      <c r="AOF66" s="87"/>
      <c r="AOG66" s="87"/>
      <c r="AOH66" s="87"/>
      <c r="AOI66" s="87"/>
      <c r="AOJ66" s="87"/>
      <c r="AOK66" s="87"/>
      <c r="AOL66" s="87"/>
      <c r="AOM66" s="87"/>
      <c r="AON66" s="87"/>
      <c r="AOO66" s="87"/>
      <c r="AOP66" s="87"/>
      <c r="AOQ66" s="87"/>
      <c r="AOR66" s="87"/>
      <c r="AOS66" s="87"/>
      <c r="AOT66" s="87"/>
      <c r="AOU66" s="87"/>
      <c r="AOV66" s="87"/>
      <c r="AOW66" s="87"/>
      <c r="AOX66" s="87"/>
      <c r="AOY66" s="87"/>
      <c r="AOZ66" s="87"/>
      <c r="APA66" s="87"/>
      <c r="APB66" s="87"/>
      <c r="APC66" s="87"/>
      <c r="APD66" s="87"/>
      <c r="APE66" s="87"/>
      <c r="APF66" s="87"/>
      <c r="APG66" s="87"/>
      <c r="APH66" s="87"/>
      <c r="API66" s="87"/>
      <c r="APJ66" s="87"/>
      <c r="APK66" s="87"/>
      <c r="APL66" s="87"/>
      <c r="APM66" s="87"/>
      <c r="APN66" s="87"/>
      <c r="APO66" s="87"/>
      <c r="APP66" s="87"/>
      <c r="APQ66" s="87"/>
      <c r="APR66" s="87"/>
      <c r="APS66" s="87"/>
      <c r="APT66" s="87"/>
      <c r="APU66" s="87"/>
      <c r="APV66" s="87"/>
      <c r="APW66" s="87"/>
      <c r="APX66" s="87"/>
      <c r="APY66" s="87"/>
      <c r="APZ66" s="87"/>
      <c r="AQA66" s="87"/>
      <c r="AQB66" s="87"/>
      <c r="AQC66" s="87"/>
      <c r="AQD66" s="87"/>
      <c r="AQE66" s="87"/>
      <c r="AQF66" s="87"/>
      <c r="AQG66" s="87"/>
      <c r="AQH66" s="87"/>
      <c r="AQI66" s="87"/>
      <c r="AQJ66" s="87"/>
      <c r="AQK66" s="87"/>
      <c r="AQL66" s="87"/>
      <c r="AQM66" s="87"/>
      <c r="AQN66" s="87"/>
      <c r="AQO66" s="87"/>
      <c r="AQP66" s="87"/>
      <c r="AQQ66" s="87"/>
      <c r="AQR66" s="87"/>
      <c r="AQS66" s="87"/>
      <c r="AQT66" s="87"/>
      <c r="AQU66" s="87"/>
      <c r="AQV66" s="87"/>
      <c r="AQW66" s="87"/>
      <c r="AQX66" s="87"/>
      <c r="AQY66" s="87"/>
      <c r="AQZ66" s="87"/>
      <c r="ARA66" s="87"/>
      <c r="ARB66" s="87"/>
      <c r="ARC66" s="87"/>
      <c r="ARD66" s="87"/>
      <c r="ARE66" s="87"/>
      <c r="ARF66" s="87"/>
      <c r="ARG66" s="87"/>
      <c r="ARH66" s="87"/>
      <c r="ARI66" s="87"/>
      <c r="ARJ66" s="87"/>
      <c r="ARK66" s="87"/>
      <c r="ARL66" s="87"/>
      <c r="ARM66" s="87"/>
      <c r="ARN66" s="87"/>
      <c r="ARO66" s="87"/>
      <c r="ARP66" s="87"/>
      <c r="ARQ66" s="87"/>
      <c r="ARR66" s="87"/>
      <c r="ARS66" s="87"/>
      <c r="ART66" s="87"/>
      <c r="ARU66" s="87"/>
      <c r="ARV66" s="87"/>
      <c r="ARW66" s="87"/>
      <c r="ARX66" s="87"/>
      <c r="ARY66" s="87"/>
      <c r="ARZ66" s="87"/>
      <c r="ASA66" s="87"/>
      <c r="ASB66" s="87"/>
      <c r="ASC66" s="87"/>
      <c r="ASD66" s="87"/>
      <c r="ASE66" s="87"/>
      <c r="ASF66" s="87"/>
      <c r="ASG66" s="87"/>
      <c r="ASH66" s="87"/>
      <c r="ASI66" s="87"/>
      <c r="ASJ66" s="87"/>
      <c r="ASK66" s="87"/>
      <c r="ASL66" s="87"/>
      <c r="ASM66" s="87"/>
      <c r="ASN66" s="87"/>
      <c r="ASO66" s="87"/>
      <c r="ASP66" s="87"/>
      <c r="ASQ66" s="87"/>
      <c r="ASR66" s="87"/>
      <c r="ASS66" s="87"/>
      <c r="AST66" s="87"/>
      <c r="ASU66" s="87"/>
      <c r="ASV66" s="87"/>
      <c r="ASW66" s="87"/>
      <c r="ASX66" s="87"/>
      <c r="ASY66" s="87"/>
      <c r="ASZ66" s="87"/>
      <c r="ATA66" s="87"/>
      <c r="ATB66" s="87"/>
      <c r="ATC66" s="87"/>
      <c r="ATD66" s="87"/>
      <c r="ATE66" s="87"/>
      <c r="ATF66" s="87"/>
      <c r="ATG66" s="87"/>
      <c r="ATH66" s="87"/>
      <c r="ATI66" s="87"/>
      <c r="ATJ66" s="87"/>
      <c r="ATK66" s="87"/>
      <c r="ATL66" s="87"/>
      <c r="ATM66" s="87"/>
      <c r="ATN66" s="87"/>
      <c r="ATO66" s="87"/>
      <c r="ATP66" s="87"/>
      <c r="ATQ66" s="87"/>
      <c r="ATR66" s="87"/>
      <c r="ATS66" s="87"/>
      <c r="ATT66" s="87"/>
      <c r="ATU66" s="87"/>
      <c r="ATV66" s="87"/>
      <c r="ATW66" s="87"/>
      <c r="ATX66" s="87"/>
      <c r="ATY66" s="87"/>
      <c r="ATZ66" s="87"/>
      <c r="AUA66" s="87"/>
      <c r="AUB66" s="87"/>
      <c r="AUC66" s="87"/>
      <c r="AUD66" s="87"/>
      <c r="AUE66" s="87"/>
      <c r="AUF66" s="87"/>
      <c r="AUG66" s="87"/>
      <c r="AUH66" s="87"/>
      <c r="AUI66" s="87"/>
      <c r="AUJ66" s="87"/>
      <c r="AUK66" s="87"/>
      <c r="AUL66" s="87"/>
      <c r="AUM66" s="87"/>
      <c r="AUN66" s="87"/>
      <c r="AUO66" s="87"/>
      <c r="AUP66" s="87"/>
      <c r="AUQ66" s="87"/>
      <c r="AUR66" s="87"/>
      <c r="AUS66" s="87"/>
      <c r="AUT66" s="87"/>
      <c r="AUU66" s="87"/>
      <c r="AUV66" s="87"/>
      <c r="AUW66" s="87"/>
      <c r="AUX66" s="87"/>
      <c r="AUY66" s="87"/>
      <c r="AUZ66" s="87"/>
      <c r="AVA66" s="87"/>
      <c r="AVB66" s="87"/>
      <c r="AVC66" s="87"/>
      <c r="AVD66" s="87"/>
      <c r="AVE66" s="87"/>
      <c r="AVF66" s="87"/>
      <c r="AVG66" s="87"/>
      <c r="AVH66" s="87"/>
      <c r="AVI66" s="87"/>
      <c r="AVJ66" s="87"/>
      <c r="AVK66" s="87"/>
      <c r="AVL66" s="87"/>
      <c r="AVM66" s="87"/>
      <c r="AVN66" s="87"/>
      <c r="AVO66" s="87"/>
      <c r="AVP66" s="87"/>
      <c r="AVQ66" s="87"/>
      <c r="AVR66" s="87"/>
      <c r="AVS66" s="87"/>
      <c r="AVT66" s="87"/>
      <c r="AVU66" s="87"/>
      <c r="AVV66" s="87"/>
      <c r="AVW66" s="87"/>
      <c r="AVX66" s="87"/>
      <c r="AVY66" s="87"/>
      <c r="AVZ66" s="87"/>
      <c r="AWA66" s="87"/>
      <c r="AWB66" s="87"/>
      <c r="AWC66" s="87"/>
      <c r="AWD66" s="87"/>
      <c r="AWE66" s="87"/>
      <c r="AWF66" s="87"/>
      <c r="AWG66" s="87"/>
      <c r="AWH66" s="87"/>
      <c r="AWI66" s="87"/>
      <c r="AWJ66" s="87"/>
      <c r="AWK66" s="87"/>
      <c r="AWL66" s="87"/>
      <c r="AWM66" s="87"/>
      <c r="AWN66" s="87"/>
      <c r="AWO66" s="87"/>
      <c r="AWP66" s="87"/>
      <c r="AWQ66" s="87"/>
      <c r="AWR66" s="87"/>
      <c r="AWS66" s="87"/>
      <c r="AWT66" s="87"/>
      <c r="AWU66" s="87"/>
      <c r="AWV66" s="87"/>
      <c r="AWW66" s="87"/>
      <c r="AWX66" s="87"/>
      <c r="AWY66" s="87"/>
      <c r="AWZ66" s="87"/>
      <c r="AXA66" s="87"/>
      <c r="AXB66" s="87"/>
      <c r="AXC66" s="87"/>
      <c r="AXD66" s="87"/>
      <c r="AXE66" s="87"/>
      <c r="AXF66" s="87"/>
      <c r="AXG66" s="87"/>
      <c r="AXH66" s="87"/>
      <c r="AXI66" s="87"/>
      <c r="AXJ66" s="87"/>
      <c r="AXK66" s="87"/>
      <c r="AXL66" s="87"/>
      <c r="AXM66" s="87"/>
      <c r="AXN66" s="87"/>
      <c r="AXO66" s="87"/>
      <c r="AXP66" s="87"/>
      <c r="AXQ66" s="87"/>
      <c r="AXR66" s="87"/>
      <c r="AXS66" s="87"/>
      <c r="AXT66" s="87"/>
      <c r="AXU66" s="87"/>
      <c r="AXV66" s="87"/>
      <c r="AXW66" s="87"/>
      <c r="AXX66" s="87"/>
      <c r="AXY66" s="87"/>
      <c r="AXZ66" s="87"/>
      <c r="AYA66" s="87"/>
      <c r="AYB66" s="87"/>
      <c r="AYC66" s="87"/>
      <c r="AYD66" s="87"/>
      <c r="AYE66" s="87"/>
      <c r="AYF66" s="87"/>
      <c r="AYG66" s="87"/>
      <c r="AYH66" s="87"/>
      <c r="AYI66" s="87"/>
      <c r="AYJ66" s="87"/>
      <c r="AYK66" s="87"/>
      <c r="AYL66" s="87"/>
      <c r="AYM66" s="87"/>
      <c r="AYN66" s="87"/>
      <c r="AYO66" s="87"/>
      <c r="AYP66" s="87"/>
      <c r="AYQ66" s="87"/>
      <c r="AYR66" s="87"/>
      <c r="AYS66" s="87"/>
      <c r="AYT66" s="87"/>
      <c r="AYU66" s="87"/>
      <c r="AYV66" s="87"/>
      <c r="AYW66" s="87"/>
      <c r="AYX66" s="87"/>
      <c r="AYY66" s="87"/>
      <c r="AYZ66" s="87"/>
      <c r="AZA66" s="87"/>
      <c r="AZB66" s="87"/>
      <c r="AZC66" s="87"/>
      <c r="AZD66" s="87"/>
      <c r="AZE66" s="87"/>
      <c r="AZF66" s="87"/>
      <c r="AZG66" s="87"/>
      <c r="AZH66" s="87"/>
      <c r="AZI66" s="87"/>
      <c r="AZJ66" s="87"/>
      <c r="AZK66" s="87"/>
      <c r="AZL66" s="87"/>
      <c r="AZM66" s="87"/>
      <c r="AZN66" s="87"/>
      <c r="AZO66" s="87"/>
      <c r="AZP66" s="87"/>
      <c r="AZQ66" s="87"/>
      <c r="AZR66" s="87"/>
      <c r="AZS66" s="87"/>
      <c r="AZT66" s="87"/>
      <c r="AZU66" s="87"/>
      <c r="AZV66" s="87"/>
      <c r="AZW66" s="87"/>
      <c r="AZX66" s="87"/>
      <c r="AZY66" s="87"/>
      <c r="AZZ66" s="87"/>
      <c r="BAA66" s="87"/>
      <c r="BAB66" s="87"/>
      <c r="BAC66" s="87"/>
      <c r="BAD66" s="87"/>
      <c r="BAE66" s="87"/>
      <c r="BAF66" s="87"/>
      <c r="BAG66" s="87"/>
      <c r="BAH66" s="87"/>
      <c r="BAI66" s="87"/>
      <c r="BAJ66" s="87"/>
      <c r="BAK66" s="87"/>
      <c r="BAL66" s="87"/>
      <c r="BAM66" s="87"/>
      <c r="BAN66" s="87"/>
      <c r="BAO66" s="87"/>
      <c r="BAP66" s="87"/>
      <c r="BAQ66" s="87"/>
      <c r="BAR66" s="87"/>
      <c r="BAS66" s="87"/>
      <c r="BAT66" s="87"/>
      <c r="BAU66" s="87"/>
      <c r="BAV66" s="87"/>
      <c r="BAW66" s="87"/>
      <c r="BAX66" s="87"/>
      <c r="BAY66" s="87"/>
      <c r="BAZ66" s="87"/>
      <c r="BBA66" s="87"/>
      <c r="BBB66" s="87"/>
      <c r="BBC66" s="87"/>
      <c r="BBD66" s="87"/>
      <c r="BBE66" s="87"/>
      <c r="BBF66" s="87"/>
      <c r="BBG66" s="87"/>
      <c r="BBH66" s="87"/>
      <c r="BBI66" s="87"/>
      <c r="BBJ66" s="87"/>
      <c r="BBK66" s="87"/>
      <c r="BBL66" s="87"/>
      <c r="BBM66" s="87"/>
      <c r="BBN66" s="87"/>
      <c r="BBO66" s="87"/>
      <c r="BBP66" s="87"/>
      <c r="BBQ66" s="87"/>
      <c r="BBR66" s="87"/>
      <c r="BBS66" s="87"/>
      <c r="BBT66" s="87"/>
      <c r="BBU66" s="87"/>
      <c r="BBV66" s="87"/>
      <c r="BBW66" s="87"/>
      <c r="BBX66" s="87"/>
      <c r="BBY66" s="87"/>
      <c r="BBZ66" s="87"/>
      <c r="BCA66" s="87"/>
      <c r="BCB66" s="87"/>
      <c r="BCC66" s="87"/>
      <c r="BCD66" s="87"/>
      <c r="BCE66" s="87"/>
      <c r="BCF66" s="87"/>
      <c r="BCG66" s="87"/>
      <c r="BCH66" s="87"/>
      <c r="BCI66" s="87"/>
      <c r="BCJ66" s="87"/>
      <c r="BCK66" s="87"/>
      <c r="BCL66" s="87"/>
      <c r="BCM66" s="87"/>
      <c r="BCN66" s="87"/>
      <c r="BCO66" s="87"/>
      <c r="BCP66" s="87"/>
      <c r="BCQ66" s="87"/>
      <c r="BCR66" s="87"/>
      <c r="BCS66" s="87"/>
      <c r="BCT66" s="87"/>
      <c r="BCU66" s="87"/>
      <c r="BCV66" s="87"/>
      <c r="BCW66" s="87"/>
      <c r="BCX66" s="87"/>
      <c r="BCY66" s="87"/>
      <c r="BCZ66" s="87"/>
      <c r="BDA66" s="87"/>
      <c r="BDB66" s="87"/>
      <c r="BDC66" s="87"/>
      <c r="BDD66" s="87"/>
      <c r="BDE66" s="87"/>
      <c r="BDF66" s="87"/>
      <c r="BDG66" s="87"/>
      <c r="BDH66" s="87"/>
      <c r="BDI66" s="87"/>
      <c r="BDJ66" s="87"/>
      <c r="BDK66" s="87"/>
      <c r="BDL66" s="87"/>
      <c r="BDM66" s="87"/>
      <c r="BDN66" s="87"/>
      <c r="BDO66" s="87"/>
      <c r="BDP66" s="87"/>
      <c r="BDQ66" s="87"/>
      <c r="BDR66" s="87"/>
      <c r="BDS66" s="87"/>
      <c r="BDT66" s="87"/>
      <c r="BDU66" s="87"/>
      <c r="BDV66" s="87"/>
      <c r="BDW66" s="87"/>
      <c r="BDX66" s="87"/>
      <c r="BDY66" s="87"/>
      <c r="BDZ66" s="87"/>
      <c r="BEA66" s="87"/>
      <c r="BEB66" s="87"/>
      <c r="BEC66" s="87"/>
      <c r="BED66" s="87"/>
      <c r="BEE66" s="87"/>
      <c r="BEF66" s="87"/>
      <c r="BEG66" s="87"/>
      <c r="BEH66" s="87"/>
      <c r="BEI66" s="87"/>
      <c r="BEJ66" s="87"/>
      <c r="BEK66" s="87"/>
      <c r="BEL66" s="87"/>
      <c r="BEM66" s="87"/>
      <c r="BEN66" s="87"/>
      <c r="BEO66" s="87"/>
      <c r="BEP66" s="87"/>
      <c r="BEQ66" s="87"/>
      <c r="BER66" s="87"/>
      <c r="BES66" s="87"/>
      <c r="BET66" s="87"/>
      <c r="BEU66" s="87"/>
      <c r="BEV66" s="87"/>
      <c r="BEW66" s="87"/>
      <c r="BEX66" s="87"/>
      <c r="BEY66" s="87"/>
      <c r="BEZ66" s="87"/>
      <c r="BFA66" s="87"/>
      <c r="BFB66" s="87"/>
      <c r="BFC66" s="87"/>
      <c r="BFD66" s="87"/>
      <c r="BFE66" s="87"/>
      <c r="BFF66" s="87"/>
      <c r="BFG66" s="87"/>
      <c r="BFH66" s="87"/>
      <c r="BFI66" s="87"/>
      <c r="BFJ66" s="87"/>
      <c r="BFK66" s="87"/>
      <c r="BFL66" s="87"/>
      <c r="BFM66" s="87"/>
      <c r="BFN66" s="87"/>
      <c r="BFO66" s="87"/>
      <c r="BFP66" s="87"/>
      <c r="BFQ66" s="87"/>
      <c r="BFR66" s="87"/>
      <c r="BFS66" s="87"/>
      <c r="BFT66" s="87"/>
      <c r="BFU66" s="87"/>
      <c r="BFV66" s="87"/>
      <c r="BFW66" s="87"/>
      <c r="BFX66" s="87"/>
      <c r="BFY66" s="87"/>
      <c r="BFZ66" s="87"/>
      <c r="BGA66" s="87"/>
      <c r="BGB66" s="87"/>
      <c r="BGC66" s="87"/>
      <c r="BGD66" s="87"/>
      <c r="BGE66" s="87"/>
      <c r="BGF66" s="87"/>
      <c r="BGG66" s="87"/>
      <c r="BGH66" s="87"/>
      <c r="BGI66" s="87"/>
      <c r="BGJ66" s="87"/>
      <c r="BGK66" s="87"/>
      <c r="BGL66" s="87"/>
      <c r="BGM66" s="87"/>
      <c r="BGN66" s="87"/>
      <c r="BGO66" s="87"/>
      <c r="BGP66" s="87"/>
      <c r="BGQ66" s="87"/>
      <c r="BGR66" s="87"/>
      <c r="BGS66" s="87"/>
      <c r="BGT66" s="87"/>
      <c r="BGU66" s="87"/>
      <c r="BGV66" s="87"/>
      <c r="BGW66" s="87"/>
      <c r="BGX66" s="87"/>
      <c r="BGY66" s="87"/>
      <c r="BGZ66" s="87"/>
      <c r="BHA66" s="87"/>
      <c r="BHB66" s="87"/>
      <c r="BHC66" s="87"/>
      <c r="BHD66" s="87"/>
      <c r="BHE66" s="87"/>
      <c r="BHF66" s="87"/>
      <c r="BHG66" s="87"/>
      <c r="BHH66" s="87"/>
      <c r="BHI66" s="87"/>
      <c r="BHJ66" s="87"/>
      <c r="BHK66" s="87"/>
      <c r="BHL66" s="87"/>
      <c r="BHM66" s="87"/>
      <c r="BHN66" s="87"/>
      <c r="BHO66" s="87"/>
      <c r="BHP66" s="87"/>
      <c r="BHQ66" s="87"/>
      <c r="BHR66" s="87"/>
      <c r="BHS66" s="87"/>
      <c r="BHT66" s="87"/>
      <c r="BHU66" s="87"/>
      <c r="BHV66" s="87"/>
      <c r="BHW66" s="87"/>
      <c r="BHX66" s="87"/>
      <c r="BHY66" s="87"/>
      <c r="BHZ66" s="87"/>
      <c r="BIA66" s="87"/>
      <c r="BIB66" s="87"/>
      <c r="BIC66" s="87"/>
      <c r="BID66" s="87"/>
      <c r="BIE66" s="87"/>
      <c r="BIF66" s="87"/>
      <c r="BIG66" s="87"/>
      <c r="BIH66" s="87"/>
      <c r="BII66" s="87"/>
      <c r="BIJ66" s="87"/>
      <c r="BIK66" s="87"/>
      <c r="BIL66" s="87"/>
      <c r="BIM66" s="87"/>
      <c r="BIN66" s="87"/>
      <c r="BIO66" s="87"/>
      <c r="BIP66" s="87"/>
      <c r="BIQ66" s="87"/>
      <c r="BIR66" s="87"/>
      <c r="BIS66" s="87"/>
      <c r="BIT66" s="87"/>
      <c r="BIU66" s="87"/>
      <c r="BIV66" s="87"/>
      <c r="BIW66" s="87"/>
      <c r="BIX66" s="87"/>
      <c r="BIY66" s="87"/>
      <c r="BIZ66" s="87"/>
      <c r="BJA66" s="87"/>
      <c r="BJB66" s="87"/>
      <c r="BJC66" s="87"/>
      <c r="BJD66" s="87"/>
      <c r="BJE66" s="87"/>
      <c r="BJF66" s="87"/>
      <c r="BJG66" s="87"/>
      <c r="BJH66" s="87"/>
      <c r="BJI66" s="87"/>
      <c r="BJJ66" s="87"/>
      <c r="BJK66" s="87"/>
      <c r="BJL66" s="87"/>
      <c r="BJM66" s="87"/>
      <c r="BJN66" s="87"/>
      <c r="BJO66" s="87"/>
      <c r="BJP66" s="87"/>
      <c r="BJQ66" s="87"/>
      <c r="BJR66" s="87"/>
      <c r="BJS66" s="87"/>
      <c r="BJT66" s="87"/>
      <c r="BJU66" s="87"/>
      <c r="BJV66" s="87"/>
      <c r="BJW66" s="87"/>
      <c r="BJX66" s="87"/>
      <c r="BJY66" s="87"/>
      <c r="BJZ66" s="87"/>
      <c r="BKA66" s="87"/>
      <c r="BKB66" s="87"/>
      <c r="BKC66" s="87"/>
      <c r="BKD66" s="87"/>
      <c r="BKE66" s="87"/>
      <c r="BKF66" s="87"/>
      <c r="BKG66" s="87"/>
      <c r="BKH66" s="87"/>
      <c r="BKI66" s="87"/>
      <c r="BKJ66" s="87"/>
      <c r="BKK66" s="87"/>
      <c r="BKL66" s="87"/>
      <c r="BKM66" s="87"/>
      <c r="BKN66" s="87"/>
      <c r="BKO66" s="87"/>
      <c r="BKP66" s="87"/>
      <c r="BKQ66" s="87"/>
      <c r="BKR66" s="87"/>
      <c r="BKS66" s="87"/>
      <c r="BKT66" s="87"/>
      <c r="BKU66" s="87"/>
      <c r="BKV66" s="87"/>
      <c r="BKW66" s="87"/>
      <c r="BKX66" s="87"/>
      <c r="BKY66" s="87"/>
      <c r="BKZ66" s="87"/>
      <c r="BLA66" s="87"/>
      <c r="BLB66" s="87"/>
      <c r="BLC66" s="87"/>
      <c r="BLD66" s="87"/>
      <c r="BLE66" s="87"/>
      <c r="BLF66" s="87"/>
      <c r="BLG66" s="87"/>
      <c r="BLH66" s="87"/>
      <c r="BLI66" s="87"/>
      <c r="BLJ66" s="87"/>
      <c r="BLK66" s="87"/>
      <c r="BLL66" s="87"/>
      <c r="BLM66" s="87"/>
      <c r="BLN66" s="87"/>
      <c r="BLO66" s="87"/>
      <c r="BLP66" s="87"/>
      <c r="BLQ66" s="87"/>
      <c r="BLR66" s="87"/>
      <c r="BLS66" s="87"/>
      <c r="BLT66" s="87"/>
      <c r="BLU66" s="87"/>
      <c r="BLV66" s="87"/>
      <c r="BLW66" s="87"/>
      <c r="BLX66" s="87"/>
      <c r="BLY66" s="87"/>
      <c r="BLZ66" s="87"/>
      <c r="BMA66" s="87"/>
      <c r="BMB66" s="87"/>
      <c r="BMC66" s="87"/>
      <c r="BMD66" s="87"/>
      <c r="BME66" s="87"/>
      <c r="BMF66" s="87"/>
      <c r="BMG66" s="87"/>
      <c r="BMH66" s="87"/>
      <c r="BMI66" s="87"/>
      <c r="BMJ66" s="87"/>
      <c r="BMK66" s="87"/>
      <c r="BML66" s="87"/>
      <c r="BMM66" s="87"/>
      <c r="BMN66" s="87"/>
      <c r="BMO66" s="87"/>
      <c r="BMP66" s="87"/>
      <c r="BMQ66" s="87"/>
      <c r="BMR66" s="87"/>
      <c r="BMS66" s="87"/>
      <c r="BMT66" s="87"/>
      <c r="BMU66" s="87"/>
      <c r="BMV66" s="87"/>
      <c r="BMW66" s="87"/>
      <c r="BMX66" s="87"/>
      <c r="BMY66" s="87"/>
      <c r="BMZ66" s="87"/>
      <c r="BNA66" s="87"/>
      <c r="BNB66" s="87"/>
      <c r="BNC66" s="87"/>
      <c r="BND66" s="87"/>
      <c r="BNE66" s="87"/>
      <c r="BNF66" s="87"/>
      <c r="BNG66" s="87"/>
      <c r="BNH66" s="87"/>
      <c r="BNI66" s="87"/>
      <c r="BNJ66" s="87"/>
      <c r="BNK66" s="87"/>
      <c r="BNL66" s="87"/>
      <c r="BNM66" s="87"/>
      <c r="BNN66" s="87"/>
      <c r="BNO66" s="87"/>
      <c r="BNP66" s="87"/>
      <c r="BNQ66" s="87"/>
      <c r="BNR66" s="87"/>
      <c r="BNS66" s="87"/>
      <c r="BNT66" s="87"/>
      <c r="BNU66" s="87"/>
      <c r="BNV66" s="87"/>
      <c r="BNW66" s="87"/>
      <c r="BNX66" s="87"/>
      <c r="BNY66" s="87"/>
      <c r="BNZ66" s="87"/>
      <c r="BOA66" s="87"/>
      <c r="BOB66" s="87"/>
      <c r="BOC66" s="87"/>
      <c r="BOD66" s="87"/>
      <c r="BOE66" s="87"/>
      <c r="BOF66" s="87"/>
      <c r="BOG66" s="87"/>
      <c r="BOH66" s="87"/>
      <c r="BOI66" s="87"/>
      <c r="BOJ66" s="87"/>
      <c r="BOK66" s="87"/>
      <c r="BOL66" s="87"/>
      <c r="BOM66" s="87"/>
      <c r="BON66" s="87"/>
      <c r="BOO66" s="87"/>
      <c r="BOP66" s="87"/>
      <c r="BOQ66" s="87"/>
      <c r="BOR66" s="87"/>
      <c r="BOS66" s="87"/>
      <c r="BOT66" s="87"/>
      <c r="BOU66" s="87"/>
      <c r="BOV66" s="87"/>
      <c r="BOW66" s="87"/>
      <c r="BOX66" s="87"/>
      <c r="BOY66" s="87"/>
      <c r="BOZ66" s="87"/>
      <c r="BPA66" s="87"/>
      <c r="BPB66" s="87"/>
      <c r="BPC66" s="87"/>
      <c r="BPD66" s="87"/>
      <c r="BPE66" s="87"/>
      <c r="BPF66" s="87"/>
      <c r="BPG66" s="87"/>
      <c r="BPH66" s="87"/>
      <c r="BPI66" s="87"/>
      <c r="BPJ66" s="87"/>
      <c r="BPK66" s="87"/>
      <c r="BPL66" s="87"/>
      <c r="BPM66" s="87"/>
      <c r="BPN66" s="87"/>
      <c r="BPO66" s="87"/>
      <c r="BPP66" s="87"/>
      <c r="BPQ66" s="87"/>
      <c r="BPR66" s="87"/>
      <c r="BPS66" s="87"/>
      <c r="BPT66" s="87"/>
      <c r="BPU66" s="87"/>
      <c r="BPV66" s="87"/>
      <c r="BPW66" s="87"/>
      <c r="BPX66" s="87"/>
      <c r="BPY66" s="87"/>
      <c r="BPZ66" s="87"/>
      <c r="BQA66" s="87"/>
      <c r="BQB66" s="87"/>
      <c r="BQC66" s="87"/>
      <c r="BQD66" s="87"/>
      <c r="BQE66" s="87"/>
      <c r="BQF66" s="87"/>
      <c r="BQG66" s="87"/>
      <c r="BQH66" s="87"/>
      <c r="BQI66" s="87"/>
      <c r="BQJ66" s="87"/>
      <c r="BQK66" s="87"/>
      <c r="BQL66" s="87"/>
      <c r="BQM66" s="87"/>
      <c r="BQN66" s="87"/>
      <c r="BQO66" s="87"/>
      <c r="BQP66" s="87"/>
      <c r="BQQ66" s="87"/>
      <c r="BQR66" s="87"/>
      <c r="BQS66" s="87"/>
      <c r="BQT66" s="87"/>
      <c r="BQU66" s="87"/>
      <c r="BQV66" s="87"/>
      <c r="BQW66" s="87"/>
      <c r="BQX66" s="87"/>
      <c r="BQY66" s="87"/>
      <c r="BQZ66" s="87"/>
      <c r="BRA66" s="87"/>
      <c r="BRB66" s="87"/>
      <c r="BRC66" s="87"/>
      <c r="BRD66" s="87"/>
      <c r="BRE66" s="87"/>
      <c r="BRF66" s="87"/>
      <c r="BRG66" s="87"/>
      <c r="BRH66" s="87"/>
      <c r="BRI66" s="87"/>
      <c r="BRJ66" s="87"/>
      <c r="BRK66" s="87"/>
      <c r="BRL66" s="87"/>
      <c r="BRM66" s="87"/>
      <c r="BRN66" s="87"/>
      <c r="BRO66" s="87"/>
      <c r="BRP66" s="87"/>
      <c r="BRQ66" s="87"/>
      <c r="BRR66" s="87"/>
      <c r="BRS66" s="87"/>
      <c r="BRT66" s="87"/>
      <c r="BRU66" s="87"/>
      <c r="BRV66" s="87"/>
      <c r="BRW66" s="87"/>
      <c r="BRX66" s="87"/>
      <c r="BRY66" s="87"/>
      <c r="BRZ66" s="87"/>
      <c r="BSA66" s="87"/>
      <c r="BSB66" s="87"/>
      <c r="BSC66" s="87"/>
      <c r="BSD66" s="87"/>
      <c r="BSE66" s="87"/>
      <c r="BSF66" s="87"/>
      <c r="BSG66" s="87"/>
      <c r="BSH66" s="87"/>
      <c r="BSI66" s="87"/>
      <c r="BSJ66" s="87"/>
      <c r="BSK66" s="87"/>
      <c r="BSL66" s="87"/>
      <c r="BSM66" s="87"/>
      <c r="BSN66" s="87"/>
      <c r="BSO66" s="87"/>
      <c r="BSP66" s="87"/>
      <c r="BSQ66" s="87"/>
      <c r="BSR66" s="87"/>
      <c r="BSS66" s="87"/>
      <c r="BST66" s="87"/>
      <c r="BSU66" s="87"/>
      <c r="BSV66" s="87"/>
      <c r="BSW66" s="87"/>
      <c r="BSX66" s="87"/>
      <c r="BSY66" s="87"/>
      <c r="BSZ66" s="87"/>
      <c r="BTA66" s="87"/>
      <c r="BTB66" s="87"/>
      <c r="BTC66" s="87"/>
      <c r="BTD66" s="87"/>
      <c r="BTE66" s="87"/>
      <c r="BTF66" s="87"/>
      <c r="BTG66" s="87"/>
      <c r="BTH66" s="87"/>
      <c r="BTI66" s="87"/>
      <c r="BTJ66" s="87"/>
      <c r="BTK66" s="87"/>
      <c r="BTL66" s="87"/>
      <c r="BTM66" s="87"/>
      <c r="BTN66" s="87"/>
      <c r="BTO66" s="87"/>
      <c r="BTP66" s="87"/>
      <c r="BTQ66" s="87"/>
      <c r="BTR66" s="87"/>
      <c r="BTS66" s="87"/>
      <c r="BTT66" s="87"/>
      <c r="BTU66" s="87"/>
      <c r="BTV66" s="87"/>
      <c r="BTW66" s="87"/>
      <c r="BTX66" s="87"/>
      <c r="BTY66" s="87"/>
      <c r="BTZ66" s="87"/>
      <c r="BUA66" s="87"/>
      <c r="BUB66" s="87"/>
      <c r="BUC66" s="87"/>
      <c r="BUD66" s="87"/>
      <c r="BUE66" s="87"/>
      <c r="BUF66" s="87"/>
      <c r="BUG66" s="87"/>
      <c r="BUH66" s="87"/>
      <c r="BUI66" s="87"/>
      <c r="BUJ66" s="87"/>
      <c r="BUK66" s="87"/>
      <c r="BUL66" s="87"/>
      <c r="BUM66" s="87"/>
      <c r="BUN66" s="87"/>
      <c r="BUO66" s="87"/>
      <c r="BUP66" s="87"/>
      <c r="BUQ66" s="87"/>
      <c r="BUR66" s="87"/>
      <c r="BUS66" s="87"/>
      <c r="BUT66" s="87"/>
      <c r="BUU66" s="87"/>
      <c r="BUV66" s="87"/>
      <c r="BUW66" s="87"/>
      <c r="BUX66" s="87"/>
      <c r="BUY66" s="87"/>
      <c r="BUZ66" s="87"/>
      <c r="BVA66" s="87"/>
      <c r="BVB66" s="87"/>
      <c r="BVC66" s="87"/>
      <c r="BVD66" s="87"/>
      <c r="BVE66" s="87"/>
      <c r="BVF66" s="87"/>
      <c r="BVG66" s="87"/>
      <c r="BVH66" s="87"/>
      <c r="BVI66" s="87"/>
      <c r="BVJ66" s="87"/>
      <c r="BVK66" s="87"/>
      <c r="BVL66" s="87"/>
      <c r="BVM66" s="87"/>
      <c r="BVN66" s="87"/>
      <c r="BVO66" s="87"/>
      <c r="BVP66" s="87"/>
      <c r="BVQ66" s="87"/>
      <c r="BVR66" s="87"/>
      <c r="BVS66" s="87"/>
      <c r="BVT66" s="87"/>
      <c r="BVU66" s="87"/>
      <c r="BVV66" s="87"/>
      <c r="BVW66" s="87"/>
      <c r="BVX66" s="87"/>
      <c r="BVY66" s="87"/>
      <c r="BVZ66" s="87"/>
      <c r="BWA66" s="87"/>
      <c r="BWB66" s="87"/>
      <c r="BWC66" s="87"/>
      <c r="BWD66" s="87"/>
      <c r="BWE66" s="87"/>
      <c r="BWF66" s="87"/>
      <c r="BWG66" s="87"/>
      <c r="BWH66" s="87"/>
      <c r="BWI66" s="87"/>
      <c r="BWJ66" s="87"/>
      <c r="BWK66" s="87"/>
      <c r="BWL66" s="87"/>
      <c r="BWM66" s="87"/>
      <c r="BWN66" s="87"/>
      <c r="BWO66" s="87"/>
      <c r="BWP66" s="87"/>
      <c r="BWQ66" s="87"/>
      <c r="BWR66" s="87"/>
      <c r="BWS66" s="87"/>
      <c r="BWT66" s="87"/>
      <c r="BWU66" s="87"/>
      <c r="BWV66" s="87"/>
      <c r="BWW66" s="87"/>
      <c r="BWX66" s="87"/>
      <c r="BWY66" s="87"/>
      <c r="BWZ66" s="87"/>
      <c r="BXA66" s="87"/>
      <c r="BXB66" s="87"/>
      <c r="BXC66" s="87"/>
      <c r="BXD66" s="87"/>
      <c r="BXE66" s="87"/>
      <c r="BXF66" s="87"/>
      <c r="BXG66" s="87"/>
      <c r="BXH66" s="87"/>
      <c r="BXI66" s="87"/>
      <c r="BXJ66" s="87"/>
      <c r="BXK66" s="87"/>
      <c r="BXL66" s="87"/>
      <c r="BXM66" s="87"/>
      <c r="BXN66" s="87"/>
      <c r="BXO66" s="87"/>
      <c r="BXP66" s="87"/>
      <c r="BXQ66" s="87"/>
      <c r="BXR66" s="87"/>
      <c r="BXS66" s="87"/>
      <c r="BXT66" s="87"/>
      <c r="BXU66" s="87"/>
      <c r="BXV66" s="87"/>
      <c r="BXW66" s="87"/>
      <c r="BXX66" s="87"/>
      <c r="BXY66" s="87"/>
    </row>
    <row r="67" spans="1:2001" s="88" customFormat="1" ht="15.75" hidden="1" customHeight="1" outlineLevel="1">
      <c r="A67" s="53"/>
      <c r="B67" s="89" t="s">
        <v>68</v>
      </c>
      <c r="C67" s="90">
        <f>'[17]2012 Charge Activity'!$AC$1128</f>
        <v>8</v>
      </c>
      <c r="D67" s="91"/>
      <c r="E67" s="92"/>
      <c r="F67" s="92"/>
      <c r="G67" s="64"/>
      <c r="H67" s="64"/>
      <c r="I67" s="95"/>
      <c r="J67" s="85"/>
      <c r="K67" s="96"/>
      <c r="L67" s="95"/>
      <c r="M67" s="65"/>
      <c r="N67" s="65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  <c r="IW67" s="87"/>
      <c r="IX67" s="87"/>
      <c r="IY67" s="87"/>
      <c r="IZ67" s="87"/>
      <c r="JA67" s="87"/>
      <c r="JB67" s="87"/>
      <c r="JC67" s="87"/>
      <c r="JD67" s="87"/>
      <c r="JE67" s="87"/>
      <c r="JF67" s="87"/>
      <c r="JG67" s="87"/>
      <c r="JH67" s="87"/>
      <c r="JI67" s="87"/>
      <c r="JJ67" s="87"/>
      <c r="JK67" s="87"/>
      <c r="JL67" s="87"/>
      <c r="JM67" s="87"/>
      <c r="JN67" s="87"/>
      <c r="JO67" s="87"/>
      <c r="JP67" s="87"/>
      <c r="JQ67" s="87"/>
      <c r="JR67" s="87"/>
      <c r="JS67" s="87"/>
      <c r="JT67" s="87"/>
      <c r="JU67" s="87"/>
      <c r="JV67" s="87"/>
      <c r="JW67" s="87"/>
      <c r="JX67" s="87"/>
      <c r="JY67" s="87"/>
      <c r="JZ67" s="87"/>
      <c r="KA67" s="87"/>
      <c r="KB67" s="87"/>
      <c r="KC67" s="87"/>
      <c r="KD67" s="87"/>
      <c r="KE67" s="87"/>
      <c r="KF67" s="87"/>
      <c r="KG67" s="87"/>
      <c r="KH67" s="87"/>
      <c r="KI67" s="87"/>
      <c r="KJ67" s="87"/>
      <c r="KK67" s="87"/>
      <c r="KL67" s="87"/>
      <c r="KM67" s="87"/>
      <c r="KN67" s="87"/>
      <c r="KO67" s="87"/>
      <c r="KP67" s="87"/>
      <c r="KQ67" s="87"/>
      <c r="KR67" s="87"/>
      <c r="KS67" s="87"/>
      <c r="KT67" s="87"/>
      <c r="KU67" s="87"/>
      <c r="KV67" s="87"/>
      <c r="KW67" s="87"/>
      <c r="KX67" s="87"/>
      <c r="KY67" s="87"/>
      <c r="KZ67" s="87"/>
      <c r="LA67" s="87"/>
      <c r="LB67" s="87"/>
      <c r="LC67" s="87"/>
      <c r="LD67" s="87"/>
      <c r="LE67" s="87"/>
      <c r="LF67" s="87"/>
      <c r="LG67" s="87"/>
      <c r="LH67" s="87"/>
      <c r="LI67" s="87"/>
      <c r="LJ67" s="87"/>
      <c r="LK67" s="87"/>
      <c r="LL67" s="87"/>
      <c r="LM67" s="87"/>
      <c r="LN67" s="87"/>
      <c r="LO67" s="87"/>
      <c r="LP67" s="87"/>
      <c r="LQ67" s="87"/>
      <c r="LR67" s="87"/>
      <c r="LS67" s="87"/>
      <c r="LT67" s="87"/>
      <c r="LU67" s="87"/>
      <c r="LV67" s="87"/>
      <c r="LW67" s="87"/>
      <c r="LX67" s="87"/>
      <c r="LY67" s="87"/>
      <c r="LZ67" s="87"/>
      <c r="MA67" s="87"/>
      <c r="MB67" s="87"/>
      <c r="MC67" s="87"/>
      <c r="MD67" s="87"/>
      <c r="ME67" s="87"/>
      <c r="MF67" s="87"/>
      <c r="MG67" s="87"/>
      <c r="MH67" s="87"/>
      <c r="MI67" s="87"/>
      <c r="MJ67" s="87"/>
      <c r="MK67" s="87"/>
      <c r="ML67" s="87"/>
      <c r="MM67" s="87"/>
      <c r="MN67" s="87"/>
      <c r="MO67" s="87"/>
      <c r="MP67" s="87"/>
      <c r="MQ67" s="87"/>
      <c r="MR67" s="87"/>
      <c r="MS67" s="87"/>
      <c r="MT67" s="87"/>
      <c r="MU67" s="87"/>
      <c r="MV67" s="87"/>
      <c r="MW67" s="87"/>
      <c r="MX67" s="87"/>
      <c r="MY67" s="87"/>
      <c r="MZ67" s="87"/>
      <c r="NA67" s="87"/>
      <c r="NB67" s="87"/>
      <c r="NC67" s="87"/>
      <c r="ND67" s="87"/>
      <c r="NE67" s="87"/>
      <c r="NF67" s="87"/>
      <c r="NG67" s="87"/>
      <c r="NH67" s="87"/>
      <c r="NI67" s="87"/>
      <c r="NJ67" s="87"/>
      <c r="NK67" s="87"/>
      <c r="NL67" s="87"/>
      <c r="NM67" s="87"/>
      <c r="NN67" s="87"/>
      <c r="NO67" s="87"/>
      <c r="NP67" s="87"/>
      <c r="NQ67" s="87"/>
      <c r="NR67" s="87"/>
      <c r="NS67" s="87"/>
      <c r="NT67" s="87"/>
      <c r="NU67" s="87"/>
      <c r="NV67" s="87"/>
      <c r="NW67" s="87"/>
      <c r="NX67" s="87"/>
      <c r="NY67" s="87"/>
      <c r="NZ67" s="87"/>
      <c r="OA67" s="87"/>
      <c r="OB67" s="87"/>
      <c r="OC67" s="87"/>
      <c r="OD67" s="87"/>
      <c r="OE67" s="87"/>
      <c r="OF67" s="87"/>
      <c r="OG67" s="87"/>
      <c r="OH67" s="87"/>
      <c r="OI67" s="87"/>
      <c r="OJ67" s="87"/>
      <c r="OK67" s="87"/>
      <c r="OL67" s="87"/>
      <c r="OM67" s="87"/>
      <c r="ON67" s="87"/>
      <c r="OO67" s="87"/>
      <c r="OP67" s="87"/>
      <c r="OQ67" s="87"/>
      <c r="OR67" s="87"/>
      <c r="OS67" s="87"/>
      <c r="OT67" s="87"/>
      <c r="OU67" s="87"/>
      <c r="OV67" s="87"/>
      <c r="OW67" s="87"/>
      <c r="OX67" s="87"/>
      <c r="OY67" s="87"/>
      <c r="OZ67" s="87"/>
      <c r="PA67" s="87"/>
      <c r="PB67" s="87"/>
      <c r="PC67" s="87"/>
      <c r="PD67" s="87"/>
      <c r="PE67" s="87"/>
      <c r="PF67" s="87"/>
      <c r="PG67" s="87"/>
      <c r="PH67" s="87"/>
      <c r="PI67" s="87"/>
      <c r="PJ67" s="87"/>
      <c r="PK67" s="87"/>
      <c r="PL67" s="87"/>
      <c r="PM67" s="87"/>
      <c r="PN67" s="87"/>
      <c r="PO67" s="87"/>
      <c r="PP67" s="87"/>
      <c r="PQ67" s="87"/>
      <c r="PR67" s="87"/>
      <c r="PS67" s="87"/>
      <c r="PT67" s="87"/>
      <c r="PU67" s="87"/>
      <c r="PV67" s="87"/>
      <c r="PW67" s="87"/>
      <c r="PX67" s="87"/>
      <c r="PY67" s="87"/>
      <c r="PZ67" s="87"/>
      <c r="QA67" s="87"/>
      <c r="QB67" s="87"/>
      <c r="QC67" s="87"/>
      <c r="QD67" s="87"/>
      <c r="QE67" s="87"/>
      <c r="QF67" s="87"/>
      <c r="QG67" s="87"/>
      <c r="QH67" s="87"/>
      <c r="QI67" s="87"/>
      <c r="QJ67" s="87"/>
      <c r="QK67" s="87"/>
      <c r="QL67" s="87"/>
      <c r="QM67" s="87"/>
      <c r="QN67" s="87"/>
      <c r="QO67" s="87"/>
      <c r="QP67" s="87"/>
      <c r="QQ67" s="87"/>
      <c r="QR67" s="87"/>
      <c r="QS67" s="87"/>
      <c r="QT67" s="87"/>
      <c r="QU67" s="87"/>
      <c r="QV67" s="87"/>
      <c r="QW67" s="87"/>
      <c r="QX67" s="87"/>
      <c r="QY67" s="87"/>
      <c r="QZ67" s="87"/>
      <c r="RA67" s="87"/>
      <c r="RB67" s="87"/>
      <c r="RC67" s="87"/>
      <c r="RD67" s="87"/>
      <c r="RE67" s="87"/>
      <c r="RF67" s="87"/>
      <c r="RG67" s="87"/>
      <c r="RH67" s="87"/>
      <c r="RI67" s="87"/>
      <c r="RJ67" s="87"/>
      <c r="RK67" s="87"/>
      <c r="RL67" s="87"/>
      <c r="RM67" s="87"/>
      <c r="RN67" s="87"/>
      <c r="RO67" s="87"/>
      <c r="RP67" s="87"/>
      <c r="RQ67" s="87"/>
      <c r="RR67" s="87"/>
      <c r="RS67" s="87"/>
      <c r="RT67" s="87"/>
      <c r="RU67" s="87"/>
      <c r="RV67" s="87"/>
      <c r="RW67" s="87"/>
      <c r="RX67" s="87"/>
      <c r="RY67" s="87"/>
      <c r="RZ67" s="87"/>
      <c r="SA67" s="87"/>
      <c r="SB67" s="87"/>
      <c r="SC67" s="87"/>
      <c r="SD67" s="87"/>
      <c r="SE67" s="87"/>
      <c r="SF67" s="87"/>
      <c r="SG67" s="87"/>
      <c r="SH67" s="87"/>
      <c r="SI67" s="87"/>
      <c r="SJ67" s="87"/>
      <c r="SK67" s="87"/>
      <c r="SL67" s="87"/>
      <c r="SM67" s="87"/>
      <c r="SN67" s="87"/>
      <c r="SO67" s="87"/>
      <c r="SP67" s="87"/>
      <c r="SQ67" s="87"/>
      <c r="SR67" s="87"/>
      <c r="SS67" s="87"/>
      <c r="ST67" s="87"/>
      <c r="SU67" s="87"/>
      <c r="SV67" s="87"/>
      <c r="SW67" s="87"/>
      <c r="SX67" s="87"/>
      <c r="SY67" s="87"/>
      <c r="SZ67" s="87"/>
      <c r="TA67" s="87"/>
      <c r="TB67" s="87"/>
      <c r="TC67" s="87"/>
      <c r="TD67" s="87"/>
      <c r="TE67" s="87"/>
      <c r="TF67" s="87"/>
      <c r="TG67" s="87"/>
      <c r="TH67" s="87"/>
      <c r="TI67" s="87"/>
      <c r="TJ67" s="87"/>
      <c r="TK67" s="87"/>
      <c r="TL67" s="87"/>
      <c r="TM67" s="87"/>
      <c r="TN67" s="87"/>
      <c r="TO67" s="87"/>
      <c r="TP67" s="87"/>
      <c r="TQ67" s="87"/>
      <c r="TR67" s="87"/>
      <c r="TS67" s="87"/>
      <c r="TT67" s="87"/>
      <c r="TU67" s="87"/>
      <c r="TV67" s="87"/>
      <c r="TW67" s="87"/>
      <c r="TX67" s="87"/>
      <c r="TY67" s="87"/>
      <c r="TZ67" s="87"/>
      <c r="UA67" s="87"/>
      <c r="UB67" s="87"/>
      <c r="UC67" s="87"/>
      <c r="UD67" s="87"/>
      <c r="UE67" s="87"/>
      <c r="UF67" s="87"/>
      <c r="UG67" s="87"/>
      <c r="UH67" s="87"/>
      <c r="UI67" s="87"/>
      <c r="UJ67" s="87"/>
      <c r="UK67" s="87"/>
      <c r="UL67" s="87"/>
      <c r="UM67" s="87"/>
      <c r="UN67" s="87"/>
      <c r="UO67" s="87"/>
      <c r="UP67" s="87"/>
      <c r="UQ67" s="87"/>
      <c r="UR67" s="87"/>
      <c r="US67" s="87"/>
      <c r="UT67" s="87"/>
      <c r="UU67" s="87"/>
      <c r="UV67" s="87"/>
      <c r="UW67" s="87"/>
      <c r="UX67" s="87"/>
      <c r="UY67" s="87"/>
      <c r="UZ67" s="87"/>
      <c r="VA67" s="87"/>
      <c r="VB67" s="87"/>
      <c r="VC67" s="87"/>
      <c r="VD67" s="87"/>
      <c r="VE67" s="87"/>
      <c r="VF67" s="87"/>
      <c r="VG67" s="87"/>
      <c r="VH67" s="87"/>
      <c r="VI67" s="87"/>
      <c r="VJ67" s="87"/>
      <c r="VK67" s="87"/>
      <c r="VL67" s="87"/>
      <c r="VM67" s="87"/>
      <c r="VN67" s="87"/>
      <c r="VO67" s="87"/>
      <c r="VP67" s="87"/>
      <c r="VQ67" s="87"/>
      <c r="VR67" s="87"/>
      <c r="VS67" s="87"/>
      <c r="VT67" s="87"/>
      <c r="VU67" s="87"/>
      <c r="VV67" s="87"/>
      <c r="VW67" s="87"/>
      <c r="VX67" s="87"/>
      <c r="VY67" s="87"/>
      <c r="VZ67" s="87"/>
      <c r="WA67" s="87"/>
      <c r="WB67" s="87"/>
      <c r="WC67" s="87"/>
      <c r="WD67" s="87"/>
      <c r="WE67" s="87"/>
      <c r="WF67" s="87"/>
      <c r="WG67" s="87"/>
      <c r="WH67" s="87"/>
      <c r="WI67" s="87"/>
      <c r="WJ67" s="87"/>
      <c r="WK67" s="87"/>
      <c r="WL67" s="87"/>
      <c r="WM67" s="87"/>
      <c r="WN67" s="87"/>
      <c r="WO67" s="87"/>
      <c r="WP67" s="87"/>
      <c r="WQ67" s="87"/>
      <c r="WR67" s="87"/>
      <c r="WS67" s="87"/>
      <c r="WT67" s="87"/>
      <c r="WU67" s="87"/>
      <c r="WV67" s="87"/>
      <c r="WW67" s="87"/>
      <c r="WX67" s="87"/>
      <c r="WY67" s="87"/>
      <c r="WZ67" s="87"/>
      <c r="XA67" s="87"/>
      <c r="XB67" s="87"/>
      <c r="XC67" s="87"/>
      <c r="XD67" s="87"/>
      <c r="XE67" s="87"/>
      <c r="XF67" s="87"/>
      <c r="XG67" s="87"/>
      <c r="XH67" s="87"/>
      <c r="XI67" s="87"/>
      <c r="XJ67" s="87"/>
      <c r="XK67" s="87"/>
      <c r="XL67" s="87"/>
      <c r="XM67" s="87"/>
      <c r="XN67" s="87"/>
      <c r="XO67" s="87"/>
      <c r="XP67" s="87"/>
      <c r="XQ67" s="87"/>
      <c r="XR67" s="87"/>
      <c r="XS67" s="87"/>
      <c r="XT67" s="87"/>
      <c r="XU67" s="87"/>
      <c r="XV67" s="87"/>
      <c r="XW67" s="87"/>
      <c r="XX67" s="87"/>
      <c r="XY67" s="87"/>
      <c r="XZ67" s="87"/>
      <c r="YA67" s="87"/>
      <c r="YB67" s="87"/>
      <c r="YC67" s="87"/>
      <c r="YD67" s="87"/>
      <c r="YE67" s="87"/>
      <c r="YF67" s="87"/>
      <c r="YG67" s="87"/>
      <c r="YH67" s="87"/>
      <c r="YI67" s="87"/>
      <c r="YJ67" s="87"/>
      <c r="YK67" s="87"/>
      <c r="YL67" s="87"/>
      <c r="YM67" s="87"/>
      <c r="YN67" s="87"/>
      <c r="YO67" s="87"/>
      <c r="YP67" s="87"/>
      <c r="YQ67" s="87"/>
      <c r="YR67" s="87"/>
      <c r="YS67" s="87"/>
      <c r="YT67" s="87"/>
      <c r="YU67" s="87"/>
      <c r="YV67" s="87"/>
      <c r="YW67" s="87"/>
      <c r="YX67" s="87"/>
      <c r="YY67" s="87"/>
      <c r="YZ67" s="87"/>
      <c r="ZA67" s="87"/>
      <c r="ZB67" s="87"/>
      <c r="ZC67" s="87"/>
      <c r="ZD67" s="87"/>
      <c r="ZE67" s="87"/>
      <c r="ZF67" s="87"/>
      <c r="ZG67" s="87"/>
      <c r="ZH67" s="87"/>
      <c r="ZI67" s="87"/>
      <c r="ZJ67" s="87"/>
      <c r="ZK67" s="87"/>
      <c r="ZL67" s="87"/>
      <c r="ZM67" s="87"/>
      <c r="ZN67" s="87"/>
      <c r="ZO67" s="87"/>
      <c r="ZP67" s="87"/>
      <c r="ZQ67" s="87"/>
      <c r="ZR67" s="87"/>
      <c r="ZS67" s="87"/>
      <c r="ZT67" s="87"/>
      <c r="ZU67" s="87"/>
      <c r="ZV67" s="87"/>
      <c r="ZW67" s="87"/>
      <c r="ZX67" s="87"/>
      <c r="ZY67" s="87"/>
      <c r="ZZ67" s="87"/>
      <c r="AAA67" s="87"/>
      <c r="AAB67" s="87"/>
      <c r="AAC67" s="87"/>
      <c r="AAD67" s="87"/>
      <c r="AAE67" s="87"/>
      <c r="AAF67" s="87"/>
      <c r="AAG67" s="87"/>
      <c r="AAH67" s="87"/>
      <c r="AAI67" s="87"/>
      <c r="AAJ67" s="87"/>
      <c r="AAK67" s="87"/>
      <c r="AAL67" s="87"/>
      <c r="AAM67" s="87"/>
      <c r="AAN67" s="87"/>
      <c r="AAO67" s="87"/>
      <c r="AAP67" s="87"/>
      <c r="AAQ67" s="87"/>
      <c r="AAR67" s="87"/>
      <c r="AAS67" s="87"/>
      <c r="AAT67" s="87"/>
      <c r="AAU67" s="87"/>
      <c r="AAV67" s="87"/>
      <c r="AAW67" s="87"/>
      <c r="AAX67" s="87"/>
      <c r="AAY67" s="87"/>
      <c r="AAZ67" s="87"/>
      <c r="ABA67" s="87"/>
      <c r="ABB67" s="87"/>
      <c r="ABC67" s="87"/>
      <c r="ABD67" s="87"/>
      <c r="ABE67" s="87"/>
      <c r="ABF67" s="87"/>
      <c r="ABG67" s="87"/>
      <c r="ABH67" s="87"/>
      <c r="ABI67" s="87"/>
      <c r="ABJ67" s="87"/>
      <c r="ABK67" s="87"/>
      <c r="ABL67" s="87"/>
      <c r="ABM67" s="87"/>
      <c r="ABN67" s="87"/>
      <c r="ABO67" s="87"/>
      <c r="ABP67" s="87"/>
      <c r="ABQ67" s="87"/>
      <c r="ABR67" s="87"/>
      <c r="ABS67" s="87"/>
      <c r="ABT67" s="87"/>
      <c r="ABU67" s="87"/>
      <c r="ABV67" s="87"/>
      <c r="ABW67" s="87"/>
      <c r="ABX67" s="87"/>
      <c r="ABY67" s="87"/>
      <c r="ABZ67" s="87"/>
      <c r="ACA67" s="87"/>
      <c r="ACB67" s="87"/>
      <c r="ACC67" s="87"/>
      <c r="ACD67" s="87"/>
      <c r="ACE67" s="87"/>
      <c r="ACF67" s="87"/>
      <c r="ACG67" s="87"/>
      <c r="ACH67" s="87"/>
      <c r="ACI67" s="87"/>
      <c r="ACJ67" s="87"/>
      <c r="ACK67" s="87"/>
      <c r="ACL67" s="87"/>
      <c r="ACM67" s="87"/>
      <c r="ACN67" s="87"/>
      <c r="ACO67" s="87"/>
      <c r="ACP67" s="87"/>
      <c r="ACQ67" s="87"/>
      <c r="ACR67" s="87"/>
      <c r="ACS67" s="87"/>
      <c r="ACT67" s="87"/>
      <c r="ACU67" s="87"/>
      <c r="ACV67" s="87"/>
      <c r="ACW67" s="87"/>
      <c r="ACX67" s="87"/>
      <c r="ACY67" s="87"/>
      <c r="ACZ67" s="87"/>
      <c r="ADA67" s="87"/>
      <c r="ADB67" s="87"/>
      <c r="ADC67" s="87"/>
      <c r="ADD67" s="87"/>
      <c r="ADE67" s="87"/>
      <c r="ADF67" s="87"/>
      <c r="ADG67" s="87"/>
      <c r="ADH67" s="87"/>
      <c r="ADI67" s="87"/>
      <c r="ADJ67" s="87"/>
      <c r="ADK67" s="87"/>
      <c r="ADL67" s="87"/>
      <c r="ADM67" s="87"/>
      <c r="ADN67" s="87"/>
      <c r="ADO67" s="87"/>
      <c r="ADP67" s="87"/>
      <c r="ADQ67" s="87"/>
      <c r="ADR67" s="87"/>
      <c r="ADS67" s="87"/>
      <c r="ADT67" s="87"/>
      <c r="ADU67" s="87"/>
      <c r="ADV67" s="87"/>
      <c r="ADW67" s="87"/>
      <c r="ADX67" s="87"/>
      <c r="ADY67" s="87"/>
      <c r="ADZ67" s="87"/>
      <c r="AEA67" s="87"/>
      <c r="AEB67" s="87"/>
      <c r="AEC67" s="87"/>
      <c r="AED67" s="87"/>
      <c r="AEE67" s="87"/>
      <c r="AEF67" s="87"/>
      <c r="AEG67" s="87"/>
      <c r="AEH67" s="87"/>
      <c r="AEI67" s="87"/>
      <c r="AEJ67" s="87"/>
      <c r="AEK67" s="87"/>
      <c r="AEL67" s="87"/>
      <c r="AEM67" s="87"/>
      <c r="AEN67" s="87"/>
      <c r="AEO67" s="87"/>
      <c r="AEP67" s="87"/>
      <c r="AEQ67" s="87"/>
      <c r="AER67" s="87"/>
      <c r="AES67" s="87"/>
      <c r="AET67" s="87"/>
      <c r="AEU67" s="87"/>
      <c r="AEV67" s="87"/>
      <c r="AEW67" s="87"/>
      <c r="AEX67" s="87"/>
      <c r="AEY67" s="87"/>
      <c r="AEZ67" s="87"/>
      <c r="AFA67" s="87"/>
      <c r="AFB67" s="87"/>
      <c r="AFC67" s="87"/>
      <c r="AFD67" s="87"/>
      <c r="AFE67" s="87"/>
      <c r="AFF67" s="87"/>
      <c r="AFG67" s="87"/>
      <c r="AFH67" s="87"/>
      <c r="AFI67" s="87"/>
      <c r="AFJ67" s="87"/>
      <c r="AFK67" s="87"/>
      <c r="AFL67" s="87"/>
      <c r="AFM67" s="87"/>
      <c r="AFN67" s="87"/>
      <c r="AFO67" s="87"/>
      <c r="AFP67" s="87"/>
      <c r="AFQ67" s="87"/>
      <c r="AFR67" s="87"/>
      <c r="AFS67" s="87"/>
      <c r="AFT67" s="87"/>
      <c r="AFU67" s="87"/>
      <c r="AFV67" s="87"/>
      <c r="AFW67" s="87"/>
      <c r="AFX67" s="87"/>
      <c r="AFY67" s="87"/>
      <c r="AFZ67" s="87"/>
      <c r="AGA67" s="87"/>
      <c r="AGB67" s="87"/>
      <c r="AGC67" s="87"/>
      <c r="AGD67" s="87"/>
      <c r="AGE67" s="87"/>
      <c r="AGF67" s="87"/>
      <c r="AGG67" s="87"/>
      <c r="AGH67" s="87"/>
      <c r="AGI67" s="87"/>
      <c r="AGJ67" s="87"/>
      <c r="AGK67" s="87"/>
      <c r="AGL67" s="87"/>
      <c r="AGM67" s="87"/>
      <c r="AGN67" s="87"/>
      <c r="AGO67" s="87"/>
      <c r="AGP67" s="87"/>
      <c r="AGQ67" s="87"/>
      <c r="AGR67" s="87"/>
      <c r="AGS67" s="87"/>
      <c r="AGT67" s="87"/>
      <c r="AGU67" s="87"/>
      <c r="AGV67" s="87"/>
      <c r="AGW67" s="87"/>
      <c r="AGX67" s="87"/>
      <c r="AGY67" s="87"/>
      <c r="AGZ67" s="87"/>
      <c r="AHA67" s="87"/>
      <c r="AHB67" s="87"/>
      <c r="AHC67" s="87"/>
      <c r="AHD67" s="87"/>
      <c r="AHE67" s="87"/>
      <c r="AHF67" s="87"/>
      <c r="AHG67" s="87"/>
      <c r="AHH67" s="87"/>
      <c r="AHI67" s="87"/>
      <c r="AHJ67" s="87"/>
      <c r="AHK67" s="87"/>
      <c r="AHL67" s="87"/>
      <c r="AHM67" s="87"/>
      <c r="AHN67" s="87"/>
      <c r="AHO67" s="87"/>
      <c r="AHP67" s="87"/>
      <c r="AHQ67" s="87"/>
      <c r="AHR67" s="87"/>
      <c r="AHS67" s="87"/>
      <c r="AHT67" s="87"/>
      <c r="AHU67" s="87"/>
      <c r="AHV67" s="87"/>
      <c r="AHW67" s="87"/>
      <c r="AHX67" s="87"/>
      <c r="AHY67" s="87"/>
      <c r="AHZ67" s="87"/>
      <c r="AIA67" s="87"/>
      <c r="AIB67" s="87"/>
      <c r="AIC67" s="87"/>
      <c r="AID67" s="87"/>
      <c r="AIE67" s="87"/>
      <c r="AIF67" s="87"/>
      <c r="AIG67" s="87"/>
      <c r="AIH67" s="87"/>
      <c r="AII67" s="87"/>
      <c r="AIJ67" s="87"/>
      <c r="AIK67" s="87"/>
      <c r="AIL67" s="87"/>
      <c r="AIM67" s="87"/>
      <c r="AIN67" s="87"/>
      <c r="AIO67" s="87"/>
      <c r="AIP67" s="87"/>
      <c r="AIQ67" s="87"/>
      <c r="AIR67" s="87"/>
      <c r="AIS67" s="87"/>
      <c r="AIT67" s="87"/>
      <c r="AIU67" s="87"/>
      <c r="AIV67" s="87"/>
      <c r="AIW67" s="87"/>
      <c r="AIX67" s="87"/>
      <c r="AIY67" s="87"/>
      <c r="AIZ67" s="87"/>
      <c r="AJA67" s="87"/>
      <c r="AJB67" s="87"/>
      <c r="AJC67" s="87"/>
      <c r="AJD67" s="87"/>
      <c r="AJE67" s="87"/>
      <c r="AJF67" s="87"/>
      <c r="AJG67" s="87"/>
      <c r="AJH67" s="87"/>
      <c r="AJI67" s="87"/>
      <c r="AJJ67" s="87"/>
      <c r="AJK67" s="87"/>
      <c r="AJL67" s="87"/>
      <c r="AJM67" s="87"/>
      <c r="AJN67" s="87"/>
      <c r="AJO67" s="87"/>
      <c r="AJP67" s="87"/>
      <c r="AJQ67" s="87"/>
      <c r="AJR67" s="87"/>
      <c r="AJS67" s="87"/>
      <c r="AJT67" s="87"/>
      <c r="AJU67" s="87"/>
      <c r="AJV67" s="87"/>
      <c r="AJW67" s="87"/>
      <c r="AJX67" s="87"/>
      <c r="AJY67" s="87"/>
      <c r="AJZ67" s="87"/>
      <c r="AKA67" s="87"/>
      <c r="AKB67" s="87"/>
      <c r="AKC67" s="87"/>
      <c r="AKD67" s="87"/>
      <c r="AKE67" s="87"/>
      <c r="AKF67" s="87"/>
      <c r="AKG67" s="87"/>
      <c r="AKH67" s="87"/>
      <c r="AKI67" s="87"/>
      <c r="AKJ67" s="87"/>
      <c r="AKK67" s="87"/>
      <c r="AKL67" s="87"/>
      <c r="AKM67" s="87"/>
      <c r="AKN67" s="87"/>
      <c r="AKO67" s="87"/>
      <c r="AKP67" s="87"/>
      <c r="AKQ67" s="87"/>
      <c r="AKR67" s="87"/>
      <c r="AKS67" s="87"/>
      <c r="AKT67" s="87"/>
      <c r="AKU67" s="87"/>
      <c r="AKV67" s="87"/>
      <c r="AKW67" s="87"/>
      <c r="AKX67" s="87"/>
      <c r="AKY67" s="87"/>
      <c r="AKZ67" s="87"/>
      <c r="ALA67" s="87"/>
      <c r="ALB67" s="87"/>
      <c r="ALC67" s="87"/>
      <c r="ALD67" s="87"/>
      <c r="ALE67" s="87"/>
      <c r="ALF67" s="87"/>
      <c r="ALG67" s="87"/>
      <c r="ALH67" s="87"/>
      <c r="ALI67" s="87"/>
      <c r="ALJ67" s="87"/>
      <c r="ALK67" s="87"/>
      <c r="ALL67" s="87"/>
      <c r="ALM67" s="87"/>
      <c r="ALN67" s="87"/>
      <c r="ALO67" s="87"/>
      <c r="ALP67" s="87"/>
      <c r="ALQ67" s="87"/>
      <c r="ALR67" s="87"/>
      <c r="ALS67" s="87"/>
      <c r="ALT67" s="87"/>
      <c r="ALU67" s="87"/>
      <c r="ALV67" s="87"/>
      <c r="ALW67" s="87"/>
      <c r="ALX67" s="87"/>
      <c r="ALY67" s="87"/>
      <c r="ALZ67" s="87"/>
      <c r="AMA67" s="87"/>
      <c r="AMB67" s="87"/>
      <c r="AMC67" s="87"/>
      <c r="AMD67" s="87"/>
      <c r="AME67" s="87"/>
      <c r="AMF67" s="87"/>
      <c r="AMG67" s="87"/>
      <c r="AMH67" s="87"/>
      <c r="AMI67" s="87"/>
      <c r="AMJ67" s="87"/>
      <c r="AMK67" s="87"/>
      <c r="AML67" s="87"/>
      <c r="AMM67" s="87"/>
      <c r="AMN67" s="87"/>
      <c r="AMO67" s="87"/>
      <c r="AMP67" s="87"/>
      <c r="AMQ67" s="87"/>
      <c r="AMR67" s="87"/>
      <c r="AMS67" s="87"/>
      <c r="AMT67" s="87"/>
      <c r="AMU67" s="87"/>
      <c r="AMV67" s="87"/>
      <c r="AMW67" s="87"/>
      <c r="AMX67" s="87"/>
      <c r="AMY67" s="87"/>
      <c r="AMZ67" s="87"/>
      <c r="ANA67" s="87"/>
      <c r="ANB67" s="87"/>
      <c r="ANC67" s="87"/>
      <c r="AND67" s="87"/>
      <c r="ANE67" s="87"/>
      <c r="ANF67" s="87"/>
      <c r="ANG67" s="87"/>
      <c r="ANH67" s="87"/>
      <c r="ANI67" s="87"/>
      <c r="ANJ67" s="87"/>
      <c r="ANK67" s="87"/>
      <c r="ANL67" s="87"/>
      <c r="ANM67" s="87"/>
      <c r="ANN67" s="87"/>
      <c r="ANO67" s="87"/>
      <c r="ANP67" s="87"/>
      <c r="ANQ67" s="87"/>
      <c r="ANR67" s="87"/>
      <c r="ANS67" s="87"/>
      <c r="ANT67" s="87"/>
      <c r="ANU67" s="87"/>
      <c r="ANV67" s="87"/>
      <c r="ANW67" s="87"/>
      <c r="ANX67" s="87"/>
      <c r="ANY67" s="87"/>
      <c r="ANZ67" s="87"/>
      <c r="AOA67" s="87"/>
      <c r="AOB67" s="87"/>
      <c r="AOC67" s="87"/>
      <c r="AOD67" s="87"/>
      <c r="AOE67" s="87"/>
      <c r="AOF67" s="87"/>
      <c r="AOG67" s="87"/>
      <c r="AOH67" s="87"/>
      <c r="AOI67" s="87"/>
      <c r="AOJ67" s="87"/>
      <c r="AOK67" s="87"/>
      <c r="AOL67" s="87"/>
      <c r="AOM67" s="87"/>
      <c r="AON67" s="87"/>
      <c r="AOO67" s="87"/>
      <c r="AOP67" s="87"/>
      <c r="AOQ67" s="87"/>
      <c r="AOR67" s="87"/>
      <c r="AOS67" s="87"/>
      <c r="AOT67" s="87"/>
      <c r="AOU67" s="87"/>
      <c r="AOV67" s="87"/>
      <c r="AOW67" s="87"/>
      <c r="AOX67" s="87"/>
      <c r="AOY67" s="87"/>
      <c r="AOZ67" s="87"/>
      <c r="APA67" s="87"/>
      <c r="APB67" s="87"/>
      <c r="APC67" s="87"/>
      <c r="APD67" s="87"/>
      <c r="APE67" s="87"/>
      <c r="APF67" s="87"/>
      <c r="APG67" s="87"/>
      <c r="APH67" s="87"/>
      <c r="API67" s="87"/>
      <c r="APJ67" s="87"/>
      <c r="APK67" s="87"/>
      <c r="APL67" s="87"/>
      <c r="APM67" s="87"/>
      <c r="APN67" s="87"/>
      <c r="APO67" s="87"/>
      <c r="APP67" s="87"/>
      <c r="APQ67" s="87"/>
      <c r="APR67" s="87"/>
      <c r="APS67" s="87"/>
      <c r="APT67" s="87"/>
      <c r="APU67" s="87"/>
      <c r="APV67" s="87"/>
      <c r="APW67" s="87"/>
      <c r="APX67" s="87"/>
      <c r="APY67" s="87"/>
      <c r="APZ67" s="87"/>
      <c r="AQA67" s="87"/>
      <c r="AQB67" s="87"/>
      <c r="AQC67" s="87"/>
      <c r="AQD67" s="87"/>
      <c r="AQE67" s="87"/>
      <c r="AQF67" s="87"/>
      <c r="AQG67" s="87"/>
      <c r="AQH67" s="87"/>
      <c r="AQI67" s="87"/>
      <c r="AQJ67" s="87"/>
      <c r="AQK67" s="87"/>
      <c r="AQL67" s="87"/>
      <c r="AQM67" s="87"/>
      <c r="AQN67" s="87"/>
      <c r="AQO67" s="87"/>
      <c r="AQP67" s="87"/>
      <c r="AQQ67" s="87"/>
      <c r="AQR67" s="87"/>
      <c r="AQS67" s="87"/>
      <c r="AQT67" s="87"/>
      <c r="AQU67" s="87"/>
      <c r="AQV67" s="87"/>
      <c r="AQW67" s="87"/>
      <c r="AQX67" s="87"/>
      <c r="AQY67" s="87"/>
      <c r="AQZ67" s="87"/>
      <c r="ARA67" s="87"/>
      <c r="ARB67" s="87"/>
      <c r="ARC67" s="87"/>
      <c r="ARD67" s="87"/>
      <c r="ARE67" s="87"/>
      <c r="ARF67" s="87"/>
      <c r="ARG67" s="87"/>
      <c r="ARH67" s="87"/>
      <c r="ARI67" s="87"/>
      <c r="ARJ67" s="87"/>
      <c r="ARK67" s="87"/>
      <c r="ARL67" s="87"/>
      <c r="ARM67" s="87"/>
      <c r="ARN67" s="87"/>
      <c r="ARO67" s="87"/>
      <c r="ARP67" s="87"/>
      <c r="ARQ67" s="87"/>
      <c r="ARR67" s="87"/>
      <c r="ARS67" s="87"/>
      <c r="ART67" s="87"/>
      <c r="ARU67" s="87"/>
      <c r="ARV67" s="87"/>
      <c r="ARW67" s="87"/>
      <c r="ARX67" s="87"/>
      <c r="ARY67" s="87"/>
      <c r="ARZ67" s="87"/>
      <c r="ASA67" s="87"/>
      <c r="ASB67" s="87"/>
      <c r="ASC67" s="87"/>
      <c r="ASD67" s="87"/>
      <c r="ASE67" s="87"/>
      <c r="ASF67" s="87"/>
      <c r="ASG67" s="87"/>
      <c r="ASH67" s="87"/>
      <c r="ASI67" s="87"/>
      <c r="ASJ67" s="87"/>
      <c r="ASK67" s="87"/>
      <c r="ASL67" s="87"/>
      <c r="ASM67" s="87"/>
      <c r="ASN67" s="87"/>
      <c r="ASO67" s="87"/>
      <c r="ASP67" s="87"/>
      <c r="ASQ67" s="87"/>
      <c r="ASR67" s="87"/>
      <c r="ASS67" s="87"/>
      <c r="AST67" s="87"/>
      <c r="ASU67" s="87"/>
      <c r="ASV67" s="87"/>
      <c r="ASW67" s="87"/>
      <c r="ASX67" s="87"/>
      <c r="ASY67" s="87"/>
      <c r="ASZ67" s="87"/>
      <c r="ATA67" s="87"/>
      <c r="ATB67" s="87"/>
      <c r="ATC67" s="87"/>
      <c r="ATD67" s="87"/>
      <c r="ATE67" s="87"/>
      <c r="ATF67" s="87"/>
      <c r="ATG67" s="87"/>
      <c r="ATH67" s="87"/>
      <c r="ATI67" s="87"/>
      <c r="ATJ67" s="87"/>
      <c r="ATK67" s="87"/>
      <c r="ATL67" s="87"/>
      <c r="ATM67" s="87"/>
      <c r="ATN67" s="87"/>
      <c r="ATO67" s="87"/>
      <c r="ATP67" s="87"/>
      <c r="ATQ67" s="87"/>
      <c r="ATR67" s="87"/>
      <c r="ATS67" s="87"/>
      <c r="ATT67" s="87"/>
      <c r="ATU67" s="87"/>
      <c r="ATV67" s="87"/>
      <c r="ATW67" s="87"/>
      <c r="ATX67" s="87"/>
      <c r="ATY67" s="87"/>
      <c r="ATZ67" s="87"/>
      <c r="AUA67" s="87"/>
      <c r="AUB67" s="87"/>
      <c r="AUC67" s="87"/>
      <c r="AUD67" s="87"/>
      <c r="AUE67" s="87"/>
      <c r="AUF67" s="87"/>
      <c r="AUG67" s="87"/>
      <c r="AUH67" s="87"/>
      <c r="AUI67" s="87"/>
      <c r="AUJ67" s="87"/>
      <c r="AUK67" s="87"/>
      <c r="AUL67" s="87"/>
      <c r="AUM67" s="87"/>
      <c r="AUN67" s="87"/>
      <c r="AUO67" s="87"/>
      <c r="AUP67" s="87"/>
      <c r="AUQ67" s="87"/>
      <c r="AUR67" s="87"/>
      <c r="AUS67" s="87"/>
      <c r="AUT67" s="87"/>
      <c r="AUU67" s="87"/>
      <c r="AUV67" s="87"/>
      <c r="AUW67" s="87"/>
      <c r="AUX67" s="87"/>
      <c r="AUY67" s="87"/>
      <c r="AUZ67" s="87"/>
      <c r="AVA67" s="87"/>
      <c r="AVB67" s="87"/>
      <c r="AVC67" s="87"/>
      <c r="AVD67" s="87"/>
      <c r="AVE67" s="87"/>
      <c r="AVF67" s="87"/>
      <c r="AVG67" s="87"/>
      <c r="AVH67" s="87"/>
      <c r="AVI67" s="87"/>
      <c r="AVJ67" s="87"/>
      <c r="AVK67" s="87"/>
      <c r="AVL67" s="87"/>
      <c r="AVM67" s="87"/>
      <c r="AVN67" s="87"/>
      <c r="AVO67" s="87"/>
      <c r="AVP67" s="87"/>
      <c r="AVQ67" s="87"/>
      <c r="AVR67" s="87"/>
      <c r="AVS67" s="87"/>
      <c r="AVT67" s="87"/>
      <c r="AVU67" s="87"/>
      <c r="AVV67" s="87"/>
      <c r="AVW67" s="87"/>
      <c r="AVX67" s="87"/>
      <c r="AVY67" s="87"/>
      <c r="AVZ67" s="87"/>
      <c r="AWA67" s="87"/>
      <c r="AWB67" s="87"/>
      <c r="AWC67" s="87"/>
      <c r="AWD67" s="87"/>
      <c r="AWE67" s="87"/>
      <c r="AWF67" s="87"/>
      <c r="AWG67" s="87"/>
      <c r="AWH67" s="87"/>
      <c r="AWI67" s="87"/>
      <c r="AWJ67" s="87"/>
      <c r="AWK67" s="87"/>
      <c r="AWL67" s="87"/>
      <c r="AWM67" s="87"/>
      <c r="AWN67" s="87"/>
      <c r="AWO67" s="87"/>
      <c r="AWP67" s="87"/>
      <c r="AWQ67" s="87"/>
      <c r="AWR67" s="87"/>
      <c r="AWS67" s="87"/>
      <c r="AWT67" s="87"/>
      <c r="AWU67" s="87"/>
      <c r="AWV67" s="87"/>
      <c r="AWW67" s="87"/>
      <c r="AWX67" s="87"/>
      <c r="AWY67" s="87"/>
      <c r="AWZ67" s="87"/>
      <c r="AXA67" s="87"/>
      <c r="AXB67" s="87"/>
      <c r="AXC67" s="87"/>
      <c r="AXD67" s="87"/>
      <c r="AXE67" s="87"/>
      <c r="AXF67" s="87"/>
      <c r="AXG67" s="87"/>
      <c r="AXH67" s="87"/>
      <c r="AXI67" s="87"/>
      <c r="AXJ67" s="87"/>
      <c r="AXK67" s="87"/>
      <c r="AXL67" s="87"/>
      <c r="AXM67" s="87"/>
      <c r="AXN67" s="87"/>
      <c r="AXO67" s="87"/>
      <c r="AXP67" s="87"/>
      <c r="AXQ67" s="87"/>
      <c r="AXR67" s="87"/>
      <c r="AXS67" s="87"/>
      <c r="AXT67" s="87"/>
      <c r="AXU67" s="87"/>
      <c r="AXV67" s="87"/>
      <c r="AXW67" s="87"/>
      <c r="AXX67" s="87"/>
      <c r="AXY67" s="87"/>
      <c r="AXZ67" s="87"/>
      <c r="AYA67" s="87"/>
      <c r="AYB67" s="87"/>
      <c r="AYC67" s="87"/>
      <c r="AYD67" s="87"/>
      <c r="AYE67" s="87"/>
      <c r="AYF67" s="87"/>
      <c r="AYG67" s="87"/>
      <c r="AYH67" s="87"/>
      <c r="AYI67" s="87"/>
      <c r="AYJ67" s="87"/>
      <c r="AYK67" s="87"/>
      <c r="AYL67" s="87"/>
      <c r="AYM67" s="87"/>
      <c r="AYN67" s="87"/>
      <c r="AYO67" s="87"/>
      <c r="AYP67" s="87"/>
      <c r="AYQ67" s="87"/>
      <c r="AYR67" s="87"/>
      <c r="AYS67" s="87"/>
      <c r="AYT67" s="87"/>
      <c r="AYU67" s="87"/>
      <c r="AYV67" s="87"/>
      <c r="AYW67" s="87"/>
      <c r="AYX67" s="87"/>
      <c r="AYY67" s="87"/>
      <c r="AYZ67" s="87"/>
      <c r="AZA67" s="87"/>
      <c r="AZB67" s="87"/>
      <c r="AZC67" s="87"/>
      <c r="AZD67" s="87"/>
      <c r="AZE67" s="87"/>
      <c r="AZF67" s="87"/>
      <c r="AZG67" s="87"/>
      <c r="AZH67" s="87"/>
      <c r="AZI67" s="87"/>
      <c r="AZJ67" s="87"/>
      <c r="AZK67" s="87"/>
      <c r="AZL67" s="87"/>
      <c r="AZM67" s="87"/>
      <c r="AZN67" s="87"/>
      <c r="AZO67" s="87"/>
      <c r="AZP67" s="87"/>
      <c r="AZQ67" s="87"/>
      <c r="AZR67" s="87"/>
      <c r="AZS67" s="87"/>
      <c r="AZT67" s="87"/>
      <c r="AZU67" s="87"/>
      <c r="AZV67" s="87"/>
      <c r="AZW67" s="87"/>
      <c r="AZX67" s="87"/>
      <c r="AZY67" s="87"/>
      <c r="AZZ67" s="87"/>
      <c r="BAA67" s="87"/>
      <c r="BAB67" s="87"/>
      <c r="BAC67" s="87"/>
      <c r="BAD67" s="87"/>
      <c r="BAE67" s="87"/>
      <c r="BAF67" s="87"/>
      <c r="BAG67" s="87"/>
      <c r="BAH67" s="87"/>
      <c r="BAI67" s="87"/>
      <c r="BAJ67" s="87"/>
      <c r="BAK67" s="87"/>
      <c r="BAL67" s="87"/>
      <c r="BAM67" s="87"/>
      <c r="BAN67" s="87"/>
      <c r="BAO67" s="87"/>
      <c r="BAP67" s="87"/>
      <c r="BAQ67" s="87"/>
      <c r="BAR67" s="87"/>
      <c r="BAS67" s="87"/>
      <c r="BAT67" s="87"/>
      <c r="BAU67" s="87"/>
      <c r="BAV67" s="87"/>
      <c r="BAW67" s="87"/>
      <c r="BAX67" s="87"/>
      <c r="BAY67" s="87"/>
      <c r="BAZ67" s="87"/>
      <c r="BBA67" s="87"/>
      <c r="BBB67" s="87"/>
      <c r="BBC67" s="87"/>
      <c r="BBD67" s="87"/>
      <c r="BBE67" s="87"/>
      <c r="BBF67" s="87"/>
      <c r="BBG67" s="87"/>
      <c r="BBH67" s="87"/>
      <c r="BBI67" s="87"/>
      <c r="BBJ67" s="87"/>
      <c r="BBK67" s="87"/>
      <c r="BBL67" s="87"/>
      <c r="BBM67" s="87"/>
      <c r="BBN67" s="87"/>
      <c r="BBO67" s="87"/>
      <c r="BBP67" s="87"/>
      <c r="BBQ67" s="87"/>
      <c r="BBR67" s="87"/>
      <c r="BBS67" s="87"/>
      <c r="BBT67" s="87"/>
      <c r="BBU67" s="87"/>
      <c r="BBV67" s="87"/>
      <c r="BBW67" s="87"/>
      <c r="BBX67" s="87"/>
      <c r="BBY67" s="87"/>
      <c r="BBZ67" s="87"/>
      <c r="BCA67" s="87"/>
      <c r="BCB67" s="87"/>
      <c r="BCC67" s="87"/>
      <c r="BCD67" s="87"/>
      <c r="BCE67" s="87"/>
      <c r="BCF67" s="87"/>
      <c r="BCG67" s="87"/>
      <c r="BCH67" s="87"/>
      <c r="BCI67" s="87"/>
      <c r="BCJ67" s="87"/>
      <c r="BCK67" s="87"/>
      <c r="BCL67" s="87"/>
      <c r="BCM67" s="87"/>
      <c r="BCN67" s="87"/>
      <c r="BCO67" s="87"/>
      <c r="BCP67" s="87"/>
      <c r="BCQ67" s="87"/>
      <c r="BCR67" s="87"/>
      <c r="BCS67" s="87"/>
      <c r="BCT67" s="87"/>
      <c r="BCU67" s="87"/>
      <c r="BCV67" s="87"/>
      <c r="BCW67" s="87"/>
      <c r="BCX67" s="87"/>
      <c r="BCY67" s="87"/>
      <c r="BCZ67" s="87"/>
      <c r="BDA67" s="87"/>
      <c r="BDB67" s="87"/>
      <c r="BDC67" s="87"/>
      <c r="BDD67" s="87"/>
      <c r="BDE67" s="87"/>
      <c r="BDF67" s="87"/>
      <c r="BDG67" s="87"/>
      <c r="BDH67" s="87"/>
      <c r="BDI67" s="87"/>
      <c r="BDJ67" s="87"/>
      <c r="BDK67" s="87"/>
      <c r="BDL67" s="87"/>
      <c r="BDM67" s="87"/>
      <c r="BDN67" s="87"/>
      <c r="BDO67" s="87"/>
      <c r="BDP67" s="87"/>
      <c r="BDQ67" s="87"/>
      <c r="BDR67" s="87"/>
      <c r="BDS67" s="87"/>
      <c r="BDT67" s="87"/>
      <c r="BDU67" s="87"/>
      <c r="BDV67" s="87"/>
      <c r="BDW67" s="87"/>
      <c r="BDX67" s="87"/>
      <c r="BDY67" s="87"/>
      <c r="BDZ67" s="87"/>
      <c r="BEA67" s="87"/>
      <c r="BEB67" s="87"/>
      <c r="BEC67" s="87"/>
      <c r="BED67" s="87"/>
      <c r="BEE67" s="87"/>
      <c r="BEF67" s="87"/>
      <c r="BEG67" s="87"/>
      <c r="BEH67" s="87"/>
      <c r="BEI67" s="87"/>
      <c r="BEJ67" s="87"/>
      <c r="BEK67" s="87"/>
      <c r="BEL67" s="87"/>
      <c r="BEM67" s="87"/>
      <c r="BEN67" s="87"/>
      <c r="BEO67" s="87"/>
      <c r="BEP67" s="87"/>
      <c r="BEQ67" s="87"/>
      <c r="BER67" s="87"/>
      <c r="BES67" s="87"/>
      <c r="BET67" s="87"/>
      <c r="BEU67" s="87"/>
      <c r="BEV67" s="87"/>
      <c r="BEW67" s="87"/>
      <c r="BEX67" s="87"/>
      <c r="BEY67" s="87"/>
      <c r="BEZ67" s="87"/>
      <c r="BFA67" s="87"/>
      <c r="BFB67" s="87"/>
      <c r="BFC67" s="87"/>
      <c r="BFD67" s="87"/>
      <c r="BFE67" s="87"/>
      <c r="BFF67" s="87"/>
      <c r="BFG67" s="87"/>
      <c r="BFH67" s="87"/>
      <c r="BFI67" s="87"/>
      <c r="BFJ67" s="87"/>
      <c r="BFK67" s="87"/>
      <c r="BFL67" s="87"/>
      <c r="BFM67" s="87"/>
      <c r="BFN67" s="87"/>
      <c r="BFO67" s="87"/>
      <c r="BFP67" s="87"/>
      <c r="BFQ67" s="87"/>
      <c r="BFR67" s="87"/>
      <c r="BFS67" s="87"/>
      <c r="BFT67" s="87"/>
      <c r="BFU67" s="87"/>
      <c r="BFV67" s="87"/>
      <c r="BFW67" s="87"/>
      <c r="BFX67" s="87"/>
      <c r="BFY67" s="87"/>
      <c r="BFZ67" s="87"/>
      <c r="BGA67" s="87"/>
      <c r="BGB67" s="87"/>
      <c r="BGC67" s="87"/>
      <c r="BGD67" s="87"/>
      <c r="BGE67" s="87"/>
      <c r="BGF67" s="87"/>
      <c r="BGG67" s="87"/>
      <c r="BGH67" s="87"/>
      <c r="BGI67" s="87"/>
      <c r="BGJ67" s="87"/>
      <c r="BGK67" s="87"/>
      <c r="BGL67" s="87"/>
      <c r="BGM67" s="87"/>
      <c r="BGN67" s="87"/>
      <c r="BGO67" s="87"/>
      <c r="BGP67" s="87"/>
      <c r="BGQ67" s="87"/>
      <c r="BGR67" s="87"/>
      <c r="BGS67" s="87"/>
      <c r="BGT67" s="87"/>
      <c r="BGU67" s="87"/>
      <c r="BGV67" s="87"/>
      <c r="BGW67" s="87"/>
      <c r="BGX67" s="87"/>
      <c r="BGY67" s="87"/>
      <c r="BGZ67" s="87"/>
      <c r="BHA67" s="87"/>
      <c r="BHB67" s="87"/>
      <c r="BHC67" s="87"/>
      <c r="BHD67" s="87"/>
      <c r="BHE67" s="87"/>
      <c r="BHF67" s="87"/>
      <c r="BHG67" s="87"/>
      <c r="BHH67" s="87"/>
      <c r="BHI67" s="87"/>
      <c r="BHJ67" s="87"/>
      <c r="BHK67" s="87"/>
      <c r="BHL67" s="87"/>
      <c r="BHM67" s="87"/>
      <c r="BHN67" s="87"/>
      <c r="BHO67" s="87"/>
      <c r="BHP67" s="87"/>
      <c r="BHQ67" s="87"/>
      <c r="BHR67" s="87"/>
      <c r="BHS67" s="87"/>
      <c r="BHT67" s="87"/>
      <c r="BHU67" s="87"/>
      <c r="BHV67" s="87"/>
      <c r="BHW67" s="87"/>
      <c r="BHX67" s="87"/>
      <c r="BHY67" s="87"/>
      <c r="BHZ67" s="87"/>
      <c r="BIA67" s="87"/>
      <c r="BIB67" s="87"/>
      <c r="BIC67" s="87"/>
      <c r="BID67" s="87"/>
      <c r="BIE67" s="87"/>
      <c r="BIF67" s="87"/>
      <c r="BIG67" s="87"/>
      <c r="BIH67" s="87"/>
      <c r="BII67" s="87"/>
      <c r="BIJ67" s="87"/>
      <c r="BIK67" s="87"/>
      <c r="BIL67" s="87"/>
      <c r="BIM67" s="87"/>
      <c r="BIN67" s="87"/>
      <c r="BIO67" s="87"/>
      <c r="BIP67" s="87"/>
      <c r="BIQ67" s="87"/>
      <c r="BIR67" s="87"/>
      <c r="BIS67" s="87"/>
      <c r="BIT67" s="87"/>
      <c r="BIU67" s="87"/>
      <c r="BIV67" s="87"/>
      <c r="BIW67" s="87"/>
      <c r="BIX67" s="87"/>
      <c r="BIY67" s="87"/>
      <c r="BIZ67" s="87"/>
      <c r="BJA67" s="87"/>
      <c r="BJB67" s="87"/>
      <c r="BJC67" s="87"/>
      <c r="BJD67" s="87"/>
      <c r="BJE67" s="87"/>
      <c r="BJF67" s="87"/>
      <c r="BJG67" s="87"/>
      <c r="BJH67" s="87"/>
      <c r="BJI67" s="87"/>
      <c r="BJJ67" s="87"/>
      <c r="BJK67" s="87"/>
      <c r="BJL67" s="87"/>
      <c r="BJM67" s="87"/>
      <c r="BJN67" s="87"/>
      <c r="BJO67" s="87"/>
      <c r="BJP67" s="87"/>
      <c r="BJQ67" s="87"/>
      <c r="BJR67" s="87"/>
      <c r="BJS67" s="87"/>
      <c r="BJT67" s="87"/>
      <c r="BJU67" s="87"/>
      <c r="BJV67" s="87"/>
      <c r="BJW67" s="87"/>
      <c r="BJX67" s="87"/>
      <c r="BJY67" s="87"/>
      <c r="BJZ67" s="87"/>
      <c r="BKA67" s="87"/>
      <c r="BKB67" s="87"/>
      <c r="BKC67" s="87"/>
      <c r="BKD67" s="87"/>
      <c r="BKE67" s="87"/>
      <c r="BKF67" s="87"/>
      <c r="BKG67" s="87"/>
      <c r="BKH67" s="87"/>
      <c r="BKI67" s="87"/>
      <c r="BKJ67" s="87"/>
      <c r="BKK67" s="87"/>
      <c r="BKL67" s="87"/>
      <c r="BKM67" s="87"/>
      <c r="BKN67" s="87"/>
      <c r="BKO67" s="87"/>
      <c r="BKP67" s="87"/>
      <c r="BKQ67" s="87"/>
      <c r="BKR67" s="87"/>
      <c r="BKS67" s="87"/>
      <c r="BKT67" s="87"/>
      <c r="BKU67" s="87"/>
      <c r="BKV67" s="87"/>
      <c r="BKW67" s="87"/>
      <c r="BKX67" s="87"/>
      <c r="BKY67" s="87"/>
      <c r="BKZ67" s="87"/>
      <c r="BLA67" s="87"/>
      <c r="BLB67" s="87"/>
      <c r="BLC67" s="87"/>
      <c r="BLD67" s="87"/>
      <c r="BLE67" s="87"/>
      <c r="BLF67" s="87"/>
      <c r="BLG67" s="87"/>
      <c r="BLH67" s="87"/>
      <c r="BLI67" s="87"/>
      <c r="BLJ67" s="87"/>
      <c r="BLK67" s="87"/>
      <c r="BLL67" s="87"/>
      <c r="BLM67" s="87"/>
      <c r="BLN67" s="87"/>
      <c r="BLO67" s="87"/>
      <c r="BLP67" s="87"/>
      <c r="BLQ67" s="87"/>
      <c r="BLR67" s="87"/>
      <c r="BLS67" s="87"/>
      <c r="BLT67" s="87"/>
      <c r="BLU67" s="87"/>
      <c r="BLV67" s="87"/>
      <c r="BLW67" s="87"/>
      <c r="BLX67" s="87"/>
      <c r="BLY67" s="87"/>
      <c r="BLZ67" s="87"/>
      <c r="BMA67" s="87"/>
      <c r="BMB67" s="87"/>
      <c r="BMC67" s="87"/>
      <c r="BMD67" s="87"/>
      <c r="BME67" s="87"/>
      <c r="BMF67" s="87"/>
      <c r="BMG67" s="87"/>
      <c r="BMH67" s="87"/>
      <c r="BMI67" s="87"/>
      <c r="BMJ67" s="87"/>
      <c r="BMK67" s="87"/>
      <c r="BML67" s="87"/>
      <c r="BMM67" s="87"/>
      <c r="BMN67" s="87"/>
      <c r="BMO67" s="87"/>
      <c r="BMP67" s="87"/>
      <c r="BMQ67" s="87"/>
      <c r="BMR67" s="87"/>
      <c r="BMS67" s="87"/>
      <c r="BMT67" s="87"/>
      <c r="BMU67" s="87"/>
      <c r="BMV67" s="87"/>
      <c r="BMW67" s="87"/>
      <c r="BMX67" s="87"/>
      <c r="BMY67" s="87"/>
      <c r="BMZ67" s="87"/>
      <c r="BNA67" s="87"/>
      <c r="BNB67" s="87"/>
      <c r="BNC67" s="87"/>
      <c r="BND67" s="87"/>
      <c r="BNE67" s="87"/>
      <c r="BNF67" s="87"/>
      <c r="BNG67" s="87"/>
      <c r="BNH67" s="87"/>
      <c r="BNI67" s="87"/>
      <c r="BNJ67" s="87"/>
      <c r="BNK67" s="87"/>
      <c r="BNL67" s="87"/>
      <c r="BNM67" s="87"/>
      <c r="BNN67" s="87"/>
      <c r="BNO67" s="87"/>
      <c r="BNP67" s="87"/>
      <c r="BNQ67" s="87"/>
      <c r="BNR67" s="87"/>
      <c r="BNS67" s="87"/>
      <c r="BNT67" s="87"/>
      <c r="BNU67" s="87"/>
      <c r="BNV67" s="87"/>
      <c r="BNW67" s="87"/>
      <c r="BNX67" s="87"/>
      <c r="BNY67" s="87"/>
      <c r="BNZ67" s="87"/>
      <c r="BOA67" s="87"/>
      <c r="BOB67" s="87"/>
      <c r="BOC67" s="87"/>
      <c r="BOD67" s="87"/>
      <c r="BOE67" s="87"/>
      <c r="BOF67" s="87"/>
      <c r="BOG67" s="87"/>
      <c r="BOH67" s="87"/>
      <c r="BOI67" s="87"/>
      <c r="BOJ67" s="87"/>
      <c r="BOK67" s="87"/>
      <c r="BOL67" s="87"/>
      <c r="BOM67" s="87"/>
      <c r="BON67" s="87"/>
      <c r="BOO67" s="87"/>
      <c r="BOP67" s="87"/>
      <c r="BOQ67" s="87"/>
      <c r="BOR67" s="87"/>
      <c r="BOS67" s="87"/>
      <c r="BOT67" s="87"/>
      <c r="BOU67" s="87"/>
      <c r="BOV67" s="87"/>
      <c r="BOW67" s="87"/>
      <c r="BOX67" s="87"/>
      <c r="BOY67" s="87"/>
      <c r="BOZ67" s="87"/>
      <c r="BPA67" s="87"/>
      <c r="BPB67" s="87"/>
      <c r="BPC67" s="87"/>
      <c r="BPD67" s="87"/>
      <c r="BPE67" s="87"/>
      <c r="BPF67" s="87"/>
      <c r="BPG67" s="87"/>
      <c r="BPH67" s="87"/>
      <c r="BPI67" s="87"/>
      <c r="BPJ67" s="87"/>
      <c r="BPK67" s="87"/>
      <c r="BPL67" s="87"/>
      <c r="BPM67" s="87"/>
      <c r="BPN67" s="87"/>
      <c r="BPO67" s="87"/>
      <c r="BPP67" s="87"/>
      <c r="BPQ67" s="87"/>
      <c r="BPR67" s="87"/>
      <c r="BPS67" s="87"/>
      <c r="BPT67" s="87"/>
      <c r="BPU67" s="87"/>
      <c r="BPV67" s="87"/>
      <c r="BPW67" s="87"/>
      <c r="BPX67" s="87"/>
      <c r="BPY67" s="87"/>
      <c r="BPZ67" s="87"/>
      <c r="BQA67" s="87"/>
      <c r="BQB67" s="87"/>
      <c r="BQC67" s="87"/>
      <c r="BQD67" s="87"/>
      <c r="BQE67" s="87"/>
      <c r="BQF67" s="87"/>
      <c r="BQG67" s="87"/>
      <c r="BQH67" s="87"/>
      <c r="BQI67" s="87"/>
      <c r="BQJ67" s="87"/>
      <c r="BQK67" s="87"/>
      <c r="BQL67" s="87"/>
      <c r="BQM67" s="87"/>
      <c r="BQN67" s="87"/>
      <c r="BQO67" s="87"/>
      <c r="BQP67" s="87"/>
      <c r="BQQ67" s="87"/>
      <c r="BQR67" s="87"/>
      <c r="BQS67" s="87"/>
      <c r="BQT67" s="87"/>
      <c r="BQU67" s="87"/>
      <c r="BQV67" s="87"/>
      <c r="BQW67" s="87"/>
      <c r="BQX67" s="87"/>
      <c r="BQY67" s="87"/>
      <c r="BQZ67" s="87"/>
      <c r="BRA67" s="87"/>
      <c r="BRB67" s="87"/>
      <c r="BRC67" s="87"/>
      <c r="BRD67" s="87"/>
      <c r="BRE67" s="87"/>
      <c r="BRF67" s="87"/>
      <c r="BRG67" s="87"/>
      <c r="BRH67" s="87"/>
      <c r="BRI67" s="87"/>
      <c r="BRJ67" s="87"/>
      <c r="BRK67" s="87"/>
      <c r="BRL67" s="87"/>
      <c r="BRM67" s="87"/>
      <c r="BRN67" s="87"/>
      <c r="BRO67" s="87"/>
      <c r="BRP67" s="87"/>
      <c r="BRQ67" s="87"/>
      <c r="BRR67" s="87"/>
      <c r="BRS67" s="87"/>
      <c r="BRT67" s="87"/>
      <c r="BRU67" s="87"/>
      <c r="BRV67" s="87"/>
      <c r="BRW67" s="87"/>
      <c r="BRX67" s="87"/>
      <c r="BRY67" s="87"/>
      <c r="BRZ67" s="87"/>
      <c r="BSA67" s="87"/>
      <c r="BSB67" s="87"/>
      <c r="BSC67" s="87"/>
      <c r="BSD67" s="87"/>
      <c r="BSE67" s="87"/>
      <c r="BSF67" s="87"/>
      <c r="BSG67" s="87"/>
      <c r="BSH67" s="87"/>
      <c r="BSI67" s="87"/>
      <c r="BSJ67" s="87"/>
      <c r="BSK67" s="87"/>
      <c r="BSL67" s="87"/>
      <c r="BSM67" s="87"/>
      <c r="BSN67" s="87"/>
      <c r="BSO67" s="87"/>
      <c r="BSP67" s="87"/>
      <c r="BSQ67" s="87"/>
      <c r="BSR67" s="87"/>
      <c r="BSS67" s="87"/>
      <c r="BST67" s="87"/>
      <c r="BSU67" s="87"/>
      <c r="BSV67" s="87"/>
      <c r="BSW67" s="87"/>
      <c r="BSX67" s="87"/>
      <c r="BSY67" s="87"/>
      <c r="BSZ67" s="87"/>
      <c r="BTA67" s="87"/>
      <c r="BTB67" s="87"/>
      <c r="BTC67" s="87"/>
      <c r="BTD67" s="87"/>
      <c r="BTE67" s="87"/>
      <c r="BTF67" s="87"/>
      <c r="BTG67" s="87"/>
      <c r="BTH67" s="87"/>
      <c r="BTI67" s="87"/>
      <c r="BTJ67" s="87"/>
      <c r="BTK67" s="87"/>
      <c r="BTL67" s="87"/>
      <c r="BTM67" s="87"/>
      <c r="BTN67" s="87"/>
      <c r="BTO67" s="87"/>
      <c r="BTP67" s="87"/>
      <c r="BTQ67" s="87"/>
      <c r="BTR67" s="87"/>
      <c r="BTS67" s="87"/>
      <c r="BTT67" s="87"/>
      <c r="BTU67" s="87"/>
      <c r="BTV67" s="87"/>
      <c r="BTW67" s="87"/>
      <c r="BTX67" s="87"/>
      <c r="BTY67" s="87"/>
      <c r="BTZ67" s="87"/>
      <c r="BUA67" s="87"/>
      <c r="BUB67" s="87"/>
      <c r="BUC67" s="87"/>
      <c r="BUD67" s="87"/>
      <c r="BUE67" s="87"/>
      <c r="BUF67" s="87"/>
      <c r="BUG67" s="87"/>
      <c r="BUH67" s="87"/>
      <c r="BUI67" s="87"/>
      <c r="BUJ67" s="87"/>
      <c r="BUK67" s="87"/>
      <c r="BUL67" s="87"/>
      <c r="BUM67" s="87"/>
      <c r="BUN67" s="87"/>
      <c r="BUO67" s="87"/>
      <c r="BUP67" s="87"/>
      <c r="BUQ67" s="87"/>
      <c r="BUR67" s="87"/>
      <c r="BUS67" s="87"/>
      <c r="BUT67" s="87"/>
      <c r="BUU67" s="87"/>
      <c r="BUV67" s="87"/>
      <c r="BUW67" s="87"/>
      <c r="BUX67" s="87"/>
      <c r="BUY67" s="87"/>
      <c r="BUZ67" s="87"/>
      <c r="BVA67" s="87"/>
      <c r="BVB67" s="87"/>
      <c r="BVC67" s="87"/>
      <c r="BVD67" s="87"/>
      <c r="BVE67" s="87"/>
      <c r="BVF67" s="87"/>
      <c r="BVG67" s="87"/>
      <c r="BVH67" s="87"/>
      <c r="BVI67" s="87"/>
      <c r="BVJ67" s="87"/>
      <c r="BVK67" s="87"/>
      <c r="BVL67" s="87"/>
      <c r="BVM67" s="87"/>
      <c r="BVN67" s="87"/>
      <c r="BVO67" s="87"/>
      <c r="BVP67" s="87"/>
      <c r="BVQ67" s="87"/>
      <c r="BVR67" s="87"/>
      <c r="BVS67" s="87"/>
      <c r="BVT67" s="87"/>
      <c r="BVU67" s="87"/>
      <c r="BVV67" s="87"/>
      <c r="BVW67" s="87"/>
      <c r="BVX67" s="87"/>
      <c r="BVY67" s="87"/>
      <c r="BVZ67" s="87"/>
      <c r="BWA67" s="87"/>
      <c r="BWB67" s="87"/>
      <c r="BWC67" s="87"/>
      <c r="BWD67" s="87"/>
      <c r="BWE67" s="87"/>
      <c r="BWF67" s="87"/>
      <c r="BWG67" s="87"/>
      <c r="BWH67" s="87"/>
      <c r="BWI67" s="87"/>
      <c r="BWJ67" s="87"/>
      <c r="BWK67" s="87"/>
      <c r="BWL67" s="87"/>
      <c r="BWM67" s="87"/>
      <c r="BWN67" s="87"/>
      <c r="BWO67" s="87"/>
      <c r="BWP67" s="87"/>
      <c r="BWQ67" s="87"/>
      <c r="BWR67" s="87"/>
      <c r="BWS67" s="87"/>
      <c r="BWT67" s="87"/>
      <c r="BWU67" s="87"/>
      <c r="BWV67" s="87"/>
      <c r="BWW67" s="87"/>
      <c r="BWX67" s="87"/>
      <c r="BWY67" s="87"/>
      <c r="BWZ67" s="87"/>
      <c r="BXA67" s="87"/>
      <c r="BXB67" s="87"/>
      <c r="BXC67" s="87"/>
      <c r="BXD67" s="87"/>
      <c r="BXE67" s="87"/>
      <c r="BXF67" s="87"/>
      <c r="BXG67" s="87"/>
      <c r="BXH67" s="87"/>
      <c r="BXI67" s="87"/>
      <c r="BXJ67" s="87"/>
      <c r="BXK67" s="87"/>
      <c r="BXL67" s="87"/>
      <c r="BXM67" s="87"/>
      <c r="BXN67" s="87"/>
      <c r="BXO67" s="87"/>
      <c r="BXP67" s="87"/>
      <c r="BXQ67" s="87"/>
      <c r="BXR67" s="87"/>
      <c r="BXS67" s="87"/>
      <c r="BXT67" s="87"/>
      <c r="BXU67" s="87"/>
      <c r="BXV67" s="87"/>
      <c r="BXW67" s="87"/>
      <c r="BXX67" s="87"/>
      <c r="BXY67" s="87"/>
    </row>
    <row r="68" spans="1:2001" s="88" customFormat="1" ht="15.75" hidden="1" customHeight="1" outlineLevel="1">
      <c r="A68" s="53"/>
      <c r="B68" s="89" t="s">
        <v>69</v>
      </c>
      <c r="C68" s="90">
        <f>'[17]2012 Charge Activity'!$AC$1129</f>
        <v>1</v>
      </c>
      <c r="D68" s="91"/>
      <c r="E68" s="92"/>
      <c r="F68" s="92"/>
      <c r="G68" s="64"/>
      <c r="H68" s="64"/>
      <c r="I68" s="95"/>
      <c r="J68" s="85"/>
      <c r="K68" s="96"/>
      <c r="L68" s="95"/>
      <c r="M68" s="65"/>
      <c r="N68" s="65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  <c r="IW68" s="87"/>
      <c r="IX68" s="87"/>
      <c r="IY68" s="87"/>
      <c r="IZ68" s="87"/>
      <c r="JA68" s="87"/>
      <c r="JB68" s="87"/>
      <c r="JC68" s="87"/>
      <c r="JD68" s="87"/>
      <c r="JE68" s="87"/>
      <c r="JF68" s="87"/>
      <c r="JG68" s="87"/>
      <c r="JH68" s="87"/>
      <c r="JI68" s="87"/>
      <c r="JJ68" s="87"/>
      <c r="JK68" s="87"/>
      <c r="JL68" s="87"/>
      <c r="JM68" s="87"/>
      <c r="JN68" s="87"/>
      <c r="JO68" s="87"/>
      <c r="JP68" s="87"/>
      <c r="JQ68" s="87"/>
      <c r="JR68" s="87"/>
      <c r="JS68" s="87"/>
      <c r="JT68" s="87"/>
      <c r="JU68" s="87"/>
      <c r="JV68" s="87"/>
      <c r="JW68" s="87"/>
      <c r="JX68" s="87"/>
      <c r="JY68" s="87"/>
      <c r="JZ68" s="87"/>
      <c r="KA68" s="87"/>
      <c r="KB68" s="87"/>
      <c r="KC68" s="87"/>
      <c r="KD68" s="87"/>
      <c r="KE68" s="87"/>
      <c r="KF68" s="87"/>
      <c r="KG68" s="87"/>
      <c r="KH68" s="87"/>
      <c r="KI68" s="87"/>
      <c r="KJ68" s="87"/>
      <c r="KK68" s="87"/>
      <c r="KL68" s="87"/>
      <c r="KM68" s="87"/>
      <c r="KN68" s="87"/>
      <c r="KO68" s="87"/>
      <c r="KP68" s="87"/>
      <c r="KQ68" s="87"/>
      <c r="KR68" s="87"/>
      <c r="KS68" s="87"/>
      <c r="KT68" s="87"/>
      <c r="KU68" s="87"/>
      <c r="KV68" s="87"/>
      <c r="KW68" s="87"/>
      <c r="KX68" s="87"/>
      <c r="KY68" s="87"/>
      <c r="KZ68" s="87"/>
      <c r="LA68" s="87"/>
      <c r="LB68" s="87"/>
      <c r="LC68" s="87"/>
      <c r="LD68" s="87"/>
      <c r="LE68" s="87"/>
      <c r="LF68" s="87"/>
      <c r="LG68" s="87"/>
      <c r="LH68" s="87"/>
      <c r="LI68" s="87"/>
      <c r="LJ68" s="87"/>
      <c r="LK68" s="87"/>
      <c r="LL68" s="87"/>
      <c r="LM68" s="87"/>
      <c r="LN68" s="87"/>
      <c r="LO68" s="87"/>
      <c r="LP68" s="87"/>
      <c r="LQ68" s="87"/>
      <c r="LR68" s="87"/>
      <c r="LS68" s="87"/>
      <c r="LT68" s="87"/>
      <c r="LU68" s="87"/>
      <c r="LV68" s="87"/>
      <c r="LW68" s="87"/>
      <c r="LX68" s="87"/>
      <c r="LY68" s="87"/>
      <c r="LZ68" s="87"/>
      <c r="MA68" s="87"/>
      <c r="MB68" s="87"/>
      <c r="MC68" s="87"/>
      <c r="MD68" s="87"/>
      <c r="ME68" s="87"/>
      <c r="MF68" s="87"/>
      <c r="MG68" s="87"/>
      <c r="MH68" s="87"/>
      <c r="MI68" s="87"/>
      <c r="MJ68" s="87"/>
      <c r="MK68" s="87"/>
      <c r="ML68" s="87"/>
      <c r="MM68" s="87"/>
      <c r="MN68" s="87"/>
      <c r="MO68" s="87"/>
      <c r="MP68" s="87"/>
      <c r="MQ68" s="87"/>
      <c r="MR68" s="87"/>
      <c r="MS68" s="87"/>
      <c r="MT68" s="87"/>
      <c r="MU68" s="87"/>
      <c r="MV68" s="87"/>
      <c r="MW68" s="87"/>
      <c r="MX68" s="87"/>
      <c r="MY68" s="87"/>
      <c r="MZ68" s="87"/>
      <c r="NA68" s="87"/>
      <c r="NB68" s="87"/>
      <c r="NC68" s="87"/>
      <c r="ND68" s="87"/>
      <c r="NE68" s="87"/>
      <c r="NF68" s="87"/>
      <c r="NG68" s="87"/>
      <c r="NH68" s="87"/>
      <c r="NI68" s="87"/>
      <c r="NJ68" s="87"/>
      <c r="NK68" s="87"/>
      <c r="NL68" s="87"/>
      <c r="NM68" s="87"/>
      <c r="NN68" s="87"/>
      <c r="NO68" s="87"/>
      <c r="NP68" s="87"/>
      <c r="NQ68" s="87"/>
      <c r="NR68" s="87"/>
      <c r="NS68" s="87"/>
      <c r="NT68" s="87"/>
      <c r="NU68" s="87"/>
      <c r="NV68" s="87"/>
      <c r="NW68" s="87"/>
      <c r="NX68" s="87"/>
      <c r="NY68" s="87"/>
      <c r="NZ68" s="87"/>
      <c r="OA68" s="87"/>
      <c r="OB68" s="87"/>
      <c r="OC68" s="87"/>
      <c r="OD68" s="87"/>
      <c r="OE68" s="87"/>
      <c r="OF68" s="87"/>
      <c r="OG68" s="87"/>
      <c r="OH68" s="87"/>
      <c r="OI68" s="87"/>
      <c r="OJ68" s="87"/>
      <c r="OK68" s="87"/>
      <c r="OL68" s="87"/>
      <c r="OM68" s="87"/>
      <c r="ON68" s="87"/>
      <c r="OO68" s="87"/>
      <c r="OP68" s="87"/>
      <c r="OQ68" s="87"/>
      <c r="OR68" s="87"/>
      <c r="OS68" s="87"/>
      <c r="OT68" s="87"/>
      <c r="OU68" s="87"/>
      <c r="OV68" s="87"/>
      <c r="OW68" s="87"/>
      <c r="OX68" s="87"/>
      <c r="OY68" s="87"/>
      <c r="OZ68" s="87"/>
      <c r="PA68" s="87"/>
      <c r="PB68" s="87"/>
      <c r="PC68" s="87"/>
      <c r="PD68" s="87"/>
      <c r="PE68" s="87"/>
      <c r="PF68" s="87"/>
      <c r="PG68" s="87"/>
      <c r="PH68" s="87"/>
      <c r="PI68" s="87"/>
      <c r="PJ68" s="87"/>
      <c r="PK68" s="87"/>
      <c r="PL68" s="87"/>
      <c r="PM68" s="87"/>
      <c r="PN68" s="87"/>
      <c r="PO68" s="87"/>
      <c r="PP68" s="87"/>
      <c r="PQ68" s="87"/>
      <c r="PR68" s="87"/>
      <c r="PS68" s="87"/>
      <c r="PT68" s="87"/>
      <c r="PU68" s="87"/>
      <c r="PV68" s="87"/>
      <c r="PW68" s="87"/>
      <c r="PX68" s="87"/>
      <c r="PY68" s="87"/>
      <c r="PZ68" s="87"/>
      <c r="QA68" s="87"/>
      <c r="QB68" s="87"/>
      <c r="QC68" s="87"/>
      <c r="QD68" s="87"/>
      <c r="QE68" s="87"/>
      <c r="QF68" s="87"/>
      <c r="QG68" s="87"/>
      <c r="QH68" s="87"/>
      <c r="QI68" s="87"/>
      <c r="QJ68" s="87"/>
      <c r="QK68" s="87"/>
      <c r="QL68" s="87"/>
      <c r="QM68" s="87"/>
      <c r="QN68" s="87"/>
      <c r="QO68" s="87"/>
      <c r="QP68" s="87"/>
      <c r="QQ68" s="87"/>
      <c r="QR68" s="87"/>
      <c r="QS68" s="87"/>
      <c r="QT68" s="87"/>
      <c r="QU68" s="87"/>
      <c r="QV68" s="87"/>
      <c r="QW68" s="87"/>
      <c r="QX68" s="87"/>
      <c r="QY68" s="87"/>
      <c r="QZ68" s="87"/>
      <c r="RA68" s="87"/>
      <c r="RB68" s="87"/>
      <c r="RC68" s="87"/>
      <c r="RD68" s="87"/>
      <c r="RE68" s="87"/>
      <c r="RF68" s="87"/>
      <c r="RG68" s="87"/>
      <c r="RH68" s="87"/>
      <c r="RI68" s="87"/>
      <c r="RJ68" s="87"/>
      <c r="RK68" s="87"/>
      <c r="RL68" s="87"/>
      <c r="RM68" s="87"/>
      <c r="RN68" s="87"/>
      <c r="RO68" s="87"/>
      <c r="RP68" s="87"/>
      <c r="RQ68" s="87"/>
      <c r="RR68" s="87"/>
      <c r="RS68" s="87"/>
      <c r="RT68" s="87"/>
      <c r="RU68" s="87"/>
      <c r="RV68" s="87"/>
      <c r="RW68" s="87"/>
      <c r="RX68" s="87"/>
      <c r="RY68" s="87"/>
      <c r="RZ68" s="87"/>
      <c r="SA68" s="87"/>
      <c r="SB68" s="87"/>
      <c r="SC68" s="87"/>
      <c r="SD68" s="87"/>
      <c r="SE68" s="87"/>
      <c r="SF68" s="87"/>
      <c r="SG68" s="87"/>
      <c r="SH68" s="87"/>
      <c r="SI68" s="87"/>
      <c r="SJ68" s="87"/>
      <c r="SK68" s="87"/>
      <c r="SL68" s="87"/>
      <c r="SM68" s="87"/>
      <c r="SN68" s="87"/>
      <c r="SO68" s="87"/>
      <c r="SP68" s="87"/>
      <c r="SQ68" s="87"/>
      <c r="SR68" s="87"/>
      <c r="SS68" s="87"/>
      <c r="ST68" s="87"/>
      <c r="SU68" s="87"/>
      <c r="SV68" s="87"/>
      <c r="SW68" s="87"/>
      <c r="SX68" s="87"/>
      <c r="SY68" s="87"/>
      <c r="SZ68" s="87"/>
      <c r="TA68" s="87"/>
      <c r="TB68" s="87"/>
      <c r="TC68" s="87"/>
      <c r="TD68" s="87"/>
      <c r="TE68" s="87"/>
      <c r="TF68" s="87"/>
      <c r="TG68" s="87"/>
      <c r="TH68" s="87"/>
      <c r="TI68" s="87"/>
      <c r="TJ68" s="87"/>
      <c r="TK68" s="87"/>
      <c r="TL68" s="87"/>
      <c r="TM68" s="87"/>
      <c r="TN68" s="87"/>
      <c r="TO68" s="87"/>
      <c r="TP68" s="87"/>
      <c r="TQ68" s="87"/>
      <c r="TR68" s="87"/>
      <c r="TS68" s="87"/>
      <c r="TT68" s="87"/>
      <c r="TU68" s="87"/>
      <c r="TV68" s="87"/>
      <c r="TW68" s="87"/>
      <c r="TX68" s="87"/>
      <c r="TY68" s="87"/>
      <c r="TZ68" s="87"/>
      <c r="UA68" s="87"/>
      <c r="UB68" s="87"/>
      <c r="UC68" s="87"/>
      <c r="UD68" s="87"/>
      <c r="UE68" s="87"/>
      <c r="UF68" s="87"/>
      <c r="UG68" s="87"/>
      <c r="UH68" s="87"/>
      <c r="UI68" s="87"/>
      <c r="UJ68" s="87"/>
      <c r="UK68" s="87"/>
      <c r="UL68" s="87"/>
      <c r="UM68" s="87"/>
      <c r="UN68" s="87"/>
      <c r="UO68" s="87"/>
      <c r="UP68" s="87"/>
      <c r="UQ68" s="87"/>
      <c r="UR68" s="87"/>
      <c r="US68" s="87"/>
      <c r="UT68" s="87"/>
      <c r="UU68" s="87"/>
      <c r="UV68" s="87"/>
      <c r="UW68" s="87"/>
      <c r="UX68" s="87"/>
      <c r="UY68" s="87"/>
      <c r="UZ68" s="87"/>
      <c r="VA68" s="87"/>
      <c r="VB68" s="87"/>
      <c r="VC68" s="87"/>
      <c r="VD68" s="87"/>
      <c r="VE68" s="87"/>
      <c r="VF68" s="87"/>
      <c r="VG68" s="87"/>
      <c r="VH68" s="87"/>
      <c r="VI68" s="87"/>
      <c r="VJ68" s="87"/>
      <c r="VK68" s="87"/>
      <c r="VL68" s="87"/>
      <c r="VM68" s="87"/>
      <c r="VN68" s="87"/>
      <c r="VO68" s="87"/>
      <c r="VP68" s="87"/>
      <c r="VQ68" s="87"/>
      <c r="VR68" s="87"/>
      <c r="VS68" s="87"/>
      <c r="VT68" s="87"/>
      <c r="VU68" s="87"/>
      <c r="VV68" s="87"/>
      <c r="VW68" s="87"/>
      <c r="VX68" s="87"/>
      <c r="VY68" s="87"/>
      <c r="VZ68" s="87"/>
      <c r="WA68" s="87"/>
      <c r="WB68" s="87"/>
      <c r="WC68" s="87"/>
      <c r="WD68" s="87"/>
      <c r="WE68" s="87"/>
      <c r="WF68" s="87"/>
      <c r="WG68" s="87"/>
      <c r="WH68" s="87"/>
      <c r="WI68" s="87"/>
      <c r="WJ68" s="87"/>
      <c r="WK68" s="87"/>
      <c r="WL68" s="87"/>
      <c r="WM68" s="87"/>
      <c r="WN68" s="87"/>
      <c r="WO68" s="87"/>
      <c r="WP68" s="87"/>
      <c r="WQ68" s="87"/>
      <c r="WR68" s="87"/>
      <c r="WS68" s="87"/>
      <c r="WT68" s="87"/>
      <c r="WU68" s="87"/>
      <c r="WV68" s="87"/>
      <c r="WW68" s="87"/>
      <c r="WX68" s="87"/>
      <c r="WY68" s="87"/>
      <c r="WZ68" s="87"/>
      <c r="XA68" s="87"/>
      <c r="XB68" s="87"/>
      <c r="XC68" s="87"/>
      <c r="XD68" s="87"/>
      <c r="XE68" s="87"/>
      <c r="XF68" s="87"/>
      <c r="XG68" s="87"/>
      <c r="XH68" s="87"/>
      <c r="XI68" s="87"/>
      <c r="XJ68" s="87"/>
      <c r="XK68" s="87"/>
      <c r="XL68" s="87"/>
      <c r="XM68" s="87"/>
      <c r="XN68" s="87"/>
      <c r="XO68" s="87"/>
      <c r="XP68" s="87"/>
      <c r="XQ68" s="87"/>
      <c r="XR68" s="87"/>
      <c r="XS68" s="87"/>
      <c r="XT68" s="87"/>
      <c r="XU68" s="87"/>
      <c r="XV68" s="87"/>
      <c r="XW68" s="87"/>
      <c r="XX68" s="87"/>
      <c r="XY68" s="87"/>
      <c r="XZ68" s="87"/>
      <c r="YA68" s="87"/>
      <c r="YB68" s="87"/>
      <c r="YC68" s="87"/>
      <c r="YD68" s="87"/>
      <c r="YE68" s="87"/>
      <c r="YF68" s="87"/>
      <c r="YG68" s="87"/>
      <c r="YH68" s="87"/>
      <c r="YI68" s="87"/>
      <c r="YJ68" s="87"/>
      <c r="YK68" s="87"/>
      <c r="YL68" s="87"/>
      <c r="YM68" s="87"/>
      <c r="YN68" s="87"/>
      <c r="YO68" s="87"/>
      <c r="YP68" s="87"/>
      <c r="YQ68" s="87"/>
      <c r="YR68" s="87"/>
      <c r="YS68" s="87"/>
      <c r="YT68" s="87"/>
      <c r="YU68" s="87"/>
      <c r="YV68" s="87"/>
      <c r="YW68" s="87"/>
      <c r="YX68" s="87"/>
      <c r="YY68" s="87"/>
      <c r="YZ68" s="87"/>
      <c r="ZA68" s="87"/>
      <c r="ZB68" s="87"/>
      <c r="ZC68" s="87"/>
      <c r="ZD68" s="87"/>
      <c r="ZE68" s="87"/>
      <c r="ZF68" s="87"/>
      <c r="ZG68" s="87"/>
      <c r="ZH68" s="87"/>
      <c r="ZI68" s="87"/>
      <c r="ZJ68" s="87"/>
      <c r="ZK68" s="87"/>
      <c r="ZL68" s="87"/>
      <c r="ZM68" s="87"/>
      <c r="ZN68" s="87"/>
      <c r="ZO68" s="87"/>
      <c r="ZP68" s="87"/>
      <c r="ZQ68" s="87"/>
      <c r="ZR68" s="87"/>
      <c r="ZS68" s="87"/>
      <c r="ZT68" s="87"/>
      <c r="ZU68" s="87"/>
      <c r="ZV68" s="87"/>
      <c r="ZW68" s="87"/>
      <c r="ZX68" s="87"/>
      <c r="ZY68" s="87"/>
      <c r="ZZ68" s="87"/>
      <c r="AAA68" s="87"/>
      <c r="AAB68" s="87"/>
      <c r="AAC68" s="87"/>
      <c r="AAD68" s="87"/>
      <c r="AAE68" s="87"/>
      <c r="AAF68" s="87"/>
      <c r="AAG68" s="87"/>
      <c r="AAH68" s="87"/>
      <c r="AAI68" s="87"/>
      <c r="AAJ68" s="87"/>
      <c r="AAK68" s="87"/>
      <c r="AAL68" s="87"/>
      <c r="AAM68" s="87"/>
      <c r="AAN68" s="87"/>
      <c r="AAO68" s="87"/>
      <c r="AAP68" s="87"/>
      <c r="AAQ68" s="87"/>
      <c r="AAR68" s="87"/>
      <c r="AAS68" s="87"/>
      <c r="AAT68" s="87"/>
      <c r="AAU68" s="87"/>
      <c r="AAV68" s="87"/>
      <c r="AAW68" s="87"/>
      <c r="AAX68" s="87"/>
      <c r="AAY68" s="87"/>
      <c r="AAZ68" s="87"/>
      <c r="ABA68" s="87"/>
      <c r="ABB68" s="87"/>
      <c r="ABC68" s="87"/>
      <c r="ABD68" s="87"/>
      <c r="ABE68" s="87"/>
      <c r="ABF68" s="87"/>
      <c r="ABG68" s="87"/>
      <c r="ABH68" s="87"/>
      <c r="ABI68" s="87"/>
      <c r="ABJ68" s="87"/>
      <c r="ABK68" s="87"/>
      <c r="ABL68" s="87"/>
      <c r="ABM68" s="87"/>
      <c r="ABN68" s="87"/>
      <c r="ABO68" s="87"/>
      <c r="ABP68" s="87"/>
      <c r="ABQ68" s="87"/>
      <c r="ABR68" s="87"/>
      <c r="ABS68" s="87"/>
      <c r="ABT68" s="87"/>
      <c r="ABU68" s="87"/>
      <c r="ABV68" s="87"/>
      <c r="ABW68" s="87"/>
      <c r="ABX68" s="87"/>
      <c r="ABY68" s="87"/>
      <c r="ABZ68" s="87"/>
      <c r="ACA68" s="87"/>
      <c r="ACB68" s="87"/>
      <c r="ACC68" s="87"/>
      <c r="ACD68" s="87"/>
      <c r="ACE68" s="87"/>
      <c r="ACF68" s="87"/>
      <c r="ACG68" s="87"/>
      <c r="ACH68" s="87"/>
      <c r="ACI68" s="87"/>
      <c r="ACJ68" s="87"/>
      <c r="ACK68" s="87"/>
      <c r="ACL68" s="87"/>
      <c r="ACM68" s="87"/>
      <c r="ACN68" s="87"/>
      <c r="ACO68" s="87"/>
      <c r="ACP68" s="87"/>
      <c r="ACQ68" s="87"/>
      <c r="ACR68" s="87"/>
      <c r="ACS68" s="87"/>
      <c r="ACT68" s="87"/>
      <c r="ACU68" s="87"/>
      <c r="ACV68" s="87"/>
      <c r="ACW68" s="87"/>
      <c r="ACX68" s="87"/>
      <c r="ACY68" s="87"/>
      <c r="ACZ68" s="87"/>
      <c r="ADA68" s="87"/>
      <c r="ADB68" s="87"/>
      <c r="ADC68" s="87"/>
      <c r="ADD68" s="87"/>
      <c r="ADE68" s="87"/>
      <c r="ADF68" s="87"/>
      <c r="ADG68" s="87"/>
      <c r="ADH68" s="87"/>
      <c r="ADI68" s="87"/>
      <c r="ADJ68" s="87"/>
      <c r="ADK68" s="87"/>
      <c r="ADL68" s="87"/>
      <c r="ADM68" s="87"/>
      <c r="ADN68" s="87"/>
      <c r="ADO68" s="87"/>
      <c r="ADP68" s="87"/>
      <c r="ADQ68" s="87"/>
      <c r="ADR68" s="87"/>
      <c r="ADS68" s="87"/>
      <c r="ADT68" s="87"/>
      <c r="ADU68" s="87"/>
      <c r="ADV68" s="87"/>
      <c r="ADW68" s="87"/>
      <c r="ADX68" s="87"/>
      <c r="ADY68" s="87"/>
      <c r="ADZ68" s="87"/>
      <c r="AEA68" s="87"/>
      <c r="AEB68" s="87"/>
      <c r="AEC68" s="87"/>
      <c r="AED68" s="87"/>
      <c r="AEE68" s="87"/>
      <c r="AEF68" s="87"/>
      <c r="AEG68" s="87"/>
      <c r="AEH68" s="87"/>
      <c r="AEI68" s="87"/>
      <c r="AEJ68" s="87"/>
      <c r="AEK68" s="87"/>
      <c r="AEL68" s="87"/>
      <c r="AEM68" s="87"/>
      <c r="AEN68" s="87"/>
      <c r="AEO68" s="87"/>
      <c r="AEP68" s="87"/>
      <c r="AEQ68" s="87"/>
      <c r="AER68" s="87"/>
      <c r="AES68" s="87"/>
      <c r="AET68" s="87"/>
      <c r="AEU68" s="87"/>
      <c r="AEV68" s="87"/>
      <c r="AEW68" s="87"/>
      <c r="AEX68" s="87"/>
      <c r="AEY68" s="87"/>
      <c r="AEZ68" s="87"/>
      <c r="AFA68" s="87"/>
      <c r="AFB68" s="87"/>
      <c r="AFC68" s="87"/>
      <c r="AFD68" s="87"/>
      <c r="AFE68" s="87"/>
      <c r="AFF68" s="87"/>
      <c r="AFG68" s="87"/>
      <c r="AFH68" s="87"/>
      <c r="AFI68" s="87"/>
      <c r="AFJ68" s="87"/>
      <c r="AFK68" s="87"/>
      <c r="AFL68" s="87"/>
      <c r="AFM68" s="87"/>
      <c r="AFN68" s="87"/>
      <c r="AFO68" s="87"/>
      <c r="AFP68" s="87"/>
      <c r="AFQ68" s="87"/>
      <c r="AFR68" s="87"/>
      <c r="AFS68" s="87"/>
      <c r="AFT68" s="87"/>
      <c r="AFU68" s="87"/>
      <c r="AFV68" s="87"/>
      <c r="AFW68" s="87"/>
      <c r="AFX68" s="87"/>
      <c r="AFY68" s="87"/>
      <c r="AFZ68" s="87"/>
      <c r="AGA68" s="87"/>
      <c r="AGB68" s="87"/>
      <c r="AGC68" s="87"/>
      <c r="AGD68" s="87"/>
      <c r="AGE68" s="87"/>
      <c r="AGF68" s="87"/>
      <c r="AGG68" s="87"/>
      <c r="AGH68" s="87"/>
      <c r="AGI68" s="87"/>
      <c r="AGJ68" s="87"/>
      <c r="AGK68" s="87"/>
      <c r="AGL68" s="87"/>
      <c r="AGM68" s="87"/>
      <c r="AGN68" s="87"/>
      <c r="AGO68" s="87"/>
      <c r="AGP68" s="87"/>
      <c r="AGQ68" s="87"/>
      <c r="AGR68" s="87"/>
      <c r="AGS68" s="87"/>
      <c r="AGT68" s="87"/>
      <c r="AGU68" s="87"/>
      <c r="AGV68" s="87"/>
      <c r="AGW68" s="87"/>
      <c r="AGX68" s="87"/>
      <c r="AGY68" s="87"/>
      <c r="AGZ68" s="87"/>
      <c r="AHA68" s="87"/>
      <c r="AHB68" s="87"/>
      <c r="AHC68" s="87"/>
      <c r="AHD68" s="87"/>
      <c r="AHE68" s="87"/>
      <c r="AHF68" s="87"/>
      <c r="AHG68" s="87"/>
      <c r="AHH68" s="87"/>
      <c r="AHI68" s="87"/>
      <c r="AHJ68" s="87"/>
      <c r="AHK68" s="87"/>
      <c r="AHL68" s="87"/>
      <c r="AHM68" s="87"/>
      <c r="AHN68" s="87"/>
      <c r="AHO68" s="87"/>
      <c r="AHP68" s="87"/>
      <c r="AHQ68" s="87"/>
      <c r="AHR68" s="87"/>
      <c r="AHS68" s="87"/>
      <c r="AHT68" s="87"/>
      <c r="AHU68" s="87"/>
      <c r="AHV68" s="87"/>
      <c r="AHW68" s="87"/>
      <c r="AHX68" s="87"/>
      <c r="AHY68" s="87"/>
      <c r="AHZ68" s="87"/>
      <c r="AIA68" s="87"/>
      <c r="AIB68" s="87"/>
      <c r="AIC68" s="87"/>
      <c r="AID68" s="87"/>
      <c r="AIE68" s="87"/>
      <c r="AIF68" s="87"/>
      <c r="AIG68" s="87"/>
      <c r="AIH68" s="87"/>
      <c r="AII68" s="87"/>
      <c r="AIJ68" s="87"/>
      <c r="AIK68" s="87"/>
      <c r="AIL68" s="87"/>
      <c r="AIM68" s="87"/>
      <c r="AIN68" s="87"/>
      <c r="AIO68" s="87"/>
      <c r="AIP68" s="87"/>
      <c r="AIQ68" s="87"/>
      <c r="AIR68" s="87"/>
      <c r="AIS68" s="87"/>
      <c r="AIT68" s="87"/>
      <c r="AIU68" s="87"/>
      <c r="AIV68" s="87"/>
      <c r="AIW68" s="87"/>
      <c r="AIX68" s="87"/>
      <c r="AIY68" s="87"/>
      <c r="AIZ68" s="87"/>
      <c r="AJA68" s="87"/>
      <c r="AJB68" s="87"/>
      <c r="AJC68" s="87"/>
      <c r="AJD68" s="87"/>
      <c r="AJE68" s="87"/>
      <c r="AJF68" s="87"/>
      <c r="AJG68" s="87"/>
      <c r="AJH68" s="87"/>
      <c r="AJI68" s="87"/>
      <c r="AJJ68" s="87"/>
      <c r="AJK68" s="87"/>
      <c r="AJL68" s="87"/>
      <c r="AJM68" s="87"/>
      <c r="AJN68" s="87"/>
      <c r="AJO68" s="87"/>
      <c r="AJP68" s="87"/>
      <c r="AJQ68" s="87"/>
      <c r="AJR68" s="87"/>
      <c r="AJS68" s="87"/>
      <c r="AJT68" s="87"/>
      <c r="AJU68" s="87"/>
      <c r="AJV68" s="87"/>
      <c r="AJW68" s="87"/>
      <c r="AJX68" s="87"/>
      <c r="AJY68" s="87"/>
      <c r="AJZ68" s="87"/>
      <c r="AKA68" s="87"/>
      <c r="AKB68" s="87"/>
      <c r="AKC68" s="87"/>
      <c r="AKD68" s="87"/>
      <c r="AKE68" s="87"/>
      <c r="AKF68" s="87"/>
      <c r="AKG68" s="87"/>
      <c r="AKH68" s="87"/>
      <c r="AKI68" s="87"/>
      <c r="AKJ68" s="87"/>
      <c r="AKK68" s="87"/>
      <c r="AKL68" s="87"/>
      <c r="AKM68" s="87"/>
      <c r="AKN68" s="87"/>
      <c r="AKO68" s="87"/>
      <c r="AKP68" s="87"/>
      <c r="AKQ68" s="87"/>
      <c r="AKR68" s="87"/>
      <c r="AKS68" s="87"/>
      <c r="AKT68" s="87"/>
      <c r="AKU68" s="87"/>
      <c r="AKV68" s="87"/>
      <c r="AKW68" s="87"/>
      <c r="AKX68" s="87"/>
      <c r="AKY68" s="87"/>
      <c r="AKZ68" s="87"/>
      <c r="ALA68" s="87"/>
      <c r="ALB68" s="87"/>
      <c r="ALC68" s="87"/>
      <c r="ALD68" s="87"/>
      <c r="ALE68" s="87"/>
      <c r="ALF68" s="87"/>
      <c r="ALG68" s="87"/>
      <c r="ALH68" s="87"/>
      <c r="ALI68" s="87"/>
      <c r="ALJ68" s="87"/>
      <c r="ALK68" s="87"/>
      <c r="ALL68" s="87"/>
      <c r="ALM68" s="87"/>
      <c r="ALN68" s="87"/>
      <c r="ALO68" s="87"/>
      <c r="ALP68" s="87"/>
      <c r="ALQ68" s="87"/>
      <c r="ALR68" s="87"/>
      <c r="ALS68" s="87"/>
      <c r="ALT68" s="87"/>
      <c r="ALU68" s="87"/>
      <c r="ALV68" s="87"/>
      <c r="ALW68" s="87"/>
      <c r="ALX68" s="87"/>
      <c r="ALY68" s="87"/>
      <c r="ALZ68" s="87"/>
      <c r="AMA68" s="87"/>
      <c r="AMB68" s="87"/>
      <c r="AMC68" s="87"/>
      <c r="AMD68" s="87"/>
      <c r="AME68" s="87"/>
      <c r="AMF68" s="87"/>
      <c r="AMG68" s="87"/>
      <c r="AMH68" s="87"/>
      <c r="AMI68" s="87"/>
      <c r="AMJ68" s="87"/>
      <c r="AMK68" s="87"/>
      <c r="AML68" s="87"/>
      <c r="AMM68" s="87"/>
      <c r="AMN68" s="87"/>
      <c r="AMO68" s="87"/>
      <c r="AMP68" s="87"/>
      <c r="AMQ68" s="87"/>
      <c r="AMR68" s="87"/>
      <c r="AMS68" s="87"/>
      <c r="AMT68" s="87"/>
      <c r="AMU68" s="87"/>
      <c r="AMV68" s="87"/>
      <c r="AMW68" s="87"/>
      <c r="AMX68" s="87"/>
      <c r="AMY68" s="87"/>
      <c r="AMZ68" s="87"/>
      <c r="ANA68" s="87"/>
      <c r="ANB68" s="87"/>
      <c r="ANC68" s="87"/>
      <c r="AND68" s="87"/>
      <c r="ANE68" s="87"/>
      <c r="ANF68" s="87"/>
      <c r="ANG68" s="87"/>
      <c r="ANH68" s="87"/>
      <c r="ANI68" s="87"/>
      <c r="ANJ68" s="87"/>
      <c r="ANK68" s="87"/>
      <c r="ANL68" s="87"/>
      <c r="ANM68" s="87"/>
      <c r="ANN68" s="87"/>
      <c r="ANO68" s="87"/>
      <c r="ANP68" s="87"/>
      <c r="ANQ68" s="87"/>
      <c r="ANR68" s="87"/>
      <c r="ANS68" s="87"/>
      <c r="ANT68" s="87"/>
      <c r="ANU68" s="87"/>
      <c r="ANV68" s="87"/>
      <c r="ANW68" s="87"/>
      <c r="ANX68" s="87"/>
      <c r="ANY68" s="87"/>
      <c r="ANZ68" s="87"/>
      <c r="AOA68" s="87"/>
      <c r="AOB68" s="87"/>
      <c r="AOC68" s="87"/>
      <c r="AOD68" s="87"/>
      <c r="AOE68" s="87"/>
      <c r="AOF68" s="87"/>
      <c r="AOG68" s="87"/>
      <c r="AOH68" s="87"/>
      <c r="AOI68" s="87"/>
      <c r="AOJ68" s="87"/>
      <c r="AOK68" s="87"/>
      <c r="AOL68" s="87"/>
      <c r="AOM68" s="87"/>
      <c r="AON68" s="87"/>
      <c r="AOO68" s="87"/>
      <c r="AOP68" s="87"/>
      <c r="AOQ68" s="87"/>
      <c r="AOR68" s="87"/>
      <c r="AOS68" s="87"/>
      <c r="AOT68" s="87"/>
      <c r="AOU68" s="87"/>
      <c r="AOV68" s="87"/>
      <c r="AOW68" s="87"/>
      <c r="AOX68" s="87"/>
      <c r="AOY68" s="87"/>
      <c r="AOZ68" s="87"/>
      <c r="APA68" s="87"/>
      <c r="APB68" s="87"/>
      <c r="APC68" s="87"/>
      <c r="APD68" s="87"/>
      <c r="APE68" s="87"/>
      <c r="APF68" s="87"/>
      <c r="APG68" s="87"/>
      <c r="APH68" s="87"/>
      <c r="API68" s="87"/>
      <c r="APJ68" s="87"/>
      <c r="APK68" s="87"/>
      <c r="APL68" s="87"/>
      <c r="APM68" s="87"/>
      <c r="APN68" s="87"/>
      <c r="APO68" s="87"/>
      <c r="APP68" s="87"/>
      <c r="APQ68" s="87"/>
      <c r="APR68" s="87"/>
      <c r="APS68" s="87"/>
      <c r="APT68" s="87"/>
      <c r="APU68" s="87"/>
      <c r="APV68" s="87"/>
      <c r="APW68" s="87"/>
      <c r="APX68" s="87"/>
      <c r="APY68" s="87"/>
      <c r="APZ68" s="87"/>
      <c r="AQA68" s="87"/>
      <c r="AQB68" s="87"/>
      <c r="AQC68" s="87"/>
      <c r="AQD68" s="87"/>
      <c r="AQE68" s="87"/>
      <c r="AQF68" s="87"/>
      <c r="AQG68" s="87"/>
      <c r="AQH68" s="87"/>
      <c r="AQI68" s="87"/>
      <c r="AQJ68" s="87"/>
      <c r="AQK68" s="87"/>
      <c r="AQL68" s="87"/>
      <c r="AQM68" s="87"/>
      <c r="AQN68" s="87"/>
      <c r="AQO68" s="87"/>
      <c r="AQP68" s="87"/>
      <c r="AQQ68" s="87"/>
      <c r="AQR68" s="87"/>
      <c r="AQS68" s="87"/>
      <c r="AQT68" s="87"/>
      <c r="AQU68" s="87"/>
      <c r="AQV68" s="87"/>
      <c r="AQW68" s="87"/>
      <c r="AQX68" s="87"/>
      <c r="AQY68" s="87"/>
      <c r="AQZ68" s="87"/>
      <c r="ARA68" s="87"/>
      <c r="ARB68" s="87"/>
      <c r="ARC68" s="87"/>
      <c r="ARD68" s="87"/>
      <c r="ARE68" s="87"/>
      <c r="ARF68" s="87"/>
      <c r="ARG68" s="87"/>
      <c r="ARH68" s="87"/>
      <c r="ARI68" s="87"/>
      <c r="ARJ68" s="87"/>
      <c r="ARK68" s="87"/>
      <c r="ARL68" s="87"/>
      <c r="ARM68" s="87"/>
      <c r="ARN68" s="87"/>
      <c r="ARO68" s="87"/>
      <c r="ARP68" s="87"/>
      <c r="ARQ68" s="87"/>
      <c r="ARR68" s="87"/>
      <c r="ARS68" s="87"/>
      <c r="ART68" s="87"/>
      <c r="ARU68" s="87"/>
      <c r="ARV68" s="87"/>
      <c r="ARW68" s="87"/>
      <c r="ARX68" s="87"/>
      <c r="ARY68" s="87"/>
      <c r="ARZ68" s="87"/>
      <c r="ASA68" s="87"/>
      <c r="ASB68" s="87"/>
      <c r="ASC68" s="87"/>
      <c r="ASD68" s="87"/>
      <c r="ASE68" s="87"/>
      <c r="ASF68" s="87"/>
      <c r="ASG68" s="87"/>
      <c r="ASH68" s="87"/>
      <c r="ASI68" s="87"/>
      <c r="ASJ68" s="87"/>
      <c r="ASK68" s="87"/>
      <c r="ASL68" s="87"/>
      <c r="ASM68" s="87"/>
      <c r="ASN68" s="87"/>
      <c r="ASO68" s="87"/>
      <c r="ASP68" s="87"/>
      <c r="ASQ68" s="87"/>
      <c r="ASR68" s="87"/>
      <c r="ASS68" s="87"/>
      <c r="AST68" s="87"/>
      <c r="ASU68" s="87"/>
      <c r="ASV68" s="87"/>
      <c r="ASW68" s="87"/>
      <c r="ASX68" s="87"/>
      <c r="ASY68" s="87"/>
      <c r="ASZ68" s="87"/>
      <c r="ATA68" s="87"/>
      <c r="ATB68" s="87"/>
      <c r="ATC68" s="87"/>
      <c r="ATD68" s="87"/>
      <c r="ATE68" s="87"/>
      <c r="ATF68" s="87"/>
      <c r="ATG68" s="87"/>
      <c r="ATH68" s="87"/>
      <c r="ATI68" s="87"/>
      <c r="ATJ68" s="87"/>
      <c r="ATK68" s="87"/>
      <c r="ATL68" s="87"/>
      <c r="ATM68" s="87"/>
      <c r="ATN68" s="87"/>
      <c r="ATO68" s="87"/>
      <c r="ATP68" s="87"/>
      <c r="ATQ68" s="87"/>
      <c r="ATR68" s="87"/>
      <c r="ATS68" s="87"/>
      <c r="ATT68" s="87"/>
      <c r="ATU68" s="87"/>
      <c r="ATV68" s="87"/>
      <c r="ATW68" s="87"/>
      <c r="ATX68" s="87"/>
      <c r="ATY68" s="87"/>
      <c r="ATZ68" s="87"/>
      <c r="AUA68" s="87"/>
      <c r="AUB68" s="87"/>
      <c r="AUC68" s="87"/>
      <c r="AUD68" s="87"/>
      <c r="AUE68" s="87"/>
      <c r="AUF68" s="87"/>
      <c r="AUG68" s="87"/>
      <c r="AUH68" s="87"/>
      <c r="AUI68" s="87"/>
      <c r="AUJ68" s="87"/>
      <c r="AUK68" s="87"/>
      <c r="AUL68" s="87"/>
      <c r="AUM68" s="87"/>
      <c r="AUN68" s="87"/>
      <c r="AUO68" s="87"/>
      <c r="AUP68" s="87"/>
      <c r="AUQ68" s="87"/>
      <c r="AUR68" s="87"/>
      <c r="AUS68" s="87"/>
      <c r="AUT68" s="87"/>
      <c r="AUU68" s="87"/>
      <c r="AUV68" s="87"/>
      <c r="AUW68" s="87"/>
      <c r="AUX68" s="87"/>
      <c r="AUY68" s="87"/>
      <c r="AUZ68" s="87"/>
      <c r="AVA68" s="87"/>
      <c r="AVB68" s="87"/>
      <c r="AVC68" s="87"/>
      <c r="AVD68" s="87"/>
      <c r="AVE68" s="87"/>
      <c r="AVF68" s="87"/>
      <c r="AVG68" s="87"/>
      <c r="AVH68" s="87"/>
      <c r="AVI68" s="87"/>
      <c r="AVJ68" s="87"/>
      <c r="AVK68" s="87"/>
      <c r="AVL68" s="87"/>
      <c r="AVM68" s="87"/>
      <c r="AVN68" s="87"/>
      <c r="AVO68" s="87"/>
      <c r="AVP68" s="87"/>
      <c r="AVQ68" s="87"/>
      <c r="AVR68" s="87"/>
      <c r="AVS68" s="87"/>
      <c r="AVT68" s="87"/>
      <c r="AVU68" s="87"/>
      <c r="AVV68" s="87"/>
      <c r="AVW68" s="87"/>
      <c r="AVX68" s="87"/>
      <c r="AVY68" s="87"/>
      <c r="AVZ68" s="87"/>
      <c r="AWA68" s="87"/>
      <c r="AWB68" s="87"/>
      <c r="AWC68" s="87"/>
      <c r="AWD68" s="87"/>
      <c r="AWE68" s="87"/>
      <c r="AWF68" s="87"/>
      <c r="AWG68" s="87"/>
      <c r="AWH68" s="87"/>
      <c r="AWI68" s="87"/>
      <c r="AWJ68" s="87"/>
      <c r="AWK68" s="87"/>
      <c r="AWL68" s="87"/>
      <c r="AWM68" s="87"/>
      <c r="AWN68" s="87"/>
      <c r="AWO68" s="87"/>
      <c r="AWP68" s="87"/>
      <c r="AWQ68" s="87"/>
      <c r="AWR68" s="87"/>
      <c r="AWS68" s="87"/>
      <c r="AWT68" s="87"/>
      <c r="AWU68" s="87"/>
      <c r="AWV68" s="87"/>
      <c r="AWW68" s="87"/>
      <c r="AWX68" s="87"/>
      <c r="AWY68" s="87"/>
      <c r="AWZ68" s="87"/>
      <c r="AXA68" s="87"/>
      <c r="AXB68" s="87"/>
      <c r="AXC68" s="87"/>
      <c r="AXD68" s="87"/>
      <c r="AXE68" s="87"/>
      <c r="AXF68" s="87"/>
      <c r="AXG68" s="87"/>
      <c r="AXH68" s="87"/>
      <c r="AXI68" s="87"/>
      <c r="AXJ68" s="87"/>
      <c r="AXK68" s="87"/>
      <c r="AXL68" s="87"/>
      <c r="AXM68" s="87"/>
      <c r="AXN68" s="87"/>
      <c r="AXO68" s="87"/>
      <c r="AXP68" s="87"/>
      <c r="AXQ68" s="87"/>
      <c r="AXR68" s="87"/>
      <c r="AXS68" s="87"/>
      <c r="AXT68" s="87"/>
      <c r="AXU68" s="87"/>
      <c r="AXV68" s="87"/>
      <c r="AXW68" s="87"/>
      <c r="AXX68" s="87"/>
      <c r="AXY68" s="87"/>
      <c r="AXZ68" s="87"/>
      <c r="AYA68" s="87"/>
      <c r="AYB68" s="87"/>
      <c r="AYC68" s="87"/>
      <c r="AYD68" s="87"/>
      <c r="AYE68" s="87"/>
      <c r="AYF68" s="87"/>
      <c r="AYG68" s="87"/>
      <c r="AYH68" s="87"/>
      <c r="AYI68" s="87"/>
      <c r="AYJ68" s="87"/>
      <c r="AYK68" s="87"/>
      <c r="AYL68" s="87"/>
      <c r="AYM68" s="87"/>
      <c r="AYN68" s="87"/>
      <c r="AYO68" s="87"/>
      <c r="AYP68" s="87"/>
      <c r="AYQ68" s="87"/>
      <c r="AYR68" s="87"/>
      <c r="AYS68" s="87"/>
      <c r="AYT68" s="87"/>
      <c r="AYU68" s="87"/>
      <c r="AYV68" s="87"/>
      <c r="AYW68" s="87"/>
      <c r="AYX68" s="87"/>
      <c r="AYY68" s="87"/>
      <c r="AYZ68" s="87"/>
      <c r="AZA68" s="87"/>
      <c r="AZB68" s="87"/>
      <c r="AZC68" s="87"/>
      <c r="AZD68" s="87"/>
      <c r="AZE68" s="87"/>
      <c r="AZF68" s="87"/>
      <c r="AZG68" s="87"/>
      <c r="AZH68" s="87"/>
      <c r="AZI68" s="87"/>
      <c r="AZJ68" s="87"/>
      <c r="AZK68" s="87"/>
      <c r="AZL68" s="87"/>
      <c r="AZM68" s="87"/>
      <c r="AZN68" s="87"/>
      <c r="AZO68" s="87"/>
      <c r="AZP68" s="87"/>
      <c r="AZQ68" s="87"/>
      <c r="AZR68" s="87"/>
      <c r="AZS68" s="87"/>
      <c r="AZT68" s="87"/>
      <c r="AZU68" s="87"/>
      <c r="AZV68" s="87"/>
      <c r="AZW68" s="87"/>
      <c r="AZX68" s="87"/>
      <c r="AZY68" s="87"/>
      <c r="AZZ68" s="87"/>
      <c r="BAA68" s="87"/>
      <c r="BAB68" s="87"/>
      <c r="BAC68" s="87"/>
      <c r="BAD68" s="87"/>
      <c r="BAE68" s="87"/>
      <c r="BAF68" s="87"/>
      <c r="BAG68" s="87"/>
      <c r="BAH68" s="87"/>
      <c r="BAI68" s="87"/>
      <c r="BAJ68" s="87"/>
      <c r="BAK68" s="87"/>
      <c r="BAL68" s="87"/>
      <c r="BAM68" s="87"/>
      <c r="BAN68" s="87"/>
      <c r="BAO68" s="87"/>
      <c r="BAP68" s="87"/>
      <c r="BAQ68" s="87"/>
      <c r="BAR68" s="87"/>
      <c r="BAS68" s="87"/>
      <c r="BAT68" s="87"/>
      <c r="BAU68" s="87"/>
      <c r="BAV68" s="87"/>
      <c r="BAW68" s="87"/>
      <c r="BAX68" s="87"/>
      <c r="BAY68" s="87"/>
      <c r="BAZ68" s="87"/>
      <c r="BBA68" s="87"/>
      <c r="BBB68" s="87"/>
      <c r="BBC68" s="87"/>
      <c r="BBD68" s="87"/>
      <c r="BBE68" s="87"/>
      <c r="BBF68" s="87"/>
      <c r="BBG68" s="87"/>
      <c r="BBH68" s="87"/>
      <c r="BBI68" s="87"/>
      <c r="BBJ68" s="87"/>
      <c r="BBK68" s="87"/>
      <c r="BBL68" s="87"/>
      <c r="BBM68" s="87"/>
      <c r="BBN68" s="87"/>
      <c r="BBO68" s="87"/>
      <c r="BBP68" s="87"/>
      <c r="BBQ68" s="87"/>
      <c r="BBR68" s="87"/>
      <c r="BBS68" s="87"/>
      <c r="BBT68" s="87"/>
      <c r="BBU68" s="87"/>
      <c r="BBV68" s="87"/>
      <c r="BBW68" s="87"/>
      <c r="BBX68" s="87"/>
      <c r="BBY68" s="87"/>
      <c r="BBZ68" s="87"/>
      <c r="BCA68" s="87"/>
      <c r="BCB68" s="87"/>
      <c r="BCC68" s="87"/>
      <c r="BCD68" s="87"/>
      <c r="BCE68" s="87"/>
      <c r="BCF68" s="87"/>
      <c r="BCG68" s="87"/>
      <c r="BCH68" s="87"/>
      <c r="BCI68" s="87"/>
      <c r="BCJ68" s="87"/>
      <c r="BCK68" s="87"/>
      <c r="BCL68" s="87"/>
      <c r="BCM68" s="87"/>
      <c r="BCN68" s="87"/>
      <c r="BCO68" s="87"/>
      <c r="BCP68" s="87"/>
      <c r="BCQ68" s="87"/>
      <c r="BCR68" s="87"/>
      <c r="BCS68" s="87"/>
      <c r="BCT68" s="87"/>
      <c r="BCU68" s="87"/>
      <c r="BCV68" s="87"/>
      <c r="BCW68" s="87"/>
      <c r="BCX68" s="87"/>
      <c r="BCY68" s="87"/>
      <c r="BCZ68" s="87"/>
      <c r="BDA68" s="87"/>
      <c r="BDB68" s="87"/>
      <c r="BDC68" s="87"/>
      <c r="BDD68" s="87"/>
      <c r="BDE68" s="87"/>
      <c r="BDF68" s="87"/>
      <c r="BDG68" s="87"/>
      <c r="BDH68" s="87"/>
      <c r="BDI68" s="87"/>
      <c r="BDJ68" s="87"/>
      <c r="BDK68" s="87"/>
      <c r="BDL68" s="87"/>
      <c r="BDM68" s="87"/>
      <c r="BDN68" s="87"/>
      <c r="BDO68" s="87"/>
      <c r="BDP68" s="87"/>
      <c r="BDQ68" s="87"/>
      <c r="BDR68" s="87"/>
      <c r="BDS68" s="87"/>
      <c r="BDT68" s="87"/>
      <c r="BDU68" s="87"/>
      <c r="BDV68" s="87"/>
      <c r="BDW68" s="87"/>
      <c r="BDX68" s="87"/>
      <c r="BDY68" s="87"/>
      <c r="BDZ68" s="87"/>
      <c r="BEA68" s="87"/>
      <c r="BEB68" s="87"/>
      <c r="BEC68" s="87"/>
      <c r="BED68" s="87"/>
      <c r="BEE68" s="87"/>
      <c r="BEF68" s="87"/>
      <c r="BEG68" s="87"/>
      <c r="BEH68" s="87"/>
      <c r="BEI68" s="87"/>
      <c r="BEJ68" s="87"/>
      <c r="BEK68" s="87"/>
      <c r="BEL68" s="87"/>
      <c r="BEM68" s="87"/>
      <c r="BEN68" s="87"/>
      <c r="BEO68" s="87"/>
      <c r="BEP68" s="87"/>
      <c r="BEQ68" s="87"/>
      <c r="BER68" s="87"/>
      <c r="BES68" s="87"/>
      <c r="BET68" s="87"/>
      <c r="BEU68" s="87"/>
      <c r="BEV68" s="87"/>
      <c r="BEW68" s="87"/>
      <c r="BEX68" s="87"/>
      <c r="BEY68" s="87"/>
      <c r="BEZ68" s="87"/>
      <c r="BFA68" s="87"/>
      <c r="BFB68" s="87"/>
      <c r="BFC68" s="87"/>
      <c r="BFD68" s="87"/>
      <c r="BFE68" s="87"/>
      <c r="BFF68" s="87"/>
      <c r="BFG68" s="87"/>
      <c r="BFH68" s="87"/>
      <c r="BFI68" s="87"/>
      <c r="BFJ68" s="87"/>
      <c r="BFK68" s="87"/>
      <c r="BFL68" s="87"/>
      <c r="BFM68" s="87"/>
      <c r="BFN68" s="87"/>
      <c r="BFO68" s="87"/>
      <c r="BFP68" s="87"/>
      <c r="BFQ68" s="87"/>
      <c r="BFR68" s="87"/>
      <c r="BFS68" s="87"/>
      <c r="BFT68" s="87"/>
      <c r="BFU68" s="87"/>
      <c r="BFV68" s="87"/>
      <c r="BFW68" s="87"/>
      <c r="BFX68" s="87"/>
      <c r="BFY68" s="87"/>
      <c r="BFZ68" s="87"/>
      <c r="BGA68" s="87"/>
      <c r="BGB68" s="87"/>
      <c r="BGC68" s="87"/>
      <c r="BGD68" s="87"/>
      <c r="BGE68" s="87"/>
      <c r="BGF68" s="87"/>
      <c r="BGG68" s="87"/>
      <c r="BGH68" s="87"/>
      <c r="BGI68" s="87"/>
      <c r="BGJ68" s="87"/>
      <c r="BGK68" s="87"/>
      <c r="BGL68" s="87"/>
      <c r="BGM68" s="87"/>
      <c r="BGN68" s="87"/>
      <c r="BGO68" s="87"/>
      <c r="BGP68" s="87"/>
      <c r="BGQ68" s="87"/>
      <c r="BGR68" s="87"/>
      <c r="BGS68" s="87"/>
      <c r="BGT68" s="87"/>
      <c r="BGU68" s="87"/>
      <c r="BGV68" s="87"/>
      <c r="BGW68" s="87"/>
      <c r="BGX68" s="87"/>
      <c r="BGY68" s="87"/>
      <c r="BGZ68" s="87"/>
      <c r="BHA68" s="87"/>
      <c r="BHB68" s="87"/>
      <c r="BHC68" s="87"/>
      <c r="BHD68" s="87"/>
      <c r="BHE68" s="87"/>
      <c r="BHF68" s="87"/>
      <c r="BHG68" s="87"/>
      <c r="BHH68" s="87"/>
      <c r="BHI68" s="87"/>
      <c r="BHJ68" s="87"/>
      <c r="BHK68" s="87"/>
      <c r="BHL68" s="87"/>
      <c r="BHM68" s="87"/>
      <c r="BHN68" s="87"/>
      <c r="BHO68" s="87"/>
      <c r="BHP68" s="87"/>
      <c r="BHQ68" s="87"/>
      <c r="BHR68" s="87"/>
      <c r="BHS68" s="87"/>
      <c r="BHT68" s="87"/>
      <c r="BHU68" s="87"/>
      <c r="BHV68" s="87"/>
      <c r="BHW68" s="87"/>
      <c r="BHX68" s="87"/>
      <c r="BHY68" s="87"/>
      <c r="BHZ68" s="87"/>
      <c r="BIA68" s="87"/>
      <c r="BIB68" s="87"/>
      <c r="BIC68" s="87"/>
      <c r="BID68" s="87"/>
      <c r="BIE68" s="87"/>
      <c r="BIF68" s="87"/>
      <c r="BIG68" s="87"/>
      <c r="BIH68" s="87"/>
      <c r="BII68" s="87"/>
      <c r="BIJ68" s="87"/>
      <c r="BIK68" s="87"/>
      <c r="BIL68" s="87"/>
      <c r="BIM68" s="87"/>
      <c r="BIN68" s="87"/>
      <c r="BIO68" s="87"/>
      <c r="BIP68" s="87"/>
      <c r="BIQ68" s="87"/>
      <c r="BIR68" s="87"/>
      <c r="BIS68" s="87"/>
      <c r="BIT68" s="87"/>
      <c r="BIU68" s="87"/>
      <c r="BIV68" s="87"/>
      <c r="BIW68" s="87"/>
      <c r="BIX68" s="87"/>
      <c r="BIY68" s="87"/>
      <c r="BIZ68" s="87"/>
      <c r="BJA68" s="87"/>
      <c r="BJB68" s="87"/>
      <c r="BJC68" s="87"/>
      <c r="BJD68" s="87"/>
      <c r="BJE68" s="87"/>
      <c r="BJF68" s="87"/>
      <c r="BJG68" s="87"/>
      <c r="BJH68" s="87"/>
      <c r="BJI68" s="87"/>
      <c r="BJJ68" s="87"/>
      <c r="BJK68" s="87"/>
      <c r="BJL68" s="87"/>
      <c r="BJM68" s="87"/>
      <c r="BJN68" s="87"/>
      <c r="BJO68" s="87"/>
      <c r="BJP68" s="87"/>
      <c r="BJQ68" s="87"/>
      <c r="BJR68" s="87"/>
      <c r="BJS68" s="87"/>
      <c r="BJT68" s="87"/>
      <c r="BJU68" s="87"/>
      <c r="BJV68" s="87"/>
      <c r="BJW68" s="87"/>
      <c r="BJX68" s="87"/>
      <c r="BJY68" s="87"/>
      <c r="BJZ68" s="87"/>
      <c r="BKA68" s="87"/>
      <c r="BKB68" s="87"/>
      <c r="BKC68" s="87"/>
      <c r="BKD68" s="87"/>
      <c r="BKE68" s="87"/>
      <c r="BKF68" s="87"/>
      <c r="BKG68" s="87"/>
      <c r="BKH68" s="87"/>
      <c r="BKI68" s="87"/>
      <c r="BKJ68" s="87"/>
      <c r="BKK68" s="87"/>
      <c r="BKL68" s="87"/>
      <c r="BKM68" s="87"/>
      <c r="BKN68" s="87"/>
      <c r="BKO68" s="87"/>
      <c r="BKP68" s="87"/>
      <c r="BKQ68" s="87"/>
      <c r="BKR68" s="87"/>
      <c r="BKS68" s="87"/>
      <c r="BKT68" s="87"/>
      <c r="BKU68" s="87"/>
      <c r="BKV68" s="87"/>
      <c r="BKW68" s="87"/>
      <c r="BKX68" s="87"/>
      <c r="BKY68" s="87"/>
      <c r="BKZ68" s="87"/>
      <c r="BLA68" s="87"/>
      <c r="BLB68" s="87"/>
      <c r="BLC68" s="87"/>
      <c r="BLD68" s="87"/>
      <c r="BLE68" s="87"/>
      <c r="BLF68" s="87"/>
      <c r="BLG68" s="87"/>
      <c r="BLH68" s="87"/>
      <c r="BLI68" s="87"/>
      <c r="BLJ68" s="87"/>
      <c r="BLK68" s="87"/>
      <c r="BLL68" s="87"/>
      <c r="BLM68" s="87"/>
      <c r="BLN68" s="87"/>
      <c r="BLO68" s="87"/>
      <c r="BLP68" s="87"/>
      <c r="BLQ68" s="87"/>
      <c r="BLR68" s="87"/>
      <c r="BLS68" s="87"/>
      <c r="BLT68" s="87"/>
      <c r="BLU68" s="87"/>
      <c r="BLV68" s="87"/>
      <c r="BLW68" s="87"/>
      <c r="BLX68" s="87"/>
      <c r="BLY68" s="87"/>
      <c r="BLZ68" s="87"/>
      <c r="BMA68" s="87"/>
      <c r="BMB68" s="87"/>
      <c r="BMC68" s="87"/>
      <c r="BMD68" s="87"/>
      <c r="BME68" s="87"/>
      <c r="BMF68" s="87"/>
      <c r="BMG68" s="87"/>
      <c r="BMH68" s="87"/>
      <c r="BMI68" s="87"/>
      <c r="BMJ68" s="87"/>
      <c r="BMK68" s="87"/>
      <c r="BML68" s="87"/>
      <c r="BMM68" s="87"/>
      <c r="BMN68" s="87"/>
      <c r="BMO68" s="87"/>
      <c r="BMP68" s="87"/>
      <c r="BMQ68" s="87"/>
      <c r="BMR68" s="87"/>
      <c r="BMS68" s="87"/>
      <c r="BMT68" s="87"/>
      <c r="BMU68" s="87"/>
      <c r="BMV68" s="87"/>
      <c r="BMW68" s="87"/>
      <c r="BMX68" s="87"/>
      <c r="BMY68" s="87"/>
      <c r="BMZ68" s="87"/>
      <c r="BNA68" s="87"/>
      <c r="BNB68" s="87"/>
      <c r="BNC68" s="87"/>
      <c r="BND68" s="87"/>
      <c r="BNE68" s="87"/>
      <c r="BNF68" s="87"/>
      <c r="BNG68" s="87"/>
      <c r="BNH68" s="87"/>
      <c r="BNI68" s="87"/>
      <c r="BNJ68" s="87"/>
      <c r="BNK68" s="87"/>
      <c r="BNL68" s="87"/>
      <c r="BNM68" s="87"/>
      <c r="BNN68" s="87"/>
      <c r="BNO68" s="87"/>
      <c r="BNP68" s="87"/>
      <c r="BNQ68" s="87"/>
      <c r="BNR68" s="87"/>
      <c r="BNS68" s="87"/>
      <c r="BNT68" s="87"/>
      <c r="BNU68" s="87"/>
      <c r="BNV68" s="87"/>
      <c r="BNW68" s="87"/>
      <c r="BNX68" s="87"/>
      <c r="BNY68" s="87"/>
      <c r="BNZ68" s="87"/>
      <c r="BOA68" s="87"/>
      <c r="BOB68" s="87"/>
      <c r="BOC68" s="87"/>
      <c r="BOD68" s="87"/>
      <c r="BOE68" s="87"/>
      <c r="BOF68" s="87"/>
      <c r="BOG68" s="87"/>
      <c r="BOH68" s="87"/>
      <c r="BOI68" s="87"/>
      <c r="BOJ68" s="87"/>
      <c r="BOK68" s="87"/>
      <c r="BOL68" s="87"/>
      <c r="BOM68" s="87"/>
      <c r="BON68" s="87"/>
      <c r="BOO68" s="87"/>
      <c r="BOP68" s="87"/>
      <c r="BOQ68" s="87"/>
      <c r="BOR68" s="87"/>
      <c r="BOS68" s="87"/>
      <c r="BOT68" s="87"/>
      <c r="BOU68" s="87"/>
      <c r="BOV68" s="87"/>
      <c r="BOW68" s="87"/>
      <c r="BOX68" s="87"/>
      <c r="BOY68" s="87"/>
      <c r="BOZ68" s="87"/>
      <c r="BPA68" s="87"/>
      <c r="BPB68" s="87"/>
      <c r="BPC68" s="87"/>
      <c r="BPD68" s="87"/>
      <c r="BPE68" s="87"/>
      <c r="BPF68" s="87"/>
      <c r="BPG68" s="87"/>
      <c r="BPH68" s="87"/>
      <c r="BPI68" s="87"/>
      <c r="BPJ68" s="87"/>
      <c r="BPK68" s="87"/>
      <c r="BPL68" s="87"/>
      <c r="BPM68" s="87"/>
      <c r="BPN68" s="87"/>
      <c r="BPO68" s="87"/>
      <c r="BPP68" s="87"/>
      <c r="BPQ68" s="87"/>
      <c r="BPR68" s="87"/>
      <c r="BPS68" s="87"/>
      <c r="BPT68" s="87"/>
      <c r="BPU68" s="87"/>
      <c r="BPV68" s="87"/>
      <c r="BPW68" s="87"/>
      <c r="BPX68" s="87"/>
      <c r="BPY68" s="87"/>
      <c r="BPZ68" s="87"/>
      <c r="BQA68" s="87"/>
      <c r="BQB68" s="87"/>
      <c r="BQC68" s="87"/>
      <c r="BQD68" s="87"/>
      <c r="BQE68" s="87"/>
      <c r="BQF68" s="87"/>
      <c r="BQG68" s="87"/>
      <c r="BQH68" s="87"/>
      <c r="BQI68" s="87"/>
      <c r="BQJ68" s="87"/>
      <c r="BQK68" s="87"/>
      <c r="BQL68" s="87"/>
      <c r="BQM68" s="87"/>
      <c r="BQN68" s="87"/>
      <c r="BQO68" s="87"/>
      <c r="BQP68" s="87"/>
      <c r="BQQ68" s="87"/>
      <c r="BQR68" s="87"/>
      <c r="BQS68" s="87"/>
      <c r="BQT68" s="87"/>
      <c r="BQU68" s="87"/>
      <c r="BQV68" s="87"/>
      <c r="BQW68" s="87"/>
      <c r="BQX68" s="87"/>
      <c r="BQY68" s="87"/>
      <c r="BQZ68" s="87"/>
      <c r="BRA68" s="87"/>
      <c r="BRB68" s="87"/>
      <c r="BRC68" s="87"/>
      <c r="BRD68" s="87"/>
      <c r="BRE68" s="87"/>
      <c r="BRF68" s="87"/>
      <c r="BRG68" s="87"/>
      <c r="BRH68" s="87"/>
      <c r="BRI68" s="87"/>
      <c r="BRJ68" s="87"/>
      <c r="BRK68" s="87"/>
      <c r="BRL68" s="87"/>
      <c r="BRM68" s="87"/>
      <c r="BRN68" s="87"/>
      <c r="BRO68" s="87"/>
      <c r="BRP68" s="87"/>
      <c r="BRQ68" s="87"/>
      <c r="BRR68" s="87"/>
      <c r="BRS68" s="87"/>
      <c r="BRT68" s="87"/>
      <c r="BRU68" s="87"/>
      <c r="BRV68" s="87"/>
      <c r="BRW68" s="87"/>
      <c r="BRX68" s="87"/>
      <c r="BRY68" s="87"/>
      <c r="BRZ68" s="87"/>
      <c r="BSA68" s="87"/>
      <c r="BSB68" s="87"/>
      <c r="BSC68" s="87"/>
      <c r="BSD68" s="87"/>
      <c r="BSE68" s="87"/>
      <c r="BSF68" s="87"/>
      <c r="BSG68" s="87"/>
      <c r="BSH68" s="87"/>
      <c r="BSI68" s="87"/>
      <c r="BSJ68" s="87"/>
      <c r="BSK68" s="87"/>
      <c r="BSL68" s="87"/>
      <c r="BSM68" s="87"/>
      <c r="BSN68" s="87"/>
      <c r="BSO68" s="87"/>
      <c r="BSP68" s="87"/>
      <c r="BSQ68" s="87"/>
      <c r="BSR68" s="87"/>
      <c r="BSS68" s="87"/>
      <c r="BST68" s="87"/>
      <c r="BSU68" s="87"/>
      <c r="BSV68" s="87"/>
      <c r="BSW68" s="87"/>
      <c r="BSX68" s="87"/>
      <c r="BSY68" s="87"/>
      <c r="BSZ68" s="87"/>
      <c r="BTA68" s="87"/>
      <c r="BTB68" s="87"/>
      <c r="BTC68" s="87"/>
      <c r="BTD68" s="87"/>
      <c r="BTE68" s="87"/>
      <c r="BTF68" s="87"/>
      <c r="BTG68" s="87"/>
      <c r="BTH68" s="87"/>
      <c r="BTI68" s="87"/>
      <c r="BTJ68" s="87"/>
      <c r="BTK68" s="87"/>
      <c r="BTL68" s="87"/>
      <c r="BTM68" s="87"/>
      <c r="BTN68" s="87"/>
      <c r="BTO68" s="87"/>
      <c r="BTP68" s="87"/>
      <c r="BTQ68" s="87"/>
      <c r="BTR68" s="87"/>
      <c r="BTS68" s="87"/>
      <c r="BTT68" s="87"/>
      <c r="BTU68" s="87"/>
      <c r="BTV68" s="87"/>
      <c r="BTW68" s="87"/>
      <c r="BTX68" s="87"/>
      <c r="BTY68" s="87"/>
      <c r="BTZ68" s="87"/>
      <c r="BUA68" s="87"/>
      <c r="BUB68" s="87"/>
      <c r="BUC68" s="87"/>
      <c r="BUD68" s="87"/>
      <c r="BUE68" s="87"/>
      <c r="BUF68" s="87"/>
      <c r="BUG68" s="87"/>
      <c r="BUH68" s="87"/>
      <c r="BUI68" s="87"/>
      <c r="BUJ68" s="87"/>
      <c r="BUK68" s="87"/>
      <c r="BUL68" s="87"/>
      <c r="BUM68" s="87"/>
      <c r="BUN68" s="87"/>
      <c r="BUO68" s="87"/>
      <c r="BUP68" s="87"/>
      <c r="BUQ68" s="87"/>
      <c r="BUR68" s="87"/>
      <c r="BUS68" s="87"/>
      <c r="BUT68" s="87"/>
      <c r="BUU68" s="87"/>
      <c r="BUV68" s="87"/>
      <c r="BUW68" s="87"/>
      <c r="BUX68" s="87"/>
      <c r="BUY68" s="87"/>
      <c r="BUZ68" s="87"/>
      <c r="BVA68" s="87"/>
      <c r="BVB68" s="87"/>
      <c r="BVC68" s="87"/>
      <c r="BVD68" s="87"/>
      <c r="BVE68" s="87"/>
      <c r="BVF68" s="87"/>
      <c r="BVG68" s="87"/>
      <c r="BVH68" s="87"/>
      <c r="BVI68" s="87"/>
      <c r="BVJ68" s="87"/>
      <c r="BVK68" s="87"/>
      <c r="BVL68" s="87"/>
      <c r="BVM68" s="87"/>
      <c r="BVN68" s="87"/>
      <c r="BVO68" s="87"/>
      <c r="BVP68" s="87"/>
      <c r="BVQ68" s="87"/>
      <c r="BVR68" s="87"/>
      <c r="BVS68" s="87"/>
      <c r="BVT68" s="87"/>
      <c r="BVU68" s="87"/>
      <c r="BVV68" s="87"/>
      <c r="BVW68" s="87"/>
      <c r="BVX68" s="87"/>
      <c r="BVY68" s="87"/>
      <c r="BVZ68" s="87"/>
      <c r="BWA68" s="87"/>
      <c r="BWB68" s="87"/>
      <c r="BWC68" s="87"/>
      <c r="BWD68" s="87"/>
      <c r="BWE68" s="87"/>
      <c r="BWF68" s="87"/>
      <c r="BWG68" s="87"/>
      <c r="BWH68" s="87"/>
      <c r="BWI68" s="87"/>
      <c r="BWJ68" s="87"/>
      <c r="BWK68" s="87"/>
      <c r="BWL68" s="87"/>
      <c r="BWM68" s="87"/>
      <c r="BWN68" s="87"/>
      <c r="BWO68" s="87"/>
      <c r="BWP68" s="87"/>
      <c r="BWQ68" s="87"/>
      <c r="BWR68" s="87"/>
      <c r="BWS68" s="87"/>
      <c r="BWT68" s="87"/>
      <c r="BWU68" s="87"/>
      <c r="BWV68" s="87"/>
      <c r="BWW68" s="87"/>
      <c r="BWX68" s="87"/>
      <c r="BWY68" s="87"/>
      <c r="BWZ68" s="87"/>
      <c r="BXA68" s="87"/>
      <c r="BXB68" s="87"/>
      <c r="BXC68" s="87"/>
      <c r="BXD68" s="87"/>
      <c r="BXE68" s="87"/>
      <c r="BXF68" s="87"/>
      <c r="BXG68" s="87"/>
      <c r="BXH68" s="87"/>
      <c r="BXI68" s="87"/>
      <c r="BXJ68" s="87"/>
      <c r="BXK68" s="87"/>
      <c r="BXL68" s="87"/>
      <c r="BXM68" s="87"/>
      <c r="BXN68" s="87"/>
      <c r="BXO68" s="87"/>
      <c r="BXP68" s="87"/>
      <c r="BXQ68" s="87"/>
      <c r="BXR68" s="87"/>
      <c r="BXS68" s="87"/>
      <c r="BXT68" s="87"/>
      <c r="BXU68" s="87"/>
      <c r="BXV68" s="87"/>
      <c r="BXW68" s="87"/>
      <c r="BXX68" s="87"/>
      <c r="BXY68" s="87"/>
    </row>
    <row r="69" spans="1:2001" s="88" customFormat="1" ht="15.75" hidden="1" customHeight="1" outlineLevel="1">
      <c r="A69" s="53"/>
      <c r="B69" s="89" t="s">
        <v>88</v>
      </c>
      <c r="C69" s="90"/>
      <c r="D69" s="91"/>
      <c r="E69" s="92"/>
      <c r="F69" s="92"/>
      <c r="G69" s="64"/>
      <c r="H69" s="64"/>
      <c r="I69" s="95"/>
      <c r="J69" s="85"/>
      <c r="K69" s="96"/>
      <c r="L69" s="95"/>
      <c r="M69" s="65"/>
      <c r="N69" s="65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  <c r="IW69" s="87"/>
      <c r="IX69" s="87"/>
      <c r="IY69" s="87"/>
      <c r="IZ69" s="87"/>
      <c r="JA69" s="87"/>
      <c r="JB69" s="87"/>
      <c r="JC69" s="87"/>
      <c r="JD69" s="87"/>
      <c r="JE69" s="87"/>
      <c r="JF69" s="87"/>
      <c r="JG69" s="87"/>
      <c r="JH69" s="87"/>
      <c r="JI69" s="87"/>
      <c r="JJ69" s="87"/>
      <c r="JK69" s="87"/>
      <c r="JL69" s="87"/>
      <c r="JM69" s="87"/>
      <c r="JN69" s="87"/>
      <c r="JO69" s="87"/>
      <c r="JP69" s="87"/>
      <c r="JQ69" s="87"/>
      <c r="JR69" s="87"/>
      <c r="JS69" s="87"/>
      <c r="JT69" s="87"/>
      <c r="JU69" s="87"/>
      <c r="JV69" s="87"/>
      <c r="JW69" s="87"/>
      <c r="JX69" s="87"/>
      <c r="JY69" s="87"/>
      <c r="JZ69" s="87"/>
      <c r="KA69" s="87"/>
      <c r="KB69" s="87"/>
      <c r="KC69" s="87"/>
      <c r="KD69" s="87"/>
      <c r="KE69" s="87"/>
      <c r="KF69" s="87"/>
      <c r="KG69" s="87"/>
      <c r="KH69" s="87"/>
      <c r="KI69" s="87"/>
      <c r="KJ69" s="87"/>
      <c r="KK69" s="87"/>
      <c r="KL69" s="87"/>
      <c r="KM69" s="87"/>
      <c r="KN69" s="87"/>
      <c r="KO69" s="87"/>
      <c r="KP69" s="87"/>
      <c r="KQ69" s="87"/>
      <c r="KR69" s="87"/>
      <c r="KS69" s="87"/>
      <c r="KT69" s="87"/>
      <c r="KU69" s="87"/>
      <c r="KV69" s="87"/>
      <c r="KW69" s="87"/>
      <c r="KX69" s="87"/>
      <c r="KY69" s="87"/>
      <c r="KZ69" s="87"/>
      <c r="LA69" s="87"/>
      <c r="LB69" s="87"/>
      <c r="LC69" s="87"/>
      <c r="LD69" s="87"/>
      <c r="LE69" s="87"/>
      <c r="LF69" s="87"/>
      <c r="LG69" s="87"/>
      <c r="LH69" s="87"/>
      <c r="LI69" s="87"/>
      <c r="LJ69" s="87"/>
      <c r="LK69" s="87"/>
      <c r="LL69" s="87"/>
      <c r="LM69" s="87"/>
      <c r="LN69" s="87"/>
      <c r="LO69" s="87"/>
      <c r="LP69" s="87"/>
      <c r="LQ69" s="87"/>
      <c r="LR69" s="87"/>
      <c r="LS69" s="87"/>
      <c r="LT69" s="87"/>
      <c r="LU69" s="87"/>
      <c r="LV69" s="87"/>
      <c r="LW69" s="87"/>
      <c r="LX69" s="87"/>
      <c r="LY69" s="87"/>
      <c r="LZ69" s="87"/>
      <c r="MA69" s="87"/>
      <c r="MB69" s="87"/>
      <c r="MC69" s="87"/>
      <c r="MD69" s="87"/>
      <c r="ME69" s="87"/>
      <c r="MF69" s="87"/>
      <c r="MG69" s="87"/>
      <c r="MH69" s="87"/>
      <c r="MI69" s="87"/>
      <c r="MJ69" s="87"/>
      <c r="MK69" s="87"/>
      <c r="ML69" s="87"/>
      <c r="MM69" s="87"/>
      <c r="MN69" s="87"/>
      <c r="MO69" s="87"/>
      <c r="MP69" s="87"/>
      <c r="MQ69" s="87"/>
      <c r="MR69" s="87"/>
      <c r="MS69" s="87"/>
      <c r="MT69" s="87"/>
      <c r="MU69" s="87"/>
      <c r="MV69" s="87"/>
      <c r="MW69" s="87"/>
      <c r="MX69" s="87"/>
      <c r="MY69" s="87"/>
      <c r="MZ69" s="87"/>
      <c r="NA69" s="87"/>
      <c r="NB69" s="87"/>
      <c r="NC69" s="87"/>
      <c r="ND69" s="87"/>
      <c r="NE69" s="87"/>
      <c r="NF69" s="87"/>
      <c r="NG69" s="87"/>
      <c r="NH69" s="87"/>
      <c r="NI69" s="87"/>
      <c r="NJ69" s="87"/>
      <c r="NK69" s="87"/>
      <c r="NL69" s="87"/>
      <c r="NM69" s="87"/>
      <c r="NN69" s="87"/>
      <c r="NO69" s="87"/>
      <c r="NP69" s="87"/>
      <c r="NQ69" s="87"/>
      <c r="NR69" s="87"/>
      <c r="NS69" s="87"/>
      <c r="NT69" s="87"/>
      <c r="NU69" s="87"/>
      <c r="NV69" s="87"/>
      <c r="NW69" s="87"/>
      <c r="NX69" s="87"/>
      <c r="NY69" s="87"/>
      <c r="NZ69" s="87"/>
      <c r="OA69" s="87"/>
      <c r="OB69" s="87"/>
      <c r="OC69" s="87"/>
      <c r="OD69" s="87"/>
      <c r="OE69" s="87"/>
      <c r="OF69" s="87"/>
      <c r="OG69" s="87"/>
      <c r="OH69" s="87"/>
      <c r="OI69" s="87"/>
      <c r="OJ69" s="87"/>
      <c r="OK69" s="87"/>
      <c r="OL69" s="87"/>
      <c r="OM69" s="87"/>
      <c r="ON69" s="87"/>
      <c r="OO69" s="87"/>
      <c r="OP69" s="87"/>
      <c r="OQ69" s="87"/>
      <c r="OR69" s="87"/>
      <c r="OS69" s="87"/>
      <c r="OT69" s="87"/>
      <c r="OU69" s="87"/>
      <c r="OV69" s="87"/>
      <c r="OW69" s="87"/>
      <c r="OX69" s="87"/>
      <c r="OY69" s="87"/>
      <c r="OZ69" s="87"/>
      <c r="PA69" s="87"/>
      <c r="PB69" s="87"/>
      <c r="PC69" s="87"/>
      <c r="PD69" s="87"/>
      <c r="PE69" s="87"/>
      <c r="PF69" s="87"/>
      <c r="PG69" s="87"/>
      <c r="PH69" s="87"/>
      <c r="PI69" s="87"/>
      <c r="PJ69" s="87"/>
      <c r="PK69" s="87"/>
      <c r="PL69" s="87"/>
      <c r="PM69" s="87"/>
      <c r="PN69" s="87"/>
      <c r="PO69" s="87"/>
      <c r="PP69" s="87"/>
      <c r="PQ69" s="87"/>
      <c r="PR69" s="87"/>
      <c r="PS69" s="87"/>
      <c r="PT69" s="87"/>
      <c r="PU69" s="87"/>
      <c r="PV69" s="87"/>
      <c r="PW69" s="87"/>
      <c r="PX69" s="87"/>
      <c r="PY69" s="87"/>
      <c r="PZ69" s="87"/>
      <c r="QA69" s="87"/>
      <c r="QB69" s="87"/>
      <c r="QC69" s="87"/>
      <c r="QD69" s="87"/>
      <c r="QE69" s="87"/>
      <c r="QF69" s="87"/>
      <c r="QG69" s="87"/>
      <c r="QH69" s="87"/>
      <c r="QI69" s="87"/>
      <c r="QJ69" s="87"/>
      <c r="QK69" s="87"/>
      <c r="QL69" s="87"/>
      <c r="QM69" s="87"/>
      <c r="QN69" s="87"/>
      <c r="QO69" s="87"/>
      <c r="QP69" s="87"/>
      <c r="QQ69" s="87"/>
      <c r="QR69" s="87"/>
      <c r="QS69" s="87"/>
      <c r="QT69" s="87"/>
      <c r="QU69" s="87"/>
      <c r="QV69" s="87"/>
      <c r="QW69" s="87"/>
      <c r="QX69" s="87"/>
      <c r="QY69" s="87"/>
      <c r="QZ69" s="87"/>
      <c r="RA69" s="87"/>
      <c r="RB69" s="87"/>
      <c r="RC69" s="87"/>
      <c r="RD69" s="87"/>
      <c r="RE69" s="87"/>
      <c r="RF69" s="87"/>
      <c r="RG69" s="87"/>
      <c r="RH69" s="87"/>
      <c r="RI69" s="87"/>
      <c r="RJ69" s="87"/>
      <c r="RK69" s="87"/>
      <c r="RL69" s="87"/>
      <c r="RM69" s="87"/>
      <c r="RN69" s="87"/>
      <c r="RO69" s="87"/>
      <c r="RP69" s="87"/>
      <c r="RQ69" s="87"/>
      <c r="RR69" s="87"/>
      <c r="RS69" s="87"/>
      <c r="RT69" s="87"/>
      <c r="RU69" s="87"/>
      <c r="RV69" s="87"/>
      <c r="RW69" s="87"/>
      <c r="RX69" s="87"/>
      <c r="RY69" s="87"/>
      <c r="RZ69" s="87"/>
      <c r="SA69" s="87"/>
      <c r="SB69" s="87"/>
      <c r="SC69" s="87"/>
      <c r="SD69" s="87"/>
      <c r="SE69" s="87"/>
      <c r="SF69" s="87"/>
      <c r="SG69" s="87"/>
      <c r="SH69" s="87"/>
      <c r="SI69" s="87"/>
      <c r="SJ69" s="87"/>
      <c r="SK69" s="87"/>
      <c r="SL69" s="87"/>
      <c r="SM69" s="87"/>
      <c r="SN69" s="87"/>
      <c r="SO69" s="87"/>
      <c r="SP69" s="87"/>
      <c r="SQ69" s="87"/>
      <c r="SR69" s="87"/>
      <c r="SS69" s="87"/>
      <c r="ST69" s="87"/>
      <c r="SU69" s="87"/>
      <c r="SV69" s="87"/>
      <c r="SW69" s="87"/>
      <c r="SX69" s="87"/>
      <c r="SY69" s="87"/>
      <c r="SZ69" s="87"/>
      <c r="TA69" s="87"/>
      <c r="TB69" s="87"/>
      <c r="TC69" s="87"/>
      <c r="TD69" s="87"/>
      <c r="TE69" s="87"/>
      <c r="TF69" s="87"/>
      <c r="TG69" s="87"/>
      <c r="TH69" s="87"/>
      <c r="TI69" s="87"/>
      <c r="TJ69" s="87"/>
      <c r="TK69" s="87"/>
      <c r="TL69" s="87"/>
      <c r="TM69" s="87"/>
      <c r="TN69" s="87"/>
      <c r="TO69" s="87"/>
      <c r="TP69" s="87"/>
      <c r="TQ69" s="87"/>
      <c r="TR69" s="87"/>
      <c r="TS69" s="87"/>
      <c r="TT69" s="87"/>
      <c r="TU69" s="87"/>
      <c r="TV69" s="87"/>
      <c r="TW69" s="87"/>
      <c r="TX69" s="87"/>
      <c r="TY69" s="87"/>
      <c r="TZ69" s="87"/>
      <c r="UA69" s="87"/>
      <c r="UB69" s="87"/>
      <c r="UC69" s="87"/>
      <c r="UD69" s="87"/>
      <c r="UE69" s="87"/>
      <c r="UF69" s="87"/>
      <c r="UG69" s="87"/>
      <c r="UH69" s="87"/>
      <c r="UI69" s="87"/>
      <c r="UJ69" s="87"/>
      <c r="UK69" s="87"/>
      <c r="UL69" s="87"/>
      <c r="UM69" s="87"/>
      <c r="UN69" s="87"/>
      <c r="UO69" s="87"/>
      <c r="UP69" s="87"/>
      <c r="UQ69" s="87"/>
      <c r="UR69" s="87"/>
      <c r="US69" s="87"/>
      <c r="UT69" s="87"/>
      <c r="UU69" s="87"/>
      <c r="UV69" s="87"/>
      <c r="UW69" s="87"/>
      <c r="UX69" s="87"/>
      <c r="UY69" s="87"/>
      <c r="UZ69" s="87"/>
      <c r="VA69" s="87"/>
      <c r="VB69" s="87"/>
      <c r="VC69" s="87"/>
      <c r="VD69" s="87"/>
      <c r="VE69" s="87"/>
      <c r="VF69" s="87"/>
      <c r="VG69" s="87"/>
      <c r="VH69" s="87"/>
      <c r="VI69" s="87"/>
      <c r="VJ69" s="87"/>
      <c r="VK69" s="87"/>
      <c r="VL69" s="87"/>
      <c r="VM69" s="87"/>
      <c r="VN69" s="87"/>
      <c r="VO69" s="87"/>
      <c r="VP69" s="87"/>
      <c r="VQ69" s="87"/>
      <c r="VR69" s="87"/>
      <c r="VS69" s="87"/>
      <c r="VT69" s="87"/>
      <c r="VU69" s="87"/>
      <c r="VV69" s="87"/>
      <c r="VW69" s="87"/>
      <c r="VX69" s="87"/>
      <c r="VY69" s="87"/>
      <c r="VZ69" s="87"/>
      <c r="WA69" s="87"/>
      <c r="WB69" s="87"/>
      <c r="WC69" s="87"/>
      <c r="WD69" s="87"/>
      <c r="WE69" s="87"/>
      <c r="WF69" s="87"/>
      <c r="WG69" s="87"/>
      <c r="WH69" s="87"/>
      <c r="WI69" s="87"/>
      <c r="WJ69" s="87"/>
      <c r="WK69" s="87"/>
      <c r="WL69" s="87"/>
      <c r="WM69" s="87"/>
      <c r="WN69" s="87"/>
      <c r="WO69" s="87"/>
      <c r="WP69" s="87"/>
      <c r="WQ69" s="87"/>
      <c r="WR69" s="87"/>
      <c r="WS69" s="87"/>
      <c r="WT69" s="87"/>
      <c r="WU69" s="87"/>
      <c r="WV69" s="87"/>
      <c r="WW69" s="87"/>
      <c r="WX69" s="87"/>
      <c r="WY69" s="87"/>
      <c r="WZ69" s="87"/>
      <c r="XA69" s="87"/>
      <c r="XB69" s="87"/>
      <c r="XC69" s="87"/>
      <c r="XD69" s="87"/>
      <c r="XE69" s="87"/>
      <c r="XF69" s="87"/>
      <c r="XG69" s="87"/>
      <c r="XH69" s="87"/>
      <c r="XI69" s="87"/>
      <c r="XJ69" s="87"/>
      <c r="XK69" s="87"/>
      <c r="XL69" s="87"/>
      <c r="XM69" s="87"/>
      <c r="XN69" s="87"/>
      <c r="XO69" s="87"/>
      <c r="XP69" s="87"/>
      <c r="XQ69" s="87"/>
      <c r="XR69" s="87"/>
      <c r="XS69" s="87"/>
      <c r="XT69" s="87"/>
      <c r="XU69" s="87"/>
      <c r="XV69" s="87"/>
      <c r="XW69" s="87"/>
      <c r="XX69" s="87"/>
      <c r="XY69" s="87"/>
      <c r="XZ69" s="87"/>
      <c r="YA69" s="87"/>
      <c r="YB69" s="87"/>
      <c r="YC69" s="87"/>
      <c r="YD69" s="87"/>
      <c r="YE69" s="87"/>
      <c r="YF69" s="87"/>
      <c r="YG69" s="87"/>
      <c r="YH69" s="87"/>
      <c r="YI69" s="87"/>
      <c r="YJ69" s="87"/>
      <c r="YK69" s="87"/>
      <c r="YL69" s="87"/>
      <c r="YM69" s="87"/>
      <c r="YN69" s="87"/>
      <c r="YO69" s="87"/>
      <c r="YP69" s="87"/>
      <c r="YQ69" s="87"/>
      <c r="YR69" s="87"/>
      <c r="YS69" s="87"/>
      <c r="YT69" s="87"/>
      <c r="YU69" s="87"/>
      <c r="YV69" s="87"/>
      <c r="YW69" s="87"/>
      <c r="YX69" s="87"/>
      <c r="YY69" s="87"/>
      <c r="YZ69" s="87"/>
      <c r="ZA69" s="87"/>
      <c r="ZB69" s="87"/>
      <c r="ZC69" s="87"/>
      <c r="ZD69" s="87"/>
      <c r="ZE69" s="87"/>
      <c r="ZF69" s="87"/>
      <c r="ZG69" s="87"/>
      <c r="ZH69" s="87"/>
      <c r="ZI69" s="87"/>
      <c r="ZJ69" s="87"/>
      <c r="ZK69" s="87"/>
      <c r="ZL69" s="87"/>
      <c r="ZM69" s="87"/>
      <c r="ZN69" s="87"/>
      <c r="ZO69" s="87"/>
      <c r="ZP69" s="87"/>
      <c r="ZQ69" s="87"/>
      <c r="ZR69" s="87"/>
      <c r="ZS69" s="87"/>
      <c r="ZT69" s="87"/>
      <c r="ZU69" s="87"/>
      <c r="ZV69" s="87"/>
      <c r="ZW69" s="87"/>
      <c r="ZX69" s="87"/>
      <c r="ZY69" s="87"/>
      <c r="ZZ69" s="87"/>
      <c r="AAA69" s="87"/>
      <c r="AAB69" s="87"/>
      <c r="AAC69" s="87"/>
      <c r="AAD69" s="87"/>
      <c r="AAE69" s="87"/>
      <c r="AAF69" s="87"/>
      <c r="AAG69" s="87"/>
      <c r="AAH69" s="87"/>
      <c r="AAI69" s="87"/>
      <c r="AAJ69" s="87"/>
      <c r="AAK69" s="87"/>
      <c r="AAL69" s="87"/>
      <c r="AAM69" s="87"/>
      <c r="AAN69" s="87"/>
      <c r="AAO69" s="87"/>
      <c r="AAP69" s="87"/>
      <c r="AAQ69" s="87"/>
      <c r="AAR69" s="87"/>
      <c r="AAS69" s="87"/>
      <c r="AAT69" s="87"/>
      <c r="AAU69" s="87"/>
      <c r="AAV69" s="87"/>
      <c r="AAW69" s="87"/>
      <c r="AAX69" s="87"/>
      <c r="AAY69" s="87"/>
      <c r="AAZ69" s="87"/>
      <c r="ABA69" s="87"/>
      <c r="ABB69" s="87"/>
      <c r="ABC69" s="87"/>
      <c r="ABD69" s="87"/>
      <c r="ABE69" s="87"/>
      <c r="ABF69" s="87"/>
      <c r="ABG69" s="87"/>
      <c r="ABH69" s="87"/>
      <c r="ABI69" s="87"/>
      <c r="ABJ69" s="87"/>
      <c r="ABK69" s="87"/>
      <c r="ABL69" s="87"/>
      <c r="ABM69" s="87"/>
      <c r="ABN69" s="87"/>
      <c r="ABO69" s="87"/>
      <c r="ABP69" s="87"/>
      <c r="ABQ69" s="87"/>
      <c r="ABR69" s="87"/>
      <c r="ABS69" s="87"/>
      <c r="ABT69" s="87"/>
      <c r="ABU69" s="87"/>
      <c r="ABV69" s="87"/>
      <c r="ABW69" s="87"/>
      <c r="ABX69" s="87"/>
      <c r="ABY69" s="87"/>
      <c r="ABZ69" s="87"/>
      <c r="ACA69" s="87"/>
      <c r="ACB69" s="87"/>
      <c r="ACC69" s="87"/>
      <c r="ACD69" s="87"/>
      <c r="ACE69" s="87"/>
      <c r="ACF69" s="87"/>
      <c r="ACG69" s="87"/>
      <c r="ACH69" s="87"/>
      <c r="ACI69" s="87"/>
      <c r="ACJ69" s="87"/>
      <c r="ACK69" s="87"/>
      <c r="ACL69" s="87"/>
      <c r="ACM69" s="87"/>
      <c r="ACN69" s="87"/>
      <c r="ACO69" s="87"/>
      <c r="ACP69" s="87"/>
      <c r="ACQ69" s="87"/>
      <c r="ACR69" s="87"/>
      <c r="ACS69" s="87"/>
      <c r="ACT69" s="87"/>
      <c r="ACU69" s="87"/>
      <c r="ACV69" s="87"/>
      <c r="ACW69" s="87"/>
      <c r="ACX69" s="87"/>
      <c r="ACY69" s="87"/>
      <c r="ACZ69" s="87"/>
      <c r="ADA69" s="87"/>
      <c r="ADB69" s="87"/>
      <c r="ADC69" s="87"/>
      <c r="ADD69" s="87"/>
      <c r="ADE69" s="87"/>
      <c r="ADF69" s="87"/>
      <c r="ADG69" s="87"/>
      <c r="ADH69" s="87"/>
      <c r="ADI69" s="87"/>
      <c r="ADJ69" s="87"/>
      <c r="ADK69" s="87"/>
      <c r="ADL69" s="87"/>
      <c r="ADM69" s="87"/>
      <c r="ADN69" s="87"/>
      <c r="ADO69" s="87"/>
      <c r="ADP69" s="87"/>
      <c r="ADQ69" s="87"/>
      <c r="ADR69" s="87"/>
      <c r="ADS69" s="87"/>
      <c r="ADT69" s="87"/>
      <c r="ADU69" s="87"/>
      <c r="ADV69" s="87"/>
      <c r="ADW69" s="87"/>
      <c r="ADX69" s="87"/>
      <c r="ADY69" s="87"/>
      <c r="ADZ69" s="87"/>
      <c r="AEA69" s="87"/>
      <c r="AEB69" s="87"/>
      <c r="AEC69" s="87"/>
      <c r="AED69" s="87"/>
      <c r="AEE69" s="87"/>
      <c r="AEF69" s="87"/>
      <c r="AEG69" s="87"/>
      <c r="AEH69" s="87"/>
      <c r="AEI69" s="87"/>
      <c r="AEJ69" s="87"/>
      <c r="AEK69" s="87"/>
      <c r="AEL69" s="87"/>
      <c r="AEM69" s="87"/>
      <c r="AEN69" s="87"/>
      <c r="AEO69" s="87"/>
      <c r="AEP69" s="87"/>
      <c r="AEQ69" s="87"/>
      <c r="AER69" s="87"/>
      <c r="AES69" s="87"/>
      <c r="AET69" s="87"/>
      <c r="AEU69" s="87"/>
      <c r="AEV69" s="87"/>
      <c r="AEW69" s="87"/>
      <c r="AEX69" s="87"/>
      <c r="AEY69" s="87"/>
      <c r="AEZ69" s="87"/>
      <c r="AFA69" s="87"/>
      <c r="AFB69" s="87"/>
      <c r="AFC69" s="87"/>
      <c r="AFD69" s="87"/>
      <c r="AFE69" s="87"/>
      <c r="AFF69" s="87"/>
      <c r="AFG69" s="87"/>
      <c r="AFH69" s="87"/>
      <c r="AFI69" s="87"/>
      <c r="AFJ69" s="87"/>
      <c r="AFK69" s="87"/>
      <c r="AFL69" s="87"/>
      <c r="AFM69" s="87"/>
      <c r="AFN69" s="87"/>
      <c r="AFO69" s="87"/>
      <c r="AFP69" s="87"/>
      <c r="AFQ69" s="87"/>
      <c r="AFR69" s="87"/>
      <c r="AFS69" s="87"/>
      <c r="AFT69" s="87"/>
      <c r="AFU69" s="87"/>
      <c r="AFV69" s="87"/>
      <c r="AFW69" s="87"/>
      <c r="AFX69" s="87"/>
      <c r="AFY69" s="87"/>
      <c r="AFZ69" s="87"/>
      <c r="AGA69" s="87"/>
      <c r="AGB69" s="87"/>
      <c r="AGC69" s="87"/>
      <c r="AGD69" s="87"/>
      <c r="AGE69" s="87"/>
      <c r="AGF69" s="87"/>
      <c r="AGG69" s="87"/>
      <c r="AGH69" s="87"/>
      <c r="AGI69" s="87"/>
      <c r="AGJ69" s="87"/>
      <c r="AGK69" s="87"/>
      <c r="AGL69" s="87"/>
      <c r="AGM69" s="87"/>
      <c r="AGN69" s="87"/>
      <c r="AGO69" s="87"/>
      <c r="AGP69" s="87"/>
      <c r="AGQ69" s="87"/>
      <c r="AGR69" s="87"/>
      <c r="AGS69" s="87"/>
      <c r="AGT69" s="87"/>
      <c r="AGU69" s="87"/>
      <c r="AGV69" s="87"/>
      <c r="AGW69" s="87"/>
      <c r="AGX69" s="87"/>
      <c r="AGY69" s="87"/>
      <c r="AGZ69" s="87"/>
      <c r="AHA69" s="87"/>
      <c r="AHB69" s="87"/>
      <c r="AHC69" s="87"/>
      <c r="AHD69" s="87"/>
      <c r="AHE69" s="87"/>
      <c r="AHF69" s="87"/>
      <c r="AHG69" s="87"/>
      <c r="AHH69" s="87"/>
      <c r="AHI69" s="87"/>
      <c r="AHJ69" s="87"/>
      <c r="AHK69" s="87"/>
      <c r="AHL69" s="87"/>
      <c r="AHM69" s="87"/>
      <c r="AHN69" s="87"/>
      <c r="AHO69" s="87"/>
      <c r="AHP69" s="87"/>
      <c r="AHQ69" s="87"/>
      <c r="AHR69" s="87"/>
      <c r="AHS69" s="87"/>
      <c r="AHT69" s="87"/>
      <c r="AHU69" s="87"/>
      <c r="AHV69" s="87"/>
      <c r="AHW69" s="87"/>
      <c r="AHX69" s="87"/>
      <c r="AHY69" s="87"/>
      <c r="AHZ69" s="87"/>
      <c r="AIA69" s="87"/>
      <c r="AIB69" s="87"/>
      <c r="AIC69" s="87"/>
      <c r="AID69" s="87"/>
      <c r="AIE69" s="87"/>
      <c r="AIF69" s="87"/>
      <c r="AIG69" s="87"/>
      <c r="AIH69" s="87"/>
      <c r="AII69" s="87"/>
      <c r="AIJ69" s="87"/>
      <c r="AIK69" s="87"/>
      <c r="AIL69" s="87"/>
      <c r="AIM69" s="87"/>
      <c r="AIN69" s="87"/>
      <c r="AIO69" s="87"/>
      <c r="AIP69" s="87"/>
      <c r="AIQ69" s="87"/>
      <c r="AIR69" s="87"/>
      <c r="AIS69" s="87"/>
      <c r="AIT69" s="87"/>
      <c r="AIU69" s="87"/>
      <c r="AIV69" s="87"/>
      <c r="AIW69" s="87"/>
      <c r="AIX69" s="87"/>
      <c r="AIY69" s="87"/>
      <c r="AIZ69" s="87"/>
      <c r="AJA69" s="87"/>
      <c r="AJB69" s="87"/>
      <c r="AJC69" s="87"/>
      <c r="AJD69" s="87"/>
      <c r="AJE69" s="87"/>
      <c r="AJF69" s="87"/>
      <c r="AJG69" s="87"/>
      <c r="AJH69" s="87"/>
      <c r="AJI69" s="87"/>
      <c r="AJJ69" s="87"/>
      <c r="AJK69" s="87"/>
      <c r="AJL69" s="87"/>
      <c r="AJM69" s="87"/>
      <c r="AJN69" s="87"/>
      <c r="AJO69" s="87"/>
      <c r="AJP69" s="87"/>
      <c r="AJQ69" s="87"/>
      <c r="AJR69" s="87"/>
      <c r="AJS69" s="87"/>
      <c r="AJT69" s="87"/>
      <c r="AJU69" s="87"/>
      <c r="AJV69" s="87"/>
      <c r="AJW69" s="87"/>
      <c r="AJX69" s="87"/>
      <c r="AJY69" s="87"/>
      <c r="AJZ69" s="87"/>
      <c r="AKA69" s="87"/>
      <c r="AKB69" s="87"/>
      <c r="AKC69" s="87"/>
      <c r="AKD69" s="87"/>
      <c r="AKE69" s="87"/>
      <c r="AKF69" s="87"/>
      <c r="AKG69" s="87"/>
      <c r="AKH69" s="87"/>
      <c r="AKI69" s="87"/>
      <c r="AKJ69" s="87"/>
      <c r="AKK69" s="87"/>
      <c r="AKL69" s="87"/>
      <c r="AKM69" s="87"/>
      <c r="AKN69" s="87"/>
      <c r="AKO69" s="87"/>
      <c r="AKP69" s="87"/>
      <c r="AKQ69" s="87"/>
      <c r="AKR69" s="87"/>
      <c r="AKS69" s="87"/>
      <c r="AKT69" s="87"/>
      <c r="AKU69" s="87"/>
      <c r="AKV69" s="87"/>
      <c r="AKW69" s="87"/>
      <c r="AKX69" s="87"/>
      <c r="AKY69" s="87"/>
      <c r="AKZ69" s="87"/>
      <c r="ALA69" s="87"/>
      <c r="ALB69" s="87"/>
      <c r="ALC69" s="87"/>
      <c r="ALD69" s="87"/>
      <c r="ALE69" s="87"/>
      <c r="ALF69" s="87"/>
      <c r="ALG69" s="87"/>
      <c r="ALH69" s="87"/>
      <c r="ALI69" s="87"/>
      <c r="ALJ69" s="87"/>
      <c r="ALK69" s="87"/>
      <c r="ALL69" s="87"/>
      <c r="ALM69" s="87"/>
      <c r="ALN69" s="87"/>
      <c r="ALO69" s="87"/>
      <c r="ALP69" s="87"/>
      <c r="ALQ69" s="87"/>
      <c r="ALR69" s="87"/>
      <c r="ALS69" s="87"/>
      <c r="ALT69" s="87"/>
      <c r="ALU69" s="87"/>
      <c r="ALV69" s="87"/>
      <c r="ALW69" s="87"/>
      <c r="ALX69" s="87"/>
      <c r="ALY69" s="87"/>
      <c r="ALZ69" s="87"/>
      <c r="AMA69" s="87"/>
      <c r="AMB69" s="87"/>
      <c r="AMC69" s="87"/>
      <c r="AMD69" s="87"/>
      <c r="AME69" s="87"/>
      <c r="AMF69" s="87"/>
      <c r="AMG69" s="87"/>
      <c r="AMH69" s="87"/>
      <c r="AMI69" s="87"/>
      <c r="AMJ69" s="87"/>
      <c r="AMK69" s="87"/>
      <c r="AML69" s="87"/>
      <c r="AMM69" s="87"/>
      <c r="AMN69" s="87"/>
      <c r="AMO69" s="87"/>
      <c r="AMP69" s="87"/>
      <c r="AMQ69" s="87"/>
      <c r="AMR69" s="87"/>
      <c r="AMS69" s="87"/>
      <c r="AMT69" s="87"/>
      <c r="AMU69" s="87"/>
      <c r="AMV69" s="87"/>
      <c r="AMW69" s="87"/>
      <c r="AMX69" s="87"/>
      <c r="AMY69" s="87"/>
      <c r="AMZ69" s="87"/>
      <c r="ANA69" s="87"/>
      <c r="ANB69" s="87"/>
      <c r="ANC69" s="87"/>
      <c r="AND69" s="87"/>
      <c r="ANE69" s="87"/>
      <c r="ANF69" s="87"/>
      <c r="ANG69" s="87"/>
      <c r="ANH69" s="87"/>
      <c r="ANI69" s="87"/>
      <c r="ANJ69" s="87"/>
      <c r="ANK69" s="87"/>
      <c r="ANL69" s="87"/>
      <c r="ANM69" s="87"/>
      <c r="ANN69" s="87"/>
      <c r="ANO69" s="87"/>
      <c r="ANP69" s="87"/>
      <c r="ANQ69" s="87"/>
      <c r="ANR69" s="87"/>
      <c r="ANS69" s="87"/>
      <c r="ANT69" s="87"/>
      <c r="ANU69" s="87"/>
      <c r="ANV69" s="87"/>
      <c r="ANW69" s="87"/>
      <c r="ANX69" s="87"/>
      <c r="ANY69" s="87"/>
      <c r="ANZ69" s="87"/>
      <c r="AOA69" s="87"/>
      <c r="AOB69" s="87"/>
      <c r="AOC69" s="87"/>
      <c r="AOD69" s="87"/>
      <c r="AOE69" s="87"/>
      <c r="AOF69" s="87"/>
      <c r="AOG69" s="87"/>
      <c r="AOH69" s="87"/>
      <c r="AOI69" s="87"/>
      <c r="AOJ69" s="87"/>
      <c r="AOK69" s="87"/>
      <c r="AOL69" s="87"/>
      <c r="AOM69" s="87"/>
      <c r="AON69" s="87"/>
      <c r="AOO69" s="87"/>
      <c r="AOP69" s="87"/>
      <c r="AOQ69" s="87"/>
      <c r="AOR69" s="87"/>
      <c r="AOS69" s="87"/>
      <c r="AOT69" s="87"/>
      <c r="AOU69" s="87"/>
      <c r="AOV69" s="87"/>
      <c r="AOW69" s="87"/>
      <c r="AOX69" s="87"/>
      <c r="AOY69" s="87"/>
      <c r="AOZ69" s="87"/>
      <c r="APA69" s="87"/>
      <c r="APB69" s="87"/>
      <c r="APC69" s="87"/>
      <c r="APD69" s="87"/>
      <c r="APE69" s="87"/>
      <c r="APF69" s="87"/>
      <c r="APG69" s="87"/>
      <c r="APH69" s="87"/>
      <c r="API69" s="87"/>
      <c r="APJ69" s="87"/>
      <c r="APK69" s="87"/>
      <c r="APL69" s="87"/>
      <c r="APM69" s="87"/>
      <c r="APN69" s="87"/>
      <c r="APO69" s="87"/>
      <c r="APP69" s="87"/>
      <c r="APQ69" s="87"/>
      <c r="APR69" s="87"/>
      <c r="APS69" s="87"/>
      <c r="APT69" s="87"/>
      <c r="APU69" s="87"/>
      <c r="APV69" s="87"/>
      <c r="APW69" s="87"/>
      <c r="APX69" s="87"/>
      <c r="APY69" s="87"/>
      <c r="APZ69" s="87"/>
      <c r="AQA69" s="87"/>
      <c r="AQB69" s="87"/>
      <c r="AQC69" s="87"/>
      <c r="AQD69" s="87"/>
      <c r="AQE69" s="87"/>
      <c r="AQF69" s="87"/>
      <c r="AQG69" s="87"/>
      <c r="AQH69" s="87"/>
      <c r="AQI69" s="87"/>
      <c r="AQJ69" s="87"/>
      <c r="AQK69" s="87"/>
      <c r="AQL69" s="87"/>
      <c r="AQM69" s="87"/>
      <c r="AQN69" s="87"/>
      <c r="AQO69" s="87"/>
      <c r="AQP69" s="87"/>
      <c r="AQQ69" s="87"/>
      <c r="AQR69" s="87"/>
      <c r="AQS69" s="87"/>
      <c r="AQT69" s="87"/>
      <c r="AQU69" s="87"/>
      <c r="AQV69" s="87"/>
      <c r="AQW69" s="87"/>
      <c r="AQX69" s="87"/>
      <c r="AQY69" s="87"/>
      <c r="AQZ69" s="87"/>
      <c r="ARA69" s="87"/>
      <c r="ARB69" s="87"/>
      <c r="ARC69" s="87"/>
      <c r="ARD69" s="87"/>
      <c r="ARE69" s="87"/>
      <c r="ARF69" s="87"/>
      <c r="ARG69" s="87"/>
      <c r="ARH69" s="87"/>
      <c r="ARI69" s="87"/>
      <c r="ARJ69" s="87"/>
      <c r="ARK69" s="87"/>
      <c r="ARL69" s="87"/>
      <c r="ARM69" s="87"/>
      <c r="ARN69" s="87"/>
      <c r="ARO69" s="87"/>
      <c r="ARP69" s="87"/>
      <c r="ARQ69" s="87"/>
      <c r="ARR69" s="87"/>
      <c r="ARS69" s="87"/>
      <c r="ART69" s="87"/>
      <c r="ARU69" s="87"/>
      <c r="ARV69" s="87"/>
      <c r="ARW69" s="87"/>
      <c r="ARX69" s="87"/>
      <c r="ARY69" s="87"/>
      <c r="ARZ69" s="87"/>
      <c r="ASA69" s="87"/>
      <c r="ASB69" s="87"/>
      <c r="ASC69" s="87"/>
      <c r="ASD69" s="87"/>
      <c r="ASE69" s="87"/>
      <c r="ASF69" s="87"/>
      <c r="ASG69" s="87"/>
      <c r="ASH69" s="87"/>
      <c r="ASI69" s="87"/>
      <c r="ASJ69" s="87"/>
      <c r="ASK69" s="87"/>
      <c r="ASL69" s="87"/>
      <c r="ASM69" s="87"/>
      <c r="ASN69" s="87"/>
      <c r="ASO69" s="87"/>
      <c r="ASP69" s="87"/>
      <c r="ASQ69" s="87"/>
      <c r="ASR69" s="87"/>
      <c r="ASS69" s="87"/>
      <c r="AST69" s="87"/>
      <c r="ASU69" s="87"/>
      <c r="ASV69" s="87"/>
      <c r="ASW69" s="87"/>
      <c r="ASX69" s="87"/>
      <c r="ASY69" s="87"/>
      <c r="ASZ69" s="87"/>
      <c r="ATA69" s="87"/>
      <c r="ATB69" s="87"/>
      <c r="ATC69" s="87"/>
      <c r="ATD69" s="87"/>
      <c r="ATE69" s="87"/>
      <c r="ATF69" s="87"/>
      <c r="ATG69" s="87"/>
      <c r="ATH69" s="87"/>
      <c r="ATI69" s="87"/>
      <c r="ATJ69" s="87"/>
      <c r="ATK69" s="87"/>
      <c r="ATL69" s="87"/>
      <c r="ATM69" s="87"/>
      <c r="ATN69" s="87"/>
      <c r="ATO69" s="87"/>
      <c r="ATP69" s="87"/>
      <c r="ATQ69" s="87"/>
      <c r="ATR69" s="87"/>
      <c r="ATS69" s="87"/>
      <c r="ATT69" s="87"/>
      <c r="ATU69" s="87"/>
      <c r="ATV69" s="87"/>
      <c r="ATW69" s="87"/>
      <c r="ATX69" s="87"/>
      <c r="ATY69" s="87"/>
      <c r="ATZ69" s="87"/>
      <c r="AUA69" s="87"/>
      <c r="AUB69" s="87"/>
      <c r="AUC69" s="87"/>
      <c r="AUD69" s="87"/>
      <c r="AUE69" s="87"/>
      <c r="AUF69" s="87"/>
      <c r="AUG69" s="87"/>
      <c r="AUH69" s="87"/>
      <c r="AUI69" s="87"/>
      <c r="AUJ69" s="87"/>
      <c r="AUK69" s="87"/>
      <c r="AUL69" s="87"/>
      <c r="AUM69" s="87"/>
      <c r="AUN69" s="87"/>
      <c r="AUO69" s="87"/>
      <c r="AUP69" s="87"/>
      <c r="AUQ69" s="87"/>
      <c r="AUR69" s="87"/>
      <c r="AUS69" s="87"/>
      <c r="AUT69" s="87"/>
      <c r="AUU69" s="87"/>
      <c r="AUV69" s="87"/>
      <c r="AUW69" s="87"/>
      <c r="AUX69" s="87"/>
      <c r="AUY69" s="87"/>
      <c r="AUZ69" s="87"/>
      <c r="AVA69" s="87"/>
      <c r="AVB69" s="87"/>
      <c r="AVC69" s="87"/>
      <c r="AVD69" s="87"/>
      <c r="AVE69" s="87"/>
      <c r="AVF69" s="87"/>
      <c r="AVG69" s="87"/>
      <c r="AVH69" s="87"/>
      <c r="AVI69" s="87"/>
      <c r="AVJ69" s="87"/>
      <c r="AVK69" s="87"/>
      <c r="AVL69" s="87"/>
      <c r="AVM69" s="87"/>
      <c r="AVN69" s="87"/>
      <c r="AVO69" s="87"/>
      <c r="AVP69" s="87"/>
      <c r="AVQ69" s="87"/>
      <c r="AVR69" s="87"/>
      <c r="AVS69" s="87"/>
      <c r="AVT69" s="87"/>
      <c r="AVU69" s="87"/>
      <c r="AVV69" s="87"/>
      <c r="AVW69" s="87"/>
      <c r="AVX69" s="87"/>
      <c r="AVY69" s="87"/>
      <c r="AVZ69" s="87"/>
      <c r="AWA69" s="87"/>
      <c r="AWB69" s="87"/>
      <c r="AWC69" s="87"/>
      <c r="AWD69" s="87"/>
      <c r="AWE69" s="87"/>
      <c r="AWF69" s="87"/>
      <c r="AWG69" s="87"/>
      <c r="AWH69" s="87"/>
      <c r="AWI69" s="87"/>
      <c r="AWJ69" s="87"/>
      <c r="AWK69" s="87"/>
      <c r="AWL69" s="87"/>
      <c r="AWM69" s="87"/>
      <c r="AWN69" s="87"/>
      <c r="AWO69" s="87"/>
      <c r="AWP69" s="87"/>
      <c r="AWQ69" s="87"/>
      <c r="AWR69" s="87"/>
      <c r="AWS69" s="87"/>
      <c r="AWT69" s="87"/>
      <c r="AWU69" s="87"/>
      <c r="AWV69" s="87"/>
      <c r="AWW69" s="87"/>
      <c r="AWX69" s="87"/>
      <c r="AWY69" s="87"/>
      <c r="AWZ69" s="87"/>
      <c r="AXA69" s="87"/>
      <c r="AXB69" s="87"/>
      <c r="AXC69" s="87"/>
      <c r="AXD69" s="87"/>
      <c r="AXE69" s="87"/>
      <c r="AXF69" s="87"/>
      <c r="AXG69" s="87"/>
      <c r="AXH69" s="87"/>
      <c r="AXI69" s="87"/>
      <c r="AXJ69" s="87"/>
      <c r="AXK69" s="87"/>
      <c r="AXL69" s="87"/>
      <c r="AXM69" s="87"/>
      <c r="AXN69" s="87"/>
      <c r="AXO69" s="87"/>
      <c r="AXP69" s="87"/>
      <c r="AXQ69" s="87"/>
      <c r="AXR69" s="87"/>
      <c r="AXS69" s="87"/>
      <c r="AXT69" s="87"/>
      <c r="AXU69" s="87"/>
      <c r="AXV69" s="87"/>
      <c r="AXW69" s="87"/>
      <c r="AXX69" s="87"/>
      <c r="AXY69" s="87"/>
      <c r="AXZ69" s="87"/>
      <c r="AYA69" s="87"/>
      <c r="AYB69" s="87"/>
      <c r="AYC69" s="87"/>
      <c r="AYD69" s="87"/>
      <c r="AYE69" s="87"/>
      <c r="AYF69" s="87"/>
      <c r="AYG69" s="87"/>
      <c r="AYH69" s="87"/>
      <c r="AYI69" s="87"/>
      <c r="AYJ69" s="87"/>
      <c r="AYK69" s="87"/>
      <c r="AYL69" s="87"/>
      <c r="AYM69" s="87"/>
      <c r="AYN69" s="87"/>
      <c r="AYO69" s="87"/>
      <c r="AYP69" s="87"/>
      <c r="AYQ69" s="87"/>
      <c r="AYR69" s="87"/>
      <c r="AYS69" s="87"/>
      <c r="AYT69" s="87"/>
      <c r="AYU69" s="87"/>
      <c r="AYV69" s="87"/>
      <c r="AYW69" s="87"/>
      <c r="AYX69" s="87"/>
      <c r="AYY69" s="87"/>
      <c r="AYZ69" s="87"/>
      <c r="AZA69" s="87"/>
      <c r="AZB69" s="87"/>
      <c r="AZC69" s="87"/>
      <c r="AZD69" s="87"/>
      <c r="AZE69" s="87"/>
      <c r="AZF69" s="87"/>
      <c r="AZG69" s="87"/>
      <c r="AZH69" s="87"/>
      <c r="AZI69" s="87"/>
      <c r="AZJ69" s="87"/>
      <c r="AZK69" s="87"/>
      <c r="AZL69" s="87"/>
      <c r="AZM69" s="87"/>
      <c r="AZN69" s="87"/>
      <c r="AZO69" s="87"/>
      <c r="AZP69" s="87"/>
      <c r="AZQ69" s="87"/>
      <c r="AZR69" s="87"/>
      <c r="AZS69" s="87"/>
      <c r="AZT69" s="87"/>
      <c r="AZU69" s="87"/>
      <c r="AZV69" s="87"/>
      <c r="AZW69" s="87"/>
      <c r="AZX69" s="87"/>
      <c r="AZY69" s="87"/>
      <c r="AZZ69" s="87"/>
      <c r="BAA69" s="87"/>
      <c r="BAB69" s="87"/>
      <c r="BAC69" s="87"/>
      <c r="BAD69" s="87"/>
      <c r="BAE69" s="87"/>
      <c r="BAF69" s="87"/>
      <c r="BAG69" s="87"/>
      <c r="BAH69" s="87"/>
      <c r="BAI69" s="87"/>
      <c r="BAJ69" s="87"/>
      <c r="BAK69" s="87"/>
      <c r="BAL69" s="87"/>
      <c r="BAM69" s="87"/>
      <c r="BAN69" s="87"/>
      <c r="BAO69" s="87"/>
      <c r="BAP69" s="87"/>
      <c r="BAQ69" s="87"/>
      <c r="BAR69" s="87"/>
      <c r="BAS69" s="87"/>
      <c r="BAT69" s="87"/>
      <c r="BAU69" s="87"/>
      <c r="BAV69" s="87"/>
      <c r="BAW69" s="87"/>
      <c r="BAX69" s="87"/>
      <c r="BAY69" s="87"/>
      <c r="BAZ69" s="87"/>
      <c r="BBA69" s="87"/>
      <c r="BBB69" s="87"/>
      <c r="BBC69" s="87"/>
      <c r="BBD69" s="87"/>
      <c r="BBE69" s="87"/>
      <c r="BBF69" s="87"/>
      <c r="BBG69" s="87"/>
      <c r="BBH69" s="87"/>
      <c r="BBI69" s="87"/>
      <c r="BBJ69" s="87"/>
      <c r="BBK69" s="87"/>
      <c r="BBL69" s="87"/>
      <c r="BBM69" s="87"/>
      <c r="BBN69" s="87"/>
      <c r="BBO69" s="87"/>
      <c r="BBP69" s="87"/>
      <c r="BBQ69" s="87"/>
      <c r="BBR69" s="87"/>
      <c r="BBS69" s="87"/>
      <c r="BBT69" s="87"/>
      <c r="BBU69" s="87"/>
      <c r="BBV69" s="87"/>
      <c r="BBW69" s="87"/>
      <c r="BBX69" s="87"/>
      <c r="BBY69" s="87"/>
      <c r="BBZ69" s="87"/>
      <c r="BCA69" s="87"/>
      <c r="BCB69" s="87"/>
      <c r="BCC69" s="87"/>
      <c r="BCD69" s="87"/>
      <c r="BCE69" s="87"/>
      <c r="BCF69" s="87"/>
      <c r="BCG69" s="87"/>
      <c r="BCH69" s="87"/>
      <c r="BCI69" s="87"/>
      <c r="BCJ69" s="87"/>
      <c r="BCK69" s="87"/>
      <c r="BCL69" s="87"/>
      <c r="BCM69" s="87"/>
      <c r="BCN69" s="87"/>
      <c r="BCO69" s="87"/>
      <c r="BCP69" s="87"/>
      <c r="BCQ69" s="87"/>
      <c r="BCR69" s="87"/>
      <c r="BCS69" s="87"/>
      <c r="BCT69" s="87"/>
      <c r="BCU69" s="87"/>
      <c r="BCV69" s="87"/>
      <c r="BCW69" s="87"/>
      <c r="BCX69" s="87"/>
      <c r="BCY69" s="87"/>
      <c r="BCZ69" s="87"/>
      <c r="BDA69" s="87"/>
      <c r="BDB69" s="87"/>
      <c r="BDC69" s="87"/>
      <c r="BDD69" s="87"/>
      <c r="BDE69" s="87"/>
      <c r="BDF69" s="87"/>
      <c r="BDG69" s="87"/>
      <c r="BDH69" s="87"/>
      <c r="BDI69" s="87"/>
      <c r="BDJ69" s="87"/>
      <c r="BDK69" s="87"/>
      <c r="BDL69" s="87"/>
      <c r="BDM69" s="87"/>
      <c r="BDN69" s="87"/>
      <c r="BDO69" s="87"/>
      <c r="BDP69" s="87"/>
      <c r="BDQ69" s="87"/>
      <c r="BDR69" s="87"/>
      <c r="BDS69" s="87"/>
      <c r="BDT69" s="87"/>
      <c r="BDU69" s="87"/>
      <c r="BDV69" s="87"/>
      <c r="BDW69" s="87"/>
      <c r="BDX69" s="87"/>
      <c r="BDY69" s="87"/>
      <c r="BDZ69" s="87"/>
      <c r="BEA69" s="87"/>
      <c r="BEB69" s="87"/>
      <c r="BEC69" s="87"/>
      <c r="BED69" s="87"/>
      <c r="BEE69" s="87"/>
      <c r="BEF69" s="87"/>
      <c r="BEG69" s="87"/>
      <c r="BEH69" s="87"/>
      <c r="BEI69" s="87"/>
      <c r="BEJ69" s="87"/>
      <c r="BEK69" s="87"/>
      <c r="BEL69" s="87"/>
      <c r="BEM69" s="87"/>
      <c r="BEN69" s="87"/>
      <c r="BEO69" s="87"/>
      <c r="BEP69" s="87"/>
      <c r="BEQ69" s="87"/>
      <c r="BER69" s="87"/>
      <c r="BES69" s="87"/>
      <c r="BET69" s="87"/>
      <c r="BEU69" s="87"/>
      <c r="BEV69" s="87"/>
      <c r="BEW69" s="87"/>
      <c r="BEX69" s="87"/>
      <c r="BEY69" s="87"/>
      <c r="BEZ69" s="87"/>
      <c r="BFA69" s="87"/>
      <c r="BFB69" s="87"/>
      <c r="BFC69" s="87"/>
      <c r="BFD69" s="87"/>
      <c r="BFE69" s="87"/>
      <c r="BFF69" s="87"/>
      <c r="BFG69" s="87"/>
      <c r="BFH69" s="87"/>
      <c r="BFI69" s="87"/>
      <c r="BFJ69" s="87"/>
      <c r="BFK69" s="87"/>
      <c r="BFL69" s="87"/>
      <c r="BFM69" s="87"/>
      <c r="BFN69" s="87"/>
      <c r="BFO69" s="87"/>
      <c r="BFP69" s="87"/>
      <c r="BFQ69" s="87"/>
      <c r="BFR69" s="87"/>
      <c r="BFS69" s="87"/>
      <c r="BFT69" s="87"/>
      <c r="BFU69" s="87"/>
      <c r="BFV69" s="87"/>
      <c r="BFW69" s="87"/>
      <c r="BFX69" s="87"/>
      <c r="BFY69" s="87"/>
      <c r="BFZ69" s="87"/>
      <c r="BGA69" s="87"/>
      <c r="BGB69" s="87"/>
      <c r="BGC69" s="87"/>
      <c r="BGD69" s="87"/>
      <c r="BGE69" s="87"/>
      <c r="BGF69" s="87"/>
      <c r="BGG69" s="87"/>
      <c r="BGH69" s="87"/>
      <c r="BGI69" s="87"/>
      <c r="BGJ69" s="87"/>
      <c r="BGK69" s="87"/>
      <c r="BGL69" s="87"/>
      <c r="BGM69" s="87"/>
      <c r="BGN69" s="87"/>
      <c r="BGO69" s="87"/>
      <c r="BGP69" s="87"/>
      <c r="BGQ69" s="87"/>
      <c r="BGR69" s="87"/>
      <c r="BGS69" s="87"/>
      <c r="BGT69" s="87"/>
      <c r="BGU69" s="87"/>
      <c r="BGV69" s="87"/>
      <c r="BGW69" s="87"/>
      <c r="BGX69" s="87"/>
      <c r="BGY69" s="87"/>
      <c r="BGZ69" s="87"/>
      <c r="BHA69" s="87"/>
      <c r="BHB69" s="87"/>
      <c r="BHC69" s="87"/>
      <c r="BHD69" s="87"/>
      <c r="BHE69" s="87"/>
      <c r="BHF69" s="87"/>
      <c r="BHG69" s="87"/>
      <c r="BHH69" s="87"/>
      <c r="BHI69" s="87"/>
      <c r="BHJ69" s="87"/>
      <c r="BHK69" s="87"/>
      <c r="BHL69" s="87"/>
      <c r="BHM69" s="87"/>
      <c r="BHN69" s="87"/>
      <c r="BHO69" s="87"/>
      <c r="BHP69" s="87"/>
      <c r="BHQ69" s="87"/>
      <c r="BHR69" s="87"/>
      <c r="BHS69" s="87"/>
      <c r="BHT69" s="87"/>
      <c r="BHU69" s="87"/>
      <c r="BHV69" s="87"/>
      <c r="BHW69" s="87"/>
      <c r="BHX69" s="87"/>
      <c r="BHY69" s="87"/>
      <c r="BHZ69" s="87"/>
      <c r="BIA69" s="87"/>
      <c r="BIB69" s="87"/>
      <c r="BIC69" s="87"/>
      <c r="BID69" s="87"/>
      <c r="BIE69" s="87"/>
      <c r="BIF69" s="87"/>
      <c r="BIG69" s="87"/>
      <c r="BIH69" s="87"/>
      <c r="BII69" s="87"/>
      <c r="BIJ69" s="87"/>
      <c r="BIK69" s="87"/>
      <c r="BIL69" s="87"/>
      <c r="BIM69" s="87"/>
      <c r="BIN69" s="87"/>
      <c r="BIO69" s="87"/>
      <c r="BIP69" s="87"/>
      <c r="BIQ69" s="87"/>
      <c r="BIR69" s="87"/>
      <c r="BIS69" s="87"/>
      <c r="BIT69" s="87"/>
      <c r="BIU69" s="87"/>
      <c r="BIV69" s="87"/>
      <c r="BIW69" s="87"/>
      <c r="BIX69" s="87"/>
      <c r="BIY69" s="87"/>
      <c r="BIZ69" s="87"/>
      <c r="BJA69" s="87"/>
      <c r="BJB69" s="87"/>
      <c r="BJC69" s="87"/>
      <c r="BJD69" s="87"/>
      <c r="BJE69" s="87"/>
      <c r="BJF69" s="87"/>
      <c r="BJG69" s="87"/>
      <c r="BJH69" s="87"/>
      <c r="BJI69" s="87"/>
      <c r="BJJ69" s="87"/>
      <c r="BJK69" s="87"/>
      <c r="BJL69" s="87"/>
      <c r="BJM69" s="87"/>
      <c r="BJN69" s="87"/>
      <c r="BJO69" s="87"/>
      <c r="BJP69" s="87"/>
      <c r="BJQ69" s="87"/>
      <c r="BJR69" s="87"/>
      <c r="BJS69" s="87"/>
      <c r="BJT69" s="87"/>
      <c r="BJU69" s="87"/>
      <c r="BJV69" s="87"/>
      <c r="BJW69" s="87"/>
      <c r="BJX69" s="87"/>
      <c r="BJY69" s="87"/>
      <c r="BJZ69" s="87"/>
      <c r="BKA69" s="87"/>
      <c r="BKB69" s="87"/>
      <c r="BKC69" s="87"/>
      <c r="BKD69" s="87"/>
      <c r="BKE69" s="87"/>
      <c r="BKF69" s="87"/>
      <c r="BKG69" s="87"/>
      <c r="BKH69" s="87"/>
      <c r="BKI69" s="87"/>
      <c r="BKJ69" s="87"/>
      <c r="BKK69" s="87"/>
      <c r="BKL69" s="87"/>
      <c r="BKM69" s="87"/>
      <c r="BKN69" s="87"/>
      <c r="BKO69" s="87"/>
      <c r="BKP69" s="87"/>
      <c r="BKQ69" s="87"/>
      <c r="BKR69" s="87"/>
      <c r="BKS69" s="87"/>
      <c r="BKT69" s="87"/>
      <c r="BKU69" s="87"/>
      <c r="BKV69" s="87"/>
      <c r="BKW69" s="87"/>
      <c r="BKX69" s="87"/>
      <c r="BKY69" s="87"/>
      <c r="BKZ69" s="87"/>
      <c r="BLA69" s="87"/>
      <c r="BLB69" s="87"/>
      <c r="BLC69" s="87"/>
      <c r="BLD69" s="87"/>
      <c r="BLE69" s="87"/>
      <c r="BLF69" s="87"/>
      <c r="BLG69" s="87"/>
      <c r="BLH69" s="87"/>
      <c r="BLI69" s="87"/>
      <c r="BLJ69" s="87"/>
      <c r="BLK69" s="87"/>
      <c r="BLL69" s="87"/>
      <c r="BLM69" s="87"/>
      <c r="BLN69" s="87"/>
      <c r="BLO69" s="87"/>
      <c r="BLP69" s="87"/>
      <c r="BLQ69" s="87"/>
      <c r="BLR69" s="87"/>
      <c r="BLS69" s="87"/>
      <c r="BLT69" s="87"/>
      <c r="BLU69" s="87"/>
      <c r="BLV69" s="87"/>
      <c r="BLW69" s="87"/>
      <c r="BLX69" s="87"/>
      <c r="BLY69" s="87"/>
      <c r="BLZ69" s="87"/>
      <c r="BMA69" s="87"/>
      <c r="BMB69" s="87"/>
      <c r="BMC69" s="87"/>
      <c r="BMD69" s="87"/>
      <c r="BME69" s="87"/>
      <c r="BMF69" s="87"/>
      <c r="BMG69" s="87"/>
      <c r="BMH69" s="87"/>
      <c r="BMI69" s="87"/>
      <c r="BMJ69" s="87"/>
      <c r="BMK69" s="87"/>
      <c r="BML69" s="87"/>
      <c r="BMM69" s="87"/>
      <c r="BMN69" s="87"/>
      <c r="BMO69" s="87"/>
      <c r="BMP69" s="87"/>
      <c r="BMQ69" s="87"/>
      <c r="BMR69" s="87"/>
      <c r="BMS69" s="87"/>
      <c r="BMT69" s="87"/>
      <c r="BMU69" s="87"/>
      <c r="BMV69" s="87"/>
      <c r="BMW69" s="87"/>
      <c r="BMX69" s="87"/>
      <c r="BMY69" s="87"/>
      <c r="BMZ69" s="87"/>
      <c r="BNA69" s="87"/>
      <c r="BNB69" s="87"/>
      <c r="BNC69" s="87"/>
      <c r="BND69" s="87"/>
      <c r="BNE69" s="87"/>
      <c r="BNF69" s="87"/>
      <c r="BNG69" s="87"/>
      <c r="BNH69" s="87"/>
      <c r="BNI69" s="87"/>
      <c r="BNJ69" s="87"/>
      <c r="BNK69" s="87"/>
      <c r="BNL69" s="87"/>
      <c r="BNM69" s="87"/>
      <c r="BNN69" s="87"/>
      <c r="BNO69" s="87"/>
      <c r="BNP69" s="87"/>
      <c r="BNQ69" s="87"/>
      <c r="BNR69" s="87"/>
      <c r="BNS69" s="87"/>
      <c r="BNT69" s="87"/>
      <c r="BNU69" s="87"/>
      <c r="BNV69" s="87"/>
      <c r="BNW69" s="87"/>
      <c r="BNX69" s="87"/>
      <c r="BNY69" s="87"/>
      <c r="BNZ69" s="87"/>
      <c r="BOA69" s="87"/>
      <c r="BOB69" s="87"/>
      <c r="BOC69" s="87"/>
      <c r="BOD69" s="87"/>
      <c r="BOE69" s="87"/>
      <c r="BOF69" s="87"/>
      <c r="BOG69" s="87"/>
      <c r="BOH69" s="87"/>
      <c r="BOI69" s="87"/>
      <c r="BOJ69" s="87"/>
      <c r="BOK69" s="87"/>
      <c r="BOL69" s="87"/>
      <c r="BOM69" s="87"/>
      <c r="BON69" s="87"/>
      <c r="BOO69" s="87"/>
      <c r="BOP69" s="87"/>
      <c r="BOQ69" s="87"/>
      <c r="BOR69" s="87"/>
      <c r="BOS69" s="87"/>
      <c r="BOT69" s="87"/>
      <c r="BOU69" s="87"/>
      <c r="BOV69" s="87"/>
      <c r="BOW69" s="87"/>
      <c r="BOX69" s="87"/>
      <c r="BOY69" s="87"/>
      <c r="BOZ69" s="87"/>
      <c r="BPA69" s="87"/>
      <c r="BPB69" s="87"/>
      <c r="BPC69" s="87"/>
      <c r="BPD69" s="87"/>
      <c r="BPE69" s="87"/>
      <c r="BPF69" s="87"/>
      <c r="BPG69" s="87"/>
      <c r="BPH69" s="87"/>
      <c r="BPI69" s="87"/>
      <c r="BPJ69" s="87"/>
      <c r="BPK69" s="87"/>
      <c r="BPL69" s="87"/>
      <c r="BPM69" s="87"/>
      <c r="BPN69" s="87"/>
      <c r="BPO69" s="87"/>
      <c r="BPP69" s="87"/>
      <c r="BPQ69" s="87"/>
      <c r="BPR69" s="87"/>
      <c r="BPS69" s="87"/>
      <c r="BPT69" s="87"/>
      <c r="BPU69" s="87"/>
      <c r="BPV69" s="87"/>
      <c r="BPW69" s="87"/>
      <c r="BPX69" s="87"/>
      <c r="BPY69" s="87"/>
      <c r="BPZ69" s="87"/>
      <c r="BQA69" s="87"/>
      <c r="BQB69" s="87"/>
      <c r="BQC69" s="87"/>
      <c r="BQD69" s="87"/>
      <c r="BQE69" s="87"/>
      <c r="BQF69" s="87"/>
      <c r="BQG69" s="87"/>
      <c r="BQH69" s="87"/>
      <c r="BQI69" s="87"/>
      <c r="BQJ69" s="87"/>
      <c r="BQK69" s="87"/>
      <c r="BQL69" s="87"/>
      <c r="BQM69" s="87"/>
      <c r="BQN69" s="87"/>
      <c r="BQO69" s="87"/>
      <c r="BQP69" s="87"/>
      <c r="BQQ69" s="87"/>
      <c r="BQR69" s="87"/>
      <c r="BQS69" s="87"/>
      <c r="BQT69" s="87"/>
      <c r="BQU69" s="87"/>
      <c r="BQV69" s="87"/>
      <c r="BQW69" s="87"/>
      <c r="BQX69" s="87"/>
      <c r="BQY69" s="87"/>
      <c r="BQZ69" s="87"/>
      <c r="BRA69" s="87"/>
      <c r="BRB69" s="87"/>
      <c r="BRC69" s="87"/>
      <c r="BRD69" s="87"/>
      <c r="BRE69" s="87"/>
      <c r="BRF69" s="87"/>
      <c r="BRG69" s="87"/>
      <c r="BRH69" s="87"/>
      <c r="BRI69" s="87"/>
      <c r="BRJ69" s="87"/>
      <c r="BRK69" s="87"/>
      <c r="BRL69" s="87"/>
      <c r="BRM69" s="87"/>
      <c r="BRN69" s="87"/>
      <c r="BRO69" s="87"/>
      <c r="BRP69" s="87"/>
      <c r="BRQ69" s="87"/>
      <c r="BRR69" s="87"/>
      <c r="BRS69" s="87"/>
      <c r="BRT69" s="87"/>
      <c r="BRU69" s="87"/>
      <c r="BRV69" s="87"/>
      <c r="BRW69" s="87"/>
      <c r="BRX69" s="87"/>
      <c r="BRY69" s="87"/>
      <c r="BRZ69" s="87"/>
      <c r="BSA69" s="87"/>
      <c r="BSB69" s="87"/>
      <c r="BSC69" s="87"/>
      <c r="BSD69" s="87"/>
      <c r="BSE69" s="87"/>
      <c r="BSF69" s="87"/>
      <c r="BSG69" s="87"/>
      <c r="BSH69" s="87"/>
      <c r="BSI69" s="87"/>
      <c r="BSJ69" s="87"/>
      <c r="BSK69" s="87"/>
      <c r="BSL69" s="87"/>
      <c r="BSM69" s="87"/>
      <c r="BSN69" s="87"/>
      <c r="BSO69" s="87"/>
      <c r="BSP69" s="87"/>
      <c r="BSQ69" s="87"/>
      <c r="BSR69" s="87"/>
      <c r="BSS69" s="87"/>
      <c r="BST69" s="87"/>
      <c r="BSU69" s="87"/>
      <c r="BSV69" s="87"/>
      <c r="BSW69" s="87"/>
      <c r="BSX69" s="87"/>
      <c r="BSY69" s="87"/>
      <c r="BSZ69" s="87"/>
      <c r="BTA69" s="87"/>
      <c r="BTB69" s="87"/>
      <c r="BTC69" s="87"/>
      <c r="BTD69" s="87"/>
      <c r="BTE69" s="87"/>
      <c r="BTF69" s="87"/>
      <c r="BTG69" s="87"/>
      <c r="BTH69" s="87"/>
      <c r="BTI69" s="87"/>
      <c r="BTJ69" s="87"/>
      <c r="BTK69" s="87"/>
      <c r="BTL69" s="87"/>
      <c r="BTM69" s="87"/>
      <c r="BTN69" s="87"/>
      <c r="BTO69" s="87"/>
      <c r="BTP69" s="87"/>
      <c r="BTQ69" s="87"/>
      <c r="BTR69" s="87"/>
      <c r="BTS69" s="87"/>
      <c r="BTT69" s="87"/>
      <c r="BTU69" s="87"/>
      <c r="BTV69" s="87"/>
      <c r="BTW69" s="87"/>
      <c r="BTX69" s="87"/>
      <c r="BTY69" s="87"/>
      <c r="BTZ69" s="87"/>
      <c r="BUA69" s="87"/>
      <c r="BUB69" s="87"/>
      <c r="BUC69" s="87"/>
      <c r="BUD69" s="87"/>
      <c r="BUE69" s="87"/>
      <c r="BUF69" s="87"/>
      <c r="BUG69" s="87"/>
      <c r="BUH69" s="87"/>
      <c r="BUI69" s="87"/>
      <c r="BUJ69" s="87"/>
      <c r="BUK69" s="87"/>
      <c r="BUL69" s="87"/>
      <c r="BUM69" s="87"/>
      <c r="BUN69" s="87"/>
      <c r="BUO69" s="87"/>
      <c r="BUP69" s="87"/>
      <c r="BUQ69" s="87"/>
      <c r="BUR69" s="87"/>
      <c r="BUS69" s="87"/>
      <c r="BUT69" s="87"/>
      <c r="BUU69" s="87"/>
      <c r="BUV69" s="87"/>
      <c r="BUW69" s="87"/>
      <c r="BUX69" s="87"/>
      <c r="BUY69" s="87"/>
      <c r="BUZ69" s="87"/>
      <c r="BVA69" s="87"/>
      <c r="BVB69" s="87"/>
      <c r="BVC69" s="87"/>
      <c r="BVD69" s="87"/>
      <c r="BVE69" s="87"/>
      <c r="BVF69" s="87"/>
      <c r="BVG69" s="87"/>
      <c r="BVH69" s="87"/>
      <c r="BVI69" s="87"/>
      <c r="BVJ69" s="87"/>
      <c r="BVK69" s="87"/>
      <c r="BVL69" s="87"/>
      <c r="BVM69" s="87"/>
      <c r="BVN69" s="87"/>
      <c r="BVO69" s="87"/>
      <c r="BVP69" s="87"/>
      <c r="BVQ69" s="87"/>
      <c r="BVR69" s="87"/>
      <c r="BVS69" s="87"/>
      <c r="BVT69" s="87"/>
      <c r="BVU69" s="87"/>
      <c r="BVV69" s="87"/>
      <c r="BVW69" s="87"/>
      <c r="BVX69" s="87"/>
      <c r="BVY69" s="87"/>
      <c r="BVZ69" s="87"/>
      <c r="BWA69" s="87"/>
      <c r="BWB69" s="87"/>
      <c r="BWC69" s="87"/>
      <c r="BWD69" s="87"/>
      <c r="BWE69" s="87"/>
      <c r="BWF69" s="87"/>
      <c r="BWG69" s="87"/>
      <c r="BWH69" s="87"/>
      <c r="BWI69" s="87"/>
      <c r="BWJ69" s="87"/>
      <c r="BWK69" s="87"/>
      <c r="BWL69" s="87"/>
      <c r="BWM69" s="87"/>
      <c r="BWN69" s="87"/>
      <c r="BWO69" s="87"/>
      <c r="BWP69" s="87"/>
      <c r="BWQ69" s="87"/>
      <c r="BWR69" s="87"/>
      <c r="BWS69" s="87"/>
      <c r="BWT69" s="87"/>
      <c r="BWU69" s="87"/>
      <c r="BWV69" s="87"/>
      <c r="BWW69" s="87"/>
      <c r="BWX69" s="87"/>
      <c r="BWY69" s="87"/>
      <c r="BWZ69" s="87"/>
      <c r="BXA69" s="87"/>
      <c r="BXB69" s="87"/>
      <c r="BXC69" s="87"/>
      <c r="BXD69" s="87"/>
      <c r="BXE69" s="87"/>
      <c r="BXF69" s="87"/>
      <c r="BXG69" s="87"/>
      <c r="BXH69" s="87"/>
      <c r="BXI69" s="87"/>
      <c r="BXJ69" s="87"/>
      <c r="BXK69" s="87"/>
      <c r="BXL69" s="87"/>
      <c r="BXM69" s="87"/>
      <c r="BXN69" s="87"/>
      <c r="BXO69" s="87"/>
      <c r="BXP69" s="87"/>
      <c r="BXQ69" s="87"/>
      <c r="BXR69" s="87"/>
      <c r="BXS69" s="87"/>
      <c r="BXT69" s="87"/>
      <c r="BXU69" s="87"/>
      <c r="BXV69" s="87"/>
      <c r="BXW69" s="87"/>
      <c r="BXX69" s="87"/>
      <c r="BXY69" s="87"/>
    </row>
    <row r="70" spans="1:2001" s="88" customFormat="1" ht="15.75" hidden="1" customHeight="1" outlineLevel="1">
      <c r="A70" s="53"/>
      <c r="B70" s="89" t="s">
        <v>71</v>
      </c>
      <c r="C70" s="90">
        <f>'[17]2012 Charge Activity'!$AC$1130</f>
        <v>4</v>
      </c>
      <c r="D70" s="91"/>
      <c r="E70" s="92"/>
      <c r="F70" s="92"/>
      <c r="G70" s="64"/>
      <c r="H70" s="64"/>
      <c r="I70" s="95"/>
      <c r="J70" s="85"/>
      <c r="K70" s="96"/>
      <c r="L70" s="95"/>
      <c r="M70" s="65"/>
      <c r="N70" s="65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  <c r="IU70" s="87"/>
      <c r="IV70" s="87"/>
      <c r="IW70" s="87"/>
      <c r="IX70" s="87"/>
      <c r="IY70" s="87"/>
      <c r="IZ70" s="87"/>
      <c r="JA70" s="87"/>
      <c r="JB70" s="87"/>
      <c r="JC70" s="87"/>
      <c r="JD70" s="87"/>
      <c r="JE70" s="87"/>
      <c r="JF70" s="87"/>
      <c r="JG70" s="87"/>
      <c r="JH70" s="87"/>
      <c r="JI70" s="87"/>
      <c r="JJ70" s="87"/>
      <c r="JK70" s="87"/>
      <c r="JL70" s="87"/>
      <c r="JM70" s="87"/>
      <c r="JN70" s="87"/>
      <c r="JO70" s="87"/>
      <c r="JP70" s="87"/>
      <c r="JQ70" s="87"/>
      <c r="JR70" s="87"/>
      <c r="JS70" s="87"/>
      <c r="JT70" s="87"/>
      <c r="JU70" s="87"/>
      <c r="JV70" s="87"/>
      <c r="JW70" s="87"/>
      <c r="JX70" s="87"/>
      <c r="JY70" s="87"/>
      <c r="JZ70" s="87"/>
      <c r="KA70" s="87"/>
      <c r="KB70" s="87"/>
      <c r="KC70" s="87"/>
      <c r="KD70" s="87"/>
      <c r="KE70" s="87"/>
      <c r="KF70" s="87"/>
      <c r="KG70" s="87"/>
      <c r="KH70" s="87"/>
      <c r="KI70" s="87"/>
      <c r="KJ70" s="87"/>
      <c r="KK70" s="87"/>
      <c r="KL70" s="87"/>
      <c r="KM70" s="87"/>
      <c r="KN70" s="87"/>
      <c r="KO70" s="87"/>
      <c r="KP70" s="87"/>
      <c r="KQ70" s="87"/>
      <c r="KR70" s="87"/>
      <c r="KS70" s="87"/>
      <c r="KT70" s="87"/>
      <c r="KU70" s="87"/>
      <c r="KV70" s="87"/>
      <c r="KW70" s="87"/>
      <c r="KX70" s="87"/>
      <c r="KY70" s="87"/>
      <c r="KZ70" s="87"/>
      <c r="LA70" s="87"/>
      <c r="LB70" s="87"/>
      <c r="LC70" s="87"/>
      <c r="LD70" s="87"/>
      <c r="LE70" s="87"/>
      <c r="LF70" s="87"/>
      <c r="LG70" s="87"/>
      <c r="LH70" s="87"/>
      <c r="LI70" s="87"/>
      <c r="LJ70" s="87"/>
      <c r="LK70" s="87"/>
      <c r="LL70" s="87"/>
      <c r="LM70" s="87"/>
      <c r="LN70" s="87"/>
      <c r="LO70" s="87"/>
      <c r="LP70" s="87"/>
      <c r="LQ70" s="87"/>
      <c r="LR70" s="87"/>
      <c r="LS70" s="87"/>
      <c r="LT70" s="87"/>
      <c r="LU70" s="87"/>
      <c r="LV70" s="87"/>
      <c r="LW70" s="87"/>
      <c r="LX70" s="87"/>
      <c r="LY70" s="87"/>
      <c r="LZ70" s="87"/>
      <c r="MA70" s="87"/>
      <c r="MB70" s="87"/>
      <c r="MC70" s="87"/>
      <c r="MD70" s="87"/>
      <c r="ME70" s="87"/>
      <c r="MF70" s="87"/>
      <c r="MG70" s="87"/>
      <c r="MH70" s="87"/>
      <c r="MI70" s="87"/>
      <c r="MJ70" s="87"/>
      <c r="MK70" s="87"/>
      <c r="ML70" s="87"/>
      <c r="MM70" s="87"/>
      <c r="MN70" s="87"/>
      <c r="MO70" s="87"/>
      <c r="MP70" s="87"/>
      <c r="MQ70" s="87"/>
      <c r="MR70" s="87"/>
      <c r="MS70" s="87"/>
      <c r="MT70" s="87"/>
      <c r="MU70" s="87"/>
      <c r="MV70" s="87"/>
      <c r="MW70" s="87"/>
      <c r="MX70" s="87"/>
      <c r="MY70" s="87"/>
      <c r="MZ70" s="87"/>
      <c r="NA70" s="87"/>
      <c r="NB70" s="87"/>
      <c r="NC70" s="87"/>
      <c r="ND70" s="87"/>
      <c r="NE70" s="87"/>
      <c r="NF70" s="87"/>
      <c r="NG70" s="87"/>
      <c r="NH70" s="87"/>
      <c r="NI70" s="87"/>
      <c r="NJ70" s="87"/>
      <c r="NK70" s="87"/>
      <c r="NL70" s="87"/>
      <c r="NM70" s="87"/>
      <c r="NN70" s="87"/>
      <c r="NO70" s="87"/>
      <c r="NP70" s="87"/>
      <c r="NQ70" s="87"/>
      <c r="NR70" s="87"/>
      <c r="NS70" s="87"/>
      <c r="NT70" s="87"/>
      <c r="NU70" s="87"/>
      <c r="NV70" s="87"/>
      <c r="NW70" s="87"/>
      <c r="NX70" s="87"/>
      <c r="NY70" s="87"/>
      <c r="NZ70" s="87"/>
      <c r="OA70" s="87"/>
      <c r="OB70" s="87"/>
      <c r="OC70" s="87"/>
      <c r="OD70" s="87"/>
      <c r="OE70" s="87"/>
      <c r="OF70" s="87"/>
      <c r="OG70" s="87"/>
      <c r="OH70" s="87"/>
      <c r="OI70" s="87"/>
      <c r="OJ70" s="87"/>
      <c r="OK70" s="87"/>
      <c r="OL70" s="87"/>
      <c r="OM70" s="87"/>
      <c r="ON70" s="87"/>
      <c r="OO70" s="87"/>
      <c r="OP70" s="87"/>
      <c r="OQ70" s="87"/>
      <c r="OR70" s="87"/>
      <c r="OS70" s="87"/>
      <c r="OT70" s="87"/>
      <c r="OU70" s="87"/>
      <c r="OV70" s="87"/>
      <c r="OW70" s="87"/>
      <c r="OX70" s="87"/>
      <c r="OY70" s="87"/>
      <c r="OZ70" s="87"/>
      <c r="PA70" s="87"/>
      <c r="PB70" s="87"/>
      <c r="PC70" s="87"/>
      <c r="PD70" s="87"/>
      <c r="PE70" s="87"/>
      <c r="PF70" s="87"/>
      <c r="PG70" s="87"/>
      <c r="PH70" s="87"/>
      <c r="PI70" s="87"/>
      <c r="PJ70" s="87"/>
      <c r="PK70" s="87"/>
      <c r="PL70" s="87"/>
      <c r="PM70" s="87"/>
      <c r="PN70" s="87"/>
      <c r="PO70" s="87"/>
      <c r="PP70" s="87"/>
      <c r="PQ70" s="87"/>
      <c r="PR70" s="87"/>
      <c r="PS70" s="87"/>
      <c r="PT70" s="87"/>
      <c r="PU70" s="87"/>
      <c r="PV70" s="87"/>
      <c r="PW70" s="87"/>
      <c r="PX70" s="87"/>
      <c r="PY70" s="87"/>
      <c r="PZ70" s="87"/>
      <c r="QA70" s="87"/>
      <c r="QB70" s="87"/>
      <c r="QC70" s="87"/>
      <c r="QD70" s="87"/>
      <c r="QE70" s="87"/>
      <c r="QF70" s="87"/>
      <c r="QG70" s="87"/>
      <c r="QH70" s="87"/>
      <c r="QI70" s="87"/>
      <c r="QJ70" s="87"/>
      <c r="QK70" s="87"/>
      <c r="QL70" s="87"/>
      <c r="QM70" s="87"/>
      <c r="QN70" s="87"/>
      <c r="QO70" s="87"/>
      <c r="QP70" s="87"/>
      <c r="QQ70" s="87"/>
      <c r="QR70" s="87"/>
      <c r="QS70" s="87"/>
      <c r="QT70" s="87"/>
      <c r="QU70" s="87"/>
      <c r="QV70" s="87"/>
      <c r="QW70" s="87"/>
      <c r="QX70" s="87"/>
      <c r="QY70" s="87"/>
      <c r="QZ70" s="87"/>
      <c r="RA70" s="87"/>
      <c r="RB70" s="87"/>
      <c r="RC70" s="87"/>
      <c r="RD70" s="87"/>
      <c r="RE70" s="87"/>
      <c r="RF70" s="87"/>
      <c r="RG70" s="87"/>
      <c r="RH70" s="87"/>
      <c r="RI70" s="87"/>
      <c r="RJ70" s="87"/>
      <c r="RK70" s="87"/>
      <c r="RL70" s="87"/>
      <c r="RM70" s="87"/>
      <c r="RN70" s="87"/>
      <c r="RO70" s="87"/>
      <c r="RP70" s="87"/>
      <c r="RQ70" s="87"/>
      <c r="RR70" s="87"/>
      <c r="RS70" s="87"/>
      <c r="RT70" s="87"/>
      <c r="RU70" s="87"/>
      <c r="RV70" s="87"/>
      <c r="RW70" s="87"/>
      <c r="RX70" s="87"/>
      <c r="RY70" s="87"/>
      <c r="RZ70" s="87"/>
      <c r="SA70" s="87"/>
      <c r="SB70" s="87"/>
      <c r="SC70" s="87"/>
      <c r="SD70" s="87"/>
      <c r="SE70" s="87"/>
      <c r="SF70" s="87"/>
      <c r="SG70" s="87"/>
      <c r="SH70" s="87"/>
      <c r="SI70" s="87"/>
      <c r="SJ70" s="87"/>
      <c r="SK70" s="87"/>
      <c r="SL70" s="87"/>
      <c r="SM70" s="87"/>
      <c r="SN70" s="87"/>
      <c r="SO70" s="87"/>
      <c r="SP70" s="87"/>
      <c r="SQ70" s="87"/>
      <c r="SR70" s="87"/>
      <c r="SS70" s="87"/>
      <c r="ST70" s="87"/>
      <c r="SU70" s="87"/>
      <c r="SV70" s="87"/>
      <c r="SW70" s="87"/>
      <c r="SX70" s="87"/>
      <c r="SY70" s="87"/>
      <c r="SZ70" s="87"/>
      <c r="TA70" s="87"/>
      <c r="TB70" s="87"/>
      <c r="TC70" s="87"/>
      <c r="TD70" s="87"/>
      <c r="TE70" s="87"/>
      <c r="TF70" s="87"/>
      <c r="TG70" s="87"/>
      <c r="TH70" s="87"/>
      <c r="TI70" s="87"/>
      <c r="TJ70" s="87"/>
      <c r="TK70" s="87"/>
      <c r="TL70" s="87"/>
      <c r="TM70" s="87"/>
      <c r="TN70" s="87"/>
      <c r="TO70" s="87"/>
      <c r="TP70" s="87"/>
      <c r="TQ70" s="87"/>
      <c r="TR70" s="87"/>
      <c r="TS70" s="87"/>
      <c r="TT70" s="87"/>
      <c r="TU70" s="87"/>
      <c r="TV70" s="87"/>
      <c r="TW70" s="87"/>
      <c r="TX70" s="87"/>
      <c r="TY70" s="87"/>
      <c r="TZ70" s="87"/>
      <c r="UA70" s="87"/>
      <c r="UB70" s="87"/>
      <c r="UC70" s="87"/>
      <c r="UD70" s="87"/>
      <c r="UE70" s="87"/>
      <c r="UF70" s="87"/>
      <c r="UG70" s="87"/>
      <c r="UH70" s="87"/>
      <c r="UI70" s="87"/>
      <c r="UJ70" s="87"/>
      <c r="UK70" s="87"/>
      <c r="UL70" s="87"/>
      <c r="UM70" s="87"/>
      <c r="UN70" s="87"/>
      <c r="UO70" s="87"/>
      <c r="UP70" s="87"/>
      <c r="UQ70" s="87"/>
      <c r="UR70" s="87"/>
      <c r="US70" s="87"/>
      <c r="UT70" s="87"/>
      <c r="UU70" s="87"/>
      <c r="UV70" s="87"/>
      <c r="UW70" s="87"/>
      <c r="UX70" s="87"/>
      <c r="UY70" s="87"/>
      <c r="UZ70" s="87"/>
      <c r="VA70" s="87"/>
      <c r="VB70" s="87"/>
      <c r="VC70" s="87"/>
      <c r="VD70" s="87"/>
      <c r="VE70" s="87"/>
      <c r="VF70" s="87"/>
      <c r="VG70" s="87"/>
      <c r="VH70" s="87"/>
      <c r="VI70" s="87"/>
      <c r="VJ70" s="87"/>
      <c r="VK70" s="87"/>
      <c r="VL70" s="87"/>
      <c r="VM70" s="87"/>
      <c r="VN70" s="87"/>
      <c r="VO70" s="87"/>
      <c r="VP70" s="87"/>
      <c r="VQ70" s="87"/>
      <c r="VR70" s="87"/>
      <c r="VS70" s="87"/>
      <c r="VT70" s="87"/>
      <c r="VU70" s="87"/>
      <c r="VV70" s="87"/>
      <c r="VW70" s="87"/>
      <c r="VX70" s="87"/>
      <c r="VY70" s="87"/>
      <c r="VZ70" s="87"/>
      <c r="WA70" s="87"/>
      <c r="WB70" s="87"/>
      <c r="WC70" s="87"/>
      <c r="WD70" s="87"/>
      <c r="WE70" s="87"/>
      <c r="WF70" s="87"/>
      <c r="WG70" s="87"/>
      <c r="WH70" s="87"/>
      <c r="WI70" s="87"/>
      <c r="WJ70" s="87"/>
      <c r="WK70" s="87"/>
      <c r="WL70" s="87"/>
      <c r="WM70" s="87"/>
      <c r="WN70" s="87"/>
      <c r="WO70" s="87"/>
      <c r="WP70" s="87"/>
      <c r="WQ70" s="87"/>
      <c r="WR70" s="87"/>
      <c r="WS70" s="87"/>
      <c r="WT70" s="87"/>
      <c r="WU70" s="87"/>
      <c r="WV70" s="87"/>
      <c r="WW70" s="87"/>
      <c r="WX70" s="87"/>
      <c r="WY70" s="87"/>
      <c r="WZ70" s="87"/>
      <c r="XA70" s="87"/>
      <c r="XB70" s="87"/>
      <c r="XC70" s="87"/>
      <c r="XD70" s="87"/>
      <c r="XE70" s="87"/>
      <c r="XF70" s="87"/>
      <c r="XG70" s="87"/>
      <c r="XH70" s="87"/>
      <c r="XI70" s="87"/>
      <c r="XJ70" s="87"/>
      <c r="XK70" s="87"/>
      <c r="XL70" s="87"/>
      <c r="XM70" s="87"/>
      <c r="XN70" s="87"/>
      <c r="XO70" s="87"/>
      <c r="XP70" s="87"/>
      <c r="XQ70" s="87"/>
      <c r="XR70" s="87"/>
      <c r="XS70" s="87"/>
      <c r="XT70" s="87"/>
      <c r="XU70" s="87"/>
      <c r="XV70" s="87"/>
      <c r="XW70" s="87"/>
      <c r="XX70" s="87"/>
      <c r="XY70" s="87"/>
      <c r="XZ70" s="87"/>
      <c r="YA70" s="87"/>
      <c r="YB70" s="87"/>
      <c r="YC70" s="87"/>
      <c r="YD70" s="87"/>
      <c r="YE70" s="87"/>
      <c r="YF70" s="87"/>
      <c r="YG70" s="87"/>
      <c r="YH70" s="87"/>
      <c r="YI70" s="87"/>
      <c r="YJ70" s="87"/>
      <c r="YK70" s="87"/>
      <c r="YL70" s="87"/>
      <c r="YM70" s="87"/>
      <c r="YN70" s="87"/>
      <c r="YO70" s="87"/>
      <c r="YP70" s="87"/>
      <c r="YQ70" s="87"/>
      <c r="YR70" s="87"/>
      <c r="YS70" s="87"/>
      <c r="YT70" s="87"/>
      <c r="YU70" s="87"/>
      <c r="YV70" s="87"/>
      <c r="YW70" s="87"/>
      <c r="YX70" s="87"/>
      <c r="YY70" s="87"/>
      <c r="YZ70" s="87"/>
      <c r="ZA70" s="87"/>
      <c r="ZB70" s="87"/>
      <c r="ZC70" s="87"/>
      <c r="ZD70" s="87"/>
      <c r="ZE70" s="87"/>
      <c r="ZF70" s="87"/>
      <c r="ZG70" s="87"/>
      <c r="ZH70" s="87"/>
      <c r="ZI70" s="87"/>
      <c r="ZJ70" s="87"/>
      <c r="ZK70" s="87"/>
      <c r="ZL70" s="87"/>
      <c r="ZM70" s="87"/>
      <c r="ZN70" s="87"/>
      <c r="ZO70" s="87"/>
      <c r="ZP70" s="87"/>
      <c r="ZQ70" s="87"/>
      <c r="ZR70" s="87"/>
      <c r="ZS70" s="87"/>
      <c r="ZT70" s="87"/>
      <c r="ZU70" s="87"/>
      <c r="ZV70" s="87"/>
      <c r="ZW70" s="87"/>
      <c r="ZX70" s="87"/>
      <c r="ZY70" s="87"/>
      <c r="ZZ70" s="87"/>
      <c r="AAA70" s="87"/>
      <c r="AAB70" s="87"/>
      <c r="AAC70" s="87"/>
      <c r="AAD70" s="87"/>
      <c r="AAE70" s="87"/>
      <c r="AAF70" s="87"/>
      <c r="AAG70" s="87"/>
      <c r="AAH70" s="87"/>
      <c r="AAI70" s="87"/>
      <c r="AAJ70" s="87"/>
      <c r="AAK70" s="87"/>
      <c r="AAL70" s="87"/>
      <c r="AAM70" s="87"/>
      <c r="AAN70" s="87"/>
      <c r="AAO70" s="87"/>
      <c r="AAP70" s="87"/>
      <c r="AAQ70" s="87"/>
      <c r="AAR70" s="87"/>
      <c r="AAS70" s="87"/>
      <c r="AAT70" s="87"/>
      <c r="AAU70" s="87"/>
      <c r="AAV70" s="87"/>
      <c r="AAW70" s="87"/>
      <c r="AAX70" s="87"/>
      <c r="AAY70" s="87"/>
      <c r="AAZ70" s="87"/>
      <c r="ABA70" s="87"/>
      <c r="ABB70" s="87"/>
      <c r="ABC70" s="87"/>
      <c r="ABD70" s="87"/>
      <c r="ABE70" s="87"/>
      <c r="ABF70" s="87"/>
      <c r="ABG70" s="87"/>
      <c r="ABH70" s="87"/>
      <c r="ABI70" s="87"/>
      <c r="ABJ70" s="87"/>
      <c r="ABK70" s="87"/>
      <c r="ABL70" s="87"/>
      <c r="ABM70" s="87"/>
      <c r="ABN70" s="87"/>
      <c r="ABO70" s="87"/>
      <c r="ABP70" s="87"/>
      <c r="ABQ70" s="87"/>
      <c r="ABR70" s="87"/>
      <c r="ABS70" s="87"/>
      <c r="ABT70" s="87"/>
      <c r="ABU70" s="87"/>
      <c r="ABV70" s="87"/>
      <c r="ABW70" s="87"/>
      <c r="ABX70" s="87"/>
      <c r="ABY70" s="87"/>
      <c r="ABZ70" s="87"/>
      <c r="ACA70" s="87"/>
      <c r="ACB70" s="87"/>
      <c r="ACC70" s="87"/>
      <c r="ACD70" s="87"/>
      <c r="ACE70" s="87"/>
      <c r="ACF70" s="87"/>
      <c r="ACG70" s="87"/>
      <c r="ACH70" s="87"/>
      <c r="ACI70" s="87"/>
      <c r="ACJ70" s="87"/>
      <c r="ACK70" s="87"/>
      <c r="ACL70" s="87"/>
      <c r="ACM70" s="87"/>
      <c r="ACN70" s="87"/>
      <c r="ACO70" s="87"/>
      <c r="ACP70" s="87"/>
      <c r="ACQ70" s="87"/>
      <c r="ACR70" s="87"/>
      <c r="ACS70" s="87"/>
      <c r="ACT70" s="87"/>
      <c r="ACU70" s="87"/>
      <c r="ACV70" s="87"/>
      <c r="ACW70" s="87"/>
      <c r="ACX70" s="87"/>
      <c r="ACY70" s="87"/>
      <c r="ACZ70" s="87"/>
      <c r="ADA70" s="87"/>
      <c r="ADB70" s="87"/>
      <c r="ADC70" s="87"/>
      <c r="ADD70" s="87"/>
      <c r="ADE70" s="87"/>
      <c r="ADF70" s="87"/>
      <c r="ADG70" s="87"/>
      <c r="ADH70" s="87"/>
      <c r="ADI70" s="87"/>
      <c r="ADJ70" s="87"/>
      <c r="ADK70" s="87"/>
      <c r="ADL70" s="87"/>
      <c r="ADM70" s="87"/>
      <c r="ADN70" s="87"/>
      <c r="ADO70" s="87"/>
      <c r="ADP70" s="87"/>
      <c r="ADQ70" s="87"/>
      <c r="ADR70" s="87"/>
      <c r="ADS70" s="87"/>
      <c r="ADT70" s="87"/>
      <c r="ADU70" s="87"/>
      <c r="ADV70" s="87"/>
      <c r="ADW70" s="87"/>
      <c r="ADX70" s="87"/>
      <c r="ADY70" s="87"/>
      <c r="ADZ70" s="87"/>
      <c r="AEA70" s="87"/>
      <c r="AEB70" s="87"/>
      <c r="AEC70" s="87"/>
      <c r="AED70" s="87"/>
      <c r="AEE70" s="87"/>
      <c r="AEF70" s="87"/>
      <c r="AEG70" s="87"/>
      <c r="AEH70" s="87"/>
      <c r="AEI70" s="87"/>
      <c r="AEJ70" s="87"/>
      <c r="AEK70" s="87"/>
      <c r="AEL70" s="87"/>
      <c r="AEM70" s="87"/>
      <c r="AEN70" s="87"/>
      <c r="AEO70" s="87"/>
      <c r="AEP70" s="87"/>
      <c r="AEQ70" s="87"/>
      <c r="AER70" s="87"/>
      <c r="AES70" s="87"/>
      <c r="AET70" s="87"/>
      <c r="AEU70" s="87"/>
      <c r="AEV70" s="87"/>
      <c r="AEW70" s="87"/>
      <c r="AEX70" s="87"/>
      <c r="AEY70" s="87"/>
      <c r="AEZ70" s="87"/>
      <c r="AFA70" s="87"/>
      <c r="AFB70" s="87"/>
      <c r="AFC70" s="87"/>
      <c r="AFD70" s="87"/>
      <c r="AFE70" s="87"/>
      <c r="AFF70" s="87"/>
      <c r="AFG70" s="87"/>
      <c r="AFH70" s="87"/>
      <c r="AFI70" s="87"/>
      <c r="AFJ70" s="87"/>
      <c r="AFK70" s="87"/>
      <c r="AFL70" s="87"/>
      <c r="AFM70" s="87"/>
      <c r="AFN70" s="87"/>
      <c r="AFO70" s="87"/>
      <c r="AFP70" s="87"/>
      <c r="AFQ70" s="87"/>
      <c r="AFR70" s="87"/>
      <c r="AFS70" s="87"/>
      <c r="AFT70" s="87"/>
      <c r="AFU70" s="87"/>
      <c r="AFV70" s="87"/>
      <c r="AFW70" s="87"/>
      <c r="AFX70" s="87"/>
      <c r="AFY70" s="87"/>
      <c r="AFZ70" s="87"/>
      <c r="AGA70" s="87"/>
      <c r="AGB70" s="87"/>
      <c r="AGC70" s="87"/>
      <c r="AGD70" s="87"/>
      <c r="AGE70" s="87"/>
      <c r="AGF70" s="87"/>
      <c r="AGG70" s="87"/>
      <c r="AGH70" s="87"/>
      <c r="AGI70" s="87"/>
      <c r="AGJ70" s="87"/>
      <c r="AGK70" s="87"/>
      <c r="AGL70" s="87"/>
      <c r="AGM70" s="87"/>
      <c r="AGN70" s="87"/>
      <c r="AGO70" s="87"/>
      <c r="AGP70" s="87"/>
      <c r="AGQ70" s="87"/>
      <c r="AGR70" s="87"/>
      <c r="AGS70" s="87"/>
      <c r="AGT70" s="87"/>
      <c r="AGU70" s="87"/>
      <c r="AGV70" s="87"/>
      <c r="AGW70" s="87"/>
      <c r="AGX70" s="87"/>
      <c r="AGY70" s="87"/>
      <c r="AGZ70" s="87"/>
      <c r="AHA70" s="87"/>
      <c r="AHB70" s="87"/>
      <c r="AHC70" s="87"/>
      <c r="AHD70" s="87"/>
      <c r="AHE70" s="87"/>
      <c r="AHF70" s="87"/>
      <c r="AHG70" s="87"/>
      <c r="AHH70" s="87"/>
      <c r="AHI70" s="87"/>
      <c r="AHJ70" s="87"/>
      <c r="AHK70" s="87"/>
      <c r="AHL70" s="87"/>
      <c r="AHM70" s="87"/>
      <c r="AHN70" s="87"/>
      <c r="AHO70" s="87"/>
      <c r="AHP70" s="87"/>
      <c r="AHQ70" s="87"/>
      <c r="AHR70" s="87"/>
      <c r="AHS70" s="87"/>
      <c r="AHT70" s="87"/>
      <c r="AHU70" s="87"/>
      <c r="AHV70" s="87"/>
      <c r="AHW70" s="87"/>
      <c r="AHX70" s="87"/>
      <c r="AHY70" s="87"/>
      <c r="AHZ70" s="87"/>
      <c r="AIA70" s="87"/>
      <c r="AIB70" s="87"/>
      <c r="AIC70" s="87"/>
      <c r="AID70" s="87"/>
      <c r="AIE70" s="87"/>
      <c r="AIF70" s="87"/>
      <c r="AIG70" s="87"/>
      <c r="AIH70" s="87"/>
      <c r="AII70" s="87"/>
      <c r="AIJ70" s="87"/>
      <c r="AIK70" s="87"/>
      <c r="AIL70" s="87"/>
      <c r="AIM70" s="87"/>
      <c r="AIN70" s="87"/>
      <c r="AIO70" s="87"/>
      <c r="AIP70" s="87"/>
      <c r="AIQ70" s="87"/>
      <c r="AIR70" s="87"/>
      <c r="AIS70" s="87"/>
      <c r="AIT70" s="87"/>
      <c r="AIU70" s="87"/>
      <c r="AIV70" s="87"/>
      <c r="AIW70" s="87"/>
      <c r="AIX70" s="87"/>
      <c r="AIY70" s="87"/>
      <c r="AIZ70" s="87"/>
      <c r="AJA70" s="87"/>
      <c r="AJB70" s="87"/>
      <c r="AJC70" s="87"/>
      <c r="AJD70" s="87"/>
      <c r="AJE70" s="87"/>
      <c r="AJF70" s="87"/>
      <c r="AJG70" s="87"/>
      <c r="AJH70" s="87"/>
      <c r="AJI70" s="87"/>
      <c r="AJJ70" s="87"/>
      <c r="AJK70" s="87"/>
      <c r="AJL70" s="87"/>
      <c r="AJM70" s="87"/>
      <c r="AJN70" s="87"/>
      <c r="AJO70" s="87"/>
      <c r="AJP70" s="87"/>
      <c r="AJQ70" s="87"/>
      <c r="AJR70" s="87"/>
      <c r="AJS70" s="87"/>
      <c r="AJT70" s="87"/>
      <c r="AJU70" s="87"/>
      <c r="AJV70" s="87"/>
      <c r="AJW70" s="87"/>
      <c r="AJX70" s="87"/>
      <c r="AJY70" s="87"/>
      <c r="AJZ70" s="87"/>
      <c r="AKA70" s="87"/>
      <c r="AKB70" s="87"/>
      <c r="AKC70" s="87"/>
      <c r="AKD70" s="87"/>
      <c r="AKE70" s="87"/>
      <c r="AKF70" s="87"/>
      <c r="AKG70" s="87"/>
      <c r="AKH70" s="87"/>
      <c r="AKI70" s="87"/>
      <c r="AKJ70" s="87"/>
      <c r="AKK70" s="87"/>
      <c r="AKL70" s="87"/>
      <c r="AKM70" s="87"/>
      <c r="AKN70" s="87"/>
      <c r="AKO70" s="87"/>
      <c r="AKP70" s="87"/>
      <c r="AKQ70" s="87"/>
      <c r="AKR70" s="87"/>
      <c r="AKS70" s="87"/>
      <c r="AKT70" s="87"/>
      <c r="AKU70" s="87"/>
      <c r="AKV70" s="87"/>
      <c r="AKW70" s="87"/>
      <c r="AKX70" s="87"/>
      <c r="AKY70" s="87"/>
      <c r="AKZ70" s="87"/>
      <c r="ALA70" s="87"/>
      <c r="ALB70" s="87"/>
      <c r="ALC70" s="87"/>
      <c r="ALD70" s="87"/>
      <c r="ALE70" s="87"/>
      <c r="ALF70" s="87"/>
      <c r="ALG70" s="87"/>
      <c r="ALH70" s="87"/>
      <c r="ALI70" s="87"/>
      <c r="ALJ70" s="87"/>
      <c r="ALK70" s="87"/>
      <c r="ALL70" s="87"/>
      <c r="ALM70" s="87"/>
      <c r="ALN70" s="87"/>
      <c r="ALO70" s="87"/>
      <c r="ALP70" s="87"/>
      <c r="ALQ70" s="87"/>
      <c r="ALR70" s="87"/>
      <c r="ALS70" s="87"/>
      <c r="ALT70" s="87"/>
      <c r="ALU70" s="87"/>
      <c r="ALV70" s="87"/>
      <c r="ALW70" s="87"/>
      <c r="ALX70" s="87"/>
      <c r="ALY70" s="87"/>
      <c r="ALZ70" s="87"/>
      <c r="AMA70" s="87"/>
      <c r="AMB70" s="87"/>
      <c r="AMC70" s="87"/>
      <c r="AMD70" s="87"/>
      <c r="AME70" s="87"/>
      <c r="AMF70" s="87"/>
      <c r="AMG70" s="87"/>
      <c r="AMH70" s="87"/>
      <c r="AMI70" s="87"/>
      <c r="AMJ70" s="87"/>
      <c r="AMK70" s="87"/>
      <c r="AML70" s="87"/>
      <c r="AMM70" s="87"/>
      <c r="AMN70" s="87"/>
      <c r="AMO70" s="87"/>
      <c r="AMP70" s="87"/>
      <c r="AMQ70" s="87"/>
      <c r="AMR70" s="87"/>
      <c r="AMS70" s="87"/>
      <c r="AMT70" s="87"/>
      <c r="AMU70" s="87"/>
      <c r="AMV70" s="87"/>
      <c r="AMW70" s="87"/>
      <c r="AMX70" s="87"/>
      <c r="AMY70" s="87"/>
      <c r="AMZ70" s="87"/>
      <c r="ANA70" s="87"/>
      <c r="ANB70" s="87"/>
      <c r="ANC70" s="87"/>
      <c r="AND70" s="87"/>
      <c r="ANE70" s="87"/>
      <c r="ANF70" s="87"/>
      <c r="ANG70" s="87"/>
      <c r="ANH70" s="87"/>
      <c r="ANI70" s="87"/>
      <c r="ANJ70" s="87"/>
      <c r="ANK70" s="87"/>
      <c r="ANL70" s="87"/>
      <c r="ANM70" s="87"/>
      <c r="ANN70" s="87"/>
      <c r="ANO70" s="87"/>
      <c r="ANP70" s="87"/>
      <c r="ANQ70" s="87"/>
      <c r="ANR70" s="87"/>
      <c r="ANS70" s="87"/>
      <c r="ANT70" s="87"/>
      <c r="ANU70" s="87"/>
      <c r="ANV70" s="87"/>
      <c r="ANW70" s="87"/>
      <c r="ANX70" s="87"/>
      <c r="ANY70" s="87"/>
      <c r="ANZ70" s="87"/>
      <c r="AOA70" s="87"/>
      <c r="AOB70" s="87"/>
      <c r="AOC70" s="87"/>
      <c r="AOD70" s="87"/>
      <c r="AOE70" s="87"/>
      <c r="AOF70" s="87"/>
      <c r="AOG70" s="87"/>
      <c r="AOH70" s="87"/>
      <c r="AOI70" s="87"/>
      <c r="AOJ70" s="87"/>
      <c r="AOK70" s="87"/>
      <c r="AOL70" s="87"/>
      <c r="AOM70" s="87"/>
      <c r="AON70" s="87"/>
      <c r="AOO70" s="87"/>
      <c r="AOP70" s="87"/>
      <c r="AOQ70" s="87"/>
      <c r="AOR70" s="87"/>
      <c r="AOS70" s="87"/>
      <c r="AOT70" s="87"/>
      <c r="AOU70" s="87"/>
      <c r="AOV70" s="87"/>
      <c r="AOW70" s="87"/>
      <c r="AOX70" s="87"/>
      <c r="AOY70" s="87"/>
      <c r="AOZ70" s="87"/>
      <c r="APA70" s="87"/>
      <c r="APB70" s="87"/>
      <c r="APC70" s="87"/>
      <c r="APD70" s="87"/>
      <c r="APE70" s="87"/>
      <c r="APF70" s="87"/>
      <c r="APG70" s="87"/>
      <c r="APH70" s="87"/>
      <c r="API70" s="87"/>
      <c r="APJ70" s="87"/>
      <c r="APK70" s="87"/>
      <c r="APL70" s="87"/>
      <c r="APM70" s="87"/>
      <c r="APN70" s="87"/>
      <c r="APO70" s="87"/>
      <c r="APP70" s="87"/>
      <c r="APQ70" s="87"/>
      <c r="APR70" s="87"/>
      <c r="APS70" s="87"/>
      <c r="APT70" s="87"/>
      <c r="APU70" s="87"/>
      <c r="APV70" s="87"/>
      <c r="APW70" s="87"/>
      <c r="APX70" s="87"/>
      <c r="APY70" s="87"/>
      <c r="APZ70" s="87"/>
      <c r="AQA70" s="87"/>
      <c r="AQB70" s="87"/>
      <c r="AQC70" s="87"/>
      <c r="AQD70" s="87"/>
      <c r="AQE70" s="87"/>
      <c r="AQF70" s="87"/>
      <c r="AQG70" s="87"/>
      <c r="AQH70" s="87"/>
      <c r="AQI70" s="87"/>
      <c r="AQJ70" s="87"/>
      <c r="AQK70" s="87"/>
      <c r="AQL70" s="87"/>
      <c r="AQM70" s="87"/>
      <c r="AQN70" s="87"/>
      <c r="AQO70" s="87"/>
      <c r="AQP70" s="87"/>
      <c r="AQQ70" s="87"/>
      <c r="AQR70" s="87"/>
      <c r="AQS70" s="87"/>
      <c r="AQT70" s="87"/>
      <c r="AQU70" s="87"/>
      <c r="AQV70" s="87"/>
      <c r="AQW70" s="87"/>
      <c r="AQX70" s="87"/>
      <c r="AQY70" s="87"/>
      <c r="AQZ70" s="87"/>
      <c r="ARA70" s="87"/>
      <c r="ARB70" s="87"/>
      <c r="ARC70" s="87"/>
      <c r="ARD70" s="87"/>
      <c r="ARE70" s="87"/>
      <c r="ARF70" s="87"/>
      <c r="ARG70" s="87"/>
      <c r="ARH70" s="87"/>
      <c r="ARI70" s="87"/>
      <c r="ARJ70" s="87"/>
      <c r="ARK70" s="87"/>
      <c r="ARL70" s="87"/>
      <c r="ARM70" s="87"/>
      <c r="ARN70" s="87"/>
      <c r="ARO70" s="87"/>
      <c r="ARP70" s="87"/>
      <c r="ARQ70" s="87"/>
      <c r="ARR70" s="87"/>
      <c r="ARS70" s="87"/>
      <c r="ART70" s="87"/>
      <c r="ARU70" s="87"/>
      <c r="ARV70" s="87"/>
      <c r="ARW70" s="87"/>
      <c r="ARX70" s="87"/>
      <c r="ARY70" s="87"/>
      <c r="ARZ70" s="87"/>
      <c r="ASA70" s="87"/>
      <c r="ASB70" s="87"/>
      <c r="ASC70" s="87"/>
      <c r="ASD70" s="87"/>
      <c r="ASE70" s="87"/>
      <c r="ASF70" s="87"/>
      <c r="ASG70" s="87"/>
      <c r="ASH70" s="87"/>
      <c r="ASI70" s="87"/>
      <c r="ASJ70" s="87"/>
      <c r="ASK70" s="87"/>
      <c r="ASL70" s="87"/>
      <c r="ASM70" s="87"/>
      <c r="ASN70" s="87"/>
      <c r="ASO70" s="87"/>
      <c r="ASP70" s="87"/>
      <c r="ASQ70" s="87"/>
      <c r="ASR70" s="87"/>
      <c r="ASS70" s="87"/>
      <c r="AST70" s="87"/>
      <c r="ASU70" s="87"/>
      <c r="ASV70" s="87"/>
      <c r="ASW70" s="87"/>
      <c r="ASX70" s="87"/>
      <c r="ASY70" s="87"/>
      <c r="ASZ70" s="87"/>
      <c r="ATA70" s="87"/>
      <c r="ATB70" s="87"/>
      <c r="ATC70" s="87"/>
      <c r="ATD70" s="87"/>
      <c r="ATE70" s="87"/>
      <c r="ATF70" s="87"/>
      <c r="ATG70" s="87"/>
      <c r="ATH70" s="87"/>
      <c r="ATI70" s="87"/>
      <c r="ATJ70" s="87"/>
      <c r="ATK70" s="87"/>
      <c r="ATL70" s="87"/>
      <c r="ATM70" s="87"/>
      <c r="ATN70" s="87"/>
      <c r="ATO70" s="87"/>
      <c r="ATP70" s="87"/>
      <c r="ATQ70" s="87"/>
      <c r="ATR70" s="87"/>
      <c r="ATS70" s="87"/>
      <c r="ATT70" s="87"/>
      <c r="ATU70" s="87"/>
      <c r="ATV70" s="87"/>
      <c r="ATW70" s="87"/>
      <c r="ATX70" s="87"/>
      <c r="ATY70" s="87"/>
      <c r="ATZ70" s="87"/>
      <c r="AUA70" s="87"/>
      <c r="AUB70" s="87"/>
      <c r="AUC70" s="87"/>
      <c r="AUD70" s="87"/>
      <c r="AUE70" s="87"/>
      <c r="AUF70" s="87"/>
      <c r="AUG70" s="87"/>
      <c r="AUH70" s="87"/>
      <c r="AUI70" s="87"/>
      <c r="AUJ70" s="87"/>
      <c r="AUK70" s="87"/>
      <c r="AUL70" s="87"/>
      <c r="AUM70" s="87"/>
      <c r="AUN70" s="87"/>
      <c r="AUO70" s="87"/>
      <c r="AUP70" s="87"/>
      <c r="AUQ70" s="87"/>
      <c r="AUR70" s="87"/>
      <c r="AUS70" s="87"/>
      <c r="AUT70" s="87"/>
      <c r="AUU70" s="87"/>
      <c r="AUV70" s="87"/>
      <c r="AUW70" s="87"/>
      <c r="AUX70" s="87"/>
      <c r="AUY70" s="87"/>
      <c r="AUZ70" s="87"/>
      <c r="AVA70" s="87"/>
      <c r="AVB70" s="87"/>
      <c r="AVC70" s="87"/>
      <c r="AVD70" s="87"/>
      <c r="AVE70" s="87"/>
      <c r="AVF70" s="87"/>
      <c r="AVG70" s="87"/>
      <c r="AVH70" s="87"/>
      <c r="AVI70" s="87"/>
      <c r="AVJ70" s="87"/>
      <c r="AVK70" s="87"/>
      <c r="AVL70" s="87"/>
      <c r="AVM70" s="87"/>
      <c r="AVN70" s="87"/>
      <c r="AVO70" s="87"/>
      <c r="AVP70" s="87"/>
      <c r="AVQ70" s="87"/>
      <c r="AVR70" s="87"/>
      <c r="AVS70" s="87"/>
      <c r="AVT70" s="87"/>
      <c r="AVU70" s="87"/>
      <c r="AVV70" s="87"/>
      <c r="AVW70" s="87"/>
      <c r="AVX70" s="87"/>
      <c r="AVY70" s="87"/>
      <c r="AVZ70" s="87"/>
      <c r="AWA70" s="87"/>
      <c r="AWB70" s="87"/>
      <c r="AWC70" s="87"/>
      <c r="AWD70" s="87"/>
      <c r="AWE70" s="87"/>
      <c r="AWF70" s="87"/>
      <c r="AWG70" s="87"/>
      <c r="AWH70" s="87"/>
      <c r="AWI70" s="87"/>
      <c r="AWJ70" s="87"/>
      <c r="AWK70" s="87"/>
      <c r="AWL70" s="87"/>
      <c r="AWM70" s="87"/>
      <c r="AWN70" s="87"/>
      <c r="AWO70" s="87"/>
      <c r="AWP70" s="87"/>
      <c r="AWQ70" s="87"/>
      <c r="AWR70" s="87"/>
      <c r="AWS70" s="87"/>
      <c r="AWT70" s="87"/>
      <c r="AWU70" s="87"/>
      <c r="AWV70" s="87"/>
      <c r="AWW70" s="87"/>
      <c r="AWX70" s="87"/>
      <c r="AWY70" s="87"/>
      <c r="AWZ70" s="87"/>
      <c r="AXA70" s="87"/>
      <c r="AXB70" s="87"/>
      <c r="AXC70" s="87"/>
      <c r="AXD70" s="87"/>
      <c r="AXE70" s="87"/>
      <c r="AXF70" s="87"/>
      <c r="AXG70" s="87"/>
      <c r="AXH70" s="87"/>
      <c r="AXI70" s="87"/>
      <c r="AXJ70" s="87"/>
      <c r="AXK70" s="87"/>
      <c r="AXL70" s="87"/>
      <c r="AXM70" s="87"/>
      <c r="AXN70" s="87"/>
      <c r="AXO70" s="87"/>
      <c r="AXP70" s="87"/>
      <c r="AXQ70" s="87"/>
      <c r="AXR70" s="87"/>
      <c r="AXS70" s="87"/>
      <c r="AXT70" s="87"/>
      <c r="AXU70" s="87"/>
      <c r="AXV70" s="87"/>
      <c r="AXW70" s="87"/>
      <c r="AXX70" s="87"/>
      <c r="AXY70" s="87"/>
      <c r="AXZ70" s="87"/>
      <c r="AYA70" s="87"/>
      <c r="AYB70" s="87"/>
      <c r="AYC70" s="87"/>
      <c r="AYD70" s="87"/>
      <c r="AYE70" s="87"/>
      <c r="AYF70" s="87"/>
      <c r="AYG70" s="87"/>
      <c r="AYH70" s="87"/>
      <c r="AYI70" s="87"/>
      <c r="AYJ70" s="87"/>
      <c r="AYK70" s="87"/>
      <c r="AYL70" s="87"/>
      <c r="AYM70" s="87"/>
      <c r="AYN70" s="87"/>
      <c r="AYO70" s="87"/>
      <c r="AYP70" s="87"/>
      <c r="AYQ70" s="87"/>
      <c r="AYR70" s="87"/>
      <c r="AYS70" s="87"/>
      <c r="AYT70" s="87"/>
      <c r="AYU70" s="87"/>
      <c r="AYV70" s="87"/>
      <c r="AYW70" s="87"/>
      <c r="AYX70" s="87"/>
      <c r="AYY70" s="87"/>
      <c r="AYZ70" s="87"/>
      <c r="AZA70" s="87"/>
      <c r="AZB70" s="87"/>
      <c r="AZC70" s="87"/>
      <c r="AZD70" s="87"/>
      <c r="AZE70" s="87"/>
      <c r="AZF70" s="87"/>
      <c r="AZG70" s="87"/>
      <c r="AZH70" s="87"/>
      <c r="AZI70" s="87"/>
      <c r="AZJ70" s="87"/>
      <c r="AZK70" s="87"/>
      <c r="AZL70" s="87"/>
      <c r="AZM70" s="87"/>
      <c r="AZN70" s="87"/>
      <c r="AZO70" s="87"/>
      <c r="AZP70" s="87"/>
      <c r="AZQ70" s="87"/>
      <c r="AZR70" s="87"/>
      <c r="AZS70" s="87"/>
      <c r="AZT70" s="87"/>
      <c r="AZU70" s="87"/>
      <c r="AZV70" s="87"/>
      <c r="AZW70" s="87"/>
      <c r="AZX70" s="87"/>
      <c r="AZY70" s="87"/>
      <c r="AZZ70" s="87"/>
      <c r="BAA70" s="87"/>
      <c r="BAB70" s="87"/>
      <c r="BAC70" s="87"/>
      <c r="BAD70" s="87"/>
      <c r="BAE70" s="87"/>
      <c r="BAF70" s="87"/>
      <c r="BAG70" s="87"/>
      <c r="BAH70" s="87"/>
      <c r="BAI70" s="87"/>
      <c r="BAJ70" s="87"/>
      <c r="BAK70" s="87"/>
      <c r="BAL70" s="87"/>
      <c r="BAM70" s="87"/>
      <c r="BAN70" s="87"/>
      <c r="BAO70" s="87"/>
      <c r="BAP70" s="87"/>
      <c r="BAQ70" s="87"/>
      <c r="BAR70" s="87"/>
      <c r="BAS70" s="87"/>
      <c r="BAT70" s="87"/>
      <c r="BAU70" s="87"/>
      <c r="BAV70" s="87"/>
      <c r="BAW70" s="87"/>
      <c r="BAX70" s="87"/>
      <c r="BAY70" s="87"/>
      <c r="BAZ70" s="87"/>
      <c r="BBA70" s="87"/>
      <c r="BBB70" s="87"/>
      <c r="BBC70" s="87"/>
      <c r="BBD70" s="87"/>
      <c r="BBE70" s="87"/>
      <c r="BBF70" s="87"/>
      <c r="BBG70" s="87"/>
      <c r="BBH70" s="87"/>
      <c r="BBI70" s="87"/>
      <c r="BBJ70" s="87"/>
      <c r="BBK70" s="87"/>
      <c r="BBL70" s="87"/>
      <c r="BBM70" s="87"/>
      <c r="BBN70" s="87"/>
      <c r="BBO70" s="87"/>
      <c r="BBP70" s="87"/>
      <c r="BBQ70" s="87"/>
      <c r="BBR70" s="87"/>
      <c r="BBS70" s="87"/>
      <c r="BBT70" s="87"/>
      <c r="BBU70" s="87"/>
      <c r="BBV70" s="87"/>
      <c r="BBW70" s="87"/>
      <c r="BBX70" s="87"/>
      <c r="BBY70" s="87"/>
      <c r="BBZ70" s="87"/>
      <c r="BCA70" s="87"/>
      <c r="BCB70" s="87"/>
      <c r="BCC70" s="87"/>
      <c r="BCD70" s="87"/>
      <c r="BCE70" s="87"/>
      <c r="BCF70" s="87"/>
      <c r="BCG70" s="87"/>
      <c r="BCH70" s="87"/>
      <c r="BCI70" s="87"/>
      <c r="BCJ70" s="87"/>
      <c r="BCK70" s="87"/>
      <c r="BCL70" s="87"/>
      <c r="BCM70" s="87"/>
      <c r="BCN70" s="87"/>
      <c r="BCO70" s="87"/>
      <c r="BCP70" s="87"/>
      <c r="BCQ70" s="87"/>
      <c r="BCR70" s="87"/>
      <c r="BCS70" s="87"/>
      <c r="BCT70" s="87"/>
      <c r="BCU70" s="87"/>
      <c r="BCV70" s="87"/>
      <c r="BCW70" s="87"/>
      <c r="BCX70" s="87"/>
      <c r="BCY70" s="87"/>
      <c r="BCZ70" s="87"/>
      <c r="BDA70" s="87"/>
      <c r="BDB70" s="87"/>
      <c r="BDC70" s="87"/>
      <c r="BDD70" s="87"/>
      <c r="BDE70" s="87"/>
      <c r="BDF70" s="87"/>
      <c r="BDG70" s="87"/>
      <c r="BDH70" s="87"/>
      <c r="BDI70" s="87"/>
      <c r="BDJ70" s="87"/>
      <c r="BDK70" s="87"/>
      <c r="BDL70" s="87"/>
      <c r="BDM70" s="87"/>
      <c r="BDN70" s="87"/>
      <c r="BDO70" s="87"/>
      <c r="BDP70" s="87"/>
      <c r="BDQ70" s="87"/>
      <c r="BDR70" s="87"/>
      <c r="BDS70" s="87"/>
      <c r="BDT70" s="87"/>
      <c r="BDU70" s="87"/>
      <c r="BDV70" s="87"/>
      <c r="BDW70" s="87"/>
      <c r="BDX70" s="87"/>
      <c r="BDY70" s="87"/>
      <c r="BDZ70" s="87"/>
      <c r="BEA70" s="87"/>
      <c r="BEB70" s="87"/>
      <c r="BEC70" s="87"/>
      <c r="BED70" s="87"/>
      <c r="BEE70" s="87"/>
      <c r="BEF70" s="87"/>
      <c r="BEG70" s="87"/>
      <c r="BEH70" s="87"/>
      <c r="BEI70" s="87"/>
      <c r="BEJ70" s="87"/>
      <c r="BEK70" s="87"/>
      <c r="BEL70" s="87"/>
      <c r="BEM70" s="87"/>
      <c r="BEN70" s="87"/>
      <c r="BEO70" s="87"/>
      <c r="BEP70" s="87"/>
      <c r="BEQ70" s="87"/>
      <c r="BER70" s="87"/>
      <c r="BES70" s="87"/>
      <c r="BET70" s="87"/>
      <c r="BEU70" s="87"/>
      <c r="BEV70" s="87"/>
      <c r="BEW70" s="87"/>
      <c r="BEX70" s="87"/>
      <c r="BEY70" s="87"/>
      <c r="BEZ70" s="87"/>
      <c r="BFA70" s="87"/>
      <c r="BFB70" s="87"/>
      <c r="BFC70" s="87"/>
      <c r="BFD70" s="87"/>
      <c r="BFE70" s="87"/>
      <c r="BFF70" s="87"/>
      <c r="BFG70" s="87"/>
      <c r="BFH70" s="87"/>
      <c r="BFI70" s="87"/>
      <c r="BFJ70" s="87"/>
      <c r="BFK70" s="87"/>
      <c r="BFL70" s="87"/>
      <c r="BFM70" s="87"/>
      <c r="BFN70" s="87"/>
      <c r="BFO70" s="87"/>
      <c r="BFP70" s="87"/>
      <c r="BFQ70" s="87"/>
      <c r="BFR70" s="87"/>
      <c r="BFS70" s="87"/>
      <c r="BFT70" s="87"/>
      <c r="BFU70" s="87"/>
      <c r="BFV70" s="87"/>
      <c r="BFW70" s="87"/>
      <c r="BFX70" s="87"/>
      <c r="BFY70" s="87"/>
      <c r="BFZ70" s="87"/>
      <c r="BGA70" s="87"/>
      <c r="BGB70" s="87"/>
      <c r="BGC70" s="87"/>
      <c r="BGD70" s="87"/>
      <c r="BGE70" s="87"/>
      <c r="BGF70" s="87"/>
      <c r="BGG70" s="87"/>
      <c r="BGH70" s="87"/>
      <c r="BGI70" s="87"/>
      <c r="BGJ70" s="87"/>
      <c r="BGK70" s="87"/>
      <c r="BGL70" s="87"/>
      <c r="BGM70" s="87"/>
      <c r="BGN70" s="87"/>
      <c r="BGO70" s="87"/>
      <c r="BGP70" s="87"/>
      <c r="BGQ70" s="87"/>
      <c r="BGR70" s="87"/>
      <c r="BGS70" s="87"/>
      <c r="BGT70" s="87"/>
      <c r="BGU70" s="87"/>
      <c r="BGV70" s="87"/>
      <c r="BGW70" s="87"/>
      <c r="BGX70" s="87"/>
      <c r="BGY70" s="87"/>
      <c r="BGZ70" s="87"/>
      <c r="BHA70" s="87"/>
      <c r="BHB70" s="87"/>
      <c r="BHC70" s="87"/>
      <c r="BHD70" s="87"/>
      <c r="BHE70" s="87"/>
      <c r="BHF70" s="87"/>
      <c r="BHG70" s="87"/>
      <c r="BHH70" s="87"/>
      <c r="BHI70" s="87"/>
      <c r="BHJ70" s="87"/>
      <c r="BHK70" s="87"/>
      <c r="BHL70" s="87"/>
      <c r="BHM70" s="87"/>
      <c r="BHN70" s="87"/>
      <c r="BHO70" s="87"/>
      <c r="BHP70" s="87"/>
      <c r="BHQ70" s="87"/>
      <c r="BHR70" s="87"/>
      <c r="BHS70" s="87"/>
      <c r="BHT70" s="87"/>
      <c r="BHU70" s="87"/>
      <c r="BHV70" s="87"/>
      <c r="BHW70" s="87"/>
      <c r="BHX70" s="87"/>
      <c r="BHY70" s="87"/>
      <c r="BHZ70" s="87"/>
      <c r="BIA70" s="87"/>
      <c r="BIB70" s="87"/>
      <c r="BIC70" s="87"/>
      <c r="BID70" s="87"/>
      <c r="BIE70" s="87"/>
      <c r="BIF70" s="87"/>
      <c r="BIG70" s="87"/>
      <c r="BIH70" s="87"/>
      <c r="BII70" s="87"/>
      <c r="BIJ70" s="87"/>
      <c r="BIK70" s="87"/>
      <c r="BIL70" s="87"/>
      <c r="BIM70" s="87"/>
      <c r="BIN70" s="87"/>
      <c r="BIO70" s="87"/>
      <c r="BIP70" s="87"/>
      <c r="BIQ70" s="87"/>
      <c r="BIR70" s="87"/>
      <c r="BIS70" s="87"/>
      <c r="BIT70" s="87"/>
      <c r="BIU70" s="87"/>
      <c r="BIV70" s="87"/>
      <c r="BIW70" s="87"/>
      <c r="BIX70" s="87"/>
      <c r="BIY70" s="87"/>
      <c r="BIZ70" s="87"/>
      <c r="BJA70" s="87"/>
      <c r="BJB70" s="87"/>
      <c r="BJC70" s="87"/>
      <c r="BJD70" s="87"/>
      <c r="BJE70" s="87"/>
      <c r="BJF70" s="87"/>
      <c r="BJG70" s="87"/>
      <c r="BJH70" s="87"/>
      <c r="BJI70" s="87"/>
      <c r="BJJ70" s="87"/>
      <c r="BJK70" s="87"/>
      <c r="BJL70" s="87"/>
      <c r="BJM70" s="87"/>
      <c r="BJN70" s="87"/>
      <c r="BJO70" s="87"/>
      <c r="BJP70" s="87"/>
      <c r="BJQ70" s="87"/>
      <c r="BJR70" s="87"/>
      <c r="BJS70" s="87"/>
      <c r="BJT70" s="87"/>
      <c r="BJU70" s="87"/>
      <c r="BJV70" s="87"/>
      <c r="BJW70" s="87"/>
      <c r="BJX70" s="87"/>
      <c r="BJY70" s="87"/>
      <c r="BJZ70" s="87"/>
      <c r="BKA70" s="87"/>
      <c r="BKB70" s="87"/>
      <c r="BKC70" s="87"/>
      <c r="BKD70" s="87"/>
      <c r="BKE70" s="87"/>
      <c r="BKF70" s="87"/>
      <c r="BKG70" s="87"/>
      <c r="BKH70" s="87"/>
      <c r="BKI70" s="87"/>
      <c r="BKJ70" s="87"/>
      <c r="BKK70" s="87"/>
      <c r="BKL70" s="87"/>
      <c r="BKM70" s="87"/>
      <c r="BKN70" s="87"/>
      <c r="BKO70" s="87"/>
      <c r="BKP70" s="87"/>
      <c r="BKQ70" s="87"/>
      <c r="BKR70" s="87"/>
      <c r="BKS70" s="87"/>
      <c r="BKT70" s="87"/>
      <c r="BKU70" s="87"/>
      <c r="BKV70" s="87"/>
      <c r="BKW70" s="87"/>
      <c r="BKX70" s="87"/>
      <c r="BKY70" s="87"/>
      <c r="BKZ70" s="87"/>
      <c r="BLA70" s="87"/>
      <c r="BLB70" s="87"/>
      <c r="BLC70" s="87"/>
      <c r="BLD70" s="87"/>
      <c r="BLE70" s="87"/>
      <c r="BLF70" s="87"/>
      <c r="BLG70" s="87"/>
      <c r="BLH70" s="87"/>
      <c r="BLI70" s="87"/>
      <c r="BLJ70" s="87"/>
      <c r="BLK70" s="87"/>
      <c r="BLL70" s="87"/>
      <c r="BLM70" s="87"/>
      <c r="BLN70" s="87"/>
      <c r="BLO70" s="87"/>
      <c r="BLP70" s="87"/>
      <c r="BLQ70" s="87"/>
      <c r="BLR70" s="87"/>
      <c r="BLS70" s="87"/>
      <c r="BLT70" s="87"/>
      <c r="BLU70" s="87"/>
      <c r="BLV70" s="87"/>
      <c r="BLW70" s="87"/>
      <c r="BLX70" s="87"/>
      <c r="BLY70" s="87"/>
      <c r="BLZ70" s="87"/>
      <c r="BMA70" s="87"/>
      <c r="BMB70" s="87"/>
      <c r="BMC70" s="87"/>
      <c r="BMD70" s="87"/>
      <c r="BME70" s="87"/>
      <c r="BMF70" s="87"/>
      <c r="BMG70" s="87"/>
      <c r="BMH70" s="87"/>
      <c r="BMI70" s="87"/>
      <c r="BMJ70" s="87"/>
      <c r="BMK70" s="87"/>
      <c r="BML70" s="87"/>
      <c r="BMM70" s="87"/>
      <c r="BMN70" s="87"/>
      <c r="BMO70" s="87"/>
      <c r="BMP70" s="87"/>
      <c r="BMQ70" s="87"/>
      <c r="BMR70" s="87"/>
      <c r="BMS70" s="87"/>
      <c r="BMT70" s="87"/>
      <c r="BMU70" s="87"/>
      <c r="BMV70" s="87"/>
      <c r="BMW70" s="87"/>
      <c r="BMX70" s="87"/>
      <c r="BMY70" s="87"/>
      <c r="BMZ70" s="87"/>
      <c r="BNA70" s="87"/>
      <c r="BNB70" s="87"/>
      <c r="BNC70" s="87"/>
      <c r="BND70" s="87"/>
      <c r="BNE70" s="87"/>
      <c r="BNF70" s="87"/>
      <c r="BNG70" s="87"/>
      <c r="BNH70" s="87"/>
      <c r="BNI70" s="87"/>
      <c r="BNJ70" s="87"/>
      <c r="BNK70" s="87"/>
      <c r="BNL70" s="87"/>
      <c r="BNM70" s="87"/>
      <c r="BNN70" s="87"/>
      <c r="BNO70" s="87"/>
      <c r="BNP70" s="87"/>
      <c r="BNQ70" s="87"/>
      <c r="BNR70" s="87"/>
      <c r="BNS70" s="87"/>
      <c r="BNT70" s="87"/>
      <c r="BNU70" s="87"/>
      <c r="BNV70" s="87"/>
      <c r="BNW70" s="87"/>
      <c r="BNX70" s="87"/>
      <c r="BNY70" s="87"/>
      <c r="BNZ70" s="87"/>
      <c r="BOA70" s="87"/>
      <c r="BOB70" s="87"/>
      <c r="BOC70" s="87"/>
      <c r="BOD70" s="87"/>
      <c r="BOE70" s="87"/>
      <c r="BOF70" s="87"/>
      <c r="BOG70" s="87"/>
      <c r="BOH70" s="87"/>
      <c r="BOI70" s="87"/>
      <c r="BOJ70" s="87"/>
      <c r="BOK70" s="87"/>
      <c r="BOL70" s="87"/>
      <c r="BOM70" s="87"/>
      <c r="BON70" s="87"/>
      <c r="BOO70" s="87"/>
      <c r="BOP70" s="87"/>
      <c r="BOQ70" s="87"/>
      <c r="BOR70" s="87"/>
      <c r="BOS70" s="87"/>
      <c r="BOT70" s="87"/>
      <c r="BOU70" s="87"/>
      <c r="BOV70" s="87"/>
      <c r="BOW70" s="87"/>
      <c r="BOX70" s="87"/>
      <c r="BOY70" s="87"/>
      <c r="BOZ70" s="87"/>
      <c r="BPA70" s="87"/>
      <c r="BPB70" s="87"/>
      <c r="BPC70" s="87"/>
      <c r="BPD70" s="87"/>
      <c r="BPE70" s="87"/>
      <c r="BPF70" s="87"/>
      <c r="BPG70" s="87"/>
      <c r="BPH70" s="87"/>
      <c r="BPI70" s="87"/>
      <c r="BPJ70" s="87"/>
      <c r="BPK70" s="87"/>
      <c r="BPL70" s="87"/>
      <c r="BPM70" s="87"/>
      <c r="BPN70" s="87"/>
      <c r="BPO70" s="87"/>
      <c r="BPP70" s="87"/>
      <c r="BPQ70" s="87"/>
      <c r="BPR70" s="87"/>
      <c r="BPS70" s="87"/>
      <c r="BPT70" s="87"/>
      <c r="BPU70" s="87"/>
      <c r="BPV70" s="87"/>
      <c r="BPW70" s="87"/>
      <c r="BPX70" s="87"/>
      <c r="BPY70" s="87"/>
      <c r="BPZ70" s="87"/>
      <c r="BQA70" s="87"/>
      <c r="BQB70" s="87"/>
      <c r="BQC70" s="87"/>
      <c r="BQD70" s="87"/>
      <c r="BQE70" s="87"/>
      <c r="BQF70" s="87"/>
      <c r="BQG70" s="87"/>
      <c r="BQH70" s="87"/>
      <c r="BQI70" s="87"/>
      <c r="BQJ70" s="87"/>
      <c r="BQK70" s="87"/>
      <c r="BQL70" s="87"/>
      <c r="BQM70" s="87"/>
      <c r="BQN70" s="87"/>
      <c r="BQO70" s="87"/>
      <c r="BQP70" s="87"/>
      <c r="BQQ70" s="87"/>
      <c r="BQR70" s="87"/>
      <c r="BQS70" s="87"/>
      <c r="BQT70" s="87"/>
      <c r="BQU70" s="87"/>
      <c r="BQV70" s="87"/>
      <c r="BQW70" s="87"/>
      <c r="BQX70" s="87"/>
      <c r="BQY70" s="87"/>
      <c r="BQZ70" s="87"/>
      <c r="BRA70" s="87"/>
      <c r="BRB70" s="87"/>
      <c r="BRC70" s="87"/>
      <c r="BRD70" s="87"/>
      <c r="BRE70" s="87"/>
      <c r="BRF70" s="87"/>
      <c r="BRG70" s="87"/>
      <c r="BRH70" s="87"/>
      <c r="BRI70" s="87"/>
      <c r="BRJ70" s="87"/>
      <c r="BRK70" s="87"/>
      <c r="BRL70" s="87"/>
      <c r="BRM70" s="87"/>
      <c r="BRN70" s="87"/>
      <c r="BRO70" s="87"/>
      <c r="BRP70" s="87"/>
      <c r="BRQ70" s="87"/>
      <c r="BRR70" s="87"/>
      <c r="BRS70" s="87"/>
      <c r="BRT70" s="87"/>
      <c r="BRU70" s="87"/>
      <c r="BRV70" s="87"/>
      <c r="BRW70" s="87"/>
      <c r="BRX70" s="87"/>
      <c r="BRY70" s="87"/>
      <c r="BRZ70" s="87"/>
      <c r="BSA70" s="87"/>
      <c r="BSB70" s="87"/>
      <c r="BSC70" s="87"/>
      <c r="BSD70" s="87"/>
      <c r="BSE70" s="87"/>
      <c r="BSF70" s="87"/>
      <c r="BSG70" s="87"/>
      <c r="BSH70" s="87"/>
      <c r="BSI70" s="87"/>
      <c r="BSJ70" s="87"/>
      <c r="BSK70" s="87"/>
      <c r="BSL70" s="87"/>
      <c r="BSM70" s="87"/>
      <c r="BSN70" s="87"/>
      <c r="BSO70" s="87"/>
      <c r="BSP70" s="87"/>
      <c r="BSQ70" s="87"/>
      <c r="BSR70" s="87"/>
      <c r="BSS70" s="87"/>
      <c r="BST70" s="87"/>
      <c r="BSU70" s="87"/>
      <c r="BSV70" s="87"/>
      <c r="BSW70" s="87"/>
      <c r="BSX70" s="87"/>
      <c r="BSY70" s="87"/>
      <c r="BSZ70" s="87"/>
      <c r="BTA70" s="87"/>
      <c r="BTB70" s="87"/>
      <c r="BTC70" s="87"/>
      <c r="BTD70" s="87"/>
      <c r="BTE70" s="87"/>
      <c r="BTF70" s="87"/>
      <c r="BTG70" s="87"/>
      <c r="BTH70" s="87"/>
      <c r="BTI70" s="87"/>
      <c r="BTJ70" s="87"/>
      <c r="BTK70" s="87"/>
      <c r="BTL70" s="87"/>
      <c r="BTM70" s="87"/>
      <c r="BTN70" s="87"/>
      <c r="BTO70" s="87"/>
      <c r="BTP70" s="87"/>
      <c r="BTQ70" s="87"/>
      <c r="BTR70" s="87"/>
      <c r="BTS70" s="87"/>
      <c r="BTT70" s="87"/>
      <c r="BTU70" s="87"/>
      <c r="BTV70" s="87"/>
      <c r="BTW70" s="87"/>
      <c r="BTX70" s="87"/>
      <c r="BTY70" s="87"/>
      <c r="BTZ70" s="87"/>
      <c r="BUA70" s="87"/>
      <c r="BUB70" s="87"/>
      <c r="BUC70" s="87"/>
      <c r="BUD70" s="87"/>
      <c r="BUE70" s="87"/>
      <c r="BUF70" s="87"/>
      <c r="BUG70" s="87"/>
      <c r="BUH70" s="87"/>
      <c r="BUI70" s="87"/>
      <c r="BUJ70" s="87"/>
      <c r="BUK70" s="87"/>
      <c r="BUL70" s="87"/>
      <c r="BUM70" s="87"/>
      <c r="BUN70" s="87"/>
      <c r="BUO70" s="87"/>
      <c r="BUP70" s="87"/>
      <c r="BUQ70" s="87"/>
      <c r="BUR70" s="87"/>
      <c r="BUS70" s="87"/>
      <c r="BUT70" s="87"/>
      <c r="BUU70" s="87"/>
      <c r="BUV70" s="87"/>
      <c r="BUW70" s="87"/>
      <c r="BUX70" s="87"/>
      <c r="BUY70" s="87"/>
      <c r="BUZ70" s="87"/>
      <c r="BVA70" s="87"/>
      <c r="BVB70" s="87"/>
      <c r="BVC70" s="87"/>
      <c r="BVD70" s="87"/>
      <c r="BVE70" s="87"/>
      <c r="BVF70" s="87"/>
      <c r="BVG70" s="87"/>
      <c r="BVH70" s="87"/>
      <c r="BVI70" s="87"/>
      <c r="BVJ70" s="87"/>
      <c r="BVK70" s="87"/>
      <c r="BVL70" s="87"/>
      <c r="BVM70" s="87"/>
      <c r="BVN70" s="87"/>
      <c r="BVO70" s="87"/>
      <c r="BVP70" s="87"/>
      <c r="BVQ70" s="87"/>
      <c r="BVR70" s="87"/>
      <c r="BVS70" s="87"/>
      <c r="BVT70" s="87"/>
      <c r="BVU70" s="87"/>
      <c r="BVV70" s="87"/>
      <c r="BVW70" s="87"/>
      <c r="BVX70" s="87"/>
      <c r="BVY70" s="87"/>
      <c r="BVZ70" s="87"/>
      <c r="BWA70" s="87"/>
      <c r="BWB70" s="87"/>
      <c r="BWC70" s="87"/>
      <c r="BWD70" s="87"/>
      <c r="BWE70" s="87"/>
      <c r="BWF70" s="87"/>
      <c r="BWG70" s="87"/>
      <c r="BWH70" s="87"/>
      <c r="BWI70" s="87"/>
      <c r="BWJ70" s="87"/>
      <c r="BWK70" s="87"/>
      <c r="BWL70" s="87"/>
      <c r="BWM70" s="87"/>
      <c r="BWN70" s="87"/>
      <c r="BWO70" s="87"/>
      <c r="BWP70" s="87"/>
      <c r="BWQ70" s="87"/>
      <c r="BWR70" s="87"/>
      <c r="BWS70" s="87"/>
      <c r="BWT70" s="87"/>
      <c r="BWU70" s="87"/>
      <c r="BWV70" s="87"/>
      <c r="BWW70" s="87"/>
      <c r="BWX70" s="87"/>
      <c r="BWY70" s="87"/>
      <c r="BWZ70" s="87"/>
      <c r="BXA70" s="87"/>
      <c r="BXB70" s="87"/>
      <c r="BXC70" s="87"/>
      <c r="BXD70" s="87"/>
      <c r="BXE70" s="87"/>
      <c r="BXF70" s="87"/>
      <c r="BXG70" s="87"/>
      <c r="BXH70" s="87"/>
      <c r="BXI70" s="87"/>
      <c r="BXJ70" s="87"/>
      <c r="BXK70" s="87"/>
      <c r="BXL70" s="87"/>
      <c r="BXM70" s="87"/>
      <c r="BXN70" s="87"/>
      <c r="BXO70" s="87"/>
      <c r="BXP70" s="87"/>
      <c r="BXQ70" s="87"/>
      <c r="BXR70" s="87"/>
      <c r="BXS70" s="87"/>
      <c r="BXT70" s="87"/>
      <c r="BXU70" s="87"/>
      <c r="BXV70" s="87"/>
      <c r="BXW70" s="87"/>
      <c r="BXX70" s="87"/>
      <c r="BXY70" s="87"/>
    </row>
    <row r="71" spans="1:2001" s="88" customFormat="1" ht="15.75" hidden="1" customHeight="1" outlineLevel="1">
      <c r="A71" s="53"/>
      <c r="B71" s="89" t="s">
        <v>72</v>
      </c>
      <c r="C71" s="90">
        <f>'[17]2012 Charge Activity'!$AC$1131</f>
        <v>2</v>
      </c>
      <c r="D71" s="91"/>
      <c r="E71" s="92"/>
      <c r="F71" s="92"/>
      <c r="G71" s="64"/>
      <c r="H71" s="64"/>
      <c r="I71" s="95"/>
      <c r="J71" s="85"/>
      <c r="K71" s="96"/>
      <c r="L71" s="95"/>
      <c r="M71" s="65"/>
      <c r="N71" s="65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  <c r="IW71" s="87"/>
      <c r="IX71" s="87"/>
      <c r="IY71" s="87"/>
      <c r="IZ71" s="87"/>
      <c r="JA71" s="87"/>
      <c r="JB71" s="87"/>
      <c r="JC71" s="87"/>
      <c r="JD71" s="87"/>
      <c r="JE71" s="87"/>
      <c r="JF71" s="87"/>
      <c r="JG71" s="87"/>
      <c r="JH71" s="87"/>
      <c r="JI71" s="87"/>
      <c r="JJ71" s="87"/>
      <c r="JK71" s="87"/>
      <c r="JL71" s="87"/>
      <c r="JM71" s="87"/>
      <c r="JN71" s="87"/>
      <c r="JO71" s="87"/>
      <c r="JP71" s="87"/>
      <c r="JQ71" s="87"/>
      <c r="JR71" s="87"/>
      <c r="JS71" s="87"/>
      <c r="JT71" s="87"/>
      <c r="JU71" s="87"/>
      <c r="JV71" s="87"/>
      <c r="JW71" s="87"/>
      <c r="JX71" s="87"/>
      <c r="JY71" s="87"/>
      <c r="JZ71" s="87"/>
      <c r="KA71" s="87"/>
      <c r="KB71" s="87"/>
      <c r="KC71" s="87"/>
      <c r="KD71" s="87"/>
      <c r="KE71" s="87"/>
      <c r="KF71" s="87"/>
      <c r="KG71" s="87"/>
      <c r="KH71" s="87"/>
      <c r="KI71" s="87"/>
      <c r="KJ71" s="87"/>
      <c r="KK71" s="87"/>
      <c r="KL71" s="87"/>
      <c r="KM71" s="87"/>
      <c r="KN71" s="87"/>
      <c r="KO71" s="87"/>
      <c r="KP71" s="87"/>
      <c r="KQ71" s="87"/>
      <c r="KR71" s="87"/>
      <c r="KS71" s="87"/>
      <c r="KT71" s="87"/>
      <c r="KU71" s="87"/>
      <c r="KV71" s="87"/>
      <c r="KW71" s="87"/>
      <c r="KX71" s="87"/>
      <c r="KY71" s="87"/>
      <c r="KZ71" s="87"/>
      <c r="LA71" s="87"/>
      <c r="LB71" s="87"/>
      <c r="LC71" s="87"/>
      <c r="LD71" s="87"/>
      <c r="LE71" s="87"/>
      <c r="LF71" s="87"/>
      <c r="LG71" s="87"/>
      <c r="LH71" s="87"/>
      <c r="LI71" s="87"/>
      <c r="LJ71" s="87"/>
      <c r="LK71" s="87"/>
      <c r="LL71" s="87"/>
      <c r="LM71" s="87"/>
      <c r="LN71" s="87"/>
      <c r="LO71" s="87"/>
      <c r="LP71" s="87"/>
      <c r="LQ71" s="87"/>
      <c r="LR71" s="87"/>
      <c r="LS71" s="87"/>
      <c r="LT71" s="87"/>
      <c r="LU71" s="87"/>
      <c r="LV71" s="87"/>
      <c r="LW71" s="87"/>
      <c r="LX71" s="87"/>
      <c r="LY71" s="87"/>
      <c r="LZ71" s="87"/>
      <c r="MA71" s="87"/>
      <c r="MB71" s="87"/>
      <c r="MC71" s="87"/>
      <c r="MD71" s="87"/>
      <c r="ME71" s="87"/>
      <c r="MF71" s="87"/>
      <c r="MG71" s="87"/>
      <c r="MH71" s="87"/>
      <c r="MI71" s="87"/>
      <c r="MJ71" s="87"/>
      <c r="MK71" s="87"/>
      <c r="ML71" s="87"/>
      <c r="MM71" s="87"/>
      <c r="MN71" s="87"/>
      <c r="MO71" s="87"/>
      <c r="MP71" s="87"/>
      <c r="MQ71" s="87"/>
      <c r="MR71" s="87"/>
      <c r="MS71" s="87"/>
      <c r="MT71" s="87"/>
      <c r="MU71" s="87"/>
      <c r="MV71" s="87"/>
      <c r="MW71" s="87"/>
      <c r="MX71" s="87"/>
      <c r="MY71" s="87"/>
      <c r="MZ71" s="87"/>
      <c r="NA71" s="87"/>
      <c r="NB71" s="87"/>
      <c r="NC71" s="87"/>
      <c r="ND71" s="87"/>
      <c r="NE71" s="87"/>
      <c r="NF71" s="87"/>
      <c r="NG71" s="87"/>
      <c r="NH71" s="87"/>
      <c r="NI71" s="87"/>
      <c r="NJ71" s="87"/>
      <c r="NK71" s="87"/>
      <c r="NL71" s="87"/>
      <c r="NM71" s="87"/>
      <c r="NN71" s="87"/>
      <c r="NO71" s="87"/>
      <c r="NP71" s="87"/>
      <c r="NQ71" s="87"/>
      <c r="NR71" s="87"/>
      <c r="NS71" s="87"/>
      <c r="NT71" s="87"/>
      <c r="NU71" s="87"/>
      <c r="NV71" s="87"/>
      <c r="NW71" s="87"/>
      <c r="NX71" s="87"/>
      <c r="NY71" s="87"/>
      <c r="NZ71" s="87"/>
      <c r="OA71" s="87"/>
      <c r="OB71" s="87"/>
      <c r="OC71" s="87"/>
      <c r="OD71" s="87"/>
      <c r="OE71" s="87"/>
      <c r="OF71" s="87"/>
      <c r="OG71" s="87"/>
      <c r="OH71" s="87"/>
      <c r="OI71" s="87"/>
      <c r="OJ71" s="87"/>
      <c r="OK71" s="87"/>
      <c r="OL71" s="87"/>
      <c r="OM71" s="87"/>
      <c r="ON71" s="87"/>
      <c r="OO71" s="87"/>
      <c r="OP71" s="87"/>
      <c r="OQ71" s="87"/>
      <c r="OR71" s="87"/>
      <c r="OS71" s="87"/>
      <c r="OT71" s="87"/>
      <c r="OU71" s="87"/>
      <c r="OV71" s="87"/>
      <c r="OW71" s="87"/>
      <c r="OX71" s="87"/>
      <c r="OY71" s="87"/>
      <c r="OZ71" s="87"/>
      <c r="PA71" s="87"/>
      <c r="PB71" s="87"/>
      <c r="PC71" s="87"/>
      <c r="PD71" s="87"/>
      <c r="PE71" s="87"/>
      <c r="PF71" s="87"/>
      <c r="PG71" s="87"/>
      <c r="PH71" s="87"/>
      <c r="PI71" s="87"/>
      <c r="PJ71" s="87"/>
      <c r="PK71" s="87"/>
      <c r="PL71" s="87"/>
      <c r="PM71" s="87"/>
      <c r="PN71" s="87"/>
      <c r="PO71" s="87"/>
      <c r="PP71" s="87"/>
      <c r="PQ71" s="87"/>
      <c r="PR71" s="87"/>
      <c r="PS71" s="87"/>
      <c r="PT71" s="87"/>
      <c r="PU71" s="87"/>
      <c r="PV71" s="87"/>
      <c r="PW71" s="87"/>
      <c r="PX71" s="87"/>
      <c r="PY71" s="87"/>
      <c r="PZ71" s="87"/>
      <c r="QA71" s="87"/>
      <c r="QB71" s="87"/>
      <c r="QC71" s="87"/>
      <c r="QD71" s="87"/>
      <c r="QE71" s="87"/>
      <c r="QF71" s="87"/>
      <c r="QG71" s="87"/>
      <c r="QH71" s="87"/>
      <c r="QI71" s="87"/>
      <c r="QJ71" s="87"/>
      <c r="QK71" s="87"/>
      <c r="QL71" s="87"/>
      <c r="QM71" s="87"/>
      <c r="QN71" s="87"/>
      <c r="QO71" s="87"/>
      <c r="QP71" s="87"/>
      <c r="QQ71" s="87"/>
      <c r="QR71" s="87"/>
      <c r="QS71" s="87"/>
      <c r="QT71" s="87"/>
      <c r="QU71" s="87"/>
      <c r="QV71" s="87"/>
      <c r="QW71" s="87"/>
      <c r="QX71" s="87"/>
      <c r="QY71" s="87"/>
      <c r="QZ71" s="87"/>
      <c r="RA71" s="87"/>
      <c r="RB71" s="87"/>
      <c r="RC71" s="87"/>
      <c r="RD71" s="87"/>
      <c r="RE71" s="87"/>
      <c r="RF71" s="87"/>
      <c r="RG71" s="87"/>
      <c r="RH71" s="87"/>
      <c r="RI71" s="87"/>
      <c r="RJ71" s="87"/>
      <c r="RK71" s="87"/>
      <c r="RL71" s="87"/>
      <c r="RM71" s="87"/>
      <c r="RN71" s="87"/>
      <c r="RO71" s="87"/>
      <c r="RP71" s="87"/>
      <c r="RQ71" s="87"/>
      <c r="RR71" s="87"/>
      <c r="RS71" s="87"/>
      <c r="RT71" s="87"/>
      <c r="RU71" s="87"/>
      <c r="RV71" s="87"/>
      <c r="RW71" s="87"/>
      <c r="RX71" s="87"/>
      <c r="RY71" s="87"/>
      <c r="RZ71" s="87"/>
      <c r="SA71" s="87"/>
      <c r="SB71" s="87"/>
      <c r="SC71" s="87"/>
      <c r="SD71" s="87"/>
      <c r="SE71" s="87"/>
      <c r="SF71" s="87"/>
      <c r="SG71" s="87"/>
      <c r="SH71" s="87"/>
      <c r="SI71" s="87"/>
      <c r="SJ71" s="87"/>
      <c r="SK71" s="87"/>
      <c r="SL71" s="87"/>
      <c r="SM71" s="87"/>
      <c r="SN71" s="87"/>
      <c r="SO71" s="87"/>
      <c r="SP71" s="87"/>
      <c r="SQ71" s="87"/>
      <c r="SR71" s="87"/>
      <c r="SS71" s="87"/>
      <c r="ST71" s="87"/>
      <c r="SU71" s="87"/>
      <c r="SV71" s="87"/>
      <c r="SW71" s="87"/>
      <c r="SX71" s="87"/>
      <c r="SY71" s="87"/>
      <c r="SZ71" s="87"/>
      <c r="TA71" s="87"/>
      <c r="TB71" s="87"/>
      <c r="TC71" s="87"/>
      <c r="TD71" s="87"/>
      <c r="TE71" s="87"/>
      <c r="TF71" s="87"/>
      <c r="TG71" s="87"/>
      <c r="TH71" s="87"/>
      <c r="TI71" s="87"/>
      <c r="TJ71" s="87"/>
      <c r="TK71" s="87"/>
      <c r="TL71" s="87"/>
      <c r="TM71" s="87"/>
      <c r="TN71" s="87"/>
      <c r="TO71" s="87"/>
      <c r="TP71" s="87"/>
      <c r="TQ71" s="87"/>
      <c r="TR71" s="87"/>
      <c r="TS71" s="87"/>
      <c r="TT71" s="87"/>
      <c r="TU71" s="87"/>
      <c r="TV71" s="87"/>
      <c r="TW71" s="87"/>
      <c r="TX71" s="87"/>
      <c r="TY71" s="87"/>
      <c r="TZ71" s="87"/>
      <c r="UA71" s="87"/>
      <c r="UB71" s="87"/>
      <c r="UC71" s="87"/>
      <c r="UD71" s="87"/>
      <c r="UE71" s="87"/>
      <c r="UF71" s="87"/>
      <c r="UG71" s="87"/>
      <c r="UH71" s="87"/>
      <c r="UI71" s="87"/>
      <c r="UJ71" s="87"/>
      <c r="UK71" s="87"/>
      <c r="UL71" s="87"/>
      <c r="UM71" s="87"/>
      <c r="UN71" s="87"/>
      <c r="UO71" s="87"/>
      <c r="UP71" s="87"/>
      <c r="UQ71" s="87"/>
      <c r="UR71" s="87"/>
      <c r="US71" s="87"/>
      <c r="UT71" s="87"/>
      <c r="UU71" s="87"/>
      <c r="UV71" s="87"/>
      <c r="UW71" s="87"/>
      <c r="UX71" s="87"/>
      <c r="UY71" s="87"/>
      <c r="UZ71" s="87"/>
      <c r="VA71" s="87"/>
      <c r="VB71" s="87"/>
      <c r="VC71" s="87"/>
      <c r="VD71" s="87"/>
      <c r="VE71" s="87"/>
      <c r="VF71" s="87"/>
      <c r="VG71" s="87"/>
      <c r="VH71" s="87"/>
      <c r="VI71" s="87"/>
      <c r="VJ71" s="87"/>
      <c r="VK71" s="87"/>
      <c r="VL71" s="87"/>
      <c r="VM71" s="87"/>
      <c r="VN71" s="87"/>
      <c r="VO71" s="87"/>
      <c r="VP71" s="87"/>
      <c r="VQ71" s="87"/>
      <c r="VR71" s="87"/>
      <c r="VS71" s="87"/>
      <c r="VT71" s="87"/>
      <c r="VU71" s="87"/>
      <c r="VV71" s="87"/>
      <c r="VW71" s="87"/>
      <c r="VX71" s="87"/>
      <c r="VY71" s="87"/>
      <c r="VZ71" s="87"/>
      <c r="WA71" s="87"/>
      <c r="WB71" s="87"/>
      <c r="WC71" s="87"/>
      <c r="WD71" s="87"/>
      <c r="WE71" s="87"/>
      <c r="WF71" s="87"/>
      <c r="WG71" s="87"/>
      <c r="WH71" s="87"/>
      <c r="WI71" s="87"/>
      <c r="WJ71" s="87"/>
      <c r="WK71" s="87"/>
      <c r="WL71" s="87"/>
      <c r="WM71" s="87"/>
      <c r="WN71" s="87"/>
      <c r="WO71" s="87"/>
      <c r="WP71" s="87"/>
      <c r="WQ71" s="87"/>
      <c r="WR71" s="87"/>
      <c r="WS71" s="87"/>
      <c r="WT71" s="87"/>
      <c r="WU71" s="87"/>
      <c r="WV71" s="87"/>
      <c r="WW71" s="87"/>
      <c r="WX71" s="87"/>
      <c r="WY71" s="87"/>
      <c r="WZ71" s="87"/>
      <c r="XA71" s="87"/>
      <c r="XB71" s="87"/>
      <c r="XC71" s="87"/>
      <c r="XD71" s="87"/>
      <c r="XE71" s="87"/>
      <c r="XF71" s="87"/>
      <c r="XG71" s="87"/>
      <c r="XH71" s="87"/>
      <c r="XI71" s="87"/>
      <c r="XJ71" s="87"/>
      <c r="XK71" s="87"/>
      <c r="XL71" s="87"/>
      <c r="XM71" s="87"/>
      <c r="XN71" s="87"/>
      <c r="XO71" s="87"/>
      <c r="XP71" s="87"/>
      <c r="XQ71" s="87"/>
      <c r="XR71" s="87"/>
      <c r="XS71" s="87"/>
      <c r="XT71" s="87"/>
      <c r="XU71" s="87"/>
      <c r="XV71" s="87"/>
      <c r="XW71" s="87"/>
      <c r="XX71" s="87"/>
      <c r="XY71" s="87"/>
      <c r="XZ71" s="87"/>
      <c r="YA71" s="87"/>
      <c r="YB71" s="87"/>
      <c r="YC71" s="87"/>
      <c r="YD71" s="87"/>
      <c r="YE71" s="87"/>
      <c r="YF71" s="87"/>
      <c r="YG71" s="87"/>
      <c r="YH71" s="87"/>
      <c r="YI71" s="87"/>
      <c r="YJ71" s="87"/>
      <c r="YK71" s="87"/>
      <c r="YL71" s="87"/>
      <c r="YM71" s="87"/>
      <c r="YN71" s="87"/>
      <c r="YO71" s="87"/>
      <c r="YP71" s="87"/>
      <c r="YQ71" s="87"/>
      <c r="YR71" s="87"/>
      <c r="YS71" s="87"/>
      <c r="YT71" s="87"/>
      <c r="YU71" s="87"/>
      <c r="YV71" s="87"/>
      <c r="YW71" s="87"/>
      <c r="YX71" s="87"/>
      <c r="YY71" s="87"/>
      <c r="YZ71" s="87"/>
      <c r="ZA71" s="87"/>
      <c r="ZB71" s="87"/>
      <c r="ZC71" s="87"/>
      <c r="ZD71" s="87"/>
      <c r="ZE71" s="87"/>
      <c r="ZF71" s="87"/>
      <c r="ZG71" s="87"/>
      <c r="ZH71" s="87"/>
      <c r="ZI71" s="87"/>
      <c r="ZJ71" s="87"/>
      <c r="ZK71" s="87"/>
      <c r="ZL71" s="87"/>
      <c r="ZM71" s="87"/>
      <c r="ZN71" s="87"/>
      <c r="ZO71" s="87"/>
      <c r="ZP71" s="87"/>
      <c r="ZQ71" s="87"/>
      <c r="ZR71" s="87"/>
      <c r="ZS71" s="87"/>
      <c r="ZT71" s="87"/>
      <c r="ZU71" s="87"/>
      <c r="ZV71" s="87"/>
      <c r="ZW71" s="87"/>
      <c r="ZX71" s="87"/>
      <c r="ZY71" s="87"/>
      <c r="ZZ71" s="87"/>
      <c r="AAA71" s="87"/>
      <c r="AAB71" s="87"/>
      <c r="AAC71" s="87"/>
      <c r="AAD71" s="87"/>
      <c r="AAE71" s="87"/>
      <c r="AAF71" s="87"/>
      <c r="AAG71" s="87"/>
      <c r="AAH71" s="87"/>
      <c r="AAI71" s="87"/>
      <c r="AAJ71" s="87"/>
      <c r="AAK71" s="87"/>
      <c r="AAL71" s="87"/>
      <c r="AAM71" s="87"/>
      <c r="AAN71" s="87"/>
      <c r="AAO71" s="87"/>
      <c r="AAP71" s="87"/>
      <c r="AAQ71" s="87"/>
      <c r="AAR71" s="87"/>
      <c r="AAS71" s="87"/>
      <c r="AAT71" s="87"/>
      <c r="AAU71" s="87"/>
      <c r="AAV71" s="87"/>
      <c r="AAW71" s="87"/>
      <c r="AAX71" s="87"/>
      <c r="AAY71" s="87"/>
      <c r="AAZ71" s="87"/>
      <c r="ABA71" s="87"/>
      <c r="ABB71" s="87"/>
      <c r="ABC71" s="87"/>
      <c r="ABD71" s="87"/>
      <c r="ABE71" s="87"/>
      <c r="ABF71" s="87"/>
      <c r="ABG71" s="87"/>
      <c r="ABH71" s="87"/>
      <c r="ABI71" s="87"/>
      <c r="ABJ71" s="87"/>
      <c r="ABK71" s="87"/>
      <c r="ABL71" s="87"/>
      <c r="ABM71" s="87"/>
      <c r="ABN71" s="87"/>
      <c r="ABO71" s="87"/>
      <c r="ABP71" s="87"/>
      <c r="ABQ71" s="87"/>
      <c r="ABR71" s="87"/>
      <c r="ABS71" s="87"/>
      <c r="ABT71" s="87"/>
      <c r="ABU71" s="87"/>
      <c r="ABV71" s="87"/>
      <c r="ABW71" s="87"/>
      <c r="ABX71" s="87"/>
      <c r="ABY71" s="87"/>
      <c r="ABZ71" s="87"/>
      <c r="ACA71" s="87"/>
      <c r="ACB71" s="87"/>
      <c r="ACC71" s="87"/>
      <c r="ACD71" s="87"/>
      <c r="ACE71" s="87"/>
      <c r="ACF71" s="87"/>
      <c r="ACG71" s="87"/>
      <c r="ACH71" s="87"/>
      <c r="ACI71" s="87"/>
      <c r="ACJ71" s="87"/>
      <c r="ACK71" s="87"/>
      <c r="ACL71" s="87"/>
      <c r="ACM71" s="87"/>
      <c r="ACN71" s="87"/>
      <c r="ACO71" s="87"/>
      <c r="ACP71" s="87"/>
      <c r="ACQ71" s="87"/>
      <c r="ACR71" s="87"/>
      <c r="ACS71" s="87"/>
      <c r="ACT71" s="87"/>
      <c r="ACU71" s="87"/>
      <c r="ACV71" s="87"/>
      <c r="ACW71" s="87"/>
      <c r="ACX71" s="87"/>
      <c r="ACY71" s="87"/>
      <c r="ACZ71" s="87"/>
      <c r="ADA71" s="87"/>
      <c r="ADB71" s="87"/>
      <c r="ADC71" s="87"/>
      <c r="ADD71" s="87"/>
      <c r="ADE71" s="87"/>
      <c r="ADF71" s="87"/>
      <c r="ADG71" s="87"/>
      <c r="ADH71" s="87"/>
      <c r="ADI71" s="87"/>
      <c r="ADJ71" s="87"/>
      <c r="ADK71" s="87"/>
      <c r="ADL71" s="87"/>
      <c r="ADM71" s="87"/>
      <c r="ADN71" s="87"/>
      <c r="ADO71" s="87"/>
      <c r="ADP71" s="87"/>
      <c r="ADQ71" s="87"/>
      <c r="ADR71" s="87"/>
      <c r="ADS71" s="87"/>
      <c r="ADT71" s="87"/>
      <c r="ADU71" s="87"/>
      <c r="ADV71" s="87"/>
      <c r="ADW71" s="87"/>
      <c r="ADX71" s="87"/>
      <c r="ADY71" s="87"/>
      <c r="ADZ71" s="87"/>
      <c r="AEA71" s="87"/>
      <c r="AEB71" s="87"/>
      <c r="AEC71" s="87"/>
      <c r="AED71" s="87"/>
      <c r="AEE71" s="87"/>
      <c r="AEF71" s="87"/>
      <c r="AEG71" s="87"/>
      <c r="AEH71" s="87"/>
      <c r="AEI71" s="87"/>
      <c r="AEJ71" s="87"/>
      <c r="AEK71" s="87"/>
      <c r="AEL71" s="87"/>
      <c r="AEM71" s="87"/>
      <c r="AEN71" s="87"/>
      <c r="AEO71" s="87"/>
      <c r="AEP71" s="87"/>
      <c r="AEQ71" s="87"/>
      <c r="AER71" s="87"/>
      <c r="AES71" s="87"/>
      <c r="AET71" s="87"/>
      <c r="AEU71" s="87"/>
      <c r="AEV71" s="87"/>
      <c r="AEW71" s="87"/>
      <c r="AEX71" s="87"/>
      <c r="AEY71" s="87"/>
      <c r="AEZ71" s="87"/>
      <c r="AFA71" s="87"/>
      <c r="AFB71" s="87"/>
      <c r="AFC71" s="87"/>
      <c r="AFD71" s="87"/>
      <c r="AFE71" s="87"/>
      <c r="AFF71" s="87"/>
      <c r="AFG71" s="87"/>
      <c r="AFH71" s="87"/>
      <c r="AFI71" s="87"/>
      <c r="AFJ71" s="87"/>
      <c r="AFK71" s="87"/>
      <c r="AFL71" s="87"/>
      <c r="AFM71" s="87"/>
      <c r="AFN71" s="87"/>
      <c r="AFO71" s="87"/>
      <c r="AFP71" s="87"/>
      <c r="AFQ71" s="87"/>
      <c r="AFR71" s="87"/>
      <c r="AFS71" s="87"/>
      <c r="AFT71" s="87"/>
      <c r="AFU71" s="87"/>
      <c r="AFV71" s="87"/>
      <c r="AFW71" s="87"/>
      <c r="AFX71" s="87"/>
      <c r="AFY71" s="87"/>
      <c r="AFZ71" s="87"/>
      <c r="AGA71" s="87"/>
      <c r="AGB71" s="87"/>
      <c r="AGC71" s="87"/>
      <c r="AGD71" s="87"/>
      <c r="AGE71" s="87"/>
      <c r="AGF71" s="87"/>
      <c r="AGG71" s="87"/>
      <c r="AGH71" s="87"/>
      <c r="AGI71" s="87"/>
      <c r="AGJ71" s="87"/>
      <c r="AGK71" s="87"/>
      <c r="AGL71" s="87"/>
      <c r="AGM71" s="87"/>
      <c r="AGN71" s="87"/>
      <c r="AGO71" s="87"/>
      <c r="AGP71" s="87"/>
      <c r="AGQ71" s="87"/>
      <c r="AGR71" s="87"/>
      <c r="AGS71" s="87"/>
      <c r="AGT71" s="87"/>
      <c r="AGU71" s="87"/>
      <c r="AGV71" s="87"/>
      <c r="AGW71" s="87"/>
      <c r="AGX71" s="87"/>
      <c r="AGY71" s="87"/>
      <c r="AGZ71" s="87"/>
      <c r="AHA71" s="87"/>
      <c r="AHB71" s="87"/>
      <c r="AHC71" s="87"/>
      <c r="AHD71" s="87"/>
      <c r="AHE71" s="87"/>
      <c r="AHF71" s="87"/>
      <c r="AHG71" s="87"/>
      <c r="AHH71" s="87"/>
      <c r="AHI71" s="87"/>
      <c r="AHJ71" s="87"/>
      <c r="AHK71" s="87"/>
      <c r="AHL71" s="87"/>
      <c r="AHM71" s="87"/>
      <c r="AHN71" s="87"/>
      <c r="AHO71" s="87"/>
      <c r="AHP71" s="87"/>
      <c r="AHQ71" s="87"/>
      <c r="AHR71" s="87"/>
      <c r="AHS71" s="87"/>
      <c r="AHT71" s="87"/>
      <c r="AHU71" s="87"/>
      <c r="AHV71" s="87"/>
      <c r="AHW71" s="87"/>
      <c r="AHX71" s="87"/>
      <c r="AHY71" s="87"/>
      <c r="AHZ71" s="87"/>
      <c r="AIA71" s="87"/>
      <c r="AIB71" s="87"/>
      <c r="AIC71" s="87"/>
      <c r="AID71" s="87"/>
      <c r="AIE71" s="87"/>
      <c r="AIF71" s="87"/>
      <c r="AIG71" s="87"/>
      <c r="AIH71" s="87"/>
      <c r="AII71" s="87"/>
      <c r="AIJ71" s="87"/>
      <c r="AIK71" s="87"/>
      <c r="AIL71" s="87"/>
      <c r="AIM71" s="87"/>
      <c r="AIN71" s="87"/>
      <c r="AIO71" s="87"/>
      <c r="AIP71" s="87"/>
      <c r="AIQ71" s="87"/>
      <c r="AIR71" s="87"/>
      <c r="AIS71" s="87"/>
      <c r="AIT71" s="87"/>
      <c r="AIU71" s="87"/>
      <c r="AIV71" s="87"/>
      <c r="AIW71" s="87"/>
      <c r="AIX71" s="87"/>
      <c r="AIY71" s="87"/>
      <c r="AIZ71" s="87"/>
      <c r="AJA71" s="87"/>
      <c r="AJB71" s="87"/>
      <c r="AJC71" s="87"/>
      <c r="AJD71" s="87"/>
      <c r="AJE71" s="87"/>
      <c r="AJF71" s="87"/>
      <c r="AJG71" s="87"/>
      <c r="AJH71" s="87"/>
      <c r="AJI71" s="87"/>
      <c r="AJJ71" s="87"/>
      <c r="AJK71" s="87"/>
      <c r="AJL71" s="87"/>
      <c r="AJM71" s="87"/>
      <c r="AJN71" s="87"/>
      <c r="AJO71" s="87"/>
      <c r="AJP71" s="87"/>
      <c r="AJQ71" s="87"/>
      <c r="AJR71" s="87"/>
      <c r="AJS71" s="87"/>
      <c r="AJT71" s="87"/>
      <c r="AJU71" s="87"/>
      <c r="AJV71" s="87"/>
      <c r="AJW71" s="87"/>
      <c r="AJX71" s="87"/>
      <c r="AJY71" s="87"/>
      <c r="AJZ71" s="87"/>
      <c r="AKA71" s="87"/>
      <c r="AKB71" s="87"/>
      <c r="AKC71" s="87"/>
      <c r="AKD71" s="87"/>
      <c r="AKE71" s="87"/>
      <c r="AKF71" s="87"/>
      <c r="AKG71" s="87"/>
      <c r="AKH71" s="87"/>
      <c r="AKI71" s="87"/>
      <c r="AKJ71" s="87"/>
      <c r="AKK71" s="87"/>
      <c r="AKL71" s="87"/>
      <c r="AKM71" s="87"/>
      <c r="AKN71" s="87"/>
      <c r="AKO71" s="87"/>
      <c r="AKP71" s="87"/>
      <c r="AKQ71" s="87"/>
      <c r="AKR71" s="87"/>
      <c r="AKS71" s="87"/>
      <c r="AKT71" s="87"/>
      <c r="AKU71" s="87"/>
      <c r="AKV71" s="87"/>
      <c r="AKW71" s="87"/>
      <c r="AKX71" s="87"/>
      <c r="AKY71" s="87"/>
      <c r="AKZ71" s="87"/>
      <c r="ALA71" s="87"/>
      <c r="ALB71" s="87"/>
      <c r="ALC71" s="87"/>
      <c r="ALD71" s="87"/>
      <c r="ALE71" s="87"/>
      <c r="ALF71" s="87"/>
      <c r="ALG71" s="87"/>
      <c r="ALH71" s="87"/>
      <c r="ALI71" s="87"/>
      <c r="ALJ71" s="87"/>
      <c r="ALK71" s="87"/>
      <c r="ALL71" s="87"/>
      <c r="ALM71" s="87"/>
      <c r="ALN71" s="87"/>
      <c r="ALO71" s="87"/>
      <c r="ALP71" s="87"/>
      <c r="ALQ71" s="87"/>
      <c r="ALR71" s="87"/>
      <c r="ALS71" s="87"/>
      <c r="ALT71" s="87"/>
      <c r="ALU71" s="87"/>
      <c r="ALV71" s="87"/>
      <c r="ALW71" s="87"/>
      <c r="ALX71" s="87"/>
      <c r="ALY71" s="87"/>
      <c r="ALZ71" s="87"/>
      <c r="AMA71" s="87"/>
      <c r="AMB71" s="87"/>
      <c r="AMC71" s="87"/>
      <c r="AMD71" s="87"/>
      <c r="AME71" s="87"/>
      <c r="AMF71" s="87"/>
      <c r="AMG71" s="87"/>
      <c r="AMH71" s="87"/>
      <c r="AMI71" s="87"/>
      <c r="AMJ71" s="87"/>
      <c r="AMK71" s="87"/>
      <c r="AML71" s="87"/>
      <c r="AMM71" s="87"/>
      <c r="AMN71" s="87"/>
      <c r="AMO71" s="87"/>
      <c r="AMP71" s="87"/>
      <c r="AMQ71" s="87"/>
      <c r="AMR71" s="87"/>
      <c r="AMS71" s="87"/>
      <c r="AMT71" s="87"/>
      <c r="AMU71" s="87"/>
      <c r="AMV71" s="87"/>
      <c r="AMW71" s="87"/>
      <c r="AMX71" s="87"/>
      <c r="AMY71" s="87"/>
      <c r="AMZ71" s="87"/>
      <c r="ANA71" s="87"/>
      <c r="ANB71" s="87"/>
      <c r="ANC71" s="87"/>
      <c r="AND71" s="87"/>
      <c r="ANE71" s="87"/>
      <c r="ANF71" s="87"/>
      <c r="ANG71" s="87"/>
      <c r="ANH71" s="87"/>
      <c r="ANI71" s="87"/>
      <c r="ANJ71" s="87"/>
      <c r="ANK71" s="87"/>
      <c r="ANL71" s="87"/>
      <c r="ANM71" s="87"/>
      <c r="ANN71" s="87"/>
      <c r="ANO71" s="87"/>
      <c r="ANP71" s="87"/>
      <c r="ANQ71" s="87"/>
      <c r="ANR71" s="87"/>
      <c r="ANS71" s="87"/>
      <c r="ANT71" s="87"/>
      <c r="ANU71" s="87"/>
      <c r="ANV71" s="87"/>
      <c r="ANW71" s="87"/>
      <c r="ANX71" s="87"/>
      <c r="ANY71" s="87"/>
      <c r="ANZ71" s="87"/>
      <c r="AOA71" s="87"/>
      <c r="AOB71" s="87"/>
      <c r="AOC71" s="87"/>
      <c r="AOD71" s="87"/>
      <c r="AOE71" s="87"/>
      <c r="AOF71" s="87"/>
      <c r="AOG71" s="87"/>
      <c r="AOH71" s="87"/>
      <c r="AOI71" s="87"/>
      <c r="AOJ71" s="87"/>
      <c r="AOK71" s="87"/>
      <c r="AOL71" s="87"/>
      <c r="AOM71" s="87"/>
      <c r="AON71" s="87"/>
      <c r="AOO71" s="87"/>
      <c r="AOP71" s="87"/>
      <c r="AOQ71" s="87"/>
      <c r="AOR71" s="87"/>
      <c r="AOS71" s="87"/>
      <c r="AOT71" s="87"/>
      <c r="AOU71" s="87"/>
      <c r="AOV71" s="87"/>
      <c r="AOW71" s="87"/>
      <c r="AOX71" s="87"/>
      <c r="AOY71" s="87"/>
      <c r="AOZ71" s="87"/>
      <c r="APA71" s="87"/>
      <c r="APB71" s="87"/>
      <c r="APC71" s="87"/>
      <c r="APD71" s="87"/>
      <c r="APE71" s="87"/>
      <c r="APF71" s="87"/>
      <c r="APG71" s="87"/>
      <c r="APH71" s="87"/>
      <c r="API71" s="87"/>
      <c r="APJ71" s="87"/>
      <c r="APK71" s="87"/>
      <c r="APL71" s="87"/>
      <c r="APM71" s="87"/>
      <c r="APN71" s="87"/>
      <c r="APO71" s="87"/>
      <c r="APP71" s="87"/>
      <c r="APQ71" s="87"/>
      <c r="APR71" s="87"/>
      <c r="APS71" s="87"/>
      <c r="APT71" s="87"/>
      <c r="APU71" s="87"/>
      <c r="APV71" s="87"/>
      <c r="APW71" s="87"/>
      <c r="APX71" s="87"/>
      <c r="APY71" s="87"/>
      <c r="APZ71" s="87"/>
      <c r="AQA71" s="87"/>
      <c r="AQB71" s="87"/>
      <c r="AQC71" s="87"/>
      <c r="AQD71" s="87"/>
      <c r="AQE71" s="87"/>
      <c r="AQF71" s="87"/>
      <c r="AQG71" s="87"/>
      <c r="AQH71" s="87"/>
      <c r="AQI71" s="87"/>
      <c r="AQJ71" s="87"/>
      <c r="AQK71" s="87"/>
      <c r="AQL71" s="87"/>
      <c r="AQM71" s="87"/>
      <c r="AQN71" s="87"/>
      <c r="AQO71" s="87"/>
      <c r="AQP71" s="87"/>
      <c r="AQQ71" s="87"/>
      <c r="AQR71" s="87"/>
      <c r="AQS71" s="87"/>
      <c r="AQT71" s="87"/>
      <c r="AQU71" s="87"/>
      <c r="AQV71" s="87"/>
      <c r="AQW71" s="87"/>
      <c r="AQX71" s="87"/>
      <c r="AQY71" s="87"/>
      <c r="AQZ71" s="87"/>
      <c r="ARA71" s="87"/>
      <c r="ARB71" s="87"/>
      <c r="ARC71" s="87"/>
      <c r="ARD71" s="87"/>
      <c r="ARE71" s="87"/>
      <c r="ARF71" s="87"/>
      <c r="ARG71" s="87"/>
      <c r="ARH71" s="87"/>
      <c r="ARI71" s="87"/>
      <c r="ARJ71" s="87"/>
      <c r="ARK71" s="87"/>
      <c r="ARL71" s="87"/>
      <c r="ARM71" s="87"/>
      <c r="ARN71" s="87"/>
      <c r="ARO71" s="87"/>
      <c r="ARP71" s="87"/>
      <c r="ARQ71" s="87"/>
      <c r="ARR71" s="87"/>
      <c r="ARS71" s="87"/>
      <c r="ART71" s="87"/>
      <c r="ARU71" s="87"/>
      <c r="ARV71" s="87"/>
      <c r="ARW71" s="87"/>
      <c r="ARX71" s="87"/>
      <c r="ARY71" s="87"/>
      <c r="ARZ71" s="87"/>
      <c r="ASA71" s="87"/>
      <c r="ASB71" s="87"/>
      <c r="ASC71" s="87"/>
      <c r="ASD71" s="87"/>
      <c r="ASE71" s="87"/>
      <c r="ASF71" s="87"/>
      <c r="ASG71" s="87"/>
      <c r="ASH71" s="87"/>
      <c r="ASI71" s="87"/>
      <c r="ASJ71" s="87"/>
      <c r="ASK71" s="87"/>
      <c r="ASL71" s="87"/>
      <c r="ASM71" s="87"/>
      <c r="ASN71" s="87"/>
      <c r="ASO71" s="87"/>
      <c r="ASP71" s="87"/>
      <c r="ASQ71" s="87"/>
      <c r="ASR71" s="87"/>
      <c r="ASS71" s="87"/>
      <c r="AST71" s="87"/>
      <c r="ASU71" s="87"/>
      <c r="ASV71" s="87"/>
      <c r="ASW71" s="87"/>
      <c r="ASX71" s="87"/>
      <c r="ASY71" s="87"/>
      <c r="ASZ71" s="87"/>
      <c r="ATA71" s="87"/>
      <c r="ATB71" s="87"/>
      <c r="ATC71" s="87"/>
      <c r="ATD71" s="87"/>
      <c r="ATE71" s="87"/>
      <c r="ATF71" s="87"/>
      <c r="ATG71" s="87"/>
      <c r="ATH71" s="87"/>
      <c r="ATI71" s="87"/>
      <c r="ATJ71" s="87"/>
      <c r="ATK71" s="87"/>
      <c r="ATL71" s="87"/>
      <c r="ATM71" s="87"/>
      <c r="ATN71" s="87"/>
      <c r="ATO71" s="87"/>
      <c r="ATP71" s="87"/>
      <c r="ATQ71" s="87"/>
      <c r="ATR71" s="87"/>
      <c r="ATS71" s="87"/>
      <c r="ATT71" s="87"/>
      <c r="ATU71" s="87"/>
      <c r="ATV71" s="87"/>
      <c r="ATW71" s="87"/>
      <c r="ATX71" s="87"/>
      <c r="ATY71" s="87"/>
      <c r="ATZ71" s="87"/>
      <c r="AUA71" s="87"/>
      <c r="AUB71" s="87"/>
      <c r="AUC71" s="87"/>
      <c r="AUD71" s="87"/>
      <c r="AUE71" s="87"/>
      <c r="AUF71" s="87"/>
      <c r="AUG71" s="87"/>
      <c r="AUH71" s="87"/>
      <c r="AUI71" s="87"/>
      <c r="AUJ71" s="87"/>
      <c r="AUK71" s="87"/>
      <c r="AUL71" s="87"/>
      <c r="AUM71" s="87"/>
      <c r="AUN71" s="87"/>
      <c r="AUO71" s="87"/>
      <c r="AUP71" s="87"/>
      <c r="AUQ71" s="87"/>
      <c r="AUR71" s="87"/>
      <c r="AUS71" s="87"/>
      <c r="AUT71" s="87"/>
      <c r="AUU71" s="87"/>
      <c r="AUV71" s="87"/>
      <c r="AUW71" s="87"/>
      <c r="AUX71" s="87"/>
      <c r="AUY71" s="87"/>
      <c r="AUZ71" s="87"/>
      <c r="AVA71" s="87"/>
      <c r="AVB71" s="87"/>
      <c r="AVC71" s="87"/>
      <c r="AVD71" s="87"/>
      <c r="AVE71" s="87"/>
      <c r="AVF71" s="87"/>
      <c r="AVG71" s="87"/>
      <c r="AVH71" s="87"/>
      <c r="AVI71" s="87"/>
      <c r="AVJ71" s="87"/>
      <c r="AVK71" s="87"/>
      <c r="AVL71" s="87"/>
      <c r="AVM71" s="87"/>
      <c r="AVN71" s="87"/>
      <c r="AVO71" s="87"/>
      <c r="AVP71" s="87"/>
      <c r="AVQ71" s="87"/>
      <c r="AVR71" s="87"/>
      <c r="AVS71" s="87"/>
      <c r="AVT71" s="87"/>
      <c r="AVU71" s="87"/>
      <c r="AVV71" s="87"/>
      <c r="AVW71" s="87"/>
      <c r="AVX71" s="87"/>
      <c r="AVY71" s="87"/>
      <c r="AVZ71" s="87"/>
      <c r="AWA71" s="87"/>
      <c r="AWB71" s="87"/>
      <c r="AWC71" s="87"/>
      <c r="AWD71" s="87"/>
      <c r="AWE71" s="87"/>
      <c r="AWF71" s="87"/>
      <c r="AWG71" s="87"/>
      <c r="AWH71" s="87"/>
      <c r="AWI71" s="87"/>
      <c r="AWJ71" s="87"/>
      <c r="AWK71" s="87"/>
      <c r="AWL71" s="87"/>
      <c r="AWM71" s="87"/>
      <c r="AWN71" s="87"/>
      <c r="AWO71" s="87"/>
      <c r="AWP71" s="87"/>
      <c r="AWQ71" s="87"/>
      <c r="AWR71" s="87"/>
      <c r="AWS71" s="87"/>
      <c r="AWT71" s="87"/>
      <c r="AWU71" s="87"/>
      <c r="AWV71" s="87"/>
      <c r="AWW71" s="87"/>
      <c r="AWX71" s="87"/>
      <c r="AWY71" s="87"/>
      <c r="AWZ71" s="87"/>
      <c r="AXA71" s="87"/>
      <c r="AXB71" s="87"/>
      <c r="AXC71" s="87"/>
      <c r="AXD71" s="87"/>
      <c r="AXE71" s="87"/>
      <c r="AXF71" s="87"/>
      <c r="AXG71" s="87"/>
      <c r="AXH71" s="87"/>
      <c r="AXI71" s="87"/>
      <c r="AXJ71" s="87"/>
      <c r="AXK71" s="87"/>
      <c r="AXL71" s="87"/>
      <c r="AXM71" s="87"/>
      <c r="AXN71" s="87"/>
      <c r="AXO71" s="87"/>
      <c r="AXP71" s="87"/>
      <c r="AXQ71" s="87"/>
      <c r="AXR71" s="87"/>
      <c r="AXS71" s="87"/>
      <c r="AXT71" s="87"/>
      <c r="AXU71" s="87"/>
      <c r="AXV71" s="87"/>
      <c r="AXW71" s="87"/>
      <c r="AXX71" s="87"/>
      <c r="AXY71" s="87"/>
      <c r="AXZ71" s="87"/>
      <c r="AYA71" s="87"/>
      <c r="AYB71" s="87"/>
      <c r="AYC71" s="87"/>
      <c r="AYD71" s="87"/>
      <c r="AYE71" s="87"/>
      <c r="AYF71" s="87"/>
      <c r="AYG71" s="87"/>
      <c r="AYH71" s="87"/>
      <c r="AYI71" s="87"/>
      <c r="AYJ71" s="87"/>
      <c r="AYK71" s="87"/>
      <c r="AYL71" s="87"/>
      <c r="AYM71" s="87"/>
      <c r="AYN71" s="87"/>
      <c r="AYO71" s="87"/>
      <c r="AYP71" s="87"/>
      <c r="AYQ71" s="87"/>
      <c r="AYR71" s="87"/>
      <c r="AYS71" s="87"/>
      <c r="AYT71" s="87"/>
      <c r="AYU71" s="87"/>
      <c r="AYV71" s="87"/>
      <c r="AYW71" s="87"/>
      <c r="AYX71" s="87"/>
      <c r="AYY71" s="87"/>
      <c r="AYZ71" s="87"/>
      <c r="AZA71" s="87"/>
      <c r="AZB71" s="87"/>
      <c r="AZC71" s="87"/>
      <c r="AZD71" s="87"/>
      <c r="AZE71" s="87"/>
      <c r="AZF71" s="87"/>
      <c r="AZG71" s="87"/>
      <c r="AZH71" s="87"/>
      <c r="AZI71" s="87"/>
      <c r="AZJ71" s="87"/>
      <c r="AZK71" s="87"/>
      <c r="AZL71" s="87"/>
      <c r="AZM71" s="87"/>
      <c r="AZN71" s="87"/>
      <c r="AZO71" s="87"/>
      <c r="AZP71" s="87"/>
      <c r="AZQ71" s="87"/>
      <c r="AZR71" s="87"/>
      <c r="AZS71" s="87"/>
      <c r="AZT71" s="87"/>
      <c r="AZU71" s="87"/>
      <c r="AZV71" s="87"/>
      <c r="AZW71" s="87"/>
      <c r="AZX71" s="87"/>
      <c r="AZY71" s="87"/>
      <c r="AZZ71" s="87"/>
      <c r="BAA71" s="87"/>
      <c r="BAB71" s="87"/>
      <c r="BAC71" s="87"/>
      <c r="BAD71" s="87"/>
      <c r="BAE71" s="87"/>
      <c r="BAF71" s="87"/>
      <c r="BAG71" s="87"/>
      <c r="BAH71" s="87"/>
      <c r="BAI71" s="87"/>
      <c r="BAJ71" s="87"/>
      <c r="BAK71" s="87"/>
      <c r="BAL71" s="87"/>
      <c r="BAM71" s="87"/>
      <c r="BAN71" s="87"/>
      <c r="BAO71" s="87"/>
      <c r="BAP71" s="87"/>
      <c r="BAQ71" s="87"/>
      <c r="BAR71" s="87"/>
      <c r="BAS71" s="87"/>
      <c r="BAT71" s="87"/>
      <c r="BAU71" s="87"/>
      <c r="BAV71" s="87"/>
      <c r="BAW71" s="87"/>
      <c r="BAX71" s="87"/>
      <c r="BAY71" s="87"/>
      <c r="BAZ71" s="87"/>
      <c r="BBA71" s="87"/>
      <c r="BBB71" s="87"/>
      <c r="BBC71" s="87"/>
      <c r="BBD71" s="87"/>
      <c r="BBE71" s="87"/>
      <c r="BBF71" s="87"/>
      <c r="BBG71" s="87"/>
      <c r="BBH71" s="87"/>
      <c r="BBI71" s="87"/>
      <c r="BBJ71" s="87"/>
      <c r="BBK71" s="87"/>
      <c r="BBL71" s="87"/>
      <c r="BBM71" s="87"/>
      <c r="BBN71" s="87"/>
      <c r="BBO71" s="87"/>
      <c r="BBP71" s="87"/>
      <c r="BBQ71" s="87"/>
      <c r="BBR71" s="87"/>
      <c r="BBS71" s="87"/>
      <c r="BBT71" s="87"/>
      <c r="BBU71" s="87"/>
      <c r="BBV71" s="87"/>
      <c r="BBW71" s="87"/>
      <c r="BBX71" s="87"/>
      <c r="BBY71" s="87"/>
      <c r="BBZ71" s="87"/>
      <c r="BCA71" s="87"/>
      <c r="BCB71" s="87"/>
      <c r="BCC71" s="87"/>
      <c r="BCD71" s="87"/>
      <c r="BCE71" s="87"/>
      <c r="BCF71" s="87"/>
      <c r="BCG71" s="87"/>
      <c r="BCH71" s="87"/>
      <c r="BCI71" s="87"/>
      <c r="BCJ71" s="87"/>
      <c r="BCK71" s="87"/>
      <c r="BCL71" s="87"/>
      <c r="BCM71" s="87"/>
      <c r="BCN71" s="87"/>
      <c r="BCO71" s="87"/>
      <c r="BCP71" s="87"/>
      <c r="BCQ71" s="87"/>
      <c r="BCR71" s="87"/>
      <c r="BCS71" s="87"/>
      <c r="BCT71" s="87"/>
      <c r="BCU71" s="87"/>
      <c r="BCV71" s="87"/>
      <c r="BCW71" s="87"/>
      <c r="BCX71" s="87"/>
      <c r="BCY71" s="87"/>
      <c r="BCZ71" s="87"/>
      <c r="BDA71" s="87"/>
      <c r="BDB71" s="87"/>
      <c r="BDC71" s="87"/>
      <c r="BDD71" s="87"/>
      <c r="BDE71" s="87"/>
      <c r="BDF71" s="87"/>
      <c r="BDG71" s="87"/>
      <c r="BDH71" s="87"/>
      <c r="BDI71" s="87"/>
      <c r="BDJ71" s="87"/>
      <c r="BDK71" s="87"/>
      <c r="BDL71" s="87"/>
      <c r="BDM71" s="87"/>
      <c r="BDN71" s="87"/>
      <c r="BDO71" s="87"/>
      <c r="BDP71" s="87"/>
      <c r="BDQ71" s="87"/>
      <c r="BDR71" s="87"/>
      <c r="BDS71" s="87"/>
      <c r="BDT71" s="87"/>
      <c r="BDU71" s="87"/>
      <c r="BDV71" s="87"/>
      <c r="BDW71" s="87"/>
      <c r="BDX71" s="87"/>
      <c r="BDY71" s="87"/>
      <c r="BDZ71" s="87"/>
      <c r="BEA71" s="87"/>
      <c r="BEB71" s="87"/>
      <c r="BEC71" s="87"/>
      <c r="BED71" s="87"/>
      <c r="BEE71" s="87"/>
      <c r="BEF71" s="87"/>
      <c r="BEG71" s="87"/>
      <c r="BEH71" s="87"/>
      <c r="BEI71" s="87"/>
      <c r="BEJ71" s="87"/>
      <c r="BEK71" s="87"/>
      <c r="BEL71" s="87"/>
      <c r="BEM71" s="87"/>
      <c r="BEN71" s="87"/>
      <c r="BEO71" s="87"/>
      <c r="BEP71" s="87"/>
      <c r="BEQ71" s="87"/>
      <c r="BER71" s="87"/>
      <c r="BES71" s="87"/>
      <c r="BET71" s="87"/>
      <c r="BEU71" s="87"/>
      <c r="BEV71" s="87"/>
      <c r="BEW71" s="87"/>
      <c r="BEX71" s="87"/>
      <c r="BEY71" s="87"/>
      <c r="BEZ71" s="87"/>
      <c r="BFA71" s="87"/>
      <c r="BFB71" s="87"/>
      <c r="BFC71" s="87"/>
      <c r="BFD71" s="87"/>
      <c r="BFE71" s="87"/>
      <c r="BFF71" s="87"/>
      <c r="BFG71" s="87"/>
      <c r="BFH71" s="87"/>
      <c r="BFI71" s="87"/>
      <c r="BFJ71" s="87"/>
      <c r="BFK71" s="87"/>
      <c r="BFL71" s="87"/>
      <c r="BFM71" s="87"/>
      <c r="BFN71" s="87"/>
      <c r="BFO71" s="87"/>
      <c r="BFP71" s="87"/>
      <c r="BFQ71" s="87"/>
      <c r="BFR71" s="87"/>
      <c r="BFS71" s="87"/>
      <c r="BFT71" s="87"/>
      <c r="BFU71" s="87"/>
      <c r="BFV71" s="87"/>
      <c r="BFW71" s="87"/>
      <c r="BFX71" s="87"/>
      <c r="BFY71" s="87"/>
      <c r="BFZ71" s="87"/>
      <c r="BGA71" s="87"/>
      <c r="BGB71" s="87"/>
      <c r="BGC71" s="87"/>
      <c r="BGD71" s="87"/>
      <c r="BGE71" s="87"/>
      <c r="BGF71" s="87"/>
      <c r="BGG71" s="87"/>
      <c r="BGH71" s="87"/>
      <c r="BGI71" s="87"/>
      <c r="BGJ71" s="87"/>
      <c r="BGK71" s="87"/>
      <c r="BGL71" s="87"/>
      <c r="BGM71" s="87"/>
      <c r="BGN71" s="87"/>
      <c r="BGO71" s="87"/>
      <c r="BGP71" s="87"/>
      <c r="BGQ71" s="87"/>
      <c r="BGR71" s="87"/>
      <c r="BGS71" s="87"/>
      <c r="BGT71" s="87"/>
      <c r="BGU71" s="87"/>
      <c r="BGV71" s="87"/>
      <c r="BGW71" s="87"/>
      <c r="BGX71" s="87"/>
      <c r="BGY71" s="87"/>
      <c r="BGZ71" s="87"/>
      <c r="BHA71" s="87"/>
      <c r="BHB71" s="87"/>
      <c r="BHC71" s="87"/>
      <c r="BHD71" s="87"/>
      <c r="BHE71" s="87"/>
      <c r="BHF71" s="87"/>
      <c r="BHG71" s="87"/>
      <c r="BHH71" s="87"/>
      <c r="BHI71" s="87"/>
      <c r="BHJ71" s="87"/>
      <c r="BHK71" s="87"/>
      <c r="BHL71" s="87"/>
      <c r="BHM71" s="87"/>
      <c r="BHN71" s="87"/>
      <c r="BHO71" s="87"/>
      <c r="BHP71" s="87"/>
      <c r="BHQ71" s="87"/>
      <c r="BHR71" s="87"/>
      <c r="BHS71" s="87"/>
      <c r="BHT71" s="87"/>
      <c r="BHU71" s="87"/>
      <c r="BHV71" s="87"/>
      <c r="BHW71" s="87"/>
      <c r="BHX71" s="87"/>
      <c r="BHY71" s="87"/>
      <c r="BHZ71" s="87"/>
      <c r="BIA71" s="87"/>
      <c r="BIB71" s="87"/>
      <c r="BIC71" s="87"/>
      <c r="BID71" s="87"/>
      <c r="BIE71" s="87"/>
      <c r="BIF71" s="87"/>
      <c r="BIG71" s="87"/>
      <c r="BIH71" s="87"/>
      <c r="BII71" s="87"/>
      <c r="BIJ71" s="87"/>
      <c r="BIK71" s="87"/>
      <c r="BIL71" s="87"/>
      <c r="BIM71" s="87"/>
      <c r="BIN71" s="87"/>
      <c r="BIO71" s="87"/>
      <c r="BIP71" s="87"/>
      <c r="BIQ71" s="87"/>
      <c r="BIR71" s="87"/>
      <c r="BIS71" s="87"/>
      <c r="BIT71" s="87"/>
      <c r="BIU71" s="87"/>
      <c r="BIV71" s="87"/>
      <c r="BIW71" s="87"/>
      <c r="BIX71" s="87"/>
      <c r="BIY71" s="87"/>
      <c r="BIZ71" s="87"/>
      <c r="BJA71" s="87"/>
      <c r="BJB71" s="87"/>
      <c r="BJC71" s="87"/>
      <c r="BJD71" s="87"/>
      <c r="BJE71" s="87"/>
      <c r="BJF71" s="87"/>
      <c r="BJG71" s="87"/>
      <c r="BJH71" s="87"/>
      <c r="BJI71" s="87"/>
      <c r="BJJ71" s="87"/>
      <c r="BJK71" s="87"/>
      <c r="BJL71" s="87"/>
      <c r="BJM71" s="87"/>
      <c r="BJN71" s="87"/>
      <c r="BJO71" s="87"/>
      <c r="BJP71" s="87"/>
      <c r="BJQ71" s="87"/>
      <c r="BJR71" s="87"/>
      <c r="BJS71" s="87"/>
      <c r="BJT71" s="87"/>
      <c r="BJU71" s="87"/>
      <c r="BJV71" s="87"/>
      <c r="BJW71" s="87"/>
      <c r="BJX71" s="87"/>
      <c r="BJY71" s="87"/>
      <c r="BJZ71" s="87"/>
      <c r="BKA71" s="87"/>
      <c r="BKB71" s="87"/>
      <c r="BKC71" s="87"/>
      <c r="BKD71" s="87"/>
      <c r="BKE71" s="87"/>
      <c r="BKF71" s="87"/>
      <c r="BKG71" s="87"/>
      <c r="BKH71" s="87"/>
      <c r="BKI71" s="87"/>
      <c r="BKJ71" s="87"/>
      <c r="BKK71" s="87"/>
      <c r="BKL71" s="87"/>
      <c r="BKM71" s="87"/>
      <c r="BKN71" s="87"/>
      <c r="BKO71" s="87"/>
      <c r="BKP71" s="87"/>
      <c r="BKQ71" s="87"/>
      <c r="BKR71" s="87"/>
      <c r="BKS71" s="87"/>
      <c r="BKT71" s="87"/>
      <c r="BKU71" s="87"/>
      <c r="BKV71" s="87"/>
      <c r="BKW71" s="87"/>
      <c r="BKX71" s="87"/>
      <c r="BKY71" s="87"/>
      <c r="BKZ71" s="87"/>
      <c r="BLA71" s="87"/>
      <c r="BLB71" s="87"/>
      <c r="BLC71" s="87"/>
      <c r="BLD71" s="87"/>
      <c r="BLE71" s="87"/>
      <c r="BLF71" s="87"/>
      <c r="BLG71" s="87"/>
      <c r="BLH71" s="87"/>
      <c r="BLI71" s="87"/>
      <c r="BLJ71" s="87"/>
      <c r="BLK71" s="87"/>
      <c r="BLL71" s="87"/>
      <c r="BLM71" s="87"/>
      <c r="BLN71" s="87"/>
      <c r="BLO71" s="87"/>
      <c r="BLP71" s="87"/>
      <c r="BLQ71" s="87"/>
      <c r="BLR71" s="87"/>
      <c r="BLS71" s="87"/>
      <c r="BLT71" s="87"/>
      <c r="BLU71" s="87"/>
      <c r="BLV71" s="87"/>
      <c r="BLW71" s="87"/>
      <c r="BLX71" s="87"/>
      <c r="BLY71" s="87"/>
      <c r="BLZ71" s="87"/>
      <c r="BMA71" s="87"/>
      <c r="BMB71" s="87"/>
      <c r="BMC71" s="87"/>
      <c r="BMD71" s="87"/>
      <c r="BME71" s="87"/>
      <c r="BMF71" s="87"/>
      <c r="BMG71" s="87"/>
      <c r="BMH71" s="87"/>
      <c r="BMI71" s="87"/>
      <c r="BMJ71" s="87"/>
      <c r="BMK71" s="87"/>
      <c r="BML71" s="87"/>
      <c r="BMM71" s="87"/>
      <c r="BMN71" s="87"/>
      <c r="BMO71" s="87"/>
      <c r="BMP71" s="87"/>
      <c r="BMQ71" s="87"/>
      <c r="BMR71" s="87"/>
      <c r="BMS71" s="87"/>
      <c r="BMT71" s="87"/>
      <c r="BMU71" s="87"/>
      <c r="BMV71" s="87"/>
      <c r="BMW71" s="87"/>
      <c r="BMX71" s="87"/>
      <c r="BMY71" s="87"/>
      <c r="BMZ71" s="87"/>
      <c r="BNA71" s="87"/>
      <c r="BNB71" s="87"/>
      <c r="BNC71" s="87"/>
      <c r="BND71" s="87"/>
      <c r="BNE71" s="87"/>
      <c r="BNF71" s="87"/>
      <c r="BNG71" s="87"/>
      <c r="BNH71" s="87"/>
      <c r="BNI71" s="87"/>
      <c r="BNJ71" s="87"/>
      <c r="BNK71" s="87"/>
      <c r="BNL71" s="87"/>
      <c r="BNM71" s="87"/>
      <c r="BNN71" s="87"/>
      <c r="BNO71" s="87"/>
      <c r="BNP71" s="87"/>
      <c r="BNQ71" s="87"/>
      <c r="BNR71" s="87"/>
      <c r="BNS71" s="87"/>
      <c r="BNT71" s="87"/>
      <c r="BNU71" s="87"/>
      <c r="BNV71" s="87"/>
      <c r="BNW71" s="87"/>
      <c r="BNX71" s="87"/>
      <c r="BNY71" s="87"/>
      <c r="BNZ71" s="87"/>
      <c r="BOA71" s="87"/>
      <c r="BOB71" s="87"/>
      <c r="BOC71" s="87"/>
      <c r="BOD71" s="87"/>
      <c r="BOE71" s="87"/>
      <c r="BOF71" s="87"/>
      <c r="BOG71" s="87"/>
      <c r="BOH71" s="87"/>
      <c r="BOI71" s="87"/>
      <c r="BOJ71" s="87"/>
      <c r="BOK71" s="87"/>
      <c r="BOL71" s="87"/>
      <c r="BOM71" s="87"/>
      <c r="BON71" s="87"/>
      <c r="BOO71" s="87"/>
      <c r="BOP71" s="87"/>
      <c r="BOQ71" s="87"/>
      <c r="BOR71" s="87"/>
      <c r="BOS71" s="87"/>
      <c r="BOT71" s="87"/>
      <c r="BOU71" s="87"/>
      <c r="BOV71" s="87"/>
      <c r="BOW71" s="87"/>
      <c r="BOX71" s="87"/>
      <c r="BOY71" s="87"/>
      <c r="BOZ71" s="87"/>
      <c r="BPA71" s="87"/>
      <c r="BPB71" s="87"/>
      <c r="BPC71" s="87"/>
      <c r="BPD71" s="87"/>
      <c r="BPE71" s="87"/>
      <c r="BPF71" s="87"/>
      <c r="BPG71" s="87"/>
      <c r="BPH71" s="87"/>
      <c r="BPI71" s="87"/>
      <c r="BPJ71" s="87"/>
      <c r="BPK71" s="87"/>
      <c r="BPL71" s="87"/>
      <c r="BPM71" s="87"/>
      <c r="BPN71" s="87"/>
      <c r="BPO71" s="87"/>
      <c r="BPP71" s="87"/>
      <c r="BPQ71" s="87"/>
      <c r="BPR71" s="87"/>
      <c r="BPS71" s="87"/>
      <c r="BPT71" s="87"/>
      <c r="BPU71" s="87"/>
      <c r="BPV71" s="87"/>
      <c r="BPW71" s="87"/>
      <c r="BPX71" s="87"/>
      <c r="BPY71" s="87"/>
      <c r="BPZ71" s="87"/>
      <c r="BQA71" s="87"/>
      <c r="BQB71" s="87"/>
      <c r="BQC71" s="87"/>
      <c r="BQD71" s="87"/>
      <c r="BQE71" s="87"/>
      <c r="BQF71" s="87"/>
      <c r="BQG71" s="87"/>
      <c r="BQH71" s="87"/>
      <c r="BQI71" s="87"/>
      <c r="BQJ71" s="87"/>
      <c r="BQK71" s="87"/>
      <c r="BQL71" s="87"/>
      <c r="BQM71" s="87"/>
      <c r="BQN71" s="87"/>
      <c r="BQO71" s="87"/>
      <c r="BQP71" s="87"/>
      <c r="BQQ71" s="87"/>
      <c r="BQR71" s="87"/>
      <c r="BQS71" s="87"/>
      <c r="BQT71" s="87"/>
      <c r="BQU71" s="87"/>
      <c r="BQV71" s="87"/>
      <c r="BQW71" s="87"/>
      <c r="BQX71" s="87"/>
      <c r="BQY71" s="87"/>
      <c r="BQZ71" s="87"/>
      <c r="BRA71" s="87"/>
      <c r="BRB71" s="87"/>
      <c r="BRC71" s="87"/>
      <c r="BRD71" s="87"/>
      <c r="BRE71" s="87"/>
      <c r="BRF71" s="87"/>
      <c r="BRG71" s="87"/>
      <c r="BRH71" s="87"/>
      <c r="BRI71" s="87"/>
      <c r="BRJ71" s="87"/>
      <c r="BRK71" s="87"/>
      <c r="BRL71" s="87"/>
      <c r="BRM71" s="87"/>
      <c r="BRN71" s="87"/>
      <c r="BRO71" s="87"/>
      <c r="BRP71" s="87"/>
      <c r="BRQ71" s="87"/>
      <c r="BRR71" s="87"/>
      <c r="BRS71" s="87"/>
      <c r="BRT71" s="87"/>
      <c r="BRU71" s="87"/>
      <c r="BRV71" s="87"/>
      <c r="BRW71" s="87"/>
      <c r="BRX71" s="87"/>
      <c r="BRY71" s="87"/>
      <c r="BRZ71" s="87"/>
      <c r="BSA71" s="87"/>
      <c r="BSB71" s="87"/>
      <c r="BSC71" s="87"/>
      <c r="BSD71" s="87"/>
      <c r="BSE71" s="87"/>
      <c r="BSF71" s="87"/>
      <c r="BSG71" s="87"/>
      <c r="BSH71" s="87"/>
      <c r="BSI71" s="87"/>
      <c r="BSJ71" s="87"/>
      <c r="BSK71" s="87"/>
      <c r="BSL71" s="87"/>
      <c r="BSM71" s="87"/>
      <c r="BSN71" s="87"/>
      <c r="BSO71" s="87"/>
      <c r="BSP71" s="87"/>
      <c r="BSQ71" s="87"/>
      <c r="BSR71" s="87"/>
      <c r="BSS71" s="87"/>
      <c r="BST71" s="87"/>
      <c r="BSU71" s="87"/>
      <c r="BSV71" s="87"/>
      <c r="BSW71" s="87"/>
      <c r="BSX71" s="87"/>
      <c r="BSY71" s="87"/>
      <c r="BSZ71" s="87"/>
      <c r="BTA71" s="87"/>
      <c r="BTB71" s="87"/>
      <c r="BTC71" s="87"/>
      <c r="BTD71" s="87"/>
      <c r="BTE71" s="87"/>
      <c r="BTF71" s="87"/>
      <c r="BTG71" s="87"/>
      <c r="BTH71" s="87"/>
      <c r="BTI71" s="87"/>
      <c r="BTJ71" s="87"/>
      <c r="BTK71" s="87"/>
      <c r="BTL71" s="87"/>
      <c r="BTM71" s="87"/>
      <c r="BTN71" s="87"/>
      <c r="BTO71" s="87"/>
      <c r="BTP71" s="87"/>
      <c r="BTQ71" s="87"/>
      <c r="BTR71" s="87"/>
      <c r="BTS71" s="87"/>
      <c r="BTT71" s="87"/>
      <c r="BTU71" s="87"/>
      <c r="BTV71" s="87"/>
      <c r="BTW71" s="87"/>
      <c r="BTX71" s="87"/>
      <c r="BTY71" s="87"/>
      <c r="BTZ71" s="87"/>
      <c r="BUA71" s="87"/>
      <c r="BUB71" s="87"/>
      <c r="BUC71" s="87"/>
      <c r="BUD71" s="87"/>
      <c r="BUE71" s="87"/>
      <c r="BUF71" s="87"/>
      <c r="BUG71" s="87"/>
      <c r="BUH71" s="87"/>
      <c r="BUI71" s="87"/>
      <c r="BUJ71" s="87"/>
      <c r="BUK71" s="87"/>
      <c r="BUL71" s="87"/>
      <c r="BUM71" s="87"/>
      <c r="BUN71" s="87"/>
      <c r="BUO71" s="87"/>
      <c r="BUP71" s="87"/>
      <c r="BUQ71" s="87"/>
      <c r="BUR71" s="87"/>
      <c r="BUS71" s="87"/>
      <c r="BUT71" s="87"/>
      <c r="BUU71" s="87"/>
      <c r="BUV71" s="87"/>
      <c r="BUW71" s="87"/>
      <c r="BUX71" s="87"/>
      <c r="BUY71" s="87"/>
      <c r="BUZ71" s="87"/>
      <c r="BVA71" s="87"/>
      <c r="BVB71" s="87"/>
      <c r="BVC71" s="87"/>
      <c r="BVD71" s="87"/>
      <c r="BVE71" s="87"/>
      <c r="BVF71" s="87"/>
      <c r="BVG71" s="87"/>
      <c r="BVH71" s="87"/>
      <c r="BVI71" s="87"/>
      <c r="BVJ71" s="87"/>
      <c r="BVK71" s="87"/>
      <c r="BVL71" s="87"/>
      <c r="BVM71" s="87"/>
      <c r="BVN71" s="87"/>
      <c r="BVO71" s="87"/>
      <c r="BVP71" s="87"/>
      <c r="BVQ71" s="87"/>
      <c r="BVR71" s="87"/>
      <c r="BVS71" s="87"/>
      <c r="BVT71" s="87"/>
      <c r="BVU71" s="87"/>
      <c r="BVV71" s="87"/>
      <c r="BVW71" s="87"/>
      <c r="BVX71" s="87"/>
      <c r="BVY71" s="87"/>
      <c r="BVZ71" s="87"/>
      <c r="BWA71" s="87"/>
      <c r="BWB71" s="87"/>
      <c r="BWC71" s="87"/>
      <c r="BWD71" s="87"/>
      <c r="BWE71" s="87"/>
      <c r="BWF71" s="87"/>
      <c r="BWG71" s="87"/>
      <c r="BWH71" s="87"/>
      <c r="BWI71" s="87"/>
      <c r="BWJ71" s="87"/>
      <c r="BWK71" s="87"/>
      <c r="BWL71" s="87"/>
      <c r="BWM71" s="87"/>
      <c r="BWN71" s="87"/>
      <c r="BWO71" s="87"/>
      <c r="BWP71" s="87"/>
      <c r="BWQ71" s="87"/>
      <c r="BWR71" s="87"/>
      <c r="BWS71" s="87"/>
      <c r="BWT71" s="87"/>
      <c r="BWU71" s="87"/>
      <c r="BWV71" s="87"/>
      <c r="BWW71" s="87"/>
      <c r="BWX71" s="87"/>
      <c r="BWY71" s="87"/>
      <c r="BWZ71" s="87"/>
      <c r="BXA71" s="87"/>
      <c r="BXB71" s="87"/>
      <c r="BXC71" s="87"/>
      <c r="BXD71" s="87"/>
      <c r="BXE71" s="87"/>
      <c r="BXF71" s="87"/>
      <c r="BXG71" s="87"/>
      <c r="BXH71" s="87"/>
      <c r="BXI71" s="87"/>
      <c r="BXJ71" s="87"/>
      <c r="BXK71" s="87"/>
      <c r="BXL71" s="87"/>
      <c r="BXM71" s="87"/>
      <c r="BXN71" s="87"/>
      <c r="BXO71" s="87"/>
      <c r="BXP71" s="87"/>
      <c r="BXQ71" s="87"/>
      <c r="BXR71" s="87"/>
      <c r="BXS71" s="87"/>
      <c r="BXT71" s="87"/>
      <c r="BXU71" s="87"/>
      <c r="BXV71" s="87"/>
      <c r="BXW71" s="87"/>
      <c r="BXX71" s="87"/>
      <c r="BXY71" s="87"/>
    </row>
    <row r="72" spans="1:2001" s="88" customFormat="1" ht="15.75" hidden="1" customHeight="1" outlineLevel="1">
      <c r="A72" s="53"/>
      <c r="B72" s="89" t="s">
        <v>89</v>
      </c>
      <c r="C72" s="90"/>
      <c r="D72" s="91"/>
      <c r="E72" s="92"/>
      <c r="F72" s="92"/>
      <c r="G72" s="64"/>
      <c r="H72" s="64"/>
      <c r="I72" s="95"/>
      <c r="J72" s="85"/>
      <c r="K72" s="96"/>
      <c r="L72" s="95"/>
      <c r="M72" s="65"/>
      <c r="N72" s="65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  <c r="IY72" s="87"/>
      <c r="IZ72" s="87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87"/>
      <c r="KC72" s="87"/>
      <c r="KD72" s="87"/>
      <c r="KE72" s="87"/>
      <c r="KF72" s="87"/>
      <c r="KG72" s="87"/>
      <c r="KH72" s="87"/>
      <c r="KI72" s="87"/>
      <c r="KJ72" s="87"/>
      <c r="KK72" s="87"/>
      <c r="KL72" s="87"/>
      <c r="KM72" s="87"/>
      <c r="KN72" s="87"/>
      <c r="KO72" s="87"/>
      <c r="KP72" s="87"/>
      <c r="KQ72" s="87"/>
      <c r="KR72" s="87"/>
      <c r="KS72" s="87"/>
      <c r="KT72" s="87"/>
      <c r="KU72" s="87"/>
      <c r="KV72" s="87"/>
      <c r="KW72" s="87"/>
      <c r="KX72" s="87"/>
      <c r="KY72" s="87"/>
      <c r="KZ72" s="87"/>
      <c r="LA72" s="87"/>
      <c r="LB72" s="87"/>
      <c r="LC72" s="87"/>
      <c r="LD72" s="87"/>
      <c r="LE72" s="87"/>
      <c r="LF72" s="87"/>
      <c r="LG72" s="87"/>
      <c r="LH72" s="87"/>
      <c r="LI72" s="87"/>
      <c r="LJ72" s="87"/>
      <c r="LK72" s="87"/>
      <c r="LL72" s="87"/>
      <c r="LM72" s="87"/>
      <c r="LN72" s="87"/>
      <c r="LO72" s="87"/>
      <c r="LP72" s="87"/>
      <c r="LQ72" s="87"/>
      <c r="LR72" s="87"/>
      <c r="LS72" s="87"/>
      <c r="LT72" s="87"/>
      <c r="LU72" s="87"/>
      <c r="LV72" s="87"/>
      <c r="LW72" s="87"/>
      <c r="LX72" s="87"/>
      <c r="LY72" s="87"/>
      <c r="LZ72" s="87"/>
      <c r="MA72" s="87"/>
      <c r="MB72" s="87"/>
      <c r="MC72" s="87"/>
      <c r="MD72" s="87"/>
      <c r="ME72" s="87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87"/>
      <c r="MW72" s="87"/>
      <c r="MX72" s="87"/>
      <c r="MY72" s="87"/>
      <c r="MZ72" s="87"/>
      <c r="NA72" s="87"/>
      <c r="NB72" s="87"/>
      <c r="NC72" s="87"/>
      <c r="ND72" s="87"/>
      <c r="NE72" s="87"/>
      <c r="NF72" s="87"/>
      <c r="NG72" s="87"/>
      <c r="NH72" s="87"/>
      <c r="NI72" s="87"/>
      <c r="NJ72" s="87"/>
      <c r="NK72" s="87"/>
      <c r="NL72" s="87"/>
      <c r="NM72" s="87"/>
      <c r="NN72" s="87"/>
      <c r="NO72" s="87"/>
      <c r="NP72" s="87"/>
      <c r="NQ72" s="87"/>
      <c r="NR72" s="87"/>
      <c r="NS72" s="87"/>
      <c r="NT72" s="87"/>
      <c r="NU72" s="87"/>
      <c r="NV72" s="87"/>
      <c r="NW72" s="87"/>
      <c r="NX72" s="87"/>
      <c r="NY72" s="87"/>
      <c r="NZ72" s="87"/>
      <c r="OA72" s="87"/>
      <c r="OB72" s="87"/>
      <c r="OC72" s="87"/>
      <c r="OD72" s="87"/>
      <c r="OE72" s="87"/>
      <c r="OF72" s="87"/>
      <c r="OG72" s="87"/>
      <c r="OH72" s="87"/>
      <c r="OI72" s="87"/>
      <c r="OJ72" s="87"/>
      <c r="OK72" s="87"/>
      <c r="OL72" s="87"/>
      <c r="OM72" s="87"/>
      <c r="ON72" s="87"/>
      <c r="OO72" s="87"/>
      <c r="OP72" s="87"/>
      <c r="OQ72" s="87"/>
      <c r="OR72" s="87"/>
      <c r="OS72" s="87"/>
      <c r="OT72" s="87"/>
      <c r="OU72" s="87"/>
      <c r="OV72" s="87"/>
      <c r="OW72" s="87"/>
      <c r="OX72" s="87"/>
      <c r="OY72" s="87"/>
      <c r="OZ72" s="87"/>
      <c r="PA72" s="87"/>
      <c r="PB72" s="87"/>
      <c r="PC72" s="87"/>
      <c r="PD72" s="87"/>
      <c r="PE72" s="87"/>
      <c r="PF72" s="87"/>
      <c r="PG72" s="87"/>
      <c r="PH72" s="87"/>
      <c r="PI72" s="87"/>
      <c r="PJ72" s="87"/>
      <c r="PK72" s="87"/>
      <c r="PL72" s="87"/>
      <c r="PM72" s="87"/>
      <c r="PN72" s="87"/>
      <c r="PO72" s="87"/>
      <c r="PP72" s="87"/>
      <c r="PQ72" s="87"/>
      <c r="PR72" s="87"/>
      <c r="PS72" s="87"/>
      <c r="PT72" s="87"/>
      <c r="PU72" s="87"/>
      <c r="PV72" s="87"/>
      <c r="PW72" s="87"/>
      <c r="PX72" s="87"/>
      <c r="PY72" s="87"/>
      <c r="PZ72" s="87"/>
      <c r="QA72" s="87"/>
      <c r="QB72" s="87"/>
      <c r="QC72" s="87"/>
      <c r="QD72" s="87"/>
      <c r="QE72" s="87"/>
      <c r="QF72" s="87"/>
      <c r="QG72" s="87"/>
      <c r="QH72" s="87"/>
      <c r="QI72" s="87"/>
      <c r="QJ72" s="87"/>
      <c r="QK72" s="87"/>
      <c r="QL72" s="87"/>
      <c r="QM72" s="87"/>
      <c r="QN72" s="87"/>
      <c r="QO72" s="87"/>
      <c r="QP72" s="87"/>
      <c r="QQ72" s="87"/>
      <c r="QR72" s="87"/>
      <c r="QS72" s="87"/>
      <c r="QT72" s="87"/>
      <c r="QU72" s="87"/>
      <c r="QV72" s="87"/>
      <c r="QW72" s="87"/>
      <c r="QX72" s="87"/>
      <c r="QY72" s="87"/>
      <c r="QZ72" s="87"/>
      <c r="RA72" s="87"/>
      <c r="RB72" s="87"/>
      <c r="RC72" s="87"/>
      <c r="RD72" s="87"/>
      <c r="RE72" s="87"/>
      <c r="RF72" s="87"/>
      <c r="RG72" s="87"/>
      <c r="RH72" s="87"/>
      <c r="RI72" s="87"/>
      <c r="RJ72" s="87"/>
      <c r="RK72" s="87"/>
      <c r="RL72" s="87"/>
      <c r="RM72" s="87"/>
      <c r="RN72" s="87"/>
      <c r="RO72" s="87"/>
      <c r="RP72" s="87"/>
      <c r="RQ72" s="87"/>
      <c r="RR72" s="87"/>
      <c r="RS72" s="87"/>
      <c r="RT72" s="87"/>
      <c r="RU72" s="87"/>
      <c r="RV72" s="87"/>
      <c r="RW72" s="87"/>
      <c r="RX72" s="87"/>
      <c r="RY72" s="87"/>
      <c r="RZ72" s="87"/>
      <c r="SA72" s="87"/>
      <c r="SB72" s="87"/>
      <c r="SC72" s="87"/>
      <c r="SD72" s="87"/>
      <c r="SE72" s="87"/>
      <c r="SF72" s="87"/>
      <c r="SG72" s="87"/>
      <c r="SH72" s="87"/>
      <c r="SI72" s="87"/>
      <c r="SJ72" s="87"/>
      <c r="SK72" s="87"/>
      <c r="SL72" s="87"/>
      <c r="SM72" s="87"/>
      <c r="SN72" s="87"/>
      <c r="SO72" s="87"/>
      <c r="SP72" s="87"/>
      <c r="SQ72" s="87"/>
      <c r="SR72" s="87"/>
      <c r="SS72" s="87"/>
      <c r="ST72" s="87"/>
      <c r="SU72" s="87"/>
      <c r="SV72" s="87"/>
      <c r="SW72" s="87"/>
      <c r="SX72" s="87"/>
      <c r="SY72" s="87"/>
      <c r="SZ72" s="87"/>
      <c r="TA72" s="87"/>
      <c r="TB72" s="87"/>
      <c r="TC72" s="87"/>
      <c r="TD72" s="87"/>
      <c r="TE72" s="87"/>
      <c r="TF72" s="87"/>
      <c r="TG72" s="87"/>
      <c r="TH72" s="87"/>
      <c r="TI72" s="87"/>
      <c r="TJ72" s="87"/>
      <c r="TK72" s="87"/>
      <c r="TL72" s="87"/>
      <c r="TM72" s="87"/>
      <c r="TN72" s="87"/>
      <c r="TO72" s="87"/>
      <c r="TP72" s="87"/>
      <c r="TQ72" s="87"/>
      <c r="TR72" s="87"/>
      <c r="TS72" s="87"/>
      <c r="TT72" s="87"/>
      <c r="TU72" s="87"/>
      <c r="TV72" s="87"/>
      <c r="TW72" s="87"/>
      <c r="TX72" s="87"/>
      <c r="TY72" s="87"/>
      <c r="TZ72" s="87"/>
      <c r="UA72" s="87"/>
      <c r="UB72" s="87"/>
      <c r="UC72" s="87"/>
      <c r="UD72" s="87"/>
      <c r="UE72" s="87"/>
      <c r="UF72" s="87"/>
      <c r="UG72" s="87"/>
      <c r="UH72" s="87"/>
      <c r="UI72" s="87"/>
      <c r="UJ72" s="87"/>
      <c r="UK72" s="87"/>
      <c r="UL72" s="87"/>
      <c r="UM72" s="87"/>
      <c r="UN72" s="87"/>
      <c r="UO72" s="87"/>
      <c r="UP72" s="87"/>
      <c r="UQ72" s="87"/>
      <c r="UR72" s="87"/>
      <c r="US72" s="87"/>
      <c r="UT72" s="87"/>
      <c r="UU72" s="87"/>
      <c r="UV72" s="87"/>
      <c r="UW72" s="87"/>
      <c r="UX72" s="87"/>
      <c r="UY72" s="87"/>
      <c r="UZ72" s="87"/>
      <c r="VA72" s="87"/>
      <c r="VB72" s="87"/>
      <c r="VC72" s="87"/>
      <c r="VD72" s="87"/>
      <c r="VE72" s="87"/>
      <c r="VF72" s="87"/>
      <c r="VG72" s="87"/>
      <c r="VH72" s="87"/>
      <c r="VI72" s="87"/>
      <c r="VJ72" s="87"/>
      <c r="VK72" s="87"/>
      <c r="VL72" s="87"/>
      <c r="VM72" s="87"/>
      <c r="VN72" s="87"/>
      <c r="VO72" s="87"/>
      <c r="VP72" s="87"/>
      <c r="VQ72" s="87"/>
      <c r="VR72" s="87"/>
      <c r="VS72" s="87"/>
      <c r="VT72" s="87"/>
      <c r="VU72" s="87"/>
      <c r="VV72" s="87"/>
      <c r="VW72" s="87"/>
      <c r="VX72" s="87"/>
      <c r="VY72" s="87"/>
      <c r="VZ72" s="87"/>
      <c r="WA72" s="87"/>
      <c r="WB72" s="87"/>
      <c r="WC72" s="87"/>
      <c r="WD72" s="87"/>
      <c r="WE72" s="87"/>
      <c r="WF72" s="87"/>
      <c r="WG72" s="87"/>
      <c r="WH72" s="87"/>
      <c r="WI72" s="87"/>
      <c r="WJ72" s="87"/>
      <c r="WK72" s="87"/>
      <c r="WL72" s="87"/>
      <c r="WM72" s="87"/>
      <c r="WN72" s="87"/>
      <c r="WO72" s="87"/>
      <c r="WP72" s="87"/>
      <c r="WQ72" s="87"/>
      <c r="WR72" s="87"/>
      <c r="WS72" s="87"/>
      <c r="WT72" s="87"/>
      <c r="WU72" s="87"/>
      <c r="WV72" s="87"/>
      <c r="WW72" s="87"/>
      <c r="WX72" s="87"/>
      <c r="WY72" s="87"/>
      <c r="WZ72" s="87"/>
      <c r="XA72" s="87"/>
      <c r="XB72" s="87"/>
      <c r="XC72" s="87"/>
      <c r="XD72" s="87"/>
      <c r="XE72" s="87"/>
      <c r="XF72" s="87"/>
      <c r="XG72" s="87"/>
      <c r="XH72" s="87"/>
      <c r="XI72" s="87"/>
      <c r="XJ72" s="87"/>
      <c r="XK72" s="87"/>
      <c r="XL72" s="87"/>
      <c r="XM72" s="87"/>
      <c r="XN72" s="87"/>
      <c r="XO72" s="87"/>
      <c r="XP72" s="87"/>
      <c r="XQ72" s="87"/>
      <c r="XR72" s="87"/>
      <c r="XS72" s="87"/>
      <c r="XT72" s="87"/>
      <c r="XU72" s="87"/>
      <c r="XV72" s="87"/>
      <c r="XW72" s="87"/>
      <c r="XX72" s="87"/>
      <c r="XY72" s="87"/>
      <c r="XZ72" s="87"/>
      <c r="YA72" s="87"/>
      <c r="YB72" s="87"/>
      <c r="YC72" s="87"/>
      <c r="YD72" s="87"/>
      <c r="YE72" s="87"/>
      <c r="YF72" s="87"/>
      <c r="YG72" s="87"/>
      <c r="YH72" s="87"/>
      <c r="YI72" s="87"/>
      <c r="YJ72" s="87"/>
      <c r="YK72" s="87"/>
      <c r="YL72" s="87"/>
      <c r="YM72" s="87"/>
      <c r="YN72" s="87"/>
      <c r="YO72" s="87"/>
      <c r="YP72" s="87"/>
      <c r="YQ72" s="87"/>
      <c r="YR72" s="87"/>
      <c r="YS72" s="87"/>
      <c r="YT72" s="87"/>
      <c r="YU72" s="87"/>
      <c r="YV72" s="87"/>
      <c r="YW72" s="87"/>
      <c r="YX72" s="87"/>
      <c r="YY72" s="87"/>
      <c r="YZ72" s="87"/>
      <c r="ZA72" s="87"/>
      <c r="ZB72" s="87"/>
      <c r="ZC72" s="87"/>
      <c r="ZD72" s="87"/>
      <c r="ZE72" s="87"/>
      <c r="ZF72" s="87"/>
      <c r="ZG72" s="87"/>
      <c r="ZH72" s="87"/>
      <c r="ZI72" s="87"/>
      <c r="ZJ72" s="87"/>
      <c r="ZK72" s="87"/>
      <c r="ZL72" s="87"/>
      <c r="ZM72" s="87"/>
      <c r="ZN72" s="87"/>
      <c r="ZO72" s="87"/>
      <c r="ZP72" s="87"/>
      <c r="ZQ72" s="87"/>
      <c r="ZR72" s="87"/>
      <c r="ZS72" s="87"/>
      <c r="ZT72" s="87"/>
      <c r="ZU72" s="87"/>
      <c r="ZV72" s="87"/>
      <c r="ZW72" s="87"/>
      <c r="ZX72" s="87"/>
      <c r="ZY72" s="87"/>
      <c r="ZZ72" s="87"/>
      <c r="AAA72" s="87"/>
      <c r="AAB72" s="87"/>
      <c r="AAC72" s="87"/>
      <c r="AAD72" s="87"/>
      <c r="AAE72" s="87"/>
      <c r="AAF72" s="87"/>
      <c r="AAG72" s="87"/>
      <c r="AAH72" s="87"/>
      <c r="AAI72" s="87"/>
      <c r="AAJ72" s="87"/>
      <c r="AAK72" s="87"/>
      <c r="AAL72" s="87"/>
      <c r="AAM72" s="87"/>
      <c r="AAN72" s="87"/>
      <c r="AAO72" s="87"/>
      <c r="AAP72" s="87"/>
      <c r="AAQ72" s="87"/>
      <c r="AAR72" s="87"/>
      <c r="AAS72" s="87"/>
      <c r="AAT72" s="87"/>
      <c r="AAU72" s="87"/>
      <c r="AAV72" s="87"/>
      <c r="AAW72" s="87"/>
      <c r="AAX72" s="87"/>
      <c r="AAY72" s="87"/>
      <c r="AAZ72" s="87"/>
      <c r="ABA72" s="87"/>
      <c r="ABB72" s="87"/>
      <c r="ABC72" s="87"/>
      <c r="ABD72" s="87"/>
      <c r="ABE72" s="87"/>
      <c r="ABF72" s="87"/>
      <c r="ABG72" s="87"/>
      <c r="ABH72" s="87"/>
      <c r="ABI72" s="87"/>
      <c r="ABJ72" s="87"/>
      <c r="ABK72" s="87"/>
      <c r="ABL72" s="87"/>
      <c r="ABM72" s="87"/>
      <c r="ABN72" s="87"/>
      <c r="ABO72" s="87"/>
      <c r="ABP72" s="87"/>
      <c r="ABQ72" s="87"/>
      <c r="ABR72" s="87"/>
      <c r="ABS72" s="87"/>
      <c r="ABT72" s="87"/>
      <c r="ABU72" s="87"/>
      <c r="ABV72" s="87"/>
      <c r="ABW72" s="87"/>
      <c r="ABX72" s="87"/>
      <c r="ABY72" s="87"/>
      <c r="ABZ72" s="87"/>
      <c r="ACA72" s="87"/>
      <c r="ACB72" s="87"/>
      <c r="ACC72" s="87"/>
      <c r="ACD72" s="87"/>
      <c r="ACE72" s="87"/>
      <c r="ACF72" s="87"/>
      <c r="ACG72" s="87"/>
      <c r="ACH72" s="87"/>
      <c r="ACI72" s="87"/>
      <c r="ACJ72" s="87"/>
      <c r="ACK72" s="87"/>
      <c r="ACL72" s="87"/>
      <c r="ACM72" s="87"/>
      <c r="ACN72" s="87"/>
      <c r="ACO72" s="87"/>
      <c r="ACP72" s="87"/>
      <c r="ACQ72" s="87"/>
      <c r="ACR72" s="87"/>
      <c r="ACS72" s="87"/>
      <c r="ACT72" s="87"/>
      <c r="ACU72" s="87"/>
      <c r="ACV72" s="87"/>
      <c r="ACW72" s="87"/>
      <c r="ACX72" s="87"/>
      <c r="ACY72" s="87"/>
      <c r="ACZ72" s="87"/>
      <c r="ADA72" s="87"/>
      <c r="ADB72" s="87"/>
      <c r="ADC72" s="87"/>
      <c r="ADD72" s="87"/>
      <c r="ADE72" s="87"/>
      <c r="ADF72" s="87"/>
      <c r="ADG72" s="87"/>
      <c r="ADH72" s="87"/>
      <c r="ADI72" s="87"/>
      <c r="ADJ72" s="87"/>
      <c r="ADK72" s="87"/>
      <c r="ADL72" s="87"/>
      <c r="ADM72" s="87"/>
      <c r="ADN72" s="87"/>
      <c r="ADO72" s="87"/>
      <c r="ADP72" s="87"/>
      <c r="ADQ72" s="87"/>
      <c r="ADR72" s="87"/>
      <c r="ADS72" s="87"/>
      <c r="ADT72" s="87"/>
      <c r="ADU72" s="87"/>
      <c r="ADV72" s="87"/>
      <c r="ADW72" s="87"/>
      <c r="ADX72" s="87"/>
      <c r="ADY72" s="87"/>
      <c r="ADZ72" s="87"/>
      <c r="AEA72" s="87"/>
      <c r="AEB72" s="87"/>
      <c r="AEC72" s="87"/>
      <c r="AED72" s="87"/>
      <c r="AEE72" s="87"/>
      <c r="AEF72" s="87"/>
      <c r="AEG72" s="87"/>
      <c r="AEH72" s="87"/>
      <c r="AEI72" s="87"/>
      <c r="AEJ72" s="87"/>
      <c r="AEK72" s="87"/>
      <c r="AEL72" s="87"/>
      <c r="AEM72" s="87"/>
      <c r="AEN72" s="87"/>
      <c r="AEO72" s="87"/>
      <c r="AEP72" s="87"/>
      <c r="AEQ72" s="87"/>
      <c r="AER72" s="87"/>
      <c r="AES72" s="87"/>
      <c r="AET72" s="87"/>
      <c r="AEU72" s="87"/>
      <c r="AEV72" s="87"/>
      <c r="AEW72" s="87"/>
      <c r="AEX72" s="87"/>
      <c r="AEY72" s="87"/>
      <c r="AEZ72" s="87"/>
      <c r="AFA72" s="87"/>
      <c r="AFB72" s="87"/>
      <c r="AFC72" s="87"/>
      <c r="AFD72" s="87"/>
      <c r="AFE72" s="87"/>
      <c r="AFF72" s="87"/>
      <c r="AFG72" s="87"/>
      <c r="AFH72" s="87"/>
      <c r="AFI72" s="87"/>
      <c r="AFJ72" s="87"/>
      <c r="AFK72" s="87"/>
      <c r="AFL72" s="87"/>
      <c r="AFM72" s="87"/>
      <c r="AFN72" s="87"/>
      <c r="AFO72" s="87"/>
      <c r="AFP72" s="87"/>
      <c r="AFQ72" s="87"/>
      <c r="AFR72" s="87"/>
      <c r="AFS72" s="87"/>
      <c r="AFT72" s="87"/>
      <c r="AFU72" s="87"/>
      <c r="AFV72" s="87"/>
      <c r="AFW72" s="87"/>
      <c r="AFX72" s="87"/>
      <c r="AFY72" s="87"/>
      <c r="AFZ72" s="87"/>
      <c r="AGA72" s="87"/>
      <c r="AGB72" s="87"/>
      <c r="AGC72" s="87"/>
      <c r="AGD72" s="87"/>
      <c r="AGE72" s="87"/>
      <c r="AGF72" s="87"/>
      <c r="AGG72" s="87"/>
      <c r="AGH72" s="87"/>
      <c r="AGI72" s="87"/>
      <c r="AGJ72" s="87"/>
      <c r="AGK72" s="87"/>
      <c r="AGL72" s="87"/>
      <c r="AGM72" s="87"/>
      <c r="AGN72" s="87"/>
      <c r="AGO72" s="87"/>
      <c r="AGP72" s="87"/>
      <c r="AGQ72" s="87"/>
      <c r="AGR72" s="87"/>
      <c r="AGS72" s="87"/>
      <c r="AGT72" s="87"/>
      <c r="AGU72" s="87"/>
      <c r="AGV72" s="87"/>
      <c r="AGW72" s="87"/>
      <c r="AGX72" s="87"/>
      <c r="AGY72" s="87"/>
      <c r="AGZ72" s="87"/>
      <c r="AHA72" s="87"/>
      <c r="AHB72" s="87"/>
      <c r="AHC72" s="87"/>
      <c r="AHD72" s="87"/>
      <c r="AHE72" s="87"/>
      <c r="AHF72" s="87"/>
      <c r="AHG72" s="87"/>
      <c r="AHH72" s="87"/>
      <c r="AHI72" s="87"/>
      <c r="AHJ72" s="87"/>
      <c r="AHK72" s="87"/>
      <c r="AHL72" s="87"/>
      <c r="AHM72" s="87"/>
      <c r="AHN72" s="87"/>
      <c r="AHO72" s="87"/>
      <c r="AHP72" s="87"/>
      <c r="AHQ72" s="87"/>
      <c r="AHR72" s="87"/>
      <c r="AHS72" s="87"/>
      <c r="AHT72" s="87"/>
      <c r="AHU72" s="87"/>
      <c r="AHV72" s="87"/>
      <c r="AHW72" s="87"/>
      <c r="AHX72" s="87"/>
      <c r="AHY72" s="87"/>
      <c r="AHZ72" s="87"/>
      <c r="AIA72" s="87"/>
      <c r="AIB72" s="87"/>
      <c r="AIC72" s="87"/>
      <c r="AID72" s="87"/>
      <c r="AIE72" s="87"/>
      <c r="AIF72" s="87"/>
      <c r="AIG72" s="87"/>
      <c r="AIH72" s="87"/>
      <c r="AII72" s="87"/>
      <c r="AIJ72" s="87"/>
      <c r="AIK72" s="87"/>
      <c r="AIL72" s="87"/>
      <c r="AIM72" s="87"/>
      <c r="AIN72" s="87"/>
      <c r="AIO72" s="87"/>
      <c r="AIP72" s="87"/>
      <c r="AIQ72" s="87"/>
      <c r="AIR72" s="87"/>
      <c r="AIS72" s="87"/>
      <c r="AIT72" s="87"/>
      <c r="AIU72" s="87"/>
      <c r="AIV72" s="87"/>
      <c r="AIW72" s="87"/>
      <c r="AIX72" s="87"/>
      <c r="AIY72" s="87"/>
      <c r="AIZ72" s="87"/>
      <c r="AJA72" s="87"/>
      <c r="AJB72" s="87"/>
      <c r="AJC72" s="87"/>
      <c r="AJD72" s="87"/>
      <c r="AJE72" s="87"/>
      <c r="AJF72" s="87"/>
      <c r="AJG72" s="87"/>
      <c r="AJH72" s="87"/>
      <c r="AJI72" s="87"/>
      <c r="AJJ72" s="87"/>
      <c r="AJK72" s="87"/>
      <c r="AJL72" s="87"/>
      <c r="AJM72" s="87"/>
      <c r="AJN72" s="87"/>
      <c r="AJO72" s="87"/>
      <c r="AJP72" s="87"/>
      <c r="AJQ72" s="87"/>
      <c r="AJR72" s="87"/>
      <c r="AJS72" s="87"/>
      <c r="AJT72" s="87"/>
      <c r="AJU72" s="87"/>
      <c r="AJV72" s="87"/>
      <c r="AJW72" s="87"/>
      <c r="AJX72" s="87"/>
      <c r="AJY72" s="87"/>
      <c r="AJZ72" s="87"/>
      <c r="AKA72" s="87"/>
      <c r="AKB72" s="87"/>
      <c r="AKC72" s="87"/>
      <c r="AKD72" s="87"/>
      <c r="AKE72" s="87"/>
      <c r="AKF72" s="87"/>
      <c r="AKG72" s="87"/>
      <c r="AKH72" s="87"/>
      <c r="AKI72" s="87"/>
      <c r="AKJ72" s="87"/>
      <c r="AKK72" s="87"/>
      <c r="AKL72" s="87"/>
      <c r="AKM72" s="87"/>
      <c r="AKN72" s="87"/>
      <c r="AKO72" s="87"/>
      <c r="AKP72" s="87"/>
      <c r="AKQ72" s="87"/>
      <c r="AKR72" s="87"/>
      <c r="AKS72" s="87"/>
      <c r="AKT72" s="87"/>
      <c r="AKU72" s="87"/>
      <c r="AKV72" s="87"/>
      <c r="AKW72" s="87"/>
      <c r="AKX72" s="87"/>
      <c r="AKY72" s="87"/>
      <c r="AKZ72" s="87"/>
      <c r="ALA72" s="87"/>
      <c r="ALB72" s="87"/>
      <c r="ALC72" s="87"/>
      <c r="ALD72" s="87"/>
      <c r="ALE72" s="87"/>
      <c r="ALF72" s="87"/>
      <c r="ALG72" s="87"/>
      <c r="ALH72" s="87"/>
      <c r="ALI72" s="87"/>
      <c r="ALJ72" s="87"/>
      <c r="ALK72" s="87"/>
      <c r="ALL72" s="87"/>
      <c r="ALM72" s="87"/>
      <c r="ALN72" s="87"/>
      <c r="ALO72" s="87"/>
      <c r="ALP72" s="87"/>
      <c r="ALQ72" s="87"/>
      <c r="ALR72" s="87"/>
      <c r="ALS72" s="87"/>
      <c r="ALT72" s="87"/>
      <c r="ALU72" s="87"/>
      <c r="ALV72" s="87"/>
      <c r="ALW72" s="87"/>
      <c r="ALX72" s="87"/>
      <c r="ALY72" s="87"/>
      <c r="ALZ72" s="87"/>
      <c r="AMA72" s="87"/>
      <c r="AMB72" s="87"/>
      <c r="AMC72" s="87"/>
      <c r="AMD72" s="87"/>
      <c r="AME72" s="87"/>
      <c r="AMF72" s="87"/>
      <c r="AMG72" s="87"/>
      <c r="AMH72" s="87"/>
      <c r="AMI72" s="87"/>
      <c r="AMJ72" s="87"/>
      <c r="AMK72" s="87"/>
      <c r="AML72" s="87"/>
      <c r="AMM72" s="87"/>
      <c r="AMN72" s="87"/>
      <c r="AMO72" s="87"/>
      <c r="AMP72" s="87"/>
      <c r="AMQ72" s="87"/>
      <c r="AMR72" s="87"/>
      <c r="AMS72" s="87"/>
      <c r="AMT72" s="87"/>
      <c r="AMU72" s="87"/>
      <c r="AMV72" s="87"/>
      <c r="AMW72" s="87"/>
      <c r="AMX72" s="87"/>
      <c r="AMY72" s="87"/>
      <c r="AMZ72" s="87"/>
      <c r="ANA72" s="87"/>
      <c r="ANB72" s="87"/>
      <c r="ANC72" s="87"/>
      <c r="AND72" s="87"/>
      <c r="ANE72" s="87"/>
      <c r="ANF72" s="87"/>
      <c r="ANG72" s="87"/>
      <c r="ANH72" s="87"/>
      <c r="ANI72" s="87"/>
      <c r="ANJ72" s="87"/>
      <c r="ANK72" s="87"/>
      <c r="ANL72" s="87"/>
      <c r="ANM72" s="87"/>
      <c r="ANN72" s="87"/>
      <c r="ANO72" s="87"/>
      <c r="ANP72" s="87"/>
      <c r="ANQ72" s="87"/>
      <c r="ANR72" s="87"/>
      <c r="ANS72" s="87"/>
      <c r="ANT72" s="87"/>
      <c r="ANU72" s="87"/>
      <c r="ANV72" s="87"/>
      <c r="ANW72" s="87"/>
      <c r="ANX72" s="87"/>
      <c r="ANY72" s="87"/>
      <c r="ANZ72" s="87"/>
      <c r="AOA72" s="87"/>
      <c r="AOB72" s="87"/>
      <c r="AOC72" s="87"/>
      <c r="AOD72" s="87"/>
      <c r="AOE72" s="87"/>
      <c r="AOF72" s="87"/>
      <c r="AOG72" s="87"/>
      <c r="AOH72" s="87"/>
      <c r="AOI72" s="87"/>
      <c r="AOJ72" s="87"/>
      <c r="AOK72" s="87"/>
      <c r="AOL72" s="87"/>
      <c r="AOM72" s="87"/>
      <c r="AON72" s="87"/>
      <c r="AOO72" s="87"/>
      <c r="AOP72" s="87"/>
      <c r="AOQ72" s="87"/>
      <c r="AOR72" s="87"/>
      <c r="AOS72" s="87"/>
      <c r="AOT72" s="87"/>
      <c r="AOU72" s="87"/>
      <c r="AOV72" s="87"/>
      <c r="AOW72" s="87"/>
      <c r="AOX72" s="87"/>
      <c r="AOY72" s="87"/>
      <c r="AOZ72" s="87"/>
      <c r="APA72" s="87"/>
      <c r="APB72" s="87"/>
      <c r="APC72" s="87"/>
      <c r="APD72" s="87"/>
      <c r="APE72" s="87"/>
      <c r="APF72" s="87"/>
      <c r="APG72" s="87"/>
      <c r="APH72" s="87"/>
      <c r="API72" s="87"/>
      <c r="APJ72" s="87"/>
      <c r="APK72" s="87"/>
      <c r="APL72" s="87"/>
      <c r="APM72" s="87"/>
      <c r="APN72" s="87"/>
      <c r="APO72" s="87"/>
      <c r="APP72" s="87"/>
      <c r="APQ72" s="87"/>
      <c r="APR72" s="87"/>
      <c r="APS72" s="87"/>
      <c r="APT72" s="87"/>
      <c r="APU72" s="87"/>
      <c r="APV72" s="87"/>
      <c r="APW72" s="87"/>
      <c r="APX72" s="87"/>
      <c r="APY72" s="87"/>
      <c r="APZ72" s="87"/>
      <c r="AQA72" s="87"/>
      <c r="AQB72" s="87"/>
      <c r="AQC72" s="87"/>
      <c r="AQD72" s="87"/>
      <c r="AQE72" s="87"/>
      <c r="AQF72" s="87"/>
      <c r="AQG72" s="87"/>
      <c r="AQH72" s="87"/>
      <c r="AQI72" s="87"/>
      <c r="AQJ72" s="87"/>
      <c r="AQK72" s="87"/>
      <c r="AQL72" s="87"/>
      <c r="AQM72" s="87"/>
      <c r="AQN72" s="87"/>
      <c r="AQO72" s="87"/>
      <c r="AQP72" s="87"/>
      <c r="AQQ72" s="87"/>
      <c r="AQR72" s="87"/>
      <c r="AQS72" s="87"/>
      <c r="AQT72" s="87"/>
      <c r="AQU72" s="87"/>
      <c r="AQV72" s="87"/>
      <c r="AQW72" s="87"/>
      <c r="AQX72" s="87"/>
      <c r="AQY72" s="87"/>
      <c r="AQZ72" s="87"/>
      <c r="ARA72" s="87"/>
      <c r="ARB72" s="87"/>
      <c r="ARC72" s="87"/>
      <c r="ARD72" s="87"/>
      <c r="ARE72" s="87"/>
      <c r="ARF72" s="87"/>
      <c r="ARG72" s="87"/>
      <c r="ARH72" s="87"/>
      <c r="ARI72" s="87"/>
      <c r="ARJ72" s="87"/>
      <c r="ARK72" s="87"/>
      <c r="ARL72" s="87"/>
      <c r="ARM72" s="87"/>
      <c r="ARN72" s="87"/>
      <c r="ARO72" s="87"/>
      <c r="ARP72" s="87"/>
      <c r="ARQ72" s="87"/>
      <c r="ARR72" s="87"/>
      <c r="ARS72" s="87"/>
      <c r="ART72" s="87"/>
      <c r="ARU72" s="87"/>
      <c r="ARV72" s="87"/>
      <c r="ARW72" s="87"/>
      <c r="ARX72" s="87"/>
      <c r="ARY72" s="87"/>
      <c r="ARZ72" s="87"/>
      <c r="ASA72" s="87"/>
      <c r="ASB72" s="87"/>
      <c r="ASC72" s="87"/>
      <c r="ASD72" s="87"/>
      <c r="ASE72" s="87"/>
      <c r="ASF72" s="87"/>
      <c r="ASG72" s="87"/>
      <c r="ASH72" s="87"/>
      <c r="ASI72" s="87"/>
      <c r="ASJ72" s="87"/>
      <c r="ASK72" s="87"/>
      <c r="ASL72" s="87"/>
      <c r="ASM72" s="87"/>
      <c r="ASN72" s="87"/>
      <c r="ASO72" s="87"/>
      <c r="ASP72" s="87"/>
      <c r="ASQ72" s="87"/>
      <c r="ASR72" s="87"/>
      <c r="ASS72" s="87"/>
      <c r="AST72" s="87"/>
      <c r="ASU72" s="87"/>
      <c r="ASV72" s="87"/>
      <c r="ASW72" s="87"/>
      <c r="ASX72" s="87"/>
      <c r="ASY72" s="87"/>
      <c r="ASZ72" s="87"/>
      <c r="ATA72" s="87"/>
      <c r="ATB72" s="87"/>
      <c r="ATC72" s="87"/>
      <c r="ATD72" s="87"/>
      <c r="ATE72" s="87"/>
      <c r="ATF72" s="87"/>
      <c r="ATG72" s="87"/>
      <c r="ATH72" s="87"/>
      <c r="ATI72" s="87"/>
      <c r="ATJ72" s="87"/>
      <c r="ATK72" s="87"/>
      <c r="ATL72" s="87"/>
      <c r="ATM72" s="87"/>
      <c r="ATN72" s="87"/>
      <c r="ATO72" s="87"/>
      <c r="ATP72" s="87"/>
      <c r="ATQ72" s="87"/>
      <c r="ATR72" s="87"/>
      <c r="ATS72" s="87"/>
      <c r="ATT72" s="87"/>
      <c r="ATU72" s="87"/>
      <c r="ATV72" s="87"/>
      <c r="ATW72" s="87"/>
      <c r="ATX72" s="87"/>
      <c r="ATY72" s="87"/>
      <c r="ATZ72" s="87"/>
      <c r="AUA72" s="87"/>
      <c r="AUB72" s="87"/>
      <c r="AUC72" s="87"/>
      <c r="AUD72" s="87"/>
      <c r="AUE72" s="87"/>
      <c r="AUF72" s="87"/>
      <c r="AUG72" s="87"/>
      <c r="AUH72" s="87"/>
      <c r="AUI72" s="87"/>
      <c r="AUJ72" s="87"/>
      <c r="AUK72" s="87"/>
      <c r="AUL72" s="87"/>
      <c r="AUM72" s="87"/>
      <c r="AUN72" s="87"/>
      <c r="AUO72" s="87"/>
      <c r="AUP72" s="87"/>
      <c r="AUQ72" s="87"/>
      <c r="AUR72" s="87"/>
      <c r="AUS72" s="87"/>
      <c r="AUT72" s="87"/>
      <c r="AUU72" s="87"/>
      <c r="AUV72" s="87"/>
      <c r="AUW72" s="87"/>
      <c r="AUX72" s="87"/>
      <c r="AUY72" s="87"/>
      <c r="AUZ72" s="87"/>
      <c r="AVA72" s="87"/>
      <c r="AVB72" s="87"/>
      <c r="AVC72" s="87"/>
      <c r="AVD72" s="87"/>
      <c r="AVE72" s="87"/>
      <c r="AVF72" s="87"/>
      <c r="AVG72" s="87"/>
      <c r="AVH72" s="87"/>
      <c r="AVI72" s="87"/>
      <c r="AVJ72" s="87"/>
      <c r="AVK72" s="87"/>
      <c r="AVL72" s="87"/>
      <c r="AVM72" s="87"/>
      <c r="AVN72" s="87"/>
      <c r="AVO72" s="87"/>
      <c r="AVP72" s="87"/>
      <c r="AVQ72" s="87"/>
      <c r="AVR72" s="87"/>
      <c r="AVS72" s="87"/>
      <c r="AVT72" s="87"/>
      <c r="AVU72" s="87"/>
      <c r="AVV72" s="87"/>
      <c r="AVW72" s="87"/>
      <c r="AVX72" s="87"/>
      <c r="AVY72" s="87"/>
      <c r="AVZ72" s="87"/>
      <c r="AWA72" s="87"/>
      <c r="AWB72" s="87"/>
      <c r="AWC72" s="87"/>
      <c r="AWD72" s="87"/>
      <c r="AWE72" s="87"/>
      <c r="AWF72" s="87"/>
      <c r="AWG72" s="87"/>
      <c r="AWH72" s="87"/>
      <c r="AWI72" s="87"/>
      <c r="AWJ72" s="87"/>
      <c r="AWK72" s="87"/>
      <c r="AWL72" s="87"/>
      <c r="AWM72" s="87"/>
      <c r="AWN72" s="87"/>
      <c r="AWO72" s="87"/>
      <c r="AWP72" s="87"/>
      <c r="AWQ72" s="87"/>
      <c r="AWR72" s="87"/>
      <c r="AWS72" s="87"/>
      <c r="AWT72" s="87"/>
      <c r="AWU72" s="87"/>
      <c r="AWV72" s="87"/>
      <c r="AWW72" s="87"/>
      <c r="AWX72" s="87"/>
      <c r="AWY72" s="87"/>
      <c r="AWZ72" s="87"/>
      <c r="AXA72" s="87"/>
      <c r="AXB72" s="87"/>
      <c r="AXC72" s="87"/>
      <c r="AXD72" s="87"/>
      <c r="AXE72" s="87"/>
      <c r="AXF72" s="87"/>
      <c r="AXG72" s="87"/>
      <c r="AXH72" s="87"/>
      <c r="AXI72" s="87"/>
      <c r="AXJ72" s="87"/>
      <c r="AXK72" s="87"/>
      <c r="AXL72" s="87"/>
      <c r="AXM72" s="87"/>
      <c r="AXN72" s="87"/>
      <c r="AXO72" s="87"/>
      <c r="AXP72" s="87"/>
      <c r="AXQ72" s="87"/>
      <c r="AXR72" s="87"/>
      <c r="AXS72" s="87"/>
      <c r="AXT72" s="87"/>
      <c r="AXU72" s="87"/>
      <c r="AXV72" s="87"/>
      <c r="AXW72" s="87"/>
      <c r="AXX72" s="87"/>
      <c r="AXY72" s="87"/>
      <c r="AXZ72" s="87"/>
      <c r="AYA72" s="87"/>
      <c r="AYB72" s="87"/>
      <c r="AYC72" s="87"/>
      <c r="AYD72" s="87"/>
      <c r="AYE72" s="87"/>
      <c r="AYF72" s="87"/>
      <c r="AYG72" s="87"/>
      <c r="AYH72" s="87"/>
      <c r="AYI72" s="87"/>
      <c r="AYJ72" s="87"/>
      <c r="AYK72" s="87"/>
      <c r="AYL72" s="87"/>
      <c r="AYM72" s="87"/>
      <c r="AYN72" s="87"/>
      <c r="AYO72" s="87"/>
      <c r="AYP72" s="87"/>
      <c r="AYQ72" s="87"/>
      <c r="AYR72" s="87"/>
      <c r="AYS72" s="87"/>
      <c r="AYT72" s="87"/>
      <c r="AYU72" s="87"/>
      <c r="AYV72" s="87"/>
      <c r="AYW72" s="87"/>
      <c r="AYX72" s="87"/>
      <c r="AYY72" s="87"/>
      <c r="AYZ72" s="87"/>
      <c r="AZA72" s="87"/>
      <c r="AZB72" s="87"/>
      <c r="AZC72" s="87"/>
      <c r="AZD72" s="87"/>
      <c r="AZE72" s="87"/>
      <c r="AZF72" s="87"/>
      <c r="AZG72" s="87"/>
      <c r="AZH72" s="87"/>
      <c r="AZI72" s="87"/>
      <c r="AZJ72" s="87"/>
      <c r="AZK72" s="87"/>
      <c r="AZL72" s="87"/>
      <c r="AZM72" s="87"/>
      <c r="AZN72" s="87"/>
      <c r="AZO72" s="87"/>
      <c r="AZP72" s="87"/>
      <c r="AZQ72" s="87"/>
      <c r="AZR72" s="87"/>
      <c r="AZS72" s="87"/>
      <c r="AZT72" s="87"/>
      <c r="AZU72" s="87"/>
      <c r="AZV72" s="87"/>
      <c r="AZW72" s="87"/>
      <c r="AZX72" s="87"/>
      <c r="AZY72" s="87"/>
      <c r="AZZ72" s="87"/>
      <c r="BAA72" s="87"/>
      <c r="BAB72" s="87"/>
      <c r="BAC72" s="87"/>
      <c r="BAD72" s="87"/>
      <c r="BAE72" s="87"/>
      <c r="BAF72" s="87"/>
      <c r="BAG72" s="87"/>
      <c r="BAH72" s="87"/>
      <c r="BAI72" s="87"/>
      <c r="BAJ72" s="87"/>
      <c r="BAK72" s="87"/>
      <c r="BAL72" s="87"/>
      <c r="BAM72" s="87"/>
      <c r="BAN72" s="87"/>
      <c r="BAO72" s="87"/>
      <c r="BAP72" s="87"/>
      <c r="BAQ72" s="87"/>
      <c r="BAR72" s="87"/>
      <c r="BAS72" s="87"/>
      <c r="BAT72" s="87"/>
      <c r="BAU72" s="87"/>
      <c r="BAV72" s="87"/>
      <c r="BAW72" s="87"/>
      <c r="BAX72" s="87"/>
      <c r="BAY72" s="87"/>
      <c r="BAZ72" s="87"/>
      <c r="BBA72" s="87"/>
      <c r="BBB72" s="87"/>
      <c r="BBC72" s="87"/>
      <c r="BBD72" s="87"/>
      <c r="BBE72" s="87"/>
      <c r="BBF72" s="87"/>
      <c r="BBG72" s="87"/>
      <c r="BBH72" s="87"/>
      <c r="BBI72" s="87"/>
      <c r="BBJ72" s="87"/>
      <c r="BBK72" s="87"/>
      <c r="BBL72" s="87"/>
      <c r="BBM72" s="87"/>
      <c r="BBN72" s="87"/>
      <c r="BBO72" s="87"/>
      <c r="BBP72" s="87"/>
      <c r="BBQ72" s="87"/>
      <c r="BBR72" s="87"/>
      <c r="BBS72" s="87"/>
      <c r="BBT72" s="87"/>
      <c r="BBU72" s="87"/>
      <c r="BBV72" s="87"/>
      <c r="BBW72" s="87"/>
      <c r="BBX72" s="87"/>
      <c r="BBY72" s="87"/>
      <c r="BBZ72" s="87"/>
      <c r="BCA72" s="87"/>
      <c r="BCB72" s="87"/>
      <c r="BCC72" s="87"/>
      <c r="BCD72" s="87"/>
      <c r="BCE72" s="87"/>
      <c r="BCF72" s="87"/>
      <c r="BCG72" s="87"/>
      <c r="BCH72" s="87"/>
      <c r="BCI72" s="87"/>
      <c r="BCJ72" s="87"/>
      <c r="BCK72" s="87"/>
      <c r="BCL72" s="87"/>
      <c r="BCM72" s="87"/>
      <c r="BCN72" s="87"/>
      <c r="BCO72" s="87"/>
      <c r="BCP72" s="87"/>
      <c r="BCQ72" s="87"/>
      <c r="BCR72" s="87"/>
      <c r="BCS72" s="87"/>
      <c r="BCT72" s="87"/>
      <c r="BCU72" s="87"/>
      <c r="BCV72" s="87"/>
      <c r="BCW72" s="87"/>
      <c r="BCX72" s="87"/>
      <c r="BCY72" s="87"/>
      <c r="BCZ72" s="87"/>
      <c r="BDA72" s="87"/>
      <c r="BDB72" s="87"/>
      <c r="BDC72" s="87"/>
      <c r="BDD72" s="87"/>
      <c r="BDE72" s="87"/>
      <c r="BDF72" s="87"/>
      <c r="BDG72" s="87"/>
      <c r="BDH72" s="87"/>
      <c r="BDI72" s="87"/>
      <c r="BDJ72" s="87"/>
      <c r="BDK72" s="87"/>
      <c r="BDL72" s="87"/>
      <c r="BDM72" s="87"/>
      <c r="BDN72" s="87"/>
      <c r="BDO72" s="87"/>
      <c r="BDP72" s="87"/>
      <c r="BDQ72" s="87"/>
      <c r="BDR72" s="87"/>
      <c r="BDS72" s="87"/>
      <c r="BDT72" s="87"/>
      <c r="BDU72" s="87"/>
      <c r="BDV72" s="87"/>
      <c r="BDW72" s="87"/>
      <c r="BDX72" s="87"/>
      <c r="BDY72" s="87"/>
      <c r="BDZ72" s="87"/>
      <c r="BEA72" s="87"/>
      <c r="BEB72" s="87"/>
      <c r="BEC72" s="87"/>
      <c r="BED72" s="87"/>
      <c r="BEE72" s="87"/>
      <c r="BEF72" s="87"/>
      <c r="BEG72" s="87"/>
      <c r="BEH72" s="87"/>
      <c r="BEI72" s="87"/>
      <c r="BEJ72" s="87"/>
      <c r="BEK72" s="87"/>
      <c r="BEL72" s="87"/>
      <c r="BEM72" s="87"/>
      <c r="BEN72" s="87"/>
      <c r="BEO72" s="87"/>
      <c r="BEP72" s="87"/>
      <c r="BEQ72" s="87"/>
      <c r="BER72" s="87"/>
      <c r="BES72" s="87"/>
      <c r="BET72" s="87"/>
      <c r="BEU72" s="87"/>
      <c r="BEV72" s="87"/>
      <c r="BEW72" s="87"/>
      <c r="BEX72" s="87"/>
      <c r="BEY72" s="87"/>
      <c r="BEZ72" s="87"/>
      <c r="BFA72" s="87"/>
      <c r="BFB72" s="87"/>
      <c r="BFC72" s="87"/>
      <c r="BFD72" s="87"/>
      <c r="BFE72" s="87"/>
      <c r="BFF72" s="87"/>
      <c r="BFG72" s="87"/>
      <c r="BFH72" s="87"/>
      <c r="BFI72" s="87"/>
      <c r="BFJ72" s="87"/>
      <c r="BFK72" s="87"/>
      <c r="BFL72" s="87"/>
      <c r="BFM72" s="87"/>
      <c r="BFN72" s="87"/>
      <c r="BFO72" s="87"/>
      <c r="BFP72" s="87"/>
      <c r="BFQ72" s="87"/>
      <c r="BFR72" s="87"/>
      <c r="BFS72" s="87"/>
      <c r="BFT72" s="87"/>
      <c r="BFU72" s="87"/>
      <c r="BFV72" s="87"/>
      <c r="BFW72" s="87"/>
      <c r="BFX72" s="87"/>
      <c r="BFY72" s="87"/>
      <c r="BFZ72" s="87"/>
      <c r="BGA72" s="87"/>
      <c r="BGB72" s="87"/>
      <c r="BGC72" s="87"/>
      <c r="BGD72" s="87"/>
      <c r="BGE72" s="87"/>
      <c r="BGF72" s="87"/>
      <c r="BGG72" s="87"/>
      <c r="BGH72" s="87"/>
      <c r="BGI72" s="87"/>
      <c r="BGJ72" s="87"/>
      <c r="BGK72" s="87"/>
      <c r="BGL72" s="87"/>
      <c r="BGM72" s="87"/>
      <c r="BGN72" s="87"/>
      <c r="BGO72" s="87"/>
      <c r="BGP72" s="87"/>
      <c r="BGQ72" s="87"/>
      <c r="BGR72" s="87"/>
      <c r="BGS72" s="87"/>
      <c r="BGT72" s="87"/>
      <c r="BGU72" s="87"/>
      <c r="BGV72" s="87"/>
      <c r="BGW72" s="87"/>
      <c r="BGX72" s="87"/>
      <c r="BGY72" s="87"/>
      <c r="BGZ72" s="87"/>
      <c r="BHA72" s="87"/>
      <c r="BHB72" s="87"/>
      <c r="BHC72" s="87"/>
      <c r="BHD72" s="87"/>
      <c r="BHE72" s="87"/>
      <c r="BHF72" s="87"/>
      <c r="BHG72" s="87"/>
      <c r="BHH72" s="87"/>
      <c r="BHI72" s="87"/>
      <c r="BHJ72" s="87"/>
      <c r="BHK72" s="87"/>
      <c r="BHL72" s="87"/>
      <c r="BHM72" s="87"/>
      <c r="BHN72" s="87"/>
      <c r="BHO72" s="87"/>
      <c r="BHP72" s="87"/>
      <c r="BHQ72" s="87"/>
      <c r="BHR72" s="87"/>
      <c r="BHS72" s="87"/>
      <c r="BHT72" s="87"/>
      <c r="BHU72" s="87"/>
      <c r="BHV72" s="87"/>
      <c r="BHW72" s="87"/>
      <c r="BHX72" s="87"/>
      <c r="BHY72" s="87"/>
      <c r="BHZ72" s="87"/>
      <c r="BIA72" s="87"/>
      <c r="BIB72" s="87"/>
      <c r="BIC72" s="87"/>
      <c r="BID72" s="87"/>
      <c r="BIE72" s="87"/>
      <c r="BIF72" s="87"/>
      <c r="BIG72" s="87"/>
      <c r="BIH72" s="87"/>
      <c r="BII72" s="87"/>
      <c r="BIJ72" s="87"/>
      <c r="BIK72" s="87"/>
      <c r="BIL72" s="87"/>
      <c r="BIM72" s="87"/>
      <c r="BIN72" s="87"/>
      <c r="BIO72" s="87"/>
      <c r="BIP72" s="87"/>
      <c r="BIQ72" s="87"/>
      <c r="BIR72" s="87"/>
      <c r="BIS72" s="87"/>
      <c r="BIT72" s="87"/>
      <c r="BIU72" s="87"/>
      <c r="BIV72" s="87"/>
      <c r="BIW72" s="87"/>
      <c r="BIX72" s="87"/>
      <c r="BIY72" s="87"/>
      <c r="BIZ72" s="87"/>
      <c r="BJA72" s="87"/>
      <c r="BJB72" s="87"/>
      <c r="BJC72" s="87"/>
      <c r="BJD72" s="87"/>
      <c r="BJE72" s="87"/>
      <c r="BJF72" s="87"/>
      <c r="BJG72" s="87"/>
      <c r="BJH72" s="87"/>
      <c r="BJI72" s="87"/>
      <c r="BJJ72" s="87"/>
      <c r="BJK72" s="87"/>
      <c r="BJL72" s="87"/>
      <c r="BJM72" s="87"/>
      <c r="BJN72" s="87"/>
      <c r="BJO72" s="87"/>
      <c r="BJP72" s="87"/>
      <c r="BJQ72" s="87"/>
      <c r="BJR72" s="87"/>
      <c r="BJS72" s="87"/>
      <c r="BJT72" s="87"/>
      <c r="BJU72" s="87"/>
      <c r="BJV72" s="87"/>
      <c r="BJW72" s="87"/>
      <c r="BJX72" s="87"/>
      <c r="BJY72" s="87"/>
      <c r="BJZ72" s="87"/>
      <c r="BKA72" s="87"/>
      <c r="BKB72" s="87"/>
      <c r="BKC72" s="87"/>
      <c r="BKD72" s="87"/>
      <c r="BKE72" s="87"/>
      <c r="BKF72" s="87"/>
      <c r="BKG72" s="87"/>
      <c r="BKH72" s="87"/>
      <c r="BKI72" s="87"/>
      <c r="BKJ72" s="87"/>
      <c r="BKK72" s="87"/>
      <c r="BKL72" s="87"/>
      <c r="BKM72" s="87"/>
      <c r="BKN72" s="87"/>
      <c r="BKO72" s="87"/>
      <c r="BKP72" s="87"/>
      <c r="BKQ72" s="87"/>
      <c r="BKR72" s="87"/>
      <c r="BKS72" s="87"/>
      <c r="BKT72" s="87"/>
      <c r="BKU72" s="87"/>
      <c r="BKV72" s="87"/>
      <c r="BKW72" s="87"/>
      <c r="BKX72" s="87"/>
      <c r="BKY72" s="87"/>
      <c r="BKZ72" s="87"/>
      <c r="BLA72" s="87"/>
      <c r="BLB72" s="87"/>
      <c r="BLC72" s="87"/>
      <c r="BLD72" s="87"/>
      <c r="BLE72" s="87"/>
      <c r="BLF72" s="87"/>
      <c r="BLG72" s="87"/>
      <c r="BLH72" s="87"/>
      <c r="BLI72" s="87"/>
      <c r="BLJ72" s="87"/>
      <c r="BLK72" s="87"/>
      <c r="BLL72" s="87"/>
      <c r="BLM72" s="87"/>
      <c r="BLN72" s="87"/>
      <c r="BLO72" s="87"/>
      <c r="BLP72" s="87"/>
      <c r="BLQ72" s="87"/>
      <c r="BLR72" s="87"/>
      <c r="BLS72" s="87"/>
      <c r="BLT72" s="87"/>
      <c r="BLU72" s="87"/>
      <c r="BLV72" s="87"/>
      <c r="BLW72" s="87"/>
      <c r="BLX72" s="87"/>
      <c r="BLY72" s="87"/>
      <c r="BLZ72" s="87"/>
      <c r="BMA72" s="87"/>
      <c r="BMB72" s="87"/>
      <c r="BMC72" s="87"/>
      <c r="BMD72" s="87"/>
      <c r="BME72" s="87"/>
      <c r="BMF72" s="87"/>
      <c r="BMG72" s="87"/>
      <c r="BMH72" s="87"/>
      <c r="BMI72" s="87"/>
      <c r="BMJ72" s="87"/>
      <c r="BMK72" s="87"/>
      <c r="BML72" s="87"/>
      <c r="BMM72" s="87"/>
      <c r="BMN72" s="87"/>
      <c r="BMO72" s="87"/>
      <c r="BMP72" s="87"/>
      <c r="BMQ72" s="87"/>
      <c r="BMR72" s="87"/>
      <c r="BMS72" s="87"/>
      <c r="BMT72" s="87"/>
      <c r="BMU72" s="87"/>
      <c r="BMV72" s="87"/>
      <c r="BMW72" s="87"/>
      <c r="BMX72" s="87"/>
      <c r="BMY72" s="87"/>
      <c r="BMZ72" s="87"/>
      <c r="BNA72" s="87"/>
      <c r="BNB72" s="87"/>
      <c r="BNC72" s="87"/>
      <c r="BND72" s="87"/>
      <c r="BNE72" s="87"/>
      <c r="BNF72" s="87"/>
      <c r="BNG72" s="87"/>
      <c r="BNH72" s="87"/>
      <c r="BNI72" s="87"/>
      <c r="BNJ72" s="87"/>
      <c r="BNK72" s="87"/>
      <c r="BNL72" s="87"/>
      <c r="BNM72" s="87"/>
      <c r="BNN72" s="87"/>
      <c r="BNO72" s="87"/>
      <c r="BNP72" s="87"/>
      <c r="BNQ72" s="87"/>
      <c r="BNR72" s="87"/>
      <c r="BNS72" s="87"/>
      <c r="BNT72" s="87"/>
      <c r="BNU72" s="87"/>
      <c r="BNV72" s="87"/>
      <c r="BNW72" s="87"/>
      <c r="BNX72" s="87"/>
      <c r="BNY72" s="87"/>
      <c r="BNZ72" s="87"/>
      <c r="BOA72" s="87"/>
      <c r="BOB72" s="87"/>
      <c r="BOC72" s="87"/>
      <c r="BOD72" s="87"/>
      <c r="BOE72" s="87"/>
      <c r="BOF72" s="87"/>
      <c r="BOG72" s="87"/>
      <c r="BOH72" s="87"/>
      <c r="BOI72" s="87"/>
      <c r="BOJ72" s="87"/>
      <c r="BOK72" s="87"/>
      <c r="BOL72" s="87"/>
      <c r="BOM72" s="87"/>
      <c r="BON72" s="87"/>
      <c r="BOO72" s="87"/>
      <c r="BOP72" s="87"/>
      <c r="BOQ72" s="87"/>
      <c r="BOR72" s="87"/>
      <c r="BOS72" s="87"/>
      <c r="BOT72" s="87"/>
      <c r="BOU72" s="87"/>
      <c r="BOV72" s="87"/>
      <c r="BOW72" s="87"/>
      <c r="BOX72" s="87"/>
      <c r="BOY72" s="87"/>
      <c r="BOZ72" s="87"/>
      <c r="BPA72" s="87"/>
      <c r="BPB72" s="87"/>
      <c r="BPC72" s="87"/>
      <c r="BPD72" s="87"/>
      <c r="BPE72" s="87"/>
      <c r="BPF72" s="87"/>
      <c r="BPG72" s="87"/>
      <c r="BPH72" s="87"/>
      <c r="BPI72" s="87"/>
      <c r="BPJ72" s="87"/>
      <c r="BPK72" s="87"/>
      <c r="BPL72" s="87"/>
      <c r="BPM72" s="87"/>
      <c r="BPN72" s="87"/>
      <c r="BPO72" s="87"/>
      <c r="BPP72" s="87"/>
      <c r="BPQ72" s="87"/>
      <c r="BPR72" s="87"/>
      <c r="BPS72" s="87"/>
      <c r="BPT72" s="87"/>
      <c r="BPU72" s="87"/>
      <c r="BPV72" s="87"/>
      <c r="BPW72" s="87"/>
      <c r="BPX72" s="87"/>
      <c r="BPY72" s="87"/>
      <c r="BPZ72" s="87"/>
      <c r="BQA72" s="87"/>
      <c r="BQB72" s="87"/>
      <c r="BQC72" s="87"/>
      <c r="BQD72" s="87"/>
      <c r="BQE72" s="87"/>
      <c r="BQF72" s="87"/>
      <c r="BQG72" s="87"/>
      <c r="BQH72" s="87"/>
      <c r="BQI72" s="87"/>
      <c r="BQJ72" s="87"/>
      <c r="BQK72" s="87"/>
      <c r="BQL72" s="87"/>
      <c r="BQM72" s="87"/>
      <c r="BQN72" s="87"/>
      <c r="BQO72" s="87"/>
      <c r="BQP72" s="87"/>
      <c r="BQQ72" s="87"/>
      <c r="BQR72" s="87"/>
      <c r="BQS72" s="87"/>
      <c r="BQT72" s="87"/>
      <c r="BQU72" s="87"/>
      <c r="BQV72" s="87"/>
      <c r="BQW72" s="87"/>
      <c r="BQX72" s="87"/>
      <c r="BQY72" s="87"/>
      <c r="BQZ72" s="87"/>
      <c r="BRA72" s="87"/>
      <c r="BRB72" s="87"/>
      <c r="BRC72" s="87"/>
      <c r="BRD72" s="87"/>
      <c r="BRE72" s="87"/>
      <c r="BRF72" s="87"/>
      <c r="BRG72" s="87"/>
      <c r="BRH72" s="87"/>
      <c r="BRI72" s="87"/>
      <c r="BRJ72" s="87"/>
      <c r="BRK72" s="87"/>
      <c r="BRL72" s="87"/>
      <c r="BRM72" s="87"/>
      <c r="BRN72" s="87"/>
      <c r="BRO72" s="87"/>
      <c r="BRP72" s="87"/>
      <c r="BRQ72" s="87"/>
      <c r="BRR72" s="87"/>
      <c r="BRS72" s="87"/>
      <c r="BRT72" s="87"/>
      <c r="BRU72" s="87"/>
      <c r="BRV72" s="87"/>
      <c r="BRW72" s="87"/>
      <c r="BRX72" s="87"/>
      <c r="BRY72" s="87"/>
      <c r="BRZ72" s="87"/>
      <c r="BSA72" s="87"/>
      <c r="BSB72" s="87"/>
      <c r="BSC72" s="87"/>
      <c r="BSD72" s="87"/>
      <c r="BSE72" s="87"/>
      <c r="BSF72" s="87"/>
      <c r="BSG72" s="87"/>
      <c r="BSH72" s="87"/>
      <c r="BSI72" s="87"/>
      <c r="BSJ72" s="87"/>
      <c r="BSK72" s="87"/>
      <c r="BSL72" s="87"/>
      <c r="BSM72" s="87"/>
      <c r="BSN72" s="87"/>
      <c r="BSO72" s="87"/>
      <c r="BSP72" s="87"/>
      <c r="BSQ72" s="87"/>
      <c r="BSR72" s="87"/>
      <c r="BSS72" s="87"/>
      <c r="BST72" s="87"/>
      <c r="BSU72" s="87"/>
      <c r="BSV72" s="87"/>
      <c r="BSW72" s="87"/>
      <c r="BSX72" s="87"/>
      <c r="BSY72" s="87"/>
      <c r="BSZ72" s="87"/>
      <c r="BTA72" s="87"/>
      <c r="BTB72" s="87"/>
      <c r="BTC72" s="87"/>
      <c r="BTD72" s="87"/>
      <c r="BTE72" s="87"/>
      <c r="BTF72" s="87"/>
      <c r="BTG72" s="87"/>
      <c r="BTH72" s="87"/>
      <c r="BTI72" s="87"/>
      <c r="BTJ72" s="87"/>
      <c r="BTK72" s="87"/>
      <c r="BTL72" s="87"/>
      <c r="BTM72" s="87"/>
      <c r="BTN72" s="87"/>
      <c r="BTO72" s="87"/>
      <c r="BTP72" s="87"/>
      <c r="BTQ72" s="87"/>
      <c r="BTR72" s="87"/>
      <c r="BTS72" s="87"/>
      <c r="BTT72" s="87"/>
      <c r="BTU72" s="87"/>
      <c r="BTV72" s="87"/>
      <c r="BTW72" s="87"/>
      <c r="BTX72" s="87"/>
      <c r="BTY72" s="87"/>
      <c r="BTZ72" s="87"/>
      <c r="BUA72" s="87"/>
      <c r="BUB72" s="87"/>
      <c r="BUC72" s="87"/>
      <c r="BUD72" s="87"/>
      <c r="BUE72" s="87"/>
      <c r="BUF72" s="87"/>
      <c r="BUG72" s="87"/>
      <c r="BUH72" s="87"/>
      <c r="BUI72" s="87"/>
      <c r="BUJ72" s="87"/>
      <c r="BUK72" s="87"/>
      <c r="BUL72" s="87"/>
      <c r="BUM72" s="87"/>
      <c r="BUN72" s="87"/>
      <c r="BUO72" s="87"/>
      <c r="BUP72" s="87"/>
      <c r="BUQ72" s="87"/>
      <c r="BUR72" s="87"/>
      <c r="BUS72" s="87"/>
      <c r="BUT72" s="87"/>
      <c r="BUU72" s="87"/>
      <c r="BUV72" s="87"/>
      <c r="BUW72" s="87"/>
      <c r="BUX72" s="87"/>
      <c r="BUY72" s="87"/>
      <c r="BUZ72" s="87"/>
      <c r="BVA72" s="87"/>
      <c r="BVB72" s="87"/>
      <c r="BVC72" s="87"/>
      <c r="BVD72" s="87"/>
      <c r="BVE72" s="87"/>
      <c r="BVF72" s="87"/>
      <c r="BVG72" s="87"/>
      <c r="BVH72" s="87"/>
      <c r="BVI72" s="87"/>
      <c r="BVJ72" s="87"/>
      <c r="BVK72" s="87"/>
      <c r="BVL72" s="87"/>
      <c r="BVM72" s="87"/>
      <c r="BVN72" s="87"/>
      <c r="BVO72" s="87"/>
      <c r="BVP72" s="87"/>
      <c r="BVQ72" s="87"/>
      <c r="BVR72" s="87"/>
      <c r="BVS72" s="87"/>
      <c r="BVT72" s="87"/>
      <c r="BVU72" s="87"/>
      <c r="BVV72" s="87"/>
      <c r="BVW72" s="87"/>
      <c r="BVX72" s="87"/>
      <c r="BVY72" s="87"/>
      <c r="BVZ72" s="87"/>
      <c r="BWA72" s="87"/>
      <c r="BWB72" s="87"/>
      <c r="BWC72" s="87"/>
      <c r="BWD72" s="87"/>
      <c r="BWE72" s="87"/>
      <c r="BWF72" s="87"/>
      <c r="BWG72" s="87"/>
      <c r="BWH72" s="87"/>
      <c r="BWI72" s="87"/>
      <c r="BWJ72" s="87"/>
      <c r="BWK72" s="87"/>
      <c r="BWL72" s="87"/>
      <c r="BWM72" s="87"/>
      <c r="BWN72" s="87"/>
      <c r="BWO72" s="87"/>
      <c r="BWP72" s="87"/>
      <c r="BWQ72" s="87"/>
      <c r="BWR72" s="87"/>
      <c r="BWS72" s="87"/>
      <c r="BWT72" s="87"/>
      <c r="BWU72" s="87"/>
      <c r="BWV72" s="87"/>
      <c r="BWW72" s="87"/>
      <c r="BWX72" s="87"/>
      <c r="BWY72" s="87"/>
      <c r="BWZ72" s="87"/>
      <c r="BXA72" s="87"/>
      <c r="BXB72" s="87"/>
      <c r="BXC72" s="87"/>
      <c r="BXD72" s="87"/>
      <c r="BXE72" s="87"/>
      <c r="BXF72" s="87"/>
      <c r="BXG72" s="87"/>
      <c r="BXH72" s="87"/>
      <c r="BXI72" s="87"/>
      <c r="BXJ72" s="87"/>
      <c r="BXK72" s="87"/>
      <c r="BXL72" s="87"/>
      <c r="BXM72" s="87"/>
      <c r="BXN72" s="87"/>
      <c r="BXO72" s="87"/>
      <c r="BXP72" s="87"/>
      <c r="BXQ72" s="87"/>
      <c r="BXR72" s="87"/>
      <c r="BXS72" s="87"/>
      <c r="BXT72" s="87"/>
      <c r="BXU72" s="87"/>
      <c r="BXV72" s="87"/>
      <c r="BXW72" s="87"/>
      <c r="BXX72" s="87"/>
      <c r="BXY72" s="87"/>
    </row>
    <row r="73" spans="1:2001" s="88" customFormat="1" ht="15.75" hidden="1" customHeight="1" outlineLevel="1">
      <c r="A73" s="53"/>
      <c r="B73" s="89" t="s">
        <v>74</v>
      </c>
      <c r="C73" s="90">
        <f>'[17]2012 Charge Activity'!$AC$1132</f>
        <v>5</v>
      </c>
      <c r="D73" s="91"/>
      <c r="E73" s="92"/>
      <c r="F73" s="92"/>
      <c r="G73" s="64"/>
      <c r="H73" s="64"/>
      <c r="I73" s="95"/>
      <c r="J73" s="85"/>
      <c r="K73" s="96"/>
      <c r="L73" s="95"/>
      <c r="M73" s="65"/>
      <c r="N73" s="65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  <c r="IW73" s="87"/>
      <c r="IX73" s="87"/>
      <c r="IY73" s="87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87"/>
      <c r="KC73" s="87"/>
      <c r="KD73" s="87"/>
      <c r="KE73" s="87"/>
      <c r="KF73" s="87"/>
      <c r="KG73" s="87"/>
      <c r="KH73" s="87"/>
      <c r="KI73" s="87"/>
      <c r="KJ73" s="87"/>
      <c r="KK73" s="87"/>
      <c r="KL73" s="87"/>
      <c r="KM73" s="87"/>
      <c r="KN73" s="87"/>
      <c r="KO73" s="87"/>
      <c r="KP73" s="87"/>
      <c r="KQ73" s="87"/>
      <c r="KR73" s="87"/>
      <c r="KS73" s="87"/>
      <c r="KT73" s="87"/>
      <c r="KU73" s="87"/>
      <c r="KV73" s="87"/>
      <c r="KW73" s="87"/>
      <c r="KX73" s="87"/>
      <c r="KY73" s="87"/>
      <c r="KZ73" s="87"/>
      <c r="LA73" s="87"/>
      <c r="LB73" s="87"/>
      <c r="LC73" s="87"/>
      <c r="LD73" s="87"/>
      <c r="LE73" s="87"/>
      <c r="LF73" s="87"/>
      <c r="LG73" s="87"/>
      <c r="LH73" s="87"/>
      <c r="LI73" s="87"/>
      <c r="LJ73" s="87"/>
      <c r="LK73" s="87"/>
      <c r="LL73" s="87"/>
      <c r="LM73" s="87"/>
      <c r="LN73" s="87"/>
      <c r="LO73" s="87"/>
      <c r="LP73" s="87"/>
      <c r="LQ73" s="87"/>
      <c r="LR73" s="87"/>
      <c r="LS73" s="87"/>
      <c r="LT73" s="87"/>
      <c r="LU73" s="87"/>
      <c r="LV73" s="87"/>
      <c r="LW73" s="87"/>
      <c r="LX73" s="87"/>
      <c r="LY73" s="87"/>
      <c r="LZ73" s="87"/>
      <c r="MA73" s="87"/>
      <c r="MB73" s="87"/>
      <c r="MC73" s="87"/>
      <c r="MD73" s="87"/>
      <c r="ME73" s="87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87"/>
      <c r="MW73" s="87"/>
      <c r="MX73" s="87"/>
      <c r="MY73" s="87"/>
      <c r="MZ73" s="87"/>
      <c r="NA73" s="87"/>
      <c r="NB73" s="87"/>
      <c r="NC73" s="87"/>
      <c r="ND73" s="87"/>
      <c r="NE73" s="87"/>
      <c r="NF73" s="87"/>
      <c r="NG73" s="87"/>
      <c r="NH73" s="87"/>
      <c r="NI73" s="87"/>
      <c r="NJ73" s="87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7"/>
      <c r="NY73" s="87"/>
      <c r="NZ73" s="87"/>
      <c r="OA73" s="87"/>
      <c r="OB73" s="87"/>
      <c r="OC73" s="87"/>
      <c r="OD73" s="87"/>
      <c r="OE73" s="87"/>
      <c r="OF73" s="87"/>
      <c r="OG73" s="87"/>
      <c r="OH73" s="87"/>
      <c r="OI73" s="87"/>
      <c r="OJ73" s="87"/>
      <c r="OK73" s="87"/>
      <c r="OL73" s="87"/>
      <c r="OM73" s="87"/>
      <c r="ON73" s="87"/>
      <c r="OO73" s="87"/>
      <c r="OP73" s="87"/>
      <c r="OQ73" s="87"/>
      <c r="OR73" s="87"/>
      <c r="OS73" s="87"/>
      <c r="OT73" s="87"/>
      <c r="OU73" s="87"/>
      <c r="OV73" s="87"/>
      <c r="OW73" s="87"/>
      <c r="OX73" s="87"/>
      <c r="OY73" s="87"/>
      <c r="OZ73" s="87"/>
      <c r="PA73" s="87"/>
      <c r="PB73" s="87"/>
      <c r="PC73" s="87"/>
      <c r="PD73" s="87"/>
      <c r="PE73" s="87"/>
      <c r="PF73" s="87"/>
      <c r="PG73" s="87"/>
      <c r="PH73" s="87"/>
      <c r="PI73" s="87"/>
      <c r="PJ73" s="87"/>
      <c r="PK73" s="87"/>
      <c r="PL73" s="87"/>
      <c r="PM73" s="87"/>
      <c r="PN73" s="87"/>
      <c r="PO73" s="87"/>
      <c r="PP73" s="87"/>
      <c r="PQ73" s="87"/>
      <c r="PR73" s="87"/>
      <c r="PS73" s="87"/>
      <c r="PT73" s="87"/>
      <c r="PU73" s="87"/>
      <c r="PV73" s="87"/>
      <c r="PW73" s="87"/>
      <c r="PX73" s="87"/>
      <c r="PY73" s="87"/>
      <c r="PZ73" s="87"/>
      <c r="QA73" s="87"/>
      <c r="QB73" s="87"/>
      <c r="QC73" s="87"/>
      <c r="QD73" s="87"/>
      <c r="QE73" s="87"/>
      <c r="QF73" s="87"/>
      <c r="QG73" s="87"/>
      <c r="QH73" s="87"/>
      <c r="QI73" s="87"/>
      <c r="QJ73" s="87"/>
      <c r="QK73" s="87"/>
      <c r="QL73" s="87"/>
      <c r="QM73" s="87"/>
      <c r="QN73" s="87"/>
      <c r="QO73" s="87"/>
      <c r="QP73" s="87"/>
      <c r="QQ73" s="87"/>
      <c r="QR73" s="87"/>
      <c r="QS73" s="87"/>
      <c r="QT73" s="87"/>
      <c r="QU73" s="87"/>
      <c r="QV73" s="87"/>
      <c r="QW73" s="87"/>
      <c r="QX73" s="87"/>
      <c r="QY73" s="87"/>
      <c r="QZ73" s="87"/>
      <c r="RA73" s="87"/>
      <c r="RB73" s="87"/>
      <c r="RC73" s="87"/>
      <c r="RD73" s="87"/>
      <c r="RE73" s="87"/>
      <c r="RF73" s="87"/>
      <c r="RG73" s="87"/>
      <c r="RH73" s="87"/>
      <c r="RI73" s="87"/>
      <c r="RJ73" s="87"/>
      <c r="RK73" s="87"/>
      <c r="RL73" s="87"/>
      <c r="RM73" s="87"/>
      <c r="RN73" s="87"/>
      <c r="RO73" s="87"/>
      <c r="RP73" s="87"/>
      <c r="RQ73" s="87"/>
      <c r="RR73" s="87"/>
      <c r="RS73" s="87"/>
      <c r="RT73" s="87"/>
      <c r="RU73" s="87"/>
      <c r="RV73" s="87"/>
      <c r="RW73" s="87"/>
      <c r="RX73" s="87"/>
      <c r="RY73" s="87"/>
      <c r="RZ73" s="87"/>
      <c r="SA73" s="87"/>
      <c r="SB73" s="87"/>
      <c r="SC73" s="87"/>
      <c r="SD73" s="87"/>
      <c r="SE73" s="87"/>
      <c r="SF73" s="87"/>
      <c r="SG73" s="87"/>
      <c r="SH73" s="87"/>
      <c r="SI73" s="87"/>
      <c r="SJ73" s="87"/>
      <c r="SK73" s="87"/>
      <c r="SL73" s="87"/>
      <c r="SM73" s="87"/>
      <c r="SN73" s="87"/>
      <c r="SO73" s="87"/>
      <c r="SP73" s="87"/>
      <c r="SQ73" s="87"/>
      <c r="SR73" s="87"/>
      <c r="SS73" s="87"/>
      <c r="ST73" s="87"/>
      <c r="SU73" s="87"/>
      <c r="SV73" s="87"/>
      <c r="SW73" s="87"/>
      <c r="SX73" s="87"/>
      <c r="SY73" s="87"/>
      <c r="SZ73" s="87"/>
      <c r="TA73" s="87"/>
      <c r="TB73" s="87"/>
      <c r="TC73" s="87"/>
      <c r="TD73" s="87"/>
      <c r="TE73" s="87"/>
      <c r="TF73" s="87"/>
      <c r="TG73" s="87"/>
      <c r="TH73" s="87"/>
      <c r="TI73" s="87"/>
      <c r="TJ73" s="87"/>
      <c r="TK73" s="87"/>
      <c r="TL73" s="87"/>
      <c r="TM73" s="87"/>
      <c r="TN73" s="87"/>
      <c r="TO73" s="87"/>
      <c r="TP73" s="87"/>
      <c r="TQ73" s="87"/>
      <c r="TR73" s="87"/>
      <c r="TS73" s="87"/>
      <c r="TT73" s="87"/>
      <c r="TU73" s="87"/>
      <c r="TV73" s="87"/>
      <c r="TW73" s="87"/>
      <c r="TX73" s="87"/>
      <c r="TY73" s="87"/>
      <c r="TZ73" s="87"/>
      <c r="UA73" s="87"/>
      <c r="UB73" s="87"/>
      <c r="UC73" s="87"/>
      <c r="UD73" s="87"/>
      <c r="UE73" s="87"/>
      <c r="UF73" s="87"/>
      <c r="UG73" s="87"/>
      <c r="UH73" s="87"/>
      <c r="UI73" s="87"/>
      <c r="UJ73" s="87"/>
      <c r="UK73" s="87"/>
      <c r="UL73" s="87"/>
      <c r="UM73" s="87"/>
      <c r="UN73" s="87"/>
      <c r="UO73" s="87"/>
      <c r="UP73" s="87"/>
      <c r="UQ73" s="87"/>
      <c r="UR73" s="87"/>
      <c r="US73" s="87"/>
      <c r="UT73" s="87"/>
      <c r="UU73" s="87"/>
      <c r="UV73" s="87"/>
      <c r="UW73" s="87"/>
      <c r="UX73" s="87"/>
      <c r="UY73" s="87"/>
      <c r="UZ73" s="87"/>
      <c r="VA73" s="87"/>
      <c r="VB73" s="87"/>
      <c r="VC73" s="87"/>
      <c r="VD73" s="87"/>
      <c r="VE73" s="87"/>
      <c r="VF73" s="87"/>
      <c r="VG73" s="87"/>
      <c r="VH73" s="87"/>
      <c r="VI73" s="87"/>
      <c r="VJ73" s="87"/>
      <c r="VK73" s="87"/>
      <c r="VL73" s="87"/>
      <c r="VM73" s="87"/>
      <c r="VN73" s="87"/>
      <c r="VO73" s="87"/>
      <c r="VP73" s="87"/>
      <c r="VQ73" s="87"/>
      <c r="VR73" s="87"/>
      <c r="VS73" s="87"/>
      <c r="VT73" s="87"/>
      <c r="VU73" s="87"/>
      <c r="VV73" s="87"/>
      <c r="VW73" s="87"/>
      <c r="VX73" s="87"/>
      <c r="VY73" s="87"/>
      <c r="VZ73" s="87"/>
      <c r="WA73" s="87"/>
      <c r="WB73" s="87"/>
      <c r="WC73" s="87"/>
      <c r="WD73" s="87"/>
      <c r="WE73" s="87"/>
      <c r="WF73" s="87"/>
      <c r="WG73" s="87"/>
      <c r="WH73" s="87"/>
      <c r="WI73" s="87"/>
      <c r="WJ73" s="87"/>
      <c r="WK73" s="87"/>
      <c r="WL73" s="87"/>
      <c r="WM73" s="87"/>
      <c r="WN73" s="87"/>
      <c r="WO73" s="87"/>
      <c r="WP73" s="87"/>
      <c r="WQ73" s="87"/>
      <c r="WR73" s="87"/>
      <c r="WS73" s="87"/>
      <c r="WT73" s="87"/>
      <c r="WU73" s="87"/>
      <c r="WV73" s="87"/>
      <c r="WW73" s="87"/>
      <c r="WX73" s="87"/>
      <c r="WY73" s="87"/>
      <c r="WZ73" s="87"/>
      <c r="XA73" s="87"/>
      <c r="XB73" s="87"/>
      <c r="XC73" s="87"/>
      <c r="XD73" s="87"/>
      <c r="XE73" s="87"/>
      <c r="XF73" s="87"/>
      <c r="XG73" s="87"/>
      <c r="XH73" s="87"/>
      <c r="XI73" s="87"/>
      <c r="XJ73" s="87"/>
      <c r="XK73" s="87"/>
      <c r="XL73" s="87"/>
      <c r="XM73" s="87"/>
      <c r="XN73" s="87"/>
      <c r="XO73" s="87"/>
      <c r="XP73" s="87"/>
      <c r="XQ73" s="87"/>
      <c r="XR73" s="87"/>
      <c r="XS73" s="87"/>
      <c r="XT73" s="87"/>
      <c r="XU73" s="87"/>
      <c r="XV73" s="87"/>
      <c r="XW73" s="87"/>
      <c r="XX73" s="87"/>
      <c r="XY73" s="87"/>
      <c r="XZ73" s="87"/>
      <c r="YA73" s="87"/>
      <c r="YB73" s="87"/>
      <c r="YC73" s="87"/>
      <c r="YD73" s="87"/>
      <c r="YE73" s="87"/>
      <c r="YF73" s="87"/>
      <c r="YG73" s="87"/>
      <c r="YH73" s="87"/>
      <c r="YI73" s="87"/>
      <c r="YJ73" s="87"/>
      <c r="YK73" s="87"/>
      <c r="YL73" s="87"/>
      <c r="YM73" s="87"/>
      <c r="YN73" s="87"/>
      <c r="YO73" s="87"/>
      <c r="YP73" s="87"/>
      <c r="YQ73" s="87"/>
      <c r="YR73" s="87"/>
      <c r="YS73" s="87"/>
      <c r="YT73" s="87"/>
      <c r="YU73" s="87"/>
      <c r="YV73" s="87"/>
      <c r="YW73" s="87"/>
      <c r="YX73" s="87"/>
      <c r="YY73" s="87"/>
      <c r="YZ73" s="87"/>
      <c r="ZA73" s="87"/>
      <c r="ZB73" s="87"/>
      <c r="ZC73" s="87"/>
      <c r="ZD73" s="87"/>
      <c r="ZE73" s="87"/>
      <c r="ZF73" s="87"/>
      <c r="ZG73" s="87"/>
      <c r="ZH73" s="87"/>
      <c r="ZI73" s="87"/>
      <c r="ZJ73" s="87"/>
      <c r="ZK73" s="87"/>
      <c r="ZL73" s="87"/>
      <c r="ZM73" s="87"/>
      <c r="ZN73" s="87"/>
      <c r="ZO73" s="87"/>
      <c r="ZP73" s="87"/>
      <c r="ZQ73" s="87"/>
      <c r="ZR73" s="87"/>
      <c r="ZS73" s="87"/>
      <c r="ZT73" s="87"/>
      <c r="ZU73" s="87"/>
      <c r="ZV73" s="87"/>
      <c r="ZW73" s="87"/>
      <c r="ZX73" s="87"/>
      <c r="ZY73" s="87"/>
      <c r="ZZ73" s="87"/>
      <c r="AAA73" s="87"/>
      <c r="AAB73" s="87"/>
      <c r="AAC73" s="87"/>
      <c r="AAD73" s="87"/>
      <c r="AAE73" s="87"/>
      <c r="AAF73" s="87"/>
      <c r="AAG73" s="87"/>
      <c r="AAH73" s="87"/>
      <c r="AAI73" s="87"/>
      <c r="AAJ73" s="87"/>
      <c r="AAK73" s="87"/>
      <c r="AAL73" s="87"/>
      <c r="AAM73" s="87"/>
      <c r="AAN73" s="87"/>
      <c r="AAO73" s="87"/>
      <c r="AAP73" s="87"/>
      <c r="AAQ73" s="87"/>
      <c r="AAR73" s="87"/>
      <c r="AAS73" s="87"/>
      <c r="AAT73" s="87"/>
      <c r="AAU73" s="87"/>
      <c r="AAV73" s="87"/>
      <c r="AAW73" s="87"/>
      <c r="AAX73" s="87"/>
      <c r="AAY73" s="87"/>
      <c r="AAZ73" s="87"/>
      <c r="ABA73" s="87"/>
      <c r="ABB73" s="87"/>
      <c r="ABC73" s="87"/>
      <c r="ABD73" s="87"/>
      <c r="ABE73" s="87"/>
      <c r="ABF73" s="87"/>
      <c r="ABG73" s="87"/>
      <c r="ABH73" s="87"/>
      <c r="ABI73" s="87"/>
      <c r="ABJ73" s="87"/>
      <c r="ABK73" s="87"/>
      <c r="ABL73" s="87"/>
      <c r="ABM73" s="87"/>
      <c r="ABN73" s="87"/>
      <c r="ABO73" s="87"/>
      <c r="ABP73" s="87"/>
      <c r="ABQ73" s="87"/>
      <c r="ABR73" s="87"/>
      <c r="ABS73" s="87"/>
      <c r="ABT73" s="87"/>
      <c r="ABU73" s="87"/>
      <c r="ABV73" s="87"/>
      <c r="ABW73" s="87"/>
      <c r="ABX73" s="87"/>
      <c r="ABY73" s="87"/>
      <c r="ABZ73" s="87"/>
      <c r="ACA73" s="87"/>
      <c r="ACB73" s="87"/>
      <c r="ACC73" s="87"/>
      <c r="ACD73" s="87"/>
      <c r="ACE73" s="87"/>
      <c r="ACF73" s="87"/>
      <c r="ACG73" s="87"/>
      <c r="ACH73" s="87"/>
      <c r="ACI73" s="87"/>
      <c r="ACJ73" s="87"/>
      <c r="ACK73" s="87"/>
      <c r="ACL73" s="87"/>
      <c r="ACM73" s="87"/>
      <c r="ACN73" s="87"/>
      <c r="ACO73" s="87"/>
      <c r="ACP73" s="87"/>
      <c r="ACQ73" s="87"/>
      <c r="ACR73" s="87"/>
      <c r="ACS73" s="87"/>
      <c r="ACT73" s="87"/>
      <c r="ACU73" s="87"/>
      <c r="ACV73" s="87"/>
      <c r="ACW73" s="87"/>
      <c r="ACX73" s="87"/>
      <c r="ACY73" s="87"/>
      <c r="ACZ73" s="87"/>
      <c r="ADA73" s="87"/>
      <c r="ADB73" s="87"/>
      <c r="ADC73" s="87"/>
      <c r="ADD73" s="87"/>
      <c r="ADE73" s="87"/>
      <c r="ADF73" s="87"/>
      <c r="ADG73" s="87"/>
      <c r="ADH73" s="87"/>
      <c r="ADI73" s="87"/>
      <c r="ADJ73" s="87"/>
      <c r="ADK73" s="87"/>
      <c r="ADL73" s="87"/>
      <c r="ADM73" s="87"/>
      <c r="ADN73" s="87"/>
      <c r="ADO73" s="87"/>
      <c r="ADP73" s="87"/>
      <c r="ADQ73" s="87"/>
      <c r="ADR73" s="87"/>
      <c r="ADS73" s="87"/>
      <c r="ADT73" s="87"/>
      <c r="ADU73" s="87"/>
      <c r="ADV73" s="87"/>
      <c r="ADW73" s="87"/>
      <c r="ADX73" s="87"/>
      <c r="ADY73" s="87"/>
      <c r="ADZ73" s="87"/>
      <c r="AEA73" s="87"/>
      <c r="AEB73" s="87"/>
      <c r="AEC73" s="87"/>
      <c r="AED73" s="87"/>
      <c r="AEE73" s="87"/>
      <c r="AEF73" s="87"/>
      <c r="AEG73" s="87"/>
      <c r="AEH73" s="87"/>
      <c r="AEI73" s="87"/>
      <c r="AEJ73" s="87"/>
      <c r="AEK73" s="87"/>
      <c r="AEL73" s="87"/>
      <c r="AEM73" s="87"/>
      <c r="AEN73" s="87"/>
      <c r="AEO73" s="87"/>
      <c r="AEP73" s="87"/>
      <c r="AEQ73" s="87"/>
      <c r="AER73" s="87"/>
      <c r="AES73" s="87"/>
      <c r="AET73" s="87"/>
      <c r="AEU73" s="87"/>
      <c r="AEV73" s="87"/>
      <c r="AEW73" s="87"/>
      <c r="AEX73" s="87"/>
      <c r="AEY73" s="87"/>
      <c r="AEZ73" s="87"/>
      <c r="AFA73" s="87"/>
      <c r="AFB73" s="87"/>
      <c r="AFC73" s="87"/>
      <c r="AFD73" s="87"/>
      <c r="AFE73" s="87"/>
      <c r="AFF73" s="87"/>
      <c r="AFG73" s="87"/>
      <c r="AFH73" s="87"/>
      <c r="AFI73" s="87"/>
      <c r="AFJ73" s="87"/>
      <c r="AFK73" s="87"/>
      <c r="AFL73" s="87"/>
      <c r="AFM73" s="87"/>
      <c r="AFN73" s="87"/>
      <c r="AFO73" s="87"/>
      <c r="AFP73" s="87"/>
      <c r="AFQ73" s="87"/>
      <c r="AFR73" s="87"/>
      <c r="AFS73" s="87"/>
      <c r="AFT73" s="87"/>
      <c r="AFU73" s="87"/>
      <c r="AFV73" s="87"/>
      <c r="AFW73" s="87"/>
      <c r="AFX73" s="87"/>
      <c r="AFY73" s="87"/>
      <c r="AFZ73" s="87"/>
      <c r="AGA73" s="87"/>
      <c r="AGB73" s="87"/>
      <c r="AGC73" s="87"/>
      <c r="AGD73" s="87"/>
      <c r="AGE73" s="87"/>
      <c r="AGF73" s="87"/>
      <c r="AGG73" s="87"/>
      <c r="AGH73" s="87"/>
      <c r="AGI73" s="87"/>
      <c r="AGJ73" s="87"/>
      <c r="AGK73" s="87"/>
      <c r="AGL73" s="87"/>
      <c r="AGM73" s="87"/>
      <c r="AGN73" s="87"/>
      <c r="AGO73" s="87"/>
      <c r="AGP73" s="87"/>
      <c r="AGQ73" s="87"/>
      <c r="AGR73" s="87"/>
      <c r="AGS73" s="87"/>
      <c r="AGT73" s="87"/>
      <c r="AGU73" s="87"/>
      <c r="AGV73" s="87"/>
      <c r="AGW73" s="87"/>
      <c r="AGX73" s="87"/>
      <c r="AGY73" s="87"/>
      <c r="AGZ73" s="87"/>
      <c r="AHA73" s="87"/>
      <c r="AHB73" s="87"/>
      <c r="AHC73" s="87"/>
      <c r="AHD73" s="87"/>
      <c r="AHE73" s="87"/>
      <c r="AHF73" s="87"/>
      <c r="AHG73" s="87"/>
      <c r="AHH73" s="87"/>
      <c r="AHI73" s="87"/>
      <c r="AHJ73" s="87"/>
      <c r="AHK73" s="87"/>
      <c r="AHL73" s="87"/>
      <c r="AHM73" s="87"/>
      <c r="AHN73" s="87"/>
      <c r="AHO73" s="87"/>
      <c r="AHP73" s="87"/>
      <c r="AHQ73" s="87"/>
      <c r="AHR73" s="87"/>
      <c r="AHS73" s="87"/>
      <c r="AHT73" s="87"/>
      <c r="AHU73" s="87"/>
      <c r="AHV73" s="87"/>
      <c r="AHW73" s="87"/>
      <c r="AHX73" s="87"/>
      <c r="AHY73" s="87"/>
      <c r="AHZ73" s="87"/>
      <c r="AIA73" s="87"/>
      <c r="AIB73" s="87"/>
      <c r="AIC73" s="87"/>
      <c r="AID73" s="87"/>
      <c r="AIE73" s="87"/>
      <c r="AIF73" s="87"/>
      <c r="AIG73" s="87"/>
      <c r="AIH73" s="87"/>
      <c r="AII73" s="87"/>
      <c r="AIJ73" s="87"/>
      <c r="AIK73" s="87"/>
      <c r="AIL73" s="87"/>
      <c r="AIM73" s="87"/>
      <c r="AIN73" s="87"/>
      <c r="AIO73" s="87"/>
      <c r="AIP73" s="87"/>
      <c r="AIQ73" s="87"/>
      <c r="AIR73" s="87"/>
      <c r="AIS73" s="87"/>
      <c r="AIT73" s="87"/>
      <c r="AIU73" s="87"/>
      <c r="AIV73" s="87"/>
      <c r="AIW73" s="87"/>
      <c r="AIX73" s="87"/>
      <c r="AIY73" s="87"/>
      <c r="AIZ73" s="87"/>
      <c r="AJA73" s="87"/>
      <c r="AJB73" s="87"/>
      <c r="AJC73" s="87"/>
      <c r="AJD73" s="87"/>
      <c r="AJE73" s="87"/>
      <c r="AJF73" s="87"/>
      <c r="AJG73" s="87"/>
      <c r="AJH73" s="87"/>
      <c r="AJI73" s="87"/>
      <c r="AJJ73" s="87"/>
      <c r="AJK73" s="87"/>
      <c r="AJL73" s="87"/>
      <c r="AJM73" s="87"/>
      <c r="AJN73" s="87"/>
      <c r="AJO73" s="87"/>
      <c r="AJP73" s="87"/>
      <c r="AJQ73" s="87"/>
      <c r="AJR73" s="87"/>
      <c r="AJS73" s="87"/>
      <c r="AJT73" s="87"/>
      <c r="AJU73" s="87"/>
      <c r="AJV73" s="87"/>
      <c r="AJW73" s="87"/>
      <c r="AJX73" s="87"/>
      <c r="AJY73" s="87"/>
      <c r="AJZ73" s="87"/>
      <c r="AKA73" s="87"/>
      <c r="AKB73" s="87"/>
      <c r="AKC73" s="87"/>
      <c r="AKD73" s="87"/>
      <c r="AKE73" s="87"/>
      <c r="AKF73" s="87"/>
      <c r="AKG73" s="87"/>
      <c r="AKH73" s="87"/>
      <c r="AKI73" s="87"/>
      <c r="AKJ73" s="87"/>
      <c r="AKK73" s="87"/>
      <c r="AKL73" s="87"/>
      <c r="AKM73" s="87"/>
      <c r="AKN73" s="87"/>
      <c r="AKO73" s="87"/>
      <c r="AKP73" s="87"/>
      <c r="AKQ73" s="87"/>
      <c r="AKR73" s="87"/>
      <c r="AKS73" s="87"/>
      <c r="AKT73" s="87"/>
      <c r="AKU73" s="87"/>
      <c r="AKV73" s="87"/>
      <c r="AKW73" s="87"/>
      <c r="AKX73" s="87"/>
      <c r="AKY73" s="87"/>
      <c r="AKZ73" s="87"/>
      <c r="ALA73" s="87"/>
      <c r="ALB73" s="87"/>
      <c r="ALC73" s="87"/>
      <c r="ALD73" s="87"/>
      <c r="ALE73" s="87"/>
      <c r="ALF73" s="87"/>
      <c r="ALG73" s="87"/>
      <c r="ALH73" s="87"/>
      <c r="ALI73" s="87"/>
      <c r="ALJ73" s="87"/>
      <c r="ALK73" s="87"/>
      <c r="ALL73" s="87"/>
      <c r="ALM73" s="87"/>
      <c r="ALN73" s="87"/>
      <c r="ALO73" s="87"/>
      <c r="ALP73" s="87"/>
      <c r="ALQ73" s="87"/>
      <c r="ALR73" s="87"/>
      <c r="ALS73" s="87"/>
      <c r="ALT73" s="87"/>
      <c r="ALU73" s="87"/>
      <c r="ALV73" s="87"/>
      <c r="ALW73" s="87"/>
      <c r="ALX73" s="87"/>
      <c r="ALY73" s="87"/>
      <c r="ALZ73" s="87"/>
      <c r="AMA73" s="87"/>
      <c r="AMB73" s="87"/>
      <c r="AMC73" s="87"/>
      <c r="AMD73" s="87"/>
      <c r="AME73" s="87"/>
      <c r="AMF73" s="87"/>
      <c r="AMG73" s="87"/>
      <c r="AMH73" s="87"/>
      <c r="AMI73" s="87"/>
      <c r="AMJ73" s="87"/>
      <c r="AMK73" s="87"/>
      <c r="AML73" s="87"/>
      <c r="AMM73" s="87"/>
      <c r="AMN73" s="87"/>
      <c r="AMO73" s="87"/>
      <c r="AMP73" s="87"/>
      <c r="AMQ73" s="87"/>
      <c r="AMR73" s="87"/>
      <c r="AMS73" s="87"/>
      <c r="AMT73" s="87"/>
      <c r="AMU73" s="87"/>
      <c r="AMV73" s="87"/>
      <c r="AMW73" s="87"/>
      <c r="AMX73" s="87"/>
      <c r="AMY73" s="87"/>
      <c r="AMZ73" s="87"/>
      <c r="ANA73" s="87"/>
      <c r="ANB73" s="87"/>
      <c r="ANC73" s="87"/>
      <c r="AND73" s="87"/>
      <c r="ANE73" s="87"/>
      <c r="ANF73" s="87"/>
      <c r="ANG73" s="87"/>
      <c r="ANH73" s="87"/>
      <c r="ANI73" s="87"/>
      <c r="ANJ73" s="87"/>
      <c r="ANK73" s="87"/>
      <c r="ANL73" s="87"/>
      <c r="ANM73" s="87"/>
      <c r="ANN73" s="87"/>
      <c r="ANO73" s="87"/>
      <c r="ANP73" s="87"/>
      <c r="ANQ73" s="87"/>
      <c r="ANR73" s="87"/>
      <c r="ANS73" s="87"/>
      <c r="ANT73" s="87"/>
      <c r="ANU73" s="87"/>
      <c r="ANV73" s="87"/>
      <c r="ANW73" s="87"/>
      <c r="ANX73" s="87"/>
      <c r="ANY73" s="87"/>
      <c r="ANZ73" s="87"/>
      <c r="AOA73" s="87"/>
      <c r="AOB73" s="87"/>
      <c r="AOC73" s="87"/>
      <c r="AOD73" s="87"/>
      <c r="AOE73" s="87"/>
      <c r="AOF73" s="87"/>
      <c r="AOG73" s="87"/>
      <c r="AOH73" s="87"/>
      <c r="AOI73" s="87"/>
      <c r="AOJ73" s="87"/>
      <c r="AOK73" s="87"/>
      <c r="AOL73" s="87"/>
      <c r="AOM73" s="87"/>
      <c r="AON73" s="87"/>
      <c r="AOO73" s="87"/>
      <c r="AOP73" s="87"/>
      <c r="AOQ73" s="87"/>
      <c r="AOR73" s="87"/>
      <c r="AOS73" s="87"/>
      <c r="AOT73" s="87"/>
      <c r="AOU73" s="87"/>
      <c r="AOV73" s="87"/>
      <c r="AOW73" s="87"/>
      <c r="AOX73" s="87"/>
      <c r="AOY73" s="87"/>
      <c r="AOZ73" s="87"/>
      <c r="APA73" s="87"/>
      <c r="APB73" s="87"/>
      <c r="APC73" s="87"/>
      <c r="APD73" s="87"/>
      <c r="APE73" s="87"/>
      <c r="APF73" s="87"/>
      <c r="APG73" s="87"/>
      <c r="APH73" s="87"/>
      <c r="API73" s="87"/>
      <c r="APJ73" s="87"/>
      <c r="APK73" s="87"/>
      <c r="APL73" s="87"/>
      <c r="APM73" s="87"/>
      <c r="APN73" s="87"/>
      <c r="APO73" s="87"/>
      <c r="APP73" s="87"/>
      <c r="APQ73" s="87"/>
      <c r="APR73" s="87"/>
      <c r="APS73" s="87"/>
      <c r="APT73" s="87"/>
      <c r="APU73" s="87"/>
      <c r="APV73" s="87"/>
      <c r="APW73" s="87"/>
      <c r="APX73" s="87"/>
      <c r="APY73" s="87"/>
      <c r="APZ73" s="87"/>
      <c r="AQA73" s="87"/>
      <c r="AQB73" s="87"/>
      <c r="AQC73" s="87"/>
      <c r="AQD73" s="87"/>
      <c r="AQE73" s="87"/>
      <c r="AQF73" s="87"/>
      <c r="AQG73" s="87"/>
      <c r="AQH73" s="87"/>
      <c r="AQI73" s="87"/>
      <c r="AQJ73" s="87"/>
      <c r="AQK73" s="87"/>
      <c r="AQL73" s="87"/>
      <c r="AQM73" s="87"/>
      <c r="AQN73" s="87"/>
      <c r="AQO73" s="87"/>
      <c r="AQP73" s="87"/>
      <c r="AQQ73" s="87"/>
      <c r="AQR73" s="87"/>
      <c r="AQS73" s="87"/>
      <c r="AQT73" s="87"/>
      <c r="AQU73" s="87"/>
      <c r="AQV73" s="87"/>
      <c r="AQW73" s="87"/>
      <c r="AQX73" s="87"/>
      <c r="AQY73" s="87"/>
      <c r="AQZ73" s="87"/>
      <c r="ARA73" s="87"/>
      <c r="ARB73" s="87"/>
      <c r="ARC73" s="87"/>
      <c r="ARD73" s="87"/>
      <c r="ARE73" s="87"/>
      <c r="ARF73" s="87"/>
      <c r="ARG73" s="87"/>
      <c r="ARH73" s="87"/>
      <c r="ARI73" s="87"/>
      <c r="ARJ73" s="87"/>
      <c r="ARK73" s="87"/>
      <c r="ARL73" s="87"/>
      <c r="ARM73" s="87"/>
      <c r="ARN73" s="87"/>
      <c r="ARO73" s="87"/>
      <c r="ARP73" s="87"/>
      <c r="ARQ73" s="87"/>
      <c r="ARR73" s="87"/>
      <c r="ARS73" s="87"/>
      <c r="ART73" s="87"/>
      <c r="ARU73" s="87"/>
      <c r="ARV73" s="87"/>
      <c r="ARW73" s="87"/>
      <c r="ARX73" s="87"/>
      <c r="ARY73" s="87"/>
      <c r="ARZ73" s="87"/>
      <c r="ASA73" s="87"/>
      <c r="ASB73" s="87"/>
      <c r="ASC73" s="87"/>
      <c r="ASD73" s="87"/>
      <c r="ASE73" s="87"/>
      <c r="ASF73" s="87"/>
      <c r="ASG73" s="87"/>
      <c r="ASH73" s="87"/>
      <c r="ASI73" s="87"/>
      <c r="ASJ73" s="87"/>
      <c r="ASK73" s="87"/>
      <c r="ASL73" s="87"/>
      <c r="ASM73" s="87"/>
      <c r="ASN73" s="87"/>
      <c r="ASO73" s="87"/>
      <c r="ASP73" s="87"/>
      <c r="ASQ73" s="87"/>
      <c r="ASR73" s="87"/>
      <c r="ASS73" s="87"/>
      <c r="AST73" s="87"/>
      <c r="ASU73" s="87"/>
      <c r="ASV73" s="87"/>
      <c r="ASW73" s="87"/>
      <c r="ASX73" s="87"/>
      <c r="ASY73" s="87"/>
      <c r="ASZ73" s="87"/>
      <c r="ATA73" s="87"/>
      <c r="ATB73" s="87"/>
      <c r="ATC73" s="87"/>
      <c r="ATD73" s="87"/>
      <c r="ATE73" s="87"/>
      <c r="ATF73" s="87"/>
      <c r="ATG73" s="87"/>
      <c r="ATH73" s="87"/>
      <c r="ATI73" s="87"/>
      <c r="ATJ73" s="87"/>
      <c r="ATK73" s="87"/>
      <c r="ATL73" s="87"/>
      <c r="ATM73" s="87"/>
      <c r="ATN73" s="87"/>
      <c r="ATO73" s="87"/>
      <c r="ATP73" s="87"/>
      <c r="ATQ73" s="87"/>
      <c r="ATR73" s="87"/>
      <c r="ATS73" s="87"/>
      <c r="ATT73" s="87"/>
      <c r="ATU73" s="87"/>
      <c r="ATV73" s="87"/>
      <c r="ATW73" s="87"/>
      <c r="ATX73" s="87"/>
      <c r="ATY73" s="87"/>
      <c r="ATZ73" s="87"/>
      <c r="AUA73" s="87"/>
      <c r="AUB73" s="87"/>
      <c r="AUC73" s="87"/>
      <c r="AUD73" s="87"/>
      <c r="AUE73" s="87"/>
      <c r="AUF73" s="87"/>
      <c r="AUG73" s="87"/>
      <c r="AUH73" s="87"/>
      <c r="AUI73" s="87"/>
      <c r="AUJ73" s="87"/>
      <c r="AUK73" s="87"/>
      <c r="AUL73" s="87"/>
      <c r="AUM73" s="87"/>
      <c r="AUN73" s="87"/>
      <c r="AUO73" s="87"/>
      <c r="AUP73" s="87"/>
      <c r="AUQ73" s="87"/>
      <c r="AUR73" s="87"/>
      <c r="AUS73" s="87"/>
      <c r="AUT73" s="87"/>
      <c r="AUU73" s="87"/>
      <c r="AUV73" s="87"/>
      <c r="AUW73" s="87"/>
      <c r="AUX73" s="87"/>
      <c r="AUY73" s="87"/>
      <c r="AUZ73" s="87"/>
      <c r="AVA73" s="87"/>
      <c r="AVB73" s="87"/>
      <c r="AVC73" s="87"/>
      <c r="AVD73" s="87"/>
      <c r="AVE73" s="87"/>
      <c r="AVF73" s="87"/>
      <c r="AVG73" s="87"/>
      <c r="AVH73" s="87"/>
      <c r="AVI73" s="87"/>
      <c r="AVJ73" s="87"/>
      <c r="AVK73" s="87"/>
      <c r="AVL73" s="87"/>
      <c r="AVM73" s="87"/>
      <c r="AVN73" s="87"/>
      <c r="AVO73" s="87"/>
      <c r="AVP73" s="87"/>
      <c r="AVQ73" s="87"/>
      <c r="AVR73" s="87"/>
      <c r="AVS73" s="87"/>
      <c r="AVT73" s="87"/>
      <c r="AVU73" s="87"/>
      <c r="AVV73" s="87"/>
      <c r="AVW73" s="87"/>
      <c r="AVX73" s="87"/>
      <c r="AVY73" s="87"/>
      <c r="AVZ73" s="87"/>
      <c r="AWA73" s="87"/>
      <c r="AWB73" s="87"/>
      <c r="AWC73" s="87"/>
      <c r="AWD73" s="87"/>
      <c r="AWE73" s="87"/>
      <c r="AWF73" s="87"/>
      <c r="AWG73" s="87"/>
      <c r="AWH73" s="87"/>
      <c r="AWI73" s="87"/>
      <c r="AWJ73" s="87"/>
      <c r="AWK73" s="87"/>
      <c r="AWL73" s="87"/>
      <c r="AWM73" s="87"/>
      <c r="AWN73" s="87"/>
      <c r="AWO73" s="87"/>
      <c r="AWP73" s="87"/>
      <c r="AWQ73" s="87"/>
      <c r="AWR73" s="87"/>
      <c r="AWS73" s="87"/>
      <c r="AWT73" s="87"/>
      <c r="AWU73" s="87"/>
      <c r="AWV73" s="87"/>
      <c r="AWW73" s="87"/>
      <c r="AWX73" s="87"/>
      <c r="AWY73" s="87"/>
      <c r="AWZ73" s="87"/>
      <c r="AXA73" s="87"/>
      <c r="AXB73" s="87"/>
      <c r="AXC73" s="87"/>
      <c r="AXD73" s="87"/>
      <c r="AXE73" s="87"/>
      <c r="AXF73" s="87"/>
      <c r="AXG73" s="87"/>
      <c r="AXH73" s="87"/>
      <c r="AXI73" s="87"/>
      <c r="AXJ73" s="87"/>
      <c r="AXK73" s="87"/>
      <c r="AXL73" s="87"/>
      <c r="AXM73" s="87"/>
      <c r="AXN73" s="87"/>
      <c r="AXO73" s="87"/>
      <c r="AXP73" s="87"/>
      <c r="AXQ73" s="87"/>
      <c r="AXR73" s="87"/>
      <c r="AXS73" s="87"/>
      <c r="AXT73" s="87"/>
      <c r="AXU73" s="87"/>
      <c r="AXV73" s="87"/>
      <c r="AXW73" s="87"/>
      <c r="AXX73" s="87"/>
      <c r="AXY73" s="87"/>
      <c r="AXZ73" s="87"/>
      <c r="AYA73" s="87"/>
      <c r="AYB73" s="87"/>
      <c r="AYC73" s="87"/>
      <c r="AYD73" s="87"/>
      <c r="AYE73" s="87"/>
      <c r="AYF73" s="87"/>
      <c r="AYG73" s="87"/>
      <c r="AYH73" s="87"/>
      <c r="AYI73" s="87"/>
      <c r="AYJ73" s="87"/>
      <c r="AYK73" s="87"/>
      <c r="AYL73" s="87"/>
      <c r="AYM73" s="87"/>
      <c r="AYN73" s="87"/>
      <c r="AYO73" s="87"/>
      <c r="AYP73" s="87"/>
      <c r="AYQ73" s="87"/>
      <c r="AYR73" s="87"/>
      <c r="AYS73" s="87"/>
      <c r="AYT73" s="87"/>
      <c r="AYU73" s="87"/>
      <c r="AYV73" s="87"/>
      <c r="AYW73" s="87"/>
      <c r="AYX73" s="87"/>
      <c r="AYY73" s="87"/>
      <c r="AYZ73" s="87"/>
      <c r="AZA73" s="87"/>
      <c r="AZB73" s="87"/>
      <c r="AZC73" s="87"/>
      <c r="AZD73" s="87"/>
      <c r="AZE73" s="87"/>
      <c r="AZF73" s="87"/>
      <c r="AZG73" s="87"/>
      <c r="AZH73" s="87"/>
      <c r="AZI73" s="87"/>
      <c r="AZJ73" s="87"/>
      <c r="AZK73" s="87"/>
      <c r="AZL73" s="87"/>
      <c r="AZM73" s="87"/>
      <c r="AZN73" s="87"/>
      <c r="AZO73" s="87"/>
      <c r="AZP73" s="87"/>
      <c r="AZQ73" s="87"/>
      <c r="AZR73" s="87"/>
      <c r="AZS73" s="87"/>
      <c r="AZT73" s="87"/>
      <c r="AZU73" s="87"/>
      <c r="AZV73" s="87"/>
      <c r="AZW73" s="87"/>
      <c r="AZX73" s="87"/>
      <c r="AZY73" s="87"/>
      <c r="AZZ73" s="87"/>
      <c r="BAA73" s="87"/>
      <c r="BAB73" s="87"/>
      <c r="BAC73" s="87"/>
      <c r="BAD73" s="87"/>
      <c r="BAE73" s="87"/>
      <c r="BAF73" s="87"/>
      <c r="BAG73" s="87"/>
      <c r="BAH73" s="87"/>
      <c r="BAI73" s="87"/>
      <c r="BAJ73" s="87"/>
      <c r="BAK73" s="87"/>
      <c r="BAL73" s="87"/>
      <c r="BAM73" s="87"/>
      <c r="BAN73" s="87"/>
      <c r="BAO73" s="87"/>
      <c r="BAP73" s="87"/>
      <c r="BAQ73" s="87"/>
      <c r="BAR73" s="87"/>
      <c r="BAS73" s="87"/>
      <c r="BAT73" s="87"/>
      <c r="BAU73" s="87"/>
      <c r="BAV73" s="87"/>
      <c r="BAW73" s="87"/>
      <c r="BAX73" s="87"/>
      <c r="BAY73" s="87"/>
      <c r="BAZ73" s="87"/>
      <c r="BBA73" s="87"/>
      <c r="BBB73" s="87"/>
      <c r="BBC73" s="87"/>
      <c r="BBD73" s="87"/>
      <c r="BBE73" s="87"/>
      <c r="BBF73" s="87"/>
      <c r="BBG73" s="87"/>
      <c r="BBH73" s="87"/>
      <c r="BBI73" s="87"/>
      <c r="BBJ73" s="87"/>
      <c r="BBK73" s="87"/>
      <c r="BBL73" s="87"/>
      <c r="BBM73" s="87"/>
      <c r="BBN73" s="87"/>
      <c r="BBO73" s="87"/>
      <c r="BBP73" s="87"/>
      <c r="BBQ73" s="87"/>
      <c r="BBR73" s="87"/>
      <c r="BBS73" s="87"/>
      <c r="BBT73" s="87"/>
      <c r="BBU73" s="87"/>
      <c r="BBV73" s="87"/>
      <c r="BBW73" s="87"/>
      <c r="BBX73" s="87"/>
      <c r="BBY73" s="87"/>
      <c r="BBZ73" s="87"/>
      <c r="BCA73" s="87"/>
      <c r="BCB73" s="87"/>
      <c r="BCC73" s="87"/>
      <c r="BCD73" s="87"/>
      <c r="BCE73" s="87"/>
      <c r="BCF73" s="87"/>
      <c r="BCG73" s="87"/>
      <c r="BCH73" s="87"/>
      <c r="BCI73" s="87"/>
      <c r="BCJ73" s="87"/>
      <c r="BCK73" s="87"/>
      <c r="BCL73" s="87"/>
      <c r="BCM73" s="87"/>
      <c r="BCN73" s="87"/>
      <c r="BCO73" s="87"/>
      <c r="BCP73" s="87"/>
      <c r="BCQ73" s="87"/>
      <c r="BCR73" s="87"/>
      <c r="BCS73" s="87"/>
      <c r="BCT73" s="87"/>
      <c r="BCU73" s="87"/>
      <c r="BCV73" s="87"/>
      <c r="BCW73" s="87"/>
      <c r="BCX73" s="87"/>
      <c r="BCY73" s="87"/>
      <c r="BCZ73" s="87"/>
      <c r="BDA73" s="87"/>
      <c r="BDB73" s="87"/>
      <c r="BDC73" s="87"/>
      <c r="BDD73" s="87"/>
      <c r="BDE73" s="87"/>
      <c r="BDF73" s="87"/>
      <c r="BDG73" s="87"/>
      <c r="BDH73" s="87"/>
      <c r="BDI73" s="87"/>
      <c r="BDJ73" s="87"/>
      <c r="BDK73" s="87"/>
      <c r="BDL73" s="87"/>
      <c r="BDM73" s="87"/>
      <c r="BDN73" s="87"/>
      <c r="BDO73" s="87"/>
      <c r="BDP73" s="87"/>
      <c r="BDQ73" s="87"/>
      <c r="BDR73" s="87"/>
      <c r="BDS73" s="87"/>
      <c r="BDT73" s="87"/>
      <c r="BDU73" s="87"/>
      <c r="BDV73" s="87"/>
      <c r="BDW73" s="87"/>
      <c r="BDX73" s="87"/>
      <c r="BDY73" s="87"/>
      <c r="BDZ73" s="87"/>
      <c r="BEA73" s="87"/>
      <c r="BEB73" s="87"/>
      <c r="BEC73" s="87"/>
      <c r="BED73" s="87"/>
      <c r="BEE73" s="87"/>
      <c r="BEF73" s="87"/>
      <c r="BEG73" s="87"/>
      <c r="BEH73" s="87"/>
      <c r="BEI73" s="87"/>
      <c r="BEJ73" s="87"/>
      <c r="BEK73" s="87"/>
      <c r="BEL73" s="87"/>
      <c r="BEM73" s="87"/>
      <c r="BEN73" s="87"/>
      <c r="BEO73" s="87"/>
      <c r="BEP73" s="87"/>
      <c r="BEQ73" s="87"/>
      <c r="BER73" s="87"/>
      <c r="BES73" s="87"/>
      <c r="BET73" s="87"/>
      <c r="BEU73" s="87"/>
      <c r="BEV73" s="87"/>
      <c r="BEW73" s="87"/>
      <c r="BEX73" s="87"/>
      <c r="BEY73" s="87"/>
      <c r="BEZ73" s="87"/>
      <c r="BFA73" s="87"/>
      <c r="BFB73" s="87"/>
      <c r="BFC73" s="87"/>
      <c r="BFD73" s="87"/>
      <c r="BFE73" s="87"/>
      <c r="BFF73" s="87"/>
      <c r="BFG73" s="87"/>
      <c r="BFH73" s="87"/>
      <c r="BFI73" s="87"/>
      <c r="BFJ73" s="87"/>
      <c r="BFK73" s="87"/>
      <c r="BFL73" s="87"/>
      <c r="BFM73" s="87"/>
      <c r="BFN73" s="87"/>
      <c r="BFO73" s="87"/>
      <c r="BFP73" s="87"/>
      <c r="BFQ73" s="87"/>
      <c r="BFR73" s="87"/>
      <c r="BFS73" s="87"/>
      <c r="BFT73" s="87"/>
      <c r="BFU73" s="87"/>
      <c r="BFV73" s="87"/>
      <c r="BFW73" s="87"/>
      <c r="BFX73" s="87"/>
      <c r="BFY73" s="87"/>
      <c r="BFZ73" s="87"/>
      <c r="BGA73" s="87"/>
      <c r="BGB73" s="87"/>
      <c r="BGC73" s="87"/>
      <c r="BGD73" s="87"/>
      <c r="BGE73" s="87"/>
      <c r="BGF73" s="87"/>
      <c r="BGG73" s="87"/>
      <c r="BGH73" s="87"/>
      <c r="BGI73" s="87"/>
      <c r="BGJ73" s="87"/>
      <c r="BGK73" s="87"/>
      <c r="BGL73" s="87"/>
      <c r="BGM73" s="87"/>
      <c r="BGN73" s="87"/>
      <c r="BGO73" s="87"/>
      <c r="BGP73" s="87"/>
      <c r="BGQ73" s="87"/>
      <c r="BGR73" s="87"/>
      <c r="BGS73" s="87"/>
      <c r="BGT73" s="87"/>
      <c r="BGU73" s="87"/>
      <c r="BGV73" s="87"/>
      <c r="BGW73" s="87"/>
      <c r="BGX73" s="87"/>
      <c r="BGY73" s="87"/>
      <c r="BGZ73" s="87"/>
      <c r="BHA73" s="87"/>
      <c r="BHB73" s="87"/>
      <c r="BHC73" s="87"/>
      <c r="BHD73" s="87"/>
      <c r="BHE73" s="87"/>
      <c r="BHF73" s="87"/>
      <c r="BHG73" s="87"/>
      <c r="BHH73" s="87"/>
      <c r="BHI73" s="87"/>
      <c r="BHJ73" s="87"/>
      <c r="BHK73" s="87"/>
      <c r="BHL73" s="87"/>
      <c r="BHM73" s="87"/>
      <c r="BHN73" s="87"/>
      <c r="BHO73" s="87"/>
      <c r="BHP73" s="87"/>
      <c r="BHQ73" s="87"/>
      <c r="BHR73" s="87"/>
      <c r="BHS73" s="87"/>
      <c r="BHT73" s="87"/>
      <c r="BHU73" s="87"/>
      <c r="BHV73" s="87"/>
      <c r="BHW73" s="87"/>
      <c r="BHX73" s="87"/>
      <c r="BHY73" s="87"/>
      <c r="BHZ73" s="87"/>
      <c r="BIA73" s="87"/>
      <c r="BIB73" s="87"/>
      <c r="BIC73" s="87"/>
      <c r="BID73" s="87"/>
      <c r="BIE73" s="87"/>
      <c r="BIF73" s="87"/>
      <c r="BIG73" s="87"/>
      <c r="BIH73" s="87"/>
      <c r="BII73" s="87"/>
      <c r="BIJ73" s="87"/>
      <c r="BIK73" s="87"/>
      <c r="BIL73" s="87"/>
      <c r="BIM73" s="87"/>
      <c r="BIN73" s="87"/>
      <c r="BIO73" s="87"/>
      <c r="BIP73" s="87"/>
      <c r="BIQ73" s="87"/>
      <c r="BIR73" s="87"/>
      <c r="BIS73" s="87"/>
      <c r="BIT73" s="87"/>
      <c r="BIU73" s="87"/>
      <c r="BIV73" s="87"/>
      <c r="BIW73" s="87"/>
      <c r="BIX73" s="87"/>
      <c r="BIY73" s="87"/>
      <c r="BIZ73" s="87"/>
      <c r="BJA73" s="87"/>
      <c r="BJB73" s="87"/>
      <c r="BJC73" s="87"/>
      <c r="BJD73" s="87"/>
      <c r="BJE73" s="87"/>
      <c r="BJF73" s="87"/>
      <c r="BJG73" s="87"/>
      <c r="BJH73" s="87"/>
      <c r="BJI73" s="87"/>
      <c r="BJJ73" s="87"/>
      <c r="BJK73" s="87"/>
      <c r="BJL73" s="87"/>
      <c r="BJM73" s="87"/>
      <c r="BJN73" s="87"/>
      <c r="BJO73" s="87"/>
      <c r="BJP73" s="87"/>
      <c r="BJQ73" s="87"/>
      <c r="BJR73" s="87"/>
      <c r="BJS73" s="87"/>
      <c r="BJT73" s="87"/>
      <c r="BJU73" s="87"/>
      <c r="BJV73" s="87"/>
      <c r="BJW73" s="87"/>
      <c r="BJX73" s="87"/>
      <c r="BJY73" s="87"/>
      <c r="BJZ73" s="87"/>
      <c r="BKA73" s="87"/>
      <c r="BKB73" s="87"/>
      <c r="BKC73" s="87"/>
      <c r="BKD73" s="87"/>
      <c r="BKE73" s="87"/>
      <c r="BKF73" s="87"/>
      <c r="BKG73" s="87"/>
      <c r="BKH73" s="87"/>
      <c r="BKI73" s="87"/>
      <c r="BKJ73" s="87"/>
      <c r="BKK73" s="87"/>
      <c r="BKL73" s="87"/>
      <c r="BKM73" s="87"/>
      <c r="BKN73" s="87"/>
      <c r="BKO73" s="87"/>
      <c r="BKP73" s="87"/>
      <c r="BKQ73" s="87"/>
      <c r="BKR73" s="87"/>
      <c r="BKS73" s="87"/>
      <c r="BKT73" s="87"/>
      <c r="BKU73" s="87"/>
      <c r="BKV73" s="87"/>
      <c r="BKW73" s="87"/>
      <c r="BKX73" s="87"/>
      <c r="BKY73" s="87"/>
      <c r="BKZ73" s="87"/>
      <c r="BLA73" s="87"/>
      <c r="BLB73" s="87"/>
      <c r="BLC73" s="87"/>
      <c r="BLD73" s="87"/>
      <c r="BLE73" s="87"/>
      <c r="BLF73" s="87"/>
      <c r="BLG73" s="87"/>
      <c r="BLH73" s="87"/>
      <c r="BLI73" s="87"/>
      <c r="BLJ73" s="87"/>
      <c r="BLK73" s="87"/>
      <c r="BLL73" s="87"/>
      <c r="BLM73" s="87"/>
      <c r="BLN73" s="87"/>
      <c r="BLO73" s="87"/>
      <c r="BLP73" s="87"/>
      <c r="BLQ73" s="87"/>
      <c r="BLR73" s="87"/>
      <c r="BLS73" s="87"/>
      <c r="BLT73" s="87"/>
      <c r="BLU73" s="87"/>
      <c r="BLV73" s="87"/>
      <c r="BLW73" s="87"/>
      <c r="BLX73" s="87"/>
      <c r="BLY73" s="87"/>
      <c r="BLZ73" s="87"/>
      <c r="BMA73" s="87"/>
      <c r="BMB73" s="87"/>
      <c r="BMC73" s="87"/>
      <c r="BMD73" s="87"/>
      <c r="BME73" s="87"/>
      <c r="BMF73" s="87"/>
      <c r="BMG73" s="87"/>
      <c r="BMH73" s="87"/>
      <c r="BMI73" s="87"/>
      <c r="BMJ73" s="87"/>
      <c r="BMK73" s="87"/>
      <c r="BML73" s="87"/>
      <c r="BMM73" s="87"/>
      <c r="BMN73" s="87"/>
      <c r="BMO73" s="87"/>
      <c r="BMP73" s="87"/>
      <c r="BMQ73" s="87"/>
      <c r="BMR73" s="87"/>
      <c r="BMS73" s="87"/>
      <c r="BMT73" s="87"/>
      <c r="BMU73" s="87"/>
      <c r="BMV73" s="87"/>
      <c r="BMW73" s="87"/>
      <c r="BMX73" s="87"/>
      <c r="BMY73" s="87"/>
      <c r="BMZ73" s="87"/>
      <c r="BNA73" s="87"/>
      <c r="BNB73" s="87"/>
      <c r="BNC73" s="87"/>
      <c r="BND73" s="87"/>
      <c r="BNE73" s="87"/>
      <c r="BNF73" s="87"/>
      <c r="BNG73" s="87"/>
      <c r="BNH73" s="87"/>
      <c r="BNI73" s="87"/>
      <c r="BNJ73" s="87"/>
      <c r="BNK73" s="87"/>
      <c r="BNL73" s="87"/>
      <c r="BNM73" s="87"/>
      <c r="BNN73" s="87"/>
      <c r="BNO73" s="87"/>
      <c r="BNP73" s="87"/>
      <c r="BNQ73" s="87"/>
      <c r="BNR73" s="87"/>
      <c r="BNS73" s="87"/>
      <c r="BNT73" s="87"/>
      <c r="BNU73" s="87"/>
      <c r="BNV73" s="87"/>
      <c r="BNW73" s="87"/>
      <c r="BNX73" s="87"/>
      <c r="BNY73" s="87"/>
      <c r="BNZ73" s="87"/>
      <c r="BOA73" s="87"/>
      <c r="BOB73" s="87"/>
      <c r="BOC73" s="87"/>
      <c r="BOD73" s="87"/>
      <c r="BOE73" s="87"/>
      <c r="BOF73" s="87"/>
      <c r="BOG73" s="87"/>
      <c r="BOH73" s="87"/>
      <c r="BOI73" s="87"/>
      <c r="BOJ73" s="87"/>
      <c r="BOK73" s="87"/>
      <c r="BOL73" s="87"/>
      <c r="BOM73" s="87"/>
      <c r="BON73" s="87"/>
      <c r="BOO73" s="87"/>
      <c r="BOP73" s="87"/>
      <c r="BOQ73" s="87"/>
      <c r="BOR73" s="87"/>
      <c r="BOS73" s="87"/>
      <c r="BOT73" s="87"/>
      <c r="BOU73" s="87"/>
      <c r="BOV73" s="87"/>
      <c r="BOW73" s="87"/>
      <c r="BOX73" s="87"/>
      <c r="BOY73" s="87"/>
      <c r="BOZ73" s="87"/>
      <c r="BPA73" s="87"/>
      <c r="BPB73" s="87"/>
      <c r="BPC73" s="87"/>
      <c r="BPD73" s="87"/>
      <c r="BPE73" s="87"/>
      <c r="BPF73" s="87"/>
      <c r="BPG73" s="87"/>
      <c r="BPH73" s="87"/>
      <c r="BPI73" s="87"/>
      <c r="BPJ73" s="87"/>
      <c r="BPK73" s="87"/>
      <c r="BPL73" s="87"/>
      <c r="BPM73" s="87"/>
      <c r="BPN73" s="87"/>
      <c r="BPO73" s="87"/>
      <c r="BPP73" s="87"/>
      <c r="BPQ73" s="87"/>
      <c r="BPR73" s="87"/>
      <c r="BPS73" s="87"/>
      <c r="BPT73" s="87"/>
      <c r="BPU73" s="87"/>
      <c r="BPV73" s="87"/>
      <c r="BPW73" s="87"/>
      <c r="BPX73" s="87"/>
      <c r="BPY73" s="87"/>
      <c r="BPZ73" s="87"/>
      <c r="BQA73" s="87"/>
      <c r="BQB73" s="87"/>
      <c r="BQC73" s="87"/>
      <c r="BQD73" s="87"/>
      <c r="BQE73" s="87"/>
      <c r="BQF73" s="87"/>
      <c r="BQG73" s="87"/>
      <c r="BQH73" s="87"/>
      <c r="BQI73" s="87"/>
      <c r="BQJ73" s="87"/>
      <c r="BQK73" s="87"/>
      <c r="BQL73" s="87"/>
      <c r="BQM73" s="87"/>
      <c r="BQN73" s="87"/>
      <c r="BQO73" s="87"/>
      <c r="BQP73" s="87"/>
      <c r="BQQ73" s="87"/>
      <c r="BQR73" s="87"/>
      <c r="BQS73" s="87"/>
      <c r="BQT73" s="87"/>
      <c r="BQU73" s="87"/>
      <c r="BQV73" s="87"/>
      <c r="BQW73" s="87"/>
      <c r="BQX73" s="87"/>
      <c r="BQY73" s="87"/>
      <c r="BQZ73" s="87"/>
      <c r="BRA73" s="87"/>
      <c r="BRB73" s="87"/>
      <c r="BRC73" s="87"/>
      <c r="BRD73" s="87"/>
      <c r="BRE73" s="87"/>
      <c r="BRF73" s="87"/>
      <c r="BRG73" s="87"/>
      <c r="BRH73" s="87"/>
      <c r="BRI73" s="87"/>
      <c r="BRJ73" s="87"/>
      <c r="BRK73" s="87"/>
      <c r="BRL73" s="87"/>
      <c r="BRM73" s="87"/>
      <c r="BRN73" s="87"/>
      <c r="BRO73" s="87"/>
      <c r="BRP73" s="87"/>
      <c r="BRQ73" s="87"/>
      <c r="BRR73" s="87"/>
      <c r="BRS73" s="87"/>
      <c r="BRT73" s="87"/>
      <c r="BRU73" s="87"/>
      <c r="BRV73" s="87"/>
      <c r="BRW73" s="87"/>
      <c r="BRX73" s="87"/>
      <c r="BRY73" s="87"/>
      <c r="BRZ73" s="87"/>
      <c r="BSA73" s="87"/>
      <c r="BSB73" s="87"/>
      <c r="BSC73" s="87"/>
      <c r="BSD73" s="87"/>
      <c r="BSE73" s="87"/>
      <c r="BSF73" s="87"/>
      <c r="BSG73" s="87"/>
      <c r="BSH73" s="87"/>
      <c r="BSI73" s="87"/>
      <c r="BSJ73" s="87"/>
      <c r="BSK73" s="87"/>
      <c r="BSL73" s="87"/>
      <c r="BSM73" s="87"/>
      <c r="BSN73" s="87"/>
      <c r="BSO73" s="87"/>
      <c r="BSP73" s="87"/>
      <c r="BSQ73" s="87"/>
      <c r="BSR73" s="87"/>
      <c r="BSS73" s="87"/>
      <c r="BST73" s="87"/>
      <c r="BSU73" s="87"/>
      <c r="BSV73" s="87"/>
      <c r="BSW73" s="87"/>
      <c r="BSX73" s="87"/>
      <c r="BSY73" s="87"/>
      <c r="BSZ73" s="87"/>
      <c r="BTA73" s="87"/>
      <c r="BTB73" s="87"/>
      <c r="BTC73" s="87"/>
      <c r="BTD73" s="87"/>
      <c r="BTE73" s="87"/>
      <c r="BTF73" s="87"/>
      <c r="BTG73" s="87"/>
      <c r="BTH73" s="87"/>
      <c r="BTI73" s="87"/>
      <c r="BTJ73" s="87"/>
      <c r="BTK73" s="87"/>
      <c r="BTL73" s="87"/>
      <c r="BTM73" s="87"/>
      <c r="BTN73" s="87"/>
      <c r="BTO73" s="87"/>
      <c r="BTP73" s="87"/>
      <c r="BTQ73" s="87"/>
      <c r="BTR73" s="87"/>
      <c r="BTS73" s="87"/>
      <c r="BTT73" s="87"/>
      <c r="BTU73" s="87"/>
      <c r="BTV73" s="87"/>
      <c r="BTW73" s="87"/>
      <c r="BTX73" s="87"/>
      <c r="BTY73" s="87"/>
      <c r="BTZ73" s="87"/>
      <c r="BUA73" s="87"/>
      <c r="BUB73" s="87"/>
      <c r="BUC73" s="87"/>
      <c r="BUD73" s="87"/>
      <c r="BUE73" s="87"/>
      <c r="BUF73" s="87"/>
      <c r="BUG73" s="87"/>
      <c r="BUH73" s="87"/>
      <c r="BUI73" s="87"/>
      <c r="BUJ73" s="87"/>
      <c r="BUK73" s="87"/>
      <c r="BUL73" s="87"/>
      <c r="BUM73" s="87"/>
      <c r="BUN73" s="87"/>
      <c r="BUO73" s="87"/>
      <c r="BUP73" s="87"/>
      <c r="BUQ73" s="87"/>
      <c r="BUR73" s="87"/>
      <c r="BUS73" s="87"/>
      <c r="BUT73" s="87"/>
      <c r="BUU73" s="87"/>
      <c r="BUV73" s="87"/>
      <c r="BUW73" s="87"/>
      <c r="BUX73" s="87"/>
      <c r="BUY73" s="87"/>
      <c r="BUZ73" s="87"/>
      <c r="BVA73" s="87"/>
      <c r="BVB73" s="87"/>
      <c r="BVC73" s="87"/>
      <c r="BVD73" s="87"/>
      <c r="BVE73" s="87"/>
      <c r="BVF73" s="87"/>
      <c r="BVG73" s="87"/>
      <c r="BVH73" s="87"/>
      <c r="BVI73" s="87"/>
      <c r="BVJ73" s="87"/>
      <c r="BVK73" s="87"/>
      <c r="BVL73" s="87"/>
      <c r="BVM73" s="87"/>
      <c r="BVN73" s="87"/>
      <c r="BVO73" s="87"/>
      <c r="BVP73" s="87"/>
      <c r="BVQ73" s="87"/>
      <c r="BVR73" s="87"/>
      <c r="BVS73" s="87"/>
      <c r="BVT73" s="87"/>
      <c r="BVU73" s="87"/>
      <c r="BVV73" s="87"/>
      <c r="BVW73" s="87"/>
      <c r="BVX73" s="87"/>
      <c r="BVY73" s="87"/>
      <c r="BVZ73" s="87"/>
      <c r="BWA73" s="87"/>
      <c r="BWB73" s="87"/>
      <c r="BWC73" s="87"/>
      <c r="BWD73" s="87"/>
      <c r="BWE73" s="87"/>
      <c r="BWF73" s="87"/>
      <c r="BWG73" s="87"/>
      <c r="BWH73" s="87"/>
      <c r="BWI73" s="87"/>
      <c r="BWJ73" s="87"/>
      <c r="BWK73" s="87"/>
      <c r="BWL73" s="87"/>
      <c r="BWM73" s="87"/>
      <c r="BWN73" s="87"/>
      <c r="BWO73" s="87"/>
      <c r="BWP73" s="87"/>
      <c r="BWQ73" s="87"/>
      <c r="BWR73" s="87"/>
      <c r="BWS73" s="87"/>
      <c r="BWT73" s="87"/>
      <c r="BWU73" s="87"/>
      <c r="BWV73" s="87"/>
      <c r="BWW73" s="87"/>
      <c r="BWX73" s="87"/>
      <c r="BWY73" s="87"/>
      <c r="BWZ73" s="87"/>
      <c r="BXA73" s="87"/>
      <c r="BXB73" s="87"/>
      <c r="BXC73" s="87"/>
      <c r="BXD73" s="87"/>
      <c r="BXE73" s="87"/>
      <c r="BXF73" s="87"/>
      <c r="BXG73" s="87"/>
      <c r="BXH73" s="87"/>
      <c r="BXI73" s="87"/>
      <c r="BXJ73" s="87"/>
      <c r="BXK73" s="87"/>
      <c r="BXL73" s="87"/>
      <c r="BXM73" s="87"/>
      <c r="BXN73" s="87"/>
      <c r="BXO73" s="87"/>
      <c r="BXP73" s="87"/>
      <c r="BXQ73" s="87"/>
      <c r="BXR73" s="87"/>
      <c r="BXS73" s="87"/>
      <c r="BXT73" s="87"/>
      <c r="BXU73" s="87"/>
      <c r="BXV73" s="87"/>
      <c r="BXW73" s="87"/>
      <c r="BXX73" s="87"/>
      <c r="BXY73" s="87"/>
    </row>
    <row r="74" spans="1:2001" s="88" customFormat="1" ht="15.75" hidden="1" customHeight="1" outlineLevel="1">
      <c r="A74" s="53"/>
      <c r="B74" s="89" t="s">
        <v>75</v>
      </c>
      <c r="C74" s="90">
        <f>'[17]2012 Charge Activity'!$AC$1133</f>
        <v>5</v>
      </c>
      <c r="D74" s="91"/>
      <c r="E74" s="92"/>
      <c r="F74" s="92"/>
      <c r="G74" s="64"/>
      <c r="H74" s="64"/>
      <c r="I74" s="95"/>
      <c r="J74" s="85"/>
      <c r="K74" s="96"/>
      <c r="L74" s="95"/>
      <c r="M74" s="65"/>
      <c r="N74" s="65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  <c r="IW74" s="87"/>
      <c r="IX74" s="87"/>
      <c r="IY74" s="87"/>
      <c r="IZ74" s="87"/>
      <c r="JA74" s="87"/>
      <c r="JB74" s="87"/>
      <c r="JC74" s="87"/>
      <c r="JD74" s="87"/>
      <c r="JE74" s="87"/>
      <c r="JF74" s="87"/>
      <c r="JG74" s="87"/>
      <c r="JH74" s="87"/>
      <c r="JI74" s="87"/>
      <c r="JJ74" s="87"/>
      <c r="JK74" s="87"/>
      <c r="JL74" s="87"/>
      <c r="JM74" s="87"/>
      <c r="JN74" s="87"/>
      <c r="JO74" s="87"/>
      <c r="JP74" s="87"/>
      <c r="JQ74" s="87"/>
      <c r="JR74" s="87"/>
      <c r="JS74" s="87"/>
      <c r="JT74" s="87"/>
      <c r="JU74" s="87"/>
      <c r="JV74" s="87"/>
      <c r="JW74" s="87"/>
      <c r="JX74" s="87"/>
      <c r="JY74" s="87"/>
      <c r="JZ74" s="87"/>
      <c r="KA74" s="87"/>
      <c r="KB74" s="87"/>
      <c r="KC74" s="87"/>
      <c r="KD74" s="87"/>
      <c r="KE74" s="87"/>
      <c r="KF74" s="87"/>
      <c r="KG74" s="87"/>
      <c r="KH74" s="87"/>
      <c r="KI74" s="87"/>
      <c r="KJ74" s="87"/>
      <c r="KK74" s="87"/>
      <c r="KL74" s="87"/>
      <c r="KM74" s="87"/>
      <c r="KN74" s="87"/>
      <c r="KO74" s="87"/>
      <c r="KP74" s="87"/>
      <c r="KQ74" s="87"/>
      <c r="KR74" s="87"/>
      <c r="KS74" s="87"/>
      <c r="KT74" s="87"/>
      <c r="KU74" s="87"/>
      <c r="KV74" s="87"/>
      <c r="KW74" s="87"/>
      <c r="KX74" s="87"/>
      <c r="KY74" s="87"/>
      <c r="KZ74" s="87"/>
      <c r="LA74" s="87"/>
      <c r="LB74" s="87"/>
      <c r="LC74" s="87"/>
      <c r="LD74" s="87"/>
      <c r="LE74" s="87"/>
      <c r="LF74" s="87"/>
      <c r="LG74" s="87"/>
      <c r="LH74" s="87"/>
      <c r="LI74" s="87"/>
      <c r="LJ74" s="87"/>
      <c r="LK74" s="87"/>
      <c r="LL74" s="87"/>
      <c r="LM74" s="87"/>
      <c r="LN74" s="87"/>
      <c r="LO74" s="87"/>
      <c r="LP74" s="87"/>
      <c r="LQ74" s="87"/>
      <c r="LR74" s="87"/>
      <c r="LS74" s="87"/>
      <c r="LT74" s="87"/>
      <c r="LU74" s="87"/>
      <c r="LV74" s="87"/>
      <c r="LW74" s="87"/>
      <c r="LX74" s="87"/>
      <c r="LY74" s="87"/>
      <c r="LZ74" s="87"/>
      <c r="MA74" s="87"/>
      <c r="MB74" s="87"/>
      <c r="MC74" s="87"/>
      <c r="MD74" s="87"/>
      <c r="ME74" s="87"/>
      <c r="MF74" s="87"/>
      <c r="MG74" s="87"/>
      <c r="MH74" s="87"/>
      <c r="MI74" s="87"/>
      <c r="MJ74" s="87"/>
      <c r="MK74" s="87"/>
      <c r="ML74" s="87"/>
      <c r="MM74" s="87"/>
      <c r="MN74" s="87"/>
      <c r="MO74" s="87"/>
      <c r="MP74" s="87"/>
      <c r="MQ74" s="87"/>
      <c r="MR74" s="87"/>
      <c r="MS74" s="87"/>
      <c r="MT74" s="87"/>
      <c r="MU74" s="87"/>
      <c r="MV74" s="87"/>
      <c r="MW74" s="87"/>
      <c r="MX74" s="87"/>
      <c r="MY74" s="87"/>
      <c r="MZ74" s="87"/>
      <c r="NA74" s="87"/>
      <c r="NB74" s="87"/>
      <c r="NC74" s="87"/>
      <c r="ND74" s="87"/>
      <c r="NE74" s="87"/>
      <c r="NF74" s="87"/>
      <c r="NG74" s="87"/>
      <c r="NH74" s="87"/>
      <c r="NI74" s="87"/>
      <c r="NJ74" s="87"/>
      <c r="NK74" s="87"/>
      <c r="NL74" s="87"/>
      <c r="NM74" s="87"/>
      <c r="NN74" s="87"/>
      <c r="NO74" s="87"/>
      <c r="NP74" s="87"/>
      <c r="NQ74" s="87"/>
      <c r="NR74" s="87"/>
      <c r="NS74" s="87"/>
      <c r="NT74" s="87"/>
      <c r="NU74" s="87"/>
      <c r="NV74" s="87"/>
      <c r="NW74" s="87"/>
      <c r="NX74" s="87"/>
      <c r="NY74" s="87"/>
      <c r="NZ74" s="87"/>
      <c r="OA74" s="87"/>
      <c r="OB74" s="87"/>
      <c r="OC74" s="87"/>
      <c r="OD74" s="87"/>
      <c r="OE74" s="87"/>
      <c r="OF74" s="87"/>
      <c r="OG74" s="87"/>
      <c r="OH74" s="87"/>
      <c r="OI74" s="87"/>
      <c r="OJ74" s="87"/>
      <c r="OK74" s="87"/>
      <c r="OL74" s="87"/>
      <c r="OM74" s="87"/>
      <c r="ON74" s="87"/>
      <c r="OO74" s="87"/>
      <c r="OP74" s="87"/>
      <c r="OQ74" s="87"/>
      <c r="OR74" s="87"/>
      <c r="OS74" s="87"/>
      <c r="OT74" s="87"/>
      <c r="OU74" s="87"/>
      <c r="OV74" s="87"/>
      <c r="OW74" s="87"/>
      <c r="OX74" s="87"/>
      <c r="OY74" s="87"/>
      <c r="OZ74" s="87"/>
      <c r="PA74" s="87"/>
      <c r="PB74" s="87"/>
      <c r="PC74" s="87"/>
      <c r="PD74" s="87"/>
      <c r="PE74" s="87"/>
      <c r="PF74" s="87"/>
      <c r="PG74" s="87"/>
      <c r="PH74" s="87"/>
      <c r="PI74" s="87"/>
      <c r="PJ74" s="87"/>
      <c r="PK74" s="87"/>
      <c r="PL74" s="87"/>
      <c r="PM74" s="87"/>
      <c r="PN74" s="87"/>
      <c r="PO74" s="87"/>
      <c r="PP74" s="87"/>
      <c r="PQ74" s="87"/>
      <c r="PR74" s="87"/>
      <c r="PS74" s="87"/>
      <c r="PT74" s="87"/>
      <c r="PU74" s="87"/>
      <c r="PV74" s="87"/>
      <c r="PW74" s="87"/>
      <c r="PX74" s="87"/>
      <c r="PY74" s="87"/>
      <c r="PZ74" s="87"/>
      <c r="QA74" s="87"/>
      <c r="QB74" s="87"/>
      <c r="QC74" s="87"/>
      <c r="QD74" s="87"/>
      <c r="QE74" s="87"/>
      <c r="QF74" s="87"/>
      <c r="QG74" s="87"/>
      <c r="QH74" s="87"/>
      <c r="QI74" s="87"/>
      <c r="QJ74" s="87"/>
      <c r="QK74" s="87"/>
      <c r="QL74" s="87"/>
      <c r="QM74" s="87"/>
      <c r="QN74" s="87"/>
      <c r="QO74" s="87"/>
      <c r="QP74" s="87"/>
      <c r="QQ74" s="87"/>
      <c r="QR74" s="87"/>
      <c r="QS74" s="87"/>
      <c r="QT74" s="87"/>
      <c r="QU74" s="87"/>
      <c r="QV74" s="87"/>
      <c r="QW74" s="87"/>
      <c r="QX74" s="87"/>
      <c r="QY74" s="87"/>
      <c r="QZ74" s="87"/>
      <c r="RA74" s="87"/>
      <c r="RB74" s="87"/>
      <c r="RC74" s="87"/>
      <c r="RD74" s="87"/>
      <c r="RE74" s="87"/>
      <c r="RF74" s="87"/>
      <c r="RG74" s="87"/>
      <c r="RH74" s="87"/>
      <c r="RI74" s="87"/>
      <c r="RJ74" s="87"/>
      <c r="RK74" s="87"/>
      <c r="RL74" s="87"/>
      <c r="RM74" s="87"/>
      <c r="RN74" s="87"/>
      <c r="RO74" s="87"/>
      <c r="RP74" s="87"/>
      <c r="RQ74" s="87"/>
      <c r="RR74" s="87"/>
      <c r="RS74" s="87"/>
      <c r="RT74" s="87"/>
      <c r="RU74" s="87"/>
      <c r="RV74" s="87"/>
      <c r="RW74" s="87"/>
      <c r="RX74" s="87"/>
      <c r="RY74" s="87"/>
      <c r="RZ74" s="87"/>
      <c r="SA74" s="87"/>
      <c r="SB74" s="87"/>
      <c r="SC74" s="87"/>
      <c r="SD74" s="87"/>
      <c r="SE74" s="87"/>
      <c r="SF74" s="87"/>
      <c r="SG74" s="87"/>
      <c r="SH74" s="87"/>
      <c r="SI74" s="87"/>
      <c r="SJ74" s="87"/>
      <c r="SK74" s="87"/>
      <c r="SL74" s="87"/>
      <c r="SM74" s="87"/>
      <c r="SN74" s="87"/>
      <c r="SO74" s="87"/>
      <c r="SP74" s="87"/>
      <c r="SQ74" s="87"/>
      <c r="SR74" s="87"/>
      <c r="SS74" s="87"/>
      <c r="ST74" s="87"/>
      <c r="SU74" s="87"/>
      <c r="SV74" s="87"/>
      <c r="SW74" s="87"/>
      <c r="SX74" s="87"/>
      <c r="SY74" s="87"/>
      <c r="SZ74" s="87"/>
      <c r="TA74" s="87"/>
      <c r="TB74" s="87"/>
      <c r="TC74" s="87"/>
      <c r="TD74" s="87"/>
      <c r="TE74" s="87"/>
      <c r="TF74" s="87"/>
      <c r="TG74" s="87"/>
      <c r="TH74" s="87"/>
      <c r="TI74" s="87"/>
      <c r="TJ74" s="87"/>
      <c r="TK74" s="87"/>
      <c r="TL74" s="87"/>
      <c r="TM74" s="87"/>
      <c r="TN74" s="87"/>
      <c r="TO74" s="87"/>
      <c r="TP74" s="87"/>
      <c r="TQ74" s="87"/>
      <c r="TR74" s="87"/>
      <c r="TS74" s="87"/>
      <c r="TT74" s="87"/>
      <c r="TU74" s="87"/>
      <c r="TV74" s="87"/>
      <c r="TW74" s="87"/>
      <c r="TX74" s="87"/>
      <c r="TY74" s="87"/>
      <c r="TZ74" s="87"/>
      <c r="UA74" s="87"/>
      <c r="UB74" s="87"/>
      <c r="UC74" s="87"/>
      <c r="UD74" s="87"/>
      <c r="UE74" s="87"/>
      <c r="UF74" s="87"/>
      <c r="UG74" s="87"/>
      <c r="UH74" s="87"/>
      <c r="UI74" s="87"/>
      <c r="UJ74" s="87"/>
      <c r="UK74" s="87"/>
      <c r="UL74" s="87"/>
      <c r="UM74" s="87"/>
      <c r="UN74" s="87"/>
      <c r="UO74" s="87"/>
      <c r="UP74" s="87"/>
      <c r="UQ74" s="87"/>
      <c r="UR74" s="87"/>
      <c r="US74" s="87"/>
      <c r="UT74" s="87"/>
      <c r="UU74" s="87"/>
      <c r="UV74" s="87"/>
      <c r="UW74" s="87"/>
      <c r="UX74" s="87"/>
      <c r="UY74" s="87"/>
      <c r="UZ74" s="87"/>
      <c r="VA74" s="87"/>
      <c r="VB74" s="87"/>
      <c r="VC74" s="87"/>
      <c r="VD74" s="87"/>
      <c r="VE74" s="87"/>
      <c r="VF74" s="87"/>
      <c r="VG74" s="87"/>
      <c r="VH74" s="87"/>
      <c r="VI74" s="87"/>
      <c r="VJ74" s="87"/>
      <c r="VK74" s="87"/>
      <c r="VL74" s="87"/>
      <c r="VM74" s="87"/>
      <c r="VN74" s="87"/>
      <c r="VO74" s="87"/>
      <c r="VP74" s="87"/>
      <c r="VQ74" s="87"/>
      <c r="VR74" s="87"/>
      <c r="VS74" s="87"/>
      <c r="VT74" s="87"/>
      <c r="VU74" s="87"/>
      <c r="VV74" s="87"/>
      <c r="VW74" s="87"/>
      <c r="VX74" s="87"/>
      <c r="VY74" s="87"/>
      <c r="VZ74" s="87"/>
      <c r="WA74" s="87"/>
      <c r="WB74" s="87"/>
      <c r="WC74" s="87"/>
      <c r="WD74" s="87"/>
      <c r="WE74" s="87"/>
      <c r="WF74" s="87"/>
      <c r="WG74" s="87"/>
      <c r="WH74" s="87"/>
      <c r="WI74" s="87"/>
      <c r="WJ74" s="87"/>
      <c r="WK74" s="87"/>
      <c r="WL74" s="87"/>
      <c r="WM74" s="87"/>
      <c r="WN74" s="87"/>
      <c r="WO74" s="87"/>
      <c r="WP74" s="87"/>
      <c r="WQ74" s="87"/>
      <c r="WR74" s="87"/>
      <c r="WS74" s="87"/>
      <c r="WT74" s="87"/>
      <c r="WU74" s="87"/>
      <c r="WV74" s="87"/>
      <c r="WW74" s="87"/>
      <c r="WX74" s="87"/>
      <c r="WY74" s="87"/>
      <c r="WZ74" s="87"/>
      <c r="XA74" s="87"/>
      <c r="XB74" s="87"/>
      <c r="XC74" s="87"/>
      <c r="XD74" s="87"/>
      <c r="XE74" s="87"/>
      <c r="XF74" s="87"/>
      <c r="XG74" s="87"/>
      <c r="XH74" s="87"/>
      <c r="XI74" s="87"/>
      <c r="XJ74" s="87"/>
      <c r="XK74" s="87"/>
      <c r="XL74" s="87"/>
      <c r="XM74" s="87"/>
      <c r="XN74" s="87"/>
      <c r="XO74" s="87"/>
      <c r="XP74" s="87"/>
      <c r="XQ74" s="87"/>
      <c r="XR74" s="87"/>
      <c r="XS74" s="87"/>
      <c r="XT74" s="87"/>
      <c r="XU74" s="87"/>
      <c r="XV74" s="87"/>
      <c r="XW74" s="87"/>
      <c r="XX74" s="87"/>
      <c r="XY74" s="87"/>
      <c r="XZ74" s="87"/>
      <c r="YA74" s="87"/>
      <c r="YB74" s="87"/>
      <c r="YC74" s="87"/>
      <c r="YD74" s="87"/>
      <c r="YE74" s="87"/>
      <c r="YF74" s="87"/>
      <c r="YG74" s="87"/>
      <c r="YH74" s="87"/>
      <c r="YI74" s="87"/>
      <c r="YJ74" s="87"/>
      <c r="YK74" s="87"/>
      <c r="YL74" s="87"/>
      <c r="YM74" s="87"/>
      <c r="YN74" s="87"/>
      <c r="YO74" s="87"/>
      <c r="YP74" s="87"/>
      <c r="YQ74" s="87"/>
      <c r="YR74" s="87"/>
      <c r="YS74" s="87"/>
      <c r="YT74" s="87"/>
      <c r="YU74" s="87"/>
      <c r="YV74" s="87"/>
      <c r="YW74" s="87"/>
      <c r="YX74" s="87"/>
      <c r="YY74" s="87"/>
      <c r="YZ74" s="87"/>
      <c r="ZA74" s="87"/>
      <c r="ZB74" s="87"/>
      <c r="ZC74" s="87"/>
      <c r="ZD74" s="87"/>
      <c r="ZE74" s="87"/>
      <c r="ZF74" s="87"/>
      <c r="ZG74" s="87"/>
      <c r="ZH74" s="87"/>
      <c r="ZI74" s="87"/>
      <c r="ZJ74" s="87"/>
      <c r="ZK74" s="87"/>
      <c r="ZL74" s="87"/>
      <c r="ZM74" s="87"/>
      <c r="ZN74" s="87"/>
      <c r="ZO74" s="87"/>
      <c r="ZP74" s="87"/>
      <c r="ZQ74" s="87"/>
      <c r="ZR74" s="87"/>
      <c r="ZS74" s="87"/>
      <c r="ZT74" s="87"/>
      <c r="ZU74" s="87"/>
      <c r="ZV74" s="87"/>
      <c r="ZW74" s="87"/>
      <c r="ZX74" s="87"/>
      <c r="ZY74" s="87"/>
      <c r="ZZ74" s="87"/>
      <c r="AAA74" s="87"/>
      <c r="AAB74" s="87"/>
      <c r="AAC74" s="87"/>
      <c r="AAD74" s="87"/>
      <c r="AAE74" s="87"/>
      <c r="AAF74" s="87"/>
      <c r="AAG74" s="87"/>
      <c r="AAH74" s="87"/>
      <c r="AAI74" s="87"/>
      <c r="AAJ74" s="87"/>
      <c r="AAK74" s="87"/>
      <c r="AAL74" s="87"/>
      <c r="AAM74" s="87"/>
      <c r="AAN74" s="87"/>
      <c r="AAO74" s="87"/>
      <c r="AAP74" s="87"/>
      <c r="AAQ74" s="87"/>
      <c r="AAR74" s="87"/>
      <c r="AAS74" s="87"/>
      <c r="AAT74" s="87"/>
      <c r="AAU74" s="87"/>
      <c r="AAV74" s="87"/>
      <c r="AAW74" s="87"/>
      <c r="AAX74" s="87"/>
      <c r="AAY74" s="87"/>
      <c r="AAZ74" s="87"/>
      <c r="ABA74" s="87"/>
      <c r="ABB74" s="87"/>
      <c r="ABC74" s="87"/>
      <c r="ABD74" s="87"/>
      <c r="ABE74" s="87"/>
      <c r="ABF74" s="87"/>
      <c r="ABG74" s="87"/>
      <c r="ABH74" s="87"/>
      <c r="ABI74" s="87"/>
      <c r="ABJ74" s="87"/>
      <c r="ABK74" s="87"/>
      <c r="ABL74" s="87"/>
      <c r="ABM74" s="87"/>
      <c r="ABN74" s="87"/>
      <c r="ABO74" s="87"/>
      <c r="ABP74" s="87"/>
      <c r="ABQ74" s="87"/>
      <c r="ABR74" s="87"/>
      <c r="ABS74" s="87"/>
      <c r="ABT74" s="87"/>
      <c r="ABU74" s="87"/>
      <c r="ABV74" s="87"/>
      <c r="ABW74" s="87"/>
      <c r="ABX74" s="87"/>
      <c r="ABY74" s="87"/>
      <c r="ABZ74" s="87"/>
      <c r="ACA74" s="87"/>
      <c r="ACB74" s="87"/>
      <c r="ACC74" s="87"/>
      <c r="ACD74" s="87"/>
      <c r="ACE74" s="87"/>
      <c r="ACF74" s="87"/>
      <c r="ACG74" s="87"/>
      <c r="ACH74" s="87"/>
      <c r="ACI74" s="87"/>
      <c r="ACJ74" s="87"/>
      <c r="ACK74" s="87"/>
      <c r="ACL74" s="87"/>
      <c r="ACM74" s="87"/>
      <c r="ACN74" s="87"/>
      <c r="ACO74" s="87"/>
      <c r="ACP74" s="87"/>
      <c r="ACQ74" s="87"/>
      <c r="ACR74" s="87"/>
      <c r="ACS74" s="87"/>
      <c r="ACT74" s="87"/>
      <c r="ACU74" s="87"/>
      <c r="ACV74" s="87"/>
      <c r="ACW74" s="87"/>
      <c r="ACX74" s="87"/>
      <c r="ACY74" s="87"/>
      <c r="ACZ74" s="87"/>
      <c r="ADA74" s="87"/>
      <c r="ADB74" s="87"/>
      <c r="ADC74" s="87"/>
      <c r="ADD74" s="87"/>
      <c r="ADE74" s="87"/>
      <c r="ADF74" s="87"/>
      <c r="ADG74" s="87"/>
      <c r="ADH74" s="87"/>
      <c r="ADI74" s="87"/>
      <c r="ADJ74" s="87"/>
      <c r="ADK74" s="87"/>
      <c r="ADL74" s="87"/>
      <c r="ADM74" s="87"/>
      <c r="ADN74" s="87"/>
      <c r="ADO74" s="87"/>
      <c r="ADP74" s="87"/>
      <c r="ADQ74" s="87"/>
      <c r="ADR74" s="87"/>
      <c r="ADS74" s="87"/>
      <c r="ADT74" s="87"/>
      <c r="ADU74" s="87"/>
      <c r="ADV74" s="87"/>
      <c r="ADW74" s="87"/>
      <c r="ADX74" s="87"/>
      <c r="ADY74" s="87"/>
      <c r="ADZ74" s="87"/>
      <c r="AEA74" s="87"/>
      <c r="AEB74" s="87"/>
      <c r="AEC74" s="87"/>
      <c r="AED74" s="87"/>
      <c r="AEE74" s="87"/>
      <c r="AEF74" s="87"/>
      <c r="AEG74" s="87"/>
      <c r="AEH74" s="87"/>
      <c r="AEI74" s="87"/>
      <c r="AEJ74" s="87"/>
      <c r="AEK74" s="87"/>
      <c r="AEL74" s="87"/>
      <c r="AEM74" s="87"/>
      <c r="AEN74" s="87"/>
      <c r="AEO74" s="87"/>
      <c r="AEP74" s="87"/>
      <c r="AEQ74" s="87"/>
      <c r="AER74" s="87"/>
      <c r="AES74" s="87"/>
      <c r="AET74" s="87"/>
      <c r="AEU74" s="87"/>
      <c r="AEV74" s="87"/>
      <c r="AEW74" s="87"/>
      <c r="AEX74" s="87"/>
      <c r="AEY74" s="87"/>
      <c r="AEZ74" s="87"/>
      <c r="AFA74" s="87"/>
      <c r="AFB74" s="87"/>
      <c r="AFC74" s="87"/>
      <c r="AFD74" s="87"/>
      <c r="AFE74" s="87"/>
      <c r="AFF74" s="87"/>
      <c r="AFG74" s="87"/>
      <c r="AFH74" s="87"/>
      <c r="AFI74" s="87"/>
      <c r="AFJ74" s="87"/>
      <c r="AFK74" s="87"/>
      <c r="AFL74" s="87"/>
      <c r="AFM74" s="87"/>
      <c r="AFN74" s="87"/>
      <c r="AFO74" s="87"/>
      <c r="AFP74" s="87"/>
      <c r="AFQ74" s="87"/>
      <c r="AFR74" s="87"/>
      <c r="AFS74" s="87"/>
      <c r="AFT74" s="87"/>
      <c r="AFU74" s="87"/>
      <c r="AFV74" s="87"/>
      <c r="AFW74" s="87"/>
      <c r="AFX74" s="87"/>
      <c r="AFY74" s="87"/>
      <c r="AFZ74" s="87"/>
      <c r="AGA74" s="87"/>
      <c r="AGB74" s="87"/>
      <c r="AGC74" s="87"/>
      <c r="AGD74" s="87"/>
      <c r="AGE74" s="87"/>
      <c r="AGF74" s="87"/>
      <c r="AGG74" s="87"/>
      <c r="AGH74" s="87"/>
      <c r="AGI74" s="87"/>
      <c r="AGJ74" s="87"/>
      <c r="AGK74" s="87"/>
      <c r="AGL74" s="87"/>
      <c r="AGM74" s="87"/>
      <c r="AGN74" s="87"/>
      <c r="AGO74" s="87"/>
      <c r="AGP74" s="87"/>
      <c r="AGQ74" s="87"/>
      <c r="AGR74" s="87"/>
      <c r="AGS74" s="87"/>
      <c r="AGT74" s="87"/>
      <c r="AGU74" s="87"/>
      <c r="AGV74" s="87"/>
      <c r="AGW74" s="87"/>
      <c r="AGX74" s="87"/>
      <c r="AGY74" s="87"/>
      <c r="AGZ74" s="87"/>
      <c r="AHA74" s="87"/>
      <c r="AHB74" s="87"/>
      <c r="AHC74" s="87"/>
      <c r="AHD74" s="87"/>
      <c r="AHE74" s="87"/>
      <c r="AHF74" s="87"/>
      <c r="AHG74" s="87"/>
      <c r="AHH74" s="87"/>
      <c r="AHI74" s="87"/>
      <c r="AHJ74" s="87"/>
      <c r="AHK74" s="87"/>
      <c r="AHL74" s="87"/>
      <c r="AHM74" s="87"/>
      <c r="AHN74" s="87"/>
      <c r="AHO74" s="87"/>
      <c r="AHP74" s="87"/>
      <c r="AHQ74" s="87"/>
      <c r="AHR74" s="87"/>
      <c r="AHS74" s="87"/>
      <c r="AHT74" s="87"/>
      <c r="AHU74" s="87"/>
      <c r="AHV74" s="87"/>
      <c r="AHW74" s="87"/>
      <c r="AHX74" s="87"/>
      <c r="AHY74" s="87"/>
      <c r="AHZ74" s="87"/>
      <c r="AIA74" s="87"/>
      <c r="AIB74" s="87"/>
      <c r="AIC74" s="87"/>
      <c r="AID74" s="87"/>
      <c r="AIE74" s="87"/>
      <c r="AIF74" s="87"/>
      <c r="AIG74" s="87"/>
      <c r="AIH74" s="87"/>
      <c r="AII74" s="87"/>
      <c r="AIJ74" s="87"/>
      <c r="AIK74" s="87"/>
      <c r="AIL74" s="87"/>
      <c r="AIM74" s="87"/>
      <c r="AIN74" s="87"/>
      <c r="AIO74" s="87"/>
      <c r="AIP74" s="87"/>
      <c r="AIQ74" s="87"/>
      <c r="AIR74" s="87"/>
      <c r="AIS74" s="87"/>
      <c r="AIT74" s="87"/>
      <c r="AIU74" s="87"/>
      <c r="AIV74" s="87"/>
      <c r="AIW74" s="87"/>
      <c r="AIX74" s="87"/>
      <c r="AIY74" s="87"/>
      <c r="AIZ74" s="87"/>
      <c r="AJA74" s="87"/>
      <c r="AJB74" s="87"/>
      <c r="AJC74" s="87"/>
      <c r="AJD74" s="87"/>
      <c r="AJE74" s="87"/>
      <c r="AJF74" s="87"/>
      <c r="AJG74" s="87"/>
      <c r="AJH74" s="87"/>
      <c r="AJI74" s="87"/>
      <c r="AJJ74" s="87"/>
      <c r="AJK74" s="87"/>
      <c r="AJL74" s="87"/>
      <c r="AJM74" s="87"/>
      <c r="AJN74" s="87"/>
      <c r="AJO74" s="87"/>
      <c r="AJP74" s="87"/>
      <c r="AJQ74" s="87"/>
      <c r="AJR74" s="87"/>
      <c r="AJS74" s="87"/>
      <c r="AJT74" s="87"/>
      <c r="AJU74" s="87"/>
      <c r="AJV74" s="87"/>
      <c r="AJW74" s="87"/>
      <c r="AJX74" s="87"/>
      <c r="AJY74" s="87"/>
      <c r="AJZ74" s="87"/>
      <c r="AKA74" s="87"/>
      <c r="AKB74" s="87"/>
      <c r="AKC74" s="87"/>
      <c r="AKD74" s="87"/>
      <c r="AKE74" s="87"/>
      <c r="AKF74" s="87"/>
      <c r="AKG74" s="87"/>
      <c r="AKH74" s="87"/>
      <c r="AKI74" s="87"/>
      <c r="AKJ74" s="87"/>
      <c r="AKK74" s="87"/>
      <c r="AKL74" s="87"/>
      <c r="AKM74" s="87"/>
      <c r="AKN74" s="87"/>
      <c r="AKO74" s="87"/>
      <c r="AKP74" s="87"/>
      <c r="AKQ74" s="87"/>
      <c r="AKR74" s="87"/>
      <c r="AKS74" s="87"/>
      <c r="AKT74" s="87"/>
      <c r="AKU74" s="87"/>
      <c r="AKV74" s="87"/>
      <c r="AKW74" s="87"/>
      <c r="AKX74" s="87"/>
      <c r="AKY74" s="87"/>
      <c r="AKZ74" s="87"/>
      <c r="ALA74" s="87"/>
      <c r="ALB74" s="87"/>
      <c r="ALC74" s="87"/>
      <c r="ALD74" s="87"/>
      <c r="ALE74" s="87"/>
      <c r="ALF74" s="87"/>
      <c r="ALG74" s="87"/>
      <c r="ALH74" s="87"/>
      <c r="ALI74" s="87"/>
      <c r="ALJ74" s="87"/>
      <c r="ALK74" s="87"/>
      <c r="ALL74" s="87"/>
      <c r="ALM74" s="87"/>
      <c r="ALN74" s="87"/>
      <c r="ALO74" s="87"/>
      <c r="ALP74" s="87"/>
      <c r="ALQ74" s="87"/>
      <c r="ALR74" s="87"/>
      <c r="ALS74" s="87"/>
      <c r="ALT74" s="87"/>
      <c r="ALU74" s="87"/>
      <c r="ALV74" s="87"/>
      <c r="ALW74" s="87"/>
      <c r="ALX74" s="87"/>
      <c r="ALY74" s="87"/>
      <c r="ALZ74" s="87"/>
      <c r="AMA74" s="87"/>
      <c r="AMB74" s="87"/>
      <c r="AMC74" s="87"/>
      <c r="AMD74" s="87"/>
      <c r="AME74" s="87"/>
      <c r="AMF74" s="87"/>
      <c r="AMG74" s="87"/>
      <c r="AMH74" s="87"/>
      <c r="AMI74" s="87"/>
      <c r="AMJ74" s="87"/>
      <c r="AMK74" s="87"/>
      <c r="AML74" s="87"/>
      <c r="AMM74" s="87"/>
      <c r="AMN74" s="87"/>
      <c r="AMO74" s="87"/>
      <c r="AMP74" s="87"/>
      <c r="AMQ74" s="87"/>
      <c r="AMR74" s="87"/>
      <c r="AMS74" s="87"/>
      <c r="AMT74" s="87"/>
      <c r="AMU74" s="87"/>
      <c r="AMV74" s="87"/>
      <c r="AMW74" s="87"/>
      <c r="AMX74" s="87"/>
      <c r="AMY74" s="87"/>
      <c r="AMZ74" s="87"/>
      <c r="ANA74" s="87"/>
      <c r="ANB74" s="87"/>
      <c r="ANC74" s="87"/>
      <c r="AND74" s="87"/>
      <c r="ANE74" s="87"/>
      <c r="ANF74" s="87"/>
      <c r="ANG74" s="87"/>
      <c r="ANH74" s="87"/>
      <c r="ANI74" s="87"/>
      <c r="ANJ74" s="87"/>
      <c r="ANK74" s="87"/>
      <c r="ANL74" s="87"/>
      <c r="ANM74" s="87"/>
      <c r="ANN74" s="87"/>
      <c r="ANO74" s="87"/>
      <c r="ANP74" s="87"/>
      <c r="ANQ74" s="87"/>
      <c r="ANR74" s="87"/>
      <c r="ANS74" s="87"/>
      <c r="ANT74" s="87"/>
      <c r="ANU74" s="87"/>
      <c r="ANV74" s="87"/>
      <c r="ANW74" s="87"/>
      <c r="ANX74" s="87"/>
      <c r="ANY74" s="87"/>
      <c r="ANZ74" s="87"/>
      <c r="AOA74" s="87"/>
      <c r="AOB74" s="87"/>
      <c r="AOC74" s="87"/>
      <c r="AOD74" s="87"/>
      <c r="AOE74" s="87"/>
      <c r="AOF74" s="87"/>
      <c r="AOG74" s="87"/>
      <c r="AOH74" s="87"/>
      <c r="AOI74" s="87"/>
      <c r="AOJ74" s="87"/>
      <c r="AOK74" s="87"/>
      <c r="AOL74" s="87"/>
      <c r="AOM74" s="87"/>
      <c r="AON74" s="87"/>
      <c r="AOO74" s="87"/>
      <c r="AOP74" s="87"/>
      <c r="AOQ74" s="87"/>
      <c r="AOR74" s="87"/>
      <c r="AOS74" s="87"/>
      <c r="AOT74" s="87"/>
      <c r="AOU74" s="87"/>
      <c r="AOV74" s="87"/>
      <c r="AOW74" s="87"/>
      <c r="AOX74" s="87"/>
      <c r="AOY74" s="87"/>
      <c r="AOZ74" s="87"/>
      <c r="APA74" s="87"/>
      <c r="APB74" s="87"/>
      <c r="APC74" s="87"/>
      <c r="APD74" s="87"/>
      <c r="APE74" s="87"/>
      <c r="APF74" s="87"/>
      <c r="APG74" s="87"/>
      <c r="APH74" s="87"/>
      <c r="API74" s="87"/>
      <c r="APJ74" s="87"/>
      <c r="APK74" s="87"/>
      <c r="APL74" s="87"/>
      <c r="APM74" s="87"/>
      <c r="APN74" s="87"/>
      <c r="APO74" s="87"/>
      <c r="APP74" s="87"/>
      <c r="APQ74" s="87"/>
      <c r="APR74" s="87"/>
      <c r="APS74" s="87"/>
      <c r="APT74" s="87"/>
      <c r="APU74" s="87"/>
      <c r="APV74" s="87"/>
      <c r="APW74" s="87"/>
      <c r="APX74" s="87"/>
      <c r="APY74" s="87"/>
      <c r="APZ74" s="87"/>
      <c r="AQA74" s="87"/>
      <c r="AQB74" s="87"/>
      <c r="AQC74" s="87"/>
      <c r="AQD74" s="87"/>
      <c r="AQE74" s="87"/>
      <c r="AQF74" s="87"/>
      <c r="AQG74" s="87"/>
      <c r="AQH74" s="87"/>
      <c r="AQI74" s="87"/>
      <c r="AQJ74" s="87"/>
      <c r="AQK74" s="87"/>
      <c r="AQL74" s="87"/>
      <c r="AQM74" s="87"/>
      <c r="AQN74" s="87"/>
      <c r="AQO74" s="87"/>
      <c r="AQP74" s="87"/>
      <c r="AQQ74" s="87"/>
      <c r="AQR74" s="87"/>
      <c r="AQS74" s="87"/>
      <c r="AQT74" s="87"/>
      <c r="AQU74" s="87"/>
      <c r="AQV74" s="87"/>
      <c r="AQW74" s="87"/>
      <c r="AQX74" s="87"/>
      <c r="AQY74" s="87"/>
      <c r="AQZ74" s="87"/>
      <c r="ARA74" s="87"/>
      <c r="ARB74" s="87"/>
      <c r="ARC74" s="87"/>
      <c r="ARD74" s="87"/>
      <c r="ARE74" s="87"/>
      <c r="ARF74" s="87"/>
      <c r="ARG74" s="87"/>
      <c r="ARH74" s="87"/>
      <c r="ARI74" s="87"/>
      <c r="ARJ74" s="87"/>
      <c r="ARK74" s="87"/>
      <c r="ARL74" s="87"/>
      <c r="ARM74" s="87"/>
      <c r="ARN74" s="87"/>
      <c r="ARO74" s="87"/>
      <c r="ARP74" s="87"/>
      <c r="ARQ74" s="87"/>
      <c r="ARR74" s="87"/>
      <c r="ARS74" s="87"/>
      <c r="ART74" s="87"/>
      <c r="ARU74" s="87"/>
      <c r="ARV74" s="87"/>
      <c r="ARW74" s="87"/>
      <c r="ARX74" s="87"/>
      <c r="ARY74" s="87"/>
      <c r="ARZ74" s="87"/>
      <c r="ASA74" s="87"/>
      <c r="ASB74" s="87"/>
      <c r="ASC74" s="87"/>
      <c r="ASD74" s="87"/>
      <c r="ASE74" s="87"/>
      <c r="ASF74" s="87"/>
      <c r="ASG74" s="87"/>
      <c r="ASH74" s="87"/>
      <c r="ASI74" s="87"/>
      <c r="ASJ74" s="87"/>
      <c r="ASK74" s="87"/>
      <c r="ASL74" s="87"/>
      <c r="ASM74" s="87"/>
      <c r="ASN74" s="87"/>
      <c r="ASO74" s="87"/>
      <c r="ASP74" s="87"/>
      <c r="ASQ74" s="87"/>
      <c r="ASR74" s="87"/>
      <c r="ASS74" s="87"/>
      <c r="AST74" s="87"/>
      <c r="ASU74" s="87"/>
      <c r="ASV74" s="87"/>
      <c r="ASW74" s="87"/>
      <c r="ASX74" s="87"/>
      <c r="ASY74" s="87"/>
      <c r="ASZ74" s="87"/>
      <c r="ATA74" s="87"/>
      <c r="ATB74" s="87"/>
      <c r="ATC74" s="87"/>
      <c r="ATD74" s="87"/>
      <c r="ATE74" s="87"/>
      <c r="ATF74" s="87"/>
      <c r="ATG74" s="87"/>
      <c r="ATH74" s="87"/>
      <c r="ATI74" s="87"/>
      <c r="ATJ74" s="87"/>
      <c r="ATK74" s="87"/>
      <c r="ATL74" s="87"/>
      <c r="ATM74" s="87"/>
      <c r="ATN74" s="87"/>
      <c r="ATO74" s="87"/>
      <c r="ATP74" s="87"/>
      <c r="ATQ74" s="87"/>
      <c r="ATR74" s="87"/>
      <c r="ATS74" s="87"/>
      <c r="ATT74" s="87"/>
      <c r="ATU74" s="87"/>
      <c r="ATV74" s="87"/>
      <c r="ATW74" s="87"/>
      <c r="ATX74" s="87"/>
      <c r="ATY74" s="87"/>
      <c r="ATZ74" s="87"/>
      <c r="AUA74" s="87"/>
      <c r="AUB74" s="87"/>
      <c r="AUC74" s="87"/>
      <c r="AUD74" s="87"/>
      <c r="AUE74" s="87"/>
      <c r="AUF74" s="87"/>
      <c r="AUG74" s="87"/>
      <c r="AUH74" s="87"/>
      <c r="AUI74" s="87"/>
      <c r="AUJ74" s="87"/>
      <c r="AUK74" s="87"/>
      <c r="AUL74" s="87"/>
      <c r="AUM74" s="87"/>
      <c r="AUN74" s="87"/>
      <c r="AUO74" s="87"/>
      <c r="AUP74" s="87"/>
      <c r="AUQ74" s="87"/>
      <c r="AUR74" s="87"/>
      <c r="AUS74" s="87"/>
      <c r="AUT74" s="87"/>
      <c r="AUU74" s="87"/>
      <c r="AUV74" s="87"/>
      <c r="AUW74" s="87"/>
      <c r="AUX74" s="87"/>
      <c r="AUY74" s="87"/>
      <c r="AUZ74" s="87"/>
      <c r="AVA74" s="87"/>
      <c r="AVB74" s="87"/>
      <c r="AVC74" s="87"/>
      <c r="AVD74" s="87"/>
      <c r="AVE74" s="87"/>
      <c r="AVF74" s="87"/>
      <c r="AVG74" s="87"/>
      <c r="AVH74" s="87"/>
      <c r="AVI74" s="87"/>
      <c r="AVJ74" s="87"/>
      <c r="AVK74" s="87"/>
      <c r="AVL74" s="87"/>
      <c r="AVM74" s="87"/>
      <c r="AVN74" s="87"/>
      <c r="AVO74" s="87"/>
      <c r="AVP74" s="87"/>
      <c r="AVQ74" s="87"/>
      <c r="AVR74" s="87"/>
      <c r="AVS74" s="87"/>
      <c r="AVT74" s="87"/>
      <c r="AVU74" s="87"/>
      <c r="AVV74" s="87"/>
      <c r="AVW74" s="87"/>
      <c r="AVX74" s="87"/>
      <c r="AVY74" s="87"/>
      <c r="AVZ74" s="87"/>
      <c r="AWA74" s="87"/>
      <c r="AWB74" s="87"/>
      <c r="AWC74" s="87"/>
      <c r="AWD74" s="87"/>
      <c r="AWE74" s="87"/>
      <c r="AWF74" s="87"/>
      <c r="AWG74" s="87"/>
      <c r="AWH74" s="87"/>
      <c r="AWI74" s="87"/>
      <c r="AWJ74" s="87"/>
      <c r="AWK74" s="87"/>
      <c r="AWL74" s="87"/>
      <c r="AWM74" s="87"/>
      <c r="AWN74" s="87"/>
      <c r="AWO74" s="87"/>
      <c r="AWP74" s="87"/>
      <c r="AWQ74" s="87"/>
      <c r="AWR74" s="87"/>
      <c r="AWS74" s="87"/>
      <c r="AWT74" s="87"/>
      <c r="AWU74" s="87"/>
      <c r="AWV74" s="87"/>
      <c r="AWW74" s="87"/>
      <c r="AWX74" s="87"/>
      <c r="AWY74" s="87"/>
      <c r="AWZ74" s="87"/>
      <c r="AXA74" s="87"/>
      <c r="AXB74" s="87"/>
      <c r="AXC74" s="87"/>
      <c r="AXD74" s="87"/>
      <c r="AXE74" s="87"/>
      <c r="AXF74" s="87"/>
      <c r="AXG74" s="87"/>
      <c r="AXH74" s="87"/>
      <c r="AXI74" s="87"/>
      <c r="AXJ74" s="87"/>
      <c r="AXK74" s="87"/>
      <c r="AXL74" s="87"/>
      <c r="AXM74" s="87"/>
      <c r="AXN74" s="87"/>
      <c r="AXO74" s="87"/>
      <c r="AXP74" s="87"/>
      <c r="AXQ74" s="87"/>
      <c r="AXR74" s="87"/>
      <c r="AXS74" s="87"/>
      <c r="AXT74" s="87"/>
      <c r="AXU74" s="87"/>
      <c r="AXV74" s="87"/>
      <c r="AXW74" s="87"/>
      <c r="AXX74" s="87"/>
      <c r="AXY74" s="87"/>
      <c r="AXZ74" s="87"/>
      <c r="AYA74" s="87"/>
      <c r="AYB74" s="87"/>
      <c r="AYC74" s="87"/>
      <c r="AYD74" s="87"/>
      <c r="AYE74" s="87"/>
      <c r="AYF74" s="87"/>
      <c r="AYG74" s="87"/>
      <c r="AYH74" s="87"/>
      <c r="AYI74" s="87"/>
      <c r="AYJ74" s="87"/>
      <c r="AYK74" s="87"/>
      <c r="AYL74" s="87"/>
      <c r="AYM74" s="87"/>
      <c r="AYN74" s="87"/>
      <c r="AYO74" s="87"/>
      <c r="AYP74" s="87"/>
      <c r="AYQ74" s="87"/>
      <c r="AYR74" s="87"/>
      <c r="AYS74" s="87"/>
      <c r="AYT74" s="87"/>
      <c r="AYU74" s="87"/>
      <c r="AYV74" s="87"/>
      <c r="AYW74" s="87"/>
      <c r="AYX74" s="87"/>
      <c r="AYY74" s="87"/>
      <c r="AYZ74" s="87"/>
      <c r="AZA74" s="87"/>
      <c r="AZB74" s="87"/>
      <c r="AZC74" s="87"/>
      <c r="AZD74" s="87"/>
      <c r="AZE74" s="87"/>
      <c r="AZF74" s="87"/>
      <c r="AZG74" s="87"/>
      <c r="AZH74" s="87"/>
      <c r="AZI74" s="87"/>
      <c r="AZJ74" s="87"/>
      <c r="AZK74" s="87"/>
      <c r="AZL74" s="87"/>
      <c r="AZM74" s="87"/>
      <c r="AZN74" s="87"/>
      <c r="AZO74" s="87"/>
      <c r="AZP74" s="87"/>
      <c r="AZQ74" s="87"/>
      <c r="AZR74" s="87"/>
      <c r="AZS74" s="87"/>
      <c r="AZT74" s="87"/>
      <c r="AZU74" s="87"/>
      <c r="AZV74" s="87"/>
      <c r="AZW74" s="87"/>
      <c r="AZX74" s="87"/>
      <c r="AZY74" s="87"/>
      <c r="AZZ74" s="87"/>
      <c r="BAA74" s="87"/>
      <c r="BAB74" s="87"/>
      <c r="BAC74" s="87"/>
      <c r="BAD74" s="87"/>
      <c r="BAE74" s="87"/>
      <c r="BAF74" s="87"/>
      <c r="BAG74" s="87"/>
      <c r="BAH74" s="87"/>
      <c r="BAI74" s="87"/>
      <c r="BAJ74" s="87"/>
      <c r="BAK74" s="87"/>
      <c r="BAL74" s="87"/>
      <c r="BAM74" s="87"/>
      <c r="BAN74" s="87"/>
      <c r="BAO74" s="87"/>
      <c r="BAP74" s="87"/>
      <c r="BAQ74" s="87"/>
      <c r="BAR74" s="87"/>
      <c r="BAS74" s="87"/>
      <c r="BAT74" s="87"/>
      <c r="BAU74" s="87"/>
      <c r="BAV74" s="87"/>
      <c r="BAW74" s="87"/>
      <c r="BAX74" s="87"/>
      <c r="BAY74" s="87"/>
      <c r="BAZ74" s="87"/>
      <c r="BBA74" s="87"/>
      <c r="BBB74" s="87"/>
      <c r="BBC74" s="87"/>
      <c r="BBD74" s="87"/>
      <c r="BBE74" s="87"/>
      <c r="BBF74" s="87"/>
      <c r="BBG74" s="87"/>
      <c r="BBH74" s="87"/>
      <c r="BBI74" s="87"/>
      <c r="BBJ74" s="87"/>
      <c r="BBK74" s="87"/>
      <c r="BBL74" s="87"/>
      <c r="BBM74" s="87"/>
      <c r="BBN74" s="87"/>
      <c r="BBO74" s="87"/>
      <c r="BBP74" s="87"/>
      <c r="BBQ74" s="87"/>
      <c r="BBR74" s="87"/>
      <c r="BBS74" s="87"/>
      <c r="BBT74" s="87"/>
      <c r="BBU74" s="87"/>
      <c r="BBV74" s="87"/>
      <c r="BBW74" s="87"/>
      <c r="BBX74" s="87"/>
      <c r="BBY74" s="87"/>
      <c r="BBZ74" s="87"/>
      <c r="BCA74" s="87"/>
      <c r="BCB74" s="87"/>
      <c r="BCC74" s="87"/>
      <c r="BCD74" s="87"/>
      <c r="BCE74" s="87"/>
      <c r="BCF74" s="87"/>
      <c r="BCG74" s="87"/>
      <c r="BCH74" s="87"/>
      <c r="BCI74" s="87"/>
      <c r="BCJ74" s="87"/>
      <c r="BCK74" s="87"/>
      <c r="BCL74" s="87"/>
      <c r="BCM74" s="87"/>
      <c r="BCN74" s="87"/>
      <c r="BCO74" s="87"/>
      <c r="BCP74" s="87"/>
      <c r="BCQ74" s="87"/>
      <c r="BCR74" s="87"/>
      <c r="BCS74" s="87"/>
      <c r="BCT74" s="87"/>
      <c r="BCU74" s="87"/>
      <c r="BCV74" s="87"/>
      <c r="BCW74" s="87"/>
      <c r="BCX74" s="87"/>
      <c r="BCY74" s="87"/>
      <c r="BCZ74" s="87"/>
      <c r="BDA74" s="87"/>
      <c r="BDB74" s="87"/>
      <c r="BDC74" s="87"/>
      <c r="BDD74" s="87"/>
      <c r="BDE74" s="87"/>
      <c r="BDF74" s="87"/>
      <c r="BDG74" s="87"/>
      <c r="BDH74" s="87"/>
      <c r="BDI74" s="87"/>
      <c r="BDJ74" s="87"/>
      <c r="BDK74" s="87"/>
      <c r="BDL74" s="87"/>
      <c r="BDM74" s="87"/>
      <c r="BDN74" s="87"/>
      <c r="BDO74" s="87"/>
      <c r="BDP74" s="87"/>
      <c r="BDQ74" s="87"/>
      <c r="BDR74" s="87"/>
      <c r="BDS74" s="87"/>
      <c r="BDT74" s="87"/>
      <c r="BDU74" s="87"/>
      <c r="BDV74" s="87"/>
      <c r="BDW74" s="87"/>
      <c r="BDX74" s="87"/>
      <c r="BDY74" s="87"/>
      <c r="BDZ74" s="87"/>
      <c r="BEA74" s="87"/>
      <c r="BEB74" s="87"/>
      <c r="BEC74" s="87"/>
      <c r="BED74" s="87"/>
      <c r="BEE74" s="87"/>
      <c r="BEF74" s="87"/>
      <c r="BEG74" s="87"/>
      <c r="BEH74" s="87"/>
      <c r="BEI74" s="87"/>
      <c r="BEJ74" s="87"/>
      <c r="BEK74" s="87"/>
      <c r="BEL74" s="87"/>
      <c r="BEM74" s="87"/>
      <c r="BEN74" s="87"/>
      <c r="BEO74" s="87"/>
      <c r="BEP74" s="87"/>
      <c r="BEQ74" s="87"/>
      <c r="BER74" s="87"/>
      <c r="BES74" s="87"/>
      <c r="BET74" s="87"/>
      <c r="BEU74" s="87"/>
      <c r="BEV74" s="87"/>
      <c r="BEW74" s="87"/>
      <c r="BEX74" s="87"/>
      <c r="BEY74" s="87"/>
      <c r="BEZ74" s="87"/>
      <c r="BFA74" s="87"/>
      <c r="BFB74" s="87"/>
      <c r="BFC74" s="87"/>
      <c r="BFD74" s="87"/>
      <c r="BFE74" s="87"/>
      <c r="BFF74" s="87"/>
      <c r="BFG74" s="87"/>
      <c r="BFH74" s="87"/>
      <c r="BFI74" s="87"/>
      <c r="BFJ74" s="87"/>
      <c r="BFK74" s="87"/>
      <c r="BFL74" s="87"/>
      <c r="BFM74" s="87"/>
      <c r="BFN74" s="87"/>
      <c r="BFO74" s="87"/>
      <c r="BFP74" s="87"/>
      <c r="BFQ74" s="87"/>
      <c r="BFR74" s="87"/>
      <c r="BFS74" s="87"/>
      <c r="BFT74" s="87"/>
      <c r="BFU74" s="87"/>
      <c r="BFV74" s="87"/>
      <c r="BFW74" s="87"/>
      <c r="BFX74" s="87"/>
      <c r="BFY74" s="87"/>
      <c r="BFZ74" s="87"/>
      <c r="BGA74" s="87"/>
      <c r="BGB74" s="87"/>
      <c r="BGC74" s="87"/>
      <c r="BGD74" s="87"/>
      <c r="BGE74" s="87"/>
      <c r="BGF74" s="87"/>
      <c r="BGG74" s="87"/>
      <c r="BGH74" s="87"/>
      <c r="BGI74" s="87"/>
      <c r="BGJ74" s="87"/>
      <c r="BGK74" s="87"/>
      <c r="BGL74" s="87"/>
      <c r="BGM74" s="87"/>
      <c r="BGN74" s="87"/>
      <c r="BGO74" s="87"/>
      <c r="BGP74" s="87"/>
      <c r="BGQ74" s="87"/>
      <c r="BGR74" s="87"/>
      <c r="BGS74" s="87"/>
      <c r="BGT74" s="87"/>
      <c r="BGU74" s="87"/>
      <c r="BGV74" s="87"/>
      <c r="BGW74" s="87"/>
      <c r="BGX74" s="87"/>
      <c r="BGY74" s="87"/>
      <c r="BGZ74" s="87"/>
      <c r="BHA74" s="87"/>
      <c r="BHB74" s="87"/>
      <c r="BHC74" s="87"/>
      <c r="BHD74" s="87"/>
      <c r="BHE74" s="87"/>
      <c r="BHF74" s="87"/>
      <c r="BHG74" s="87"/>
      <c r="BHH74" s="87"/>
      <c r="BHI74" s="87"/>
      <c r="BHJ74" s="87"/>
      <c r="BHK74" s="87"/>
      <c r="BHL74" s="87"/>
      <c r="BHM74" s="87"/>
      <c r="BHN74" s="87"/>
      <c r="BHO74" s="87"/>
      <c r="BHP74" s="87"/>
      <c r="BHQ74" s="87"/>
      <c r="BHR74" s="87"/>
      <c r="BHS74" s="87"/>
      <c r="BHT74" s="87"/>
      <c r="BHU74" s="87"/>
      <c r="BHV74" s="87"/>
      <c r="BHW74" s="87"/>
      <c r="BHX74" s="87"/>
      <c r="BHY74" s="87"/>
      <c r="BHZ74" s="87"/>
      <c r="BIA74" s="87"/>
      <c r="BIB74" s="87"/>
      <c r="BIC74" s="87"/>
      <c r="BID74" s="87"/>
      <c r="BIE74" s="87"/>
      <c r="BIF74" s="87"/>
      <c r="BIG74" s="87"/>
      <c r="BIH74" s="87"/>
      <c r="BII74" s="87"/>
      <c r="BIJ74" s="87"/>
      <c r="BIK74" s="87"/>
      <c r="BIL74" s="87"/>
      <c r="BIM74" s="87"/>
      <c r="BIN74" s="87"/>
      <c r="BIO74" s="87"/>
      <c r="BIP74" s="87"/>
      <c r="BIQ74" s="87"/>
      <c r="BIR74" s="87"/>
      <c r="BIS74" s="87"/>
      <c r="BIT74" s="87"/>
      <c r="BIU74" s="87"/>
      <c r="BIV74" s="87"/>
      <c r="BIW74" s="87"/>
      <c r="BIX74" s="87"/>
      <c r="BIY74" s="87"/>
      <c r="BIZ74" s="87"/>
      <c r="BJA74" s="87"/>
      <c r="BJB74" s="87"/>
      <c r="BJC74" s="87"/>
      <c r="BJD74" s="87"/>
      <c r="BJE74" s="87"/>
      <c r="BJF74" s="87"/>
      <c r="BJG74" s="87"/>
      <c r="BJH74" s="87"/>
      <c r="BJI74" s="87"/>
      <c r="BJJ74" s="87"/>
      <c r="BJK74" s="87"/>
      <c r="BJL74" s="87"/>
      <c r="BJM74" s="87"/>
      <c r="BJN74" s="87"/>
      <c r="BJO74" s="87"/>
      <c r="BJP74" s="87"/>
      <c r="BJQ74" s="87"/>
      <c r="BJR74" s="87"/>
      <c r="BJS74" s="87"/>
      <c r="BJT74" s="87"/>
      <c r="BJU74" s="87"/>
      <c r="BJV74" s="87"/>
      <c r="BJW74" s="87"/>
      <c r="BJX74" s="87"/>
      <c r="BJY74" s="87"/>
      <c r="BJZ74" s="87"/>
      <c r="BKA74" s="87"/>
      <c r="BKB74" s="87"/>
      <c r="BKC74" s="87"/>
      <c r="BKD74" s="87"/>
      <c r="BKE74" s="87"/>
      <c r="BKF74" s="87"/>
      <c r="BKG74" s="87"/>
      <c r="BKH74" s="87"/>
      <c r="BKI74" s="87"/>
      <c r="BKJ74" s="87"/>
      <c r="BKK74" s="87"/>
      <c r="BKL74" s="87"/>
      <c r="BKM74" s="87"/>
      <c r="BKN74" s="87"/>
      <c r="BKO74" s="87"/>
      <c r="BKP74" s="87"/>
      <c r="BKQ74" s="87"/>
      <c r="BKR74" s="87"/>
      <c r="BKS74" s="87"/>
      <c r="BKT74" s="87"/>
      <c r="BKU74" s="87"/>
      <c r="BKV74" s="87"/>
      <c r="BKW74" s="87"/>
      <c r="BKX74" s="87"/>
      <c r="BKY74" s="87"/>
      <c r="BKZ74" s="87"/>
      <c r="BLA74" s="87"/>
      <c r="BLB74" s="87"/>
      <c r="BLC74" s="87"/>
      <c r="BLD74" s="87"/>
      <c r="BLE74" s="87"/>
      <c r="BLF74" s="87"/>
      <c r="BLG74" s="87"/>
      <c r="BLH74" s="87"/>
      <c r="BLI74" s="87"/>
      <c r="BLJ74" s="87"/>
      <c r="BLK74" s="87"/>
      <c r="BLL74" s="87"/>
      <c r="BLM74" s="87"/>
      <c r="BLN74" s="87"/>
      <c r="BLO74" s="87"/>
      <c r="BLP74" s="87"/>
      <c r="BLQ74" s="87"/>
      <c r="BLR74" s="87"/>
      <c r="BLS74" s="87"/>
      <c r="BLT74" s="87"/>
      <c r="BLU74" s="87"/>
      <c r="BLV74" s="87"/>
      <c r="BLW74" s="87"/>
      <c r="BLX74" s="87"/>
      <c r="BLY74" s="87"/>
      <c r="BLZ74" s="87"/>
      <c r="BMA74" s="87"/>
      <c r="BMB74" s="87"/>
      <c r="BMC74" s="87"/>
      <c r="BMD74" s="87"/>
      <c r="BME74" s="87"/>
      <c r="BMF74" s="87"/>
      <c r="BMG74" s="87"/>
      <c r="BMH74" s="87"/>
      <c r="BMI74" s="87"/>
      <c r="BMJ74" s="87"/>
      <c r="BMK74" s="87"/>
      <c r="BML74" s="87"/>
      <c r="BMM74" s="87"/>
      <c r="BMN74" s="87"/>
      <c r="BMO74" s="87"/>
      <c r="BMP74" s="87"/>
      <c r="BMQ74" s="87"/>
      <c r="BMR74" s="87"/>
      <c r="BMS74" s="87"/>
      <c r="BMT74" s="87"/>
      <c r="BMU74" s="87"/>
      <c r="BMV74" s="87"/>
      <c r="BMW74" s="87"/>
      <c r="BMX74" s="87"/>
      <c r="BMY74" s="87"/>
      <c r="BMZ74" s="87"/>
      <c r="BNA74" s="87"/>
      <c r="BNB74" s="87"/>
      <c r="BNC74" s="87"/>
      <c r="BND74" s="87"/>
      <c r="BNE74" s="87"/>
      <c r="BNF74" s="87"/>
      <c r="BNG74" s="87"/>
      <c r="BNH74" s="87"/>
      <c r="BNI74" s="87"/>
      <c r="BNJ74" s="87"/>
      <c r="BNK74" s="87"/>
      <c r="BNL74" s="87"/>
      <c r="BNM74" s="87"/>
      <c r="BNN74" s="87"/>
      <c r="BNO74" s="87"/>
      <c r="BNP74" s="87"/>
      <c r="BNQ74" s="87"/>
      <c r="BNR74" s="87"/>
      <c r="BNS74" s="87"/>
      <c r="BNT74" s="87"/>
      <c r="BNU74" s="87"/>
      <c r="BNV74" s="87"/>
      <c r="BNW74" s="87"/>
      <c r="BNX74" s="87"/>
      <c r="BNY74" s="87"/>
      <c r="BNZ74" s="87"/>
      <c r="BOA74" s="87"/>
      <c r="BOB74" s="87"/>
      <c r="BOC74" s="87"/>
      <c r="BOD74" s="87"/>
      <c r="BOE74" s="87"/>
      <c r="BOF74" s="87"/>
      <c r="BOG74" s="87"/>
      <c r="BOH74" s="87"/>
      <c r="BOI74" s="87"/>
      <c r="BOJ74" s="87"/>
      <c r="BOK74" s="87"/>
      <c r="BOL74" s="87"/>
      <c r="BOM74" s="87"/>
      <c r="BON74" s="87"/>
      <c r="BOO74" s="87"/>
      <c r="BOP74" s="87"/>
      <c r="BOQ74" s="87"/>
      <c r="BOR74" s="87"/>
      <c r="BOS74" s="87"/>
      <c r="BOT74" s="87"/>
      <c r="BOU74" s="87"/>
      <c r="BOV74" s="87"/>
      <c r="BOW74" s="87"/>
      <c r="BOX74" s="87"/>
      <c r="BOY74" s="87"/>
      <c r="BOZ74" s="87"/>
      <c r="BPA74" s="87"/>
      <c r="BPB74" s="87"/>
      <c r="BPC74" s="87"/>
      <c r="BPD74" s="87"/>
      <c r="BPE74" s="87"/>
      <c r="BPF74" s="87"/>
      <c r="BPG74" s="87"/>
      <c r="BPH74" s="87"/>
      <c r="BPI74" s="87"/>
      <c r="BPJ74" s="87"/>
      <c r="BPK74" s="87"/>
      <c r="BPL74" s="87"/>
      <c r="BPM74" s="87"/>
      <c r="BPN74" s="87"/>
      <c r="BPO74" s="87"/>
      <c r="BPP74" s="87"/>
      <c r="BPQ74" s="87"/>
      <c r="BPR74" s="87"/>
      <c r="BPS74" s="87"/>
      <c r="BPT74" s="87"/>
      <c r="BPU74" s="87"/>
      <c r="BPV74" s="87"/>
      <c r="BPW74" s="87"/>
      <c r="BPX74" s="87"/>
      <c r="BPY74" s="87"/>
      <c r="BPZ74" s="87"/>
      <c r="BQA74" s="87"/>
      <c r="BQB74" s="87"/>
      <c r="BQC74" s="87"/>
      <c r="BQD74" s="87"/>
      <c r="BQE74" s="87"/>
      <c r="BQF74" s="87"/>
      <c r="BQG74" s="87"/>
      <c r="BQH74" s="87"/>
      <c r="BQI74" s="87"/>
      <c r="BQJ74" s="87"/>
      <c r="BQK74" s="87"/>
      <c r="BQL74" s="87"/>
      <c r="BQM74" s="87"/>
      <c r="BQN74" s="87"/>
      <c r="BQO74" s="87"/>
      <c r="BQP74" s="87"/>
      <c r="BQQ74" s="87"/>
      <c r="BQR74" s="87"/>
      <c r="BQS74" s="87"/>
      <c r="BQT74" s="87"/>
      <c r="BQU74" s="87"/>
      <c r="BQV74" s="87"/>
      <c r="BQW74" s="87"/>
      <c r="BQX74" s="87"/>
      <c r="BQY74" s="87"/>
      <c r="BQZ74" s="87"/>
      <c r="BRA74" s="87"/>
      <c r="BRB74" s="87"/>
      <c r="BRC74" s="87"/>
      <c r="BRD74" s="87"/>
      <c r="BRE74" s="87"/>
      <c r="BRF74" s="87"/>
      <c r="BRG74" s="87"/>
      <c r="BRH74" s="87"/>
      <c r="BRI74" s="87"/>
      <c r="BRJ74" s="87"/>
      <c r="BRK74" s="87"/>
      <c r="BRL74" s="87"/>
      <c r="BRM74" s="87"/>
      <c r="BRN74" s="87"/>
      <c r="BRO74" s="87"/>
      <c r="BRP74" s="87"/>
      <c r="BRQ74" s="87"/>
      <c r="BRR74" s="87"/>
      <c r="BRS74" s="87"/>
      <c r="BRT74" s="87"/>
      <c r="BRU74" s="87"/>
      <c r="BRV74" s="87"/>
      <c r="BRW74" s="87"/>
      <c r="BRX74" s="87"/>
      <c r="BRY74" s="87"/>
      <c r="BRZ74" s="87"/>
      <c r="BSA74" s="87"/>
      <c r="BSB74" s="87"/>
      <c r="BSC74" s="87"/>
      <c r="BSD74" s="87"/>
      <c r="BSE74" s="87"/>
      <c r="BSF74" s="87"/>
      <c r="BSG74" s="87"/>
      <c r="BSH74" s="87"/>
      <c r="BSI74" s="87"/>
      <c r="BSJ74" s="87"/>
      <c r="BSK74" s="87"/>
      <c r="BSL74" s="87"/>
      <c r="BSM74" s="87"/>
      <c r="BSN74" s="87"/>
      <c r="BSO74" s="87"/>
      <c r="BSP74" s="87"/>
      <c r="BSQ74" s="87"/>
      <c r="BSR74" s="87"/>
      <c r="BSS74" s="87"/>
      <c r="BST74" s="87"/>
      <c r="BSU74" s="87"/>
      <c r="BSV74" s="87"/>
      <c r="BSW74" s="87"/>
      <c r="BSX74" s="87"/>
      <c r="BSY74" s="87"/>
      <c r="BSZ74" s="87"/>
      <c r="BTA74" s="87"/>
      <c r="BTB74" s="87"/>
      <c r="BTC74" s="87"/>
      <c r="BTD74" s="87"/>
      <c r="BTE74" s="87"/>
      <c r="BTF74" s="87"/>
      <c r="BTG74" s="87"/>
      <c r="BTH74" s="87"/>
      <c r="BTI74" s="87"/>
      <c r="BTJ74" s="87"/>
      <c r="BTK74" s="87"/>
      <c r="BTL74" s="87"/>
      <c r="BTM74" s="87"/>
      <c r="BTN74" s="87"/>
      <c r="BTO74" s="87"/>
      <c r="BTP74" s="87"/>
      <c r="BTQ74" s="87"/>
      <c r="BTR74" s="87"/>
      <c r="BTS74" s="87"/>
      <c r="BTT74" s="87"/>
      <c r="BTU74" s="87"/>
      <c r="BTV74" s="87"/>
      <c r="BTW74" s="87"/>
      <c r="BTX74" s="87"/>
      <c r="BTY74" s="87"/>
      <c r="BTZ74" s="87"/>
      <c r="BUA74" s="87"/>
      <c r="BUB74" s="87"/>
      <c r="BUC74" s="87"/>
      <c r="BUD74" s="87"/>
      <c r="BUE74" s="87"/>
      <c r="BUF74" s="87"/>
      <c r="BUG74" s="87"/>
      <c r="BUH74" s="87"/>
      <c r="BUI74" s="87"/>
      <c r="BUJ74" s="87"/>
      <c r="BUK74" s="87"/>
      <c r="BUL74" s="87"/>
      <c r="BUM74" s="87"/>
      <c r="BUN74" s="87"/>
      <c r="BUO74" s="87"/>
      <c r="BUP74" s="87"/>
      <c r="BUQ74" s="87"/>
      <c r="BUR74" s="87"/>
      <c r="BUS74" s="87"/>
      <c r="BUT74" s="87"/>
      <c r="BUU74" s="87"/>
      <c r="BUV74" s="87"/>
      <c r="BUW74" s="87"/>
      <c r="BUX74" s="87"/>
      <c r="BUY74" s="87"/>
      <c r="BUZ74" s="87"/>
      <c r="BVA74" s="87"/>
      <c r="BVB74" s="87"/>
      <c r="BVC74" s="87"/>
      <c r="BVD74" s="87"/>
      <c r="BVE74" s="87"/>
      <c r="BVF74" s="87"/>
      <c r="BVG74" s="87"/>
      <c r="BVH74" s="87"/>
      <c r="BVI74" s="87"/>
      <c r="BVJ74" s="87"/>
      <c r="BVK74" s="87"/>
      <c r="BVL74" s="87"/>
      <c r="BVM74" s="87"/>
      <c r="BVN74" s="87"/>
      <c r="BVO74" s="87"/>
      <c r="BVP74" s="87"/>
      <c r="BVQ74" s="87"/>
      <c r="BVR74" s="87"/>
      <c r="BVS74" s="87"/>
      <c r="BVT74" s="87"/>
      <c r="BVU74" s="87"/>
      <c r="BVV74" s="87"/>
      <c r="BVW74" s="87"/>
      <c r="BVX74" s="87"/>
      <c r="BVY74" s="87"/>
      <c r="BVZ74" s="87"/>
      <c r="BWA74" s="87"/>
      <c r="BWB74" s="87"/>
      <c r="BWC74" s="87"/>
      <c r="BWD74" s="87"/>
      <c r="BWE74" s="87"/>
      <c r="BWF74" s="87"/>
      <c r="BWG74" s="87"/>
      <c r="BWH74" s="87"/>
      <c r="BWI74" s="87"/>
      <c r="BWJ74" s="87"/>
      <c r="BWK74" s="87"/>
      <c r="BWL74" s="87"/>
      <c r="BWM74" s="87"/>
      <c r="BWN74" s="87"/>
      <c r="BWO74" s="87"/>
      <c r="BWP74" s="87"/>
      <c r="BWQ74" s="87"/>
      <c r="BWR74" s="87"/>
      <c r="BWS74" s="87"/>
      <c r="BWT74" s="87"/>
      <c r="BWU74" s="87"/>
      <c r="BWV74" s="87"/>
      <c r="BWW74" s="87"/>
      <c r="BWX74" s="87"/>
      <c r="BWY74" s="87"/>
      <c r="BWZ74" s="87"/>
      <c r="BXA74" s="87"/>
      <c r="BXB74" s="87"/>
      <c r="BXC74" s="87"/>
      <c r="BXD74" s="87"/>
      <c r="BXE74" s="87"/>
      <c r="BXF74" s="87"/>
      <c r="BXG74" s="87"/>
      <c r="BXH74" s="87"/>
      <c r="BXI74" s="87"/>
      <c r="BXJ74" s="87"/>
      <c r="BXK74" s="87"/>
      <c r="BXL74" s="87"/>
      <c r="BXM74" s="87"/>
      <c r="BXN74" s="87"/>
      <c r="BXO74" s="87"/>
      <c r="BXP74" s="87"/>
      <c r="BXQ74" s="87"/>
      <c r="BXR74" s="87"/>
      <c r="BXS74" s="87"/>
      <c r="BXT74" s="87"/>
      <c r="BXU74" s="87"/>
      <c r="BXV74" s="87"/>
      <c r="BXW74" s="87"/>
      <c r="BXX74" s="87"/>
      <c r="BXY74" s="87"/>
    </row>
    <row r="75" spans="1:2001" s="88" customFormat="1" ht="15.75" hidden="1" customHeight="1" outlineLevel="1">
      <c r="A75" s="53"/>
      <c r="B75" s="89" t="s">
        <v>90</v>
      </c>
      <c r="C75" s="90"/>
      <c r="D75" s="91"/>
      <c r="E75" s="92"/>
      <c r="F75" s="92"/>
      <c r="G75" s="64"/>
      <c r="H75" s="64"/>
      <c r="I75" s="95"/>
      <c r="J75" s="85"/>
      <c r="K75" s="96"/>
      <c r="L75" s="95"/>
      <c r="M75" s="65"/>
      <c r="N75" s="65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  <c r="IW75" s="87"/>
      <c r="IX75" s="87"/>
      <c r="IY75" s="87"/>
      <c r="IZ75" s="87"/>
      <c r="JA75" s="87"/>
      <c r="JB75" s="87"/>
      <c r="JC75" s="87"/>
      <c r="JD75" s="87"/>
      <c r="JE75" s="87"/>
      <c r="JF75" s="87"/>
      <c r="JG75" s="87"/>
      <c r="JH75" s="87"/>
      <c r="JI75" s="87"/>
      <c r="JJ75" s="87"/>
      <c r="JK75" s="87"/>
      <c r="JL75" s="87"/>
      <c r="JM75" s="87"/>
      <c r="JN75" s="87"/>
      <c r="JO75" s="87"/>
      <c r="JP75" s="87"/>
      <c r="JQ75" s="87"/>
      <c r="JR75" s="87"/>
      <c r="JS75" s="87"/>
      <c r="JT75" s="87"/>
      <c r="JU75" s="87"/>
      <c r="JV75" s="87"/>
      <c r="JW75" s="87"/>
      <c r="JX75" s="87"/>
      <c r="JY75" s="87"/>
      <c r="JZ75" s="87"/>
      <c r="KA75" s="87"/>
      <c r="KB75" s="87"/>
      <c r="KC75" s="87"/>
      <c r="KD75" s="87"/>
      <c r="KE75" s="87"/>
      <c r="KF75" s="87"/>
      <c r="KG75" s="87"/>
      <c r="KH75" s="87"/>
      <c r="KI75" s="87"/>
      <c r="KJ75" s="87"/>
      <c r="KK75" s="87"/>
      <c r="KL75" s="87"/>
      <c r="KM75" s="87"/>
      <c r="KN75" s="87"/>
      <c r="KO75" s="87"/>
      <c r="KP75" s="87"/>
      <c r="KQ75" s="87"/>
      <c r="KR75" s="87"/>
      <c r="KS75" s="87"/>
      <c r="KT75" s="87"/>
      <c r="KU75" s="87"/>
      <c r="KV75" s="87"/>
      <c r="KW75" s="87"/>
      <c r="KX75" s="87"/>
      <c r="KY75" s="87"/>
      <c r="KZ75" s="87"/>
      <c r="LA75" s="87"/>
      <c r="LB75" s="87"/>
      <c r="LC75" s="87"/>
      <c r="LD75" s="87"/>
      <c r="LE75" s="87"/>
      <c r="LF75" s="87"/>
      <c r="LG75" s="87"/>
      <c r="LH75" s="87"/>
      <c r="LI75" s="87"/>
      <c r="LJ75" s="87"/>
      <c r="LK75" s="87"/>
      <c r="LL75" s="87"/>
      <c r="LM75" s="87"/>
      <c r="LN75" s="87"/>
      <c r="LO75" s="87"/>
      <c r="LP75" s="87"/>
      <c r="LQ75" s="87"/>
      <c r="LR75" s="87"/>
      <c r="LS75" s="87"/>
      <c r="LT75" s="87"/>
      <c r="LU75" s="87"/>
      <c r="LV75" s="87"/>
      <c r="LW75" s="87"/>
      <c r="LX75" s="87"/>
      <c r="LY75" s="87"/>
      <c r="LZ75" s="87"/>
      <c r="MA75" s="87"/>
      <c r="MB75" s="87"/>
      <c r="MC75" s="87"/>
      <c r="MD75" s="87"/>
      <c r="ME75" s="87"/>
      <c r="MF75" s="87"/>
      <c r="MG75" s="87"/>
      <c r="MH75" s="87"/>
      <c r="MI75" s="87"/>
      <c r="MJ75" s="87"/>
      <c r="MK75" s="87"/>
      <c r="ML75" s="87"/>
      <c r="MM75" s="87"/>
      <c r="MN75" s="87"/>
      <c r="MO75" s="87"/>
      <c r="MP75" s="87"/>
      <c r="MQ75" s="87"/>
      <c r="MR75" s="87"/>
      <c r="MS75" s="87"/>
      <c r="MT75" s="87"/>
      <c r="MU75" s="87"/>
      <c r="MV75" s="87"/>
      <c r="MW75" s="87"/>
      <c r="MX75" s="87"/>
      <c r="MY75" s="87"/>
      <c r="MZ75" s="87"/>
      <c r="NA75" s="87"/>
      <c r="NB75" s="87"/>
      <c r="NC75" s="87"/>
      <c r="ND75" s="87"/>
      <c r="NE75" s="87"/>
      <c r="NF75" s="87"/>
      <c r="NG75" s="87"/>
      <c r="NH75" s="87"/>
      <c r="NI75" s="87"/>
      <c r="NJ75" s="87"/>
      <c r="NK75" s="87"/>
      <c r="NL75" s="87"/>
      <c r="NM75" s="87"/>
      <c r="NN75" s="87"/>
      <c r="NO75" s="87"/>
      <c r="NP75" s="87"/>
      <c r="NQ75" s="87"/>
      <c r="NR75" s="87"/>
      <c r="NS75" s="87"/>
      <c r="NT75" s="87"/>
      <c r="NU75" s="87"/>
      <c r="NV75" s="87"/>
      <c r="NW75" s="87"/>
      <c r="NX75" s="87"/>
      <c r="NY75" s="87"/>
      <c r="NZ75" s="87"/>
      <c r="OA75" s="87"/>
      <c r="OB75" s="87"/>
      <c r="OC75" s="87"/>
      <c r="OD75" s="87"/>
      <c r="OE75" s="87"/>
      <c r="OF75" s="87"/>
      <c r="OG75" s="87"/>
      <c r="OH75" s="87"/>
      <c r="OI75" s="87"/>
      <c r="OJ75" s="87"/>
      <c r="OK75" s="87"/>
      <c r="OL75" s="87"/>
      <c r="OM75" s="87"/>
      <c r="ON75" s="87"/>
      <c r="OO75" s="87"/>
      <c r="OP75" s="87"/>
      <c r="OQ75" s="87"/>
      <c r="OR75" s="87"/>
      <c r="OS75" s="87"/>
      <c r="OT75" s="87"/>
      <c r="OU75" s="87"/>
      <c r="OV75" s="87"/>
      <c r="OW75" s="87"/>
      <c r="OX75" s="87"/>
      <c r="OY75" s="87"/>
      <c r="OZ75" s="87"/>
      <c r="PA75" s="87"/>
      <c r="PB75" s="87"/>
      <c r="PC75" s="87"/>
      <c r="PD75" s="87"/>
      <c r="PE75" s="87"/>
      <c r="PF75" s="87"/>
      <c r="PG75" s="87"/>
      <c r="PH75" s="87"/>
      <c r="PI75" s="87"/>
      <c r="PJ75" s="87"/>
      <c r="PK75" s="87"/>
      <c r="PL75" s="87"/>
      <c r="PM75" s="87"/>
      <c r="PN75" s="87"/>
      <c r="PO75" s="87"/>
      <c r="PP75" s="87"/>
      <c r="PQ75" s="87"/>
      <c r="PR75" s="87"/>
      <c r="PS75" s="87"/>
      <c r="PT75" s="87"/>
      <c r="PU75" s="87"/>
      <c r="PV75" s="87"/>
      <c r="PW75" s="87"/>
      <c r="PX75" s="87"/>
      <c r="PY75" s="87"/>
      <c r="PZ75" s="87"/>
      <c r="QA75" s="87"/>
      <c r="QB75" s="87"/>
      <c r="QC75" s="87"/>
      <c r="QD75" s="87"/>
      <c r="QE75" s="87"/>
      <c r="QF75" s="87"/>
      <c r="QG75" s="87"/>
      <c r="QH75" s="87"/>
      <c r="QI75" s="87"/>
      <c r="QJ75" s="87"/>
      <c r="QK75" s="87"/>
      <c r="QL75" s="87"/>
      <c r="QM75" s="87"/>
      <c r="QN75" s="87"/>
      <c r="QO75" s="87"/>
      <c r="QP75" s="87"/>
      <c r="QQ75" s="87"/>
      <c r="QR75" s="87"/>
      <c r="QS75" s="87"/>
      <c r="QT75" s="87"/>
      <c r="QU75" s="87"/>
      <c r="QV75" s="87"/>
      <c r="QW75" s="87"/>
      <c r="QX75" s="87"/>
      <c r="QY75" s="87"/>
      <c r="QZ75" s="87"/>
      <c r="RA75" s="87"/>
      <c r="RB75" s="87"/>
      <c r="RC75" s="87"/>
      <c r="RD75" s="87"/>
      <c r="RE75" s="87"/>
      <c r="RF75" s="87"/>
      <c r="RG75" s="87"/>
      <c r="RH75" s="87"/>
      <c r="RI75" s="87"/>
      <c r="RJ75" s="87"/>
      <c r="RK75" s="87"/>
      <c r="RL75" s="87"/>
      <c r="RM75" s="87"/>
      <c r="RN75" s="87"/>
      <c r="RO75" s="87"/>
      <c r="RP75" s="87"/>
      <c r="RQ75" s="87"/>
      <c r="RR75" s="87"/>
      <c r="RS75" s="87"/>
      <c r="RT75" s="87"/>
      <c r="RU75" s="87"/>
      <c r="RV75" s="87"/>
      <c r="RW75" s="87"/>
      <c r="RX75" s="87"/>
      <c r="RY75" s="87"/>
      <c r="RZ75" s="87"/>
      <c r="SA75" s="87"/>
      <c r="SB75" s="87"/>
      <c r="SC75" s="87"/>
      <c r="SD75" s="87"/>
      <c r="SE75" s="87"/>
      <c r="SF75" s="87"/>
      <c r="SG75" s="87"/>
      <c r="SH75" s="87"/>
      <c r="SI75" s="87"/>
      <c r="SJ75" s="87"/>
      <c r="SK75" s="87"/>
      <c r="SL75" s="87"/>
      <c r="SM75" s="87"/>
      <c r="SN75" s="87"/>
      <c r="SO75" s="87"/>
      <c r="SP75" s="87"/>
      <c r="SQ75" s="87"/>
      <c r="SR75" s="87"/>
      <c r="SS75" s="87"/>
      <c r="ST75" s="87"/>
      <c r="SU75" s="87"/>
      <c r="SV75" s="87"/>
      <c r="SW75" s="87"/>
      <c r="SX75" s="87"/>
      <c r="SY75" s="87"/>
      <c r="SZ75" s="87"/>
      <c r="TA75" s="87"/>
      <c r="TB75" s="87"/>
      <c r="TC75" s="87"/>
      <c r="TD75" s="87"/>
      <c r="TE75" s="87"/>
      <c r="TF75" s="87"/>
      <c r="TG75" s="87"/>
      <c r="TH75" s="87"/>
      <c r="TI75" s="87"/>
      <c r="TJ75" s="87"/>
      <c r="TK75" s="87"/>
      <c r="TL75" s="87"/>
      <c r="TM75" s="87"/>
      <c r="TN75" s="87"/>
      <c r="TO75" s="87"/>
      <c r="TP75" s="87"/>
      <c r="TQ75" s="87"/>
      <c r="TR75" s="87"/>
      <c r="TS75" s="87"/>
      <c r="TT75" s="87"/>
      <c r="TU75" s="87"/>
      <c r="TV75" s="87"/>
      <c r="TW75" s="87"/>
      <c r="TX75" s="87"/>
      <c r="TY75" s="87"/>
      <c r="TZ75" s="87"/>
      <c r="UA75" s="87"/>
      <c r="UB75" s="87"/>
      <c r="UC75" s="87"/>
      <c r="UD75" s="87"/>
      <c r="UE75" s="87"/>
      <c r="UF75" s="87"/>
      <c r="UG75" s="87"/>
      <c r="UH75" s="87"/>
      <c r="UI75" s="87"/>
      <c r="UJ75" s="87"/>
      <c r="UK75" s="87"/>
      <c r="UL75" s="87"/>
      <c r="UM75" s="87"/>
      <c r="UN75" s="87"/>
      <c r="UO75" s="87"/>
      <c r="UP75" s="87"/>
      <c r="UQ75" s="87"/>
      <c r="UR75" s="87"/>
      <c r="US75" s="87"/>
      <c r="UT75" s="87"/>
      <c r="UU75" s="87"/>
      <c r="UV75" s="87"/>
      <c r="UW75" s="87"/>
      <c r="UX75" s="87"/>
      <c r="UY75" s="87"/>
      <c r="UZ75" s="87"/>
      <c r="VA75" s="87"/>
      <c r="VB75" s="87"/>
      <c r="VC75" s="87"/>
      <c r="VD75" s="87"/>
      <c r="VE75" s="87"/>
      <c r="VF75" s="87"/>
      <c r="VG75" s="87"/>
      <c r="VH75" s="87"/>
      <c r="VI75" s="87"/>
      <c r="VJ75" s="87"/>
      <c r="VK75" s="87"/>
      <c r="VL75" s="87"/>
      <c r="VM75" s="87"/>
      <c r="VN75" s="87"/>
      <c r="VO75" s="87"/>
      <c r="VP75" s="87"/>
      <c r="VQ75" s="87"/>
      <c r="VR75" s="87"/>
      <c r="VS75" s="87"/>
      <c r="VT75" s="87"/>
      <c r="VU75" s="87"/>
      <c r="VV75" s="87"/>
      <c r="VW75" s="87"/>
      <c r="VX75" s="87"/>
      <c r="VY75" s="87"/>
      <c r="VZ75" s="87"/>
      <c r="WA75" s="87"/>
      <c r="WB75" s="87"/>
      <c r="WC75" s="87"/>
      <c r="WD75" s="87"/>
      <c r="WE75" s="87"/>
      <c r="WF75" s="87"/>
      <c r="WG75" s="87"/>
      <c r="WH75" s="87"/>
      <c r="WI75" s="87"/>
      <c r="WJ75" s="87"/>
      <c r="WK75" s="87"/>
      <c r="WL75" s="87"/>
      <c r="WM75" s="87"/>
      <c r="WN75" s="87"/>
      <c r="WO75" s="87"/>
      <c r="WP75" s="87"/>
      <c r="WQ75" s="87"/>
      <c r="WR75" s="87"/>
      <c r="WS75" s="87"/>
      <c r="WT75" s="87"/>
      <c r="WU75" s="87"/>
      <c r="WV75" s="87"/>
      <c r="WW75" s="87"/>
      <c r="WX75" s="87"/>
      <c r="WY75" s="87"/>
      <c r="WZ75" s="87"/>
      <c r="XA75" s="87"/>
      <c r="XB75" s="87"/>
      <c r="XC75" s="87"/>
      <c r="XD75" s="87"/>
      <c r="XE75" s="87"/>
      <c r="XF75" s="87"/>
      <c r="XG75" s="87"/>
      <c r="XH75" s="87"/>
      <c r="XI75" s="87"/>
      <c r="XJ75" s="87"/>
      <c r="XK75" s="87"/>
      <c r="XL75" s="87"/>
      <c r="XM75" s="87"/>
      <c r="XN75" s="87"/>
      <c r="XO75" s="87"/>
      <c r="XP75" s="87"/>
      <c r="XQ75" s="87"/>
      <c r="XR75" s="87"/>
      <c r="XS75" s="87"/>
      <c r="XT75" s="87"/>
      <c r="XU75" s="87"/>
      <c r="XV75" s="87"/>
      <c r="XW75" s="87"/>
      <c r="XX75" s="87"/>
      <c r="XY75" s="87"/>
      <c r="XZ75" s="87"/>
      <c r="YA75" s="87"/>
      <c r="YB75" s="87"/>
      <c r="YC75" s="87"/>
      <c r="YD75" s="87"/>
      <c r="YE75" s="87"/>
      <c r="YF75" s="87"/>
      <c r="YG75" s="87"/>
      <c r="YH75" s="87"/>
      <c r="YI75" s="87"/>
      <c r="YJ75" s="87"/>
      <c r="YK75" s="87"/>
      <c r="YL75" s="87"/>
      <c r="YM75" s="87"/>
      <c r="YN75" s="87"/>
      <c r="YO75" s="87"/>
      <c r="YP75" s="87"/>
      <c r="YQ75" s="87"/>
      <c r="YR75" s="87"/>
      <c r="YS75" s="87"/>
      <c r="YT75" s="87"/>
      <c r="YU75" s="87"/>
      <c r="YV75" s="87"/>
      <c r="YW75" s="87"/>
      <c r="YX75" s="87"/>
      <c r="YY75" s="87"/>
      <c r="YZ75" s="87"/>
      <c r="ZA75" s="87"/>
      <c r="ZB75" s="87"/>
      <c r="ZC75" s="87"/>
      <c r="ZD75" s="87"/>
      <c r="ZE75" s="87"/>
      <c r="ZF75" s="87"/>
      <c r="ZG75" s="87"/>
      <c r="ZH75" s="87"/>
      <c r="ZI75" s="87"/>
      <c r="ZJ75" s="87"/>
      <c r="ZK75" s="87"/>
      <c r="ZL75" s="87"/>
      <c r="ZM75" s="87"/>
      <c r="ZN75" s="87"/>
      <c r="ZO75" s="87"/>
      <c r="ZP75" s="87"/>
      <c r="ZQ75" s="87"/>
      <c r="ZR75" s="87"/>
      <c r="ZS75" s="87"/>
      <c r="ZT75" s="87"/>
      <c r="ZU75" s="87"/>
      <c r="ZV75" s="87"/>
      <c r="ZW75" s="87"/>
      <c r="ZX75" s="87"/>
      <c r="ZY75" s="87"/>
      <c r="ZZ75" s="87"/>
      <c r="AAA75" s="87"/>
      <c r="AAB75" s="87"/>
      <c r="AAC75" s="87"/>
      <c r="AAD75" s="87"/>
      <c r="AAE75" s="87"/>
      <c r="AAF75" s="87"/>
      <c r="AAG75" s="87"/>
      <c r="AAH75" s="87"/>
      <c r="AAI75" s="87"/>
      <c r="AAJ75" s="87"/>
      <c r="AAK75" s="87"/>
      <c r="AAL75" s="87"/>
      <c r="AAM75" s="87"/>
      <c r="AAN75" s="87"/>
      <c r="AAO75" s="87"/>
      <c r="AAP75" s="87"/>
      <c r="AAQ75" s="87"/>
      <c r="AAR75" s="87"/>
      <c r="AAS75" s="87"/>
      <c r="AAT75" s="87"/>
      <c r="AAU75" s="87"/>
      <c r="AAV75" s="87"/>
      <c r="AAW75" s="87"/>
      <c r="AAX75" s="87"/>
      <c r="AAY75" s="87"/>
      <c r="AAZ75" s="87"/>
      <c r="ABA75" s="87"/>
      <c r="ABB75" s="87"/>
      <c r="ABC75" s="87"/>
      <c r="ABD75" s="87"/>
      <c r="ABE75" s="87"/>
      <c r="ABF75" s="87"/>
      <c r="ABG75" s="87"/>
      <c r="ABH75" s="87"/>
      <c r="ABI75" s="87"/>
      <c r="ABJ75" s="87"/>
      <c r="ABK75" s="87"/>
      <c r="ABL75" s="87"/>
      <c r="ABM75" s="87"/>
      <c r="ABN75" s="87"/>
      <c r="ABO75" s="87"/>
      <c r="ABP75" s="87"/>
      <c r="ABQ75" s="87"/>
      <c r="ABR75" s="87"/>
      <c r="ABS75" s="87"/>
      <c r="ABT75" s="87"/>
      <c r="ABU75" s="87"/>
      <c r="ABV75" s="87"/>
      <c r="ABW75" s="87"/>
      <c r="ABX75" s="87"/>
      <c r="ABY75" s="87"/>
      <c r="ABZ75" s="87"/>
      <c r="ACA75" s="87"/>
      <c r="ACB75" s="87"/>
      <c r="ACC75" s="87"/>
      <c r="ACD75" s="87"/>
      <c r="ACE75" s="87"/>
      <c r="ACF75" s="87"/>
      <c r="ACG75" s="87"/>
      <c r="ACH75" s="87"/>
      <c r="ACI75" s="87"/>
      <c r="ACJ75" s="87"/>
      <c r="ACK75" s="87"/>
      <c r="ACL75" s="87"/>
      <c r="ACM75" s="87"/>
      <c r="ACN75" s="87"/>
      <c r="ACO75" s="87"/>
      <c r="ACP75" s="87"/>
      <c r="ACQ75" s="87"/>
      <c r="ACR75" s="87"/>
      <c r="ACS75" s="87"/>
      <c r="ACT75" s="87"/>
      <c r="ACU75" s="87"/>
      <c r="ACV75" s="87"/>
      <c r="ACW75" s="87"/>
      <c r="ACX75" s="87"/>
      <c r="ACY75" s="87"/>
      <c r="ACZ75" s="87"/>
      <c r="ADA75" s="87"/>
      <c r="ADB75" s="87"/>
      <c r="ADC75" s="87"/>
      <c r="ADD75" s="87"/>
      <c r="ADE75" s="87"/>
      <c r="ADF75" s="87"/>
      <c r="ADG75" s="87"/>
      <c r="ADH75" s="87"/>
      <c r="ADI75" s="87"/>
      <c r="ADJ75" s="87"/>
      <c r="ADK75" s="87"/>
      <c r="ADL75" s="87"/>
      <c r="ADM75" s="87"/>
      <c r="ADN75" s="87"/>
      <c r="ADO75" s="87"/>
      <c r="ADP75" s="87"/>
      <c r="ADQ75" s="87"/>
      <c r="ADR75" s="87"/>
      <c r="ADS75" s="87"/>
      <c r="ADT75" s="87"/>
      <c r="ADU75" s="87"/>
      <c r="ADV75" s="87"/>
      <c r="ADW75" s="87"/>
      <c r="ADX75" s="87"/>
      <c r="ADY75" s="87"/>
      <c r="ADZ75" s="87"/>
      <c r="AEA75" s="87"/>
      <c r="AEB75" s="87"/>
      <c r="AEC75" s="87"/>
      <c r="AED75" s="87"/>
      <c r="AEE75" s="87"/>
      <c r="AEF75" s="87"/>
      <c r="AEG75" s="87"/>
      <c r="AEH75" s="87"/>
      <c r="AEI75" s="87"/>
      <c r="AEJ75" s="87"/>
      <c r="AEK75" s="87"/>
      <c r="AEL75" s="87"/>
      <c r="AEM75" s="87"/>
      <c r="AEN75" s="87"/>
      <c r="AEO75" s="87"/>
      <c r="AEP75" s="87"/>
      <c r="AEQ75" s="87"/>
      <c r="AER75" s="87"/>
      <c r="AES75" s="87"/>
      <c r="AET75" s="87"/>
      <c r="AEU75" s="87"/>
      <c r="AEV75" s="87"/>
      <c r="AEW75" s="87"/>
      <c r="AEX75" s="87"/>
      <c r="AEY75" s="87"/>
      <c r="AEZ75" s="87"/>
      <c r="AFA75" s="87"/>
      <c r="AFB75" s="87"/>
      <c r="AFC75" s="87"/>
      <c r="AFD75" s="87"/>
      <c r="AFE75" s="87"/>
      <c r="AFF75" s="87"/>
      <c r="AFG75" s="87"/>
      <c r="AFH75" s="87"/>
      <c r="AFI75" s="87"/>
      <c r="AFJ75" s="87"/>
      <c r="AFK75" s="87"/>
      <c r="AFL75" s="87"/>
      <c r="AFM75" s="87"/>
      <c r="AFN75" s="87"/>
      <c r="AFO75" s="87"/>
      <c r="AFP75" s="87"/>
      <c r="AFQ75" s="87"/>
      <c r="AFR75" s="87"/>
      <c r="AFS75" s="87"/>
      <c r="AFT75" s="87"/>
      <c r="AFU75" s="87"/>
      <c r="AFV75" s="87"/>
      <c r="AFW75" s="87"/>
      <c r="AFX75" s="87"/>
      <c r="AFY75" s="87"/>
      <c r="AFZ75" s="87"/>
      <c r="AGA75" s="87"/>
      <c r="AGB75" s="87"/>
      <c r="AGC75" s="87"/>
      <c r="AGD75" s="87"/>
      <c r="AGE75" s="87"/>
      <c r="AGF75" s="87"/>
      <c r="AGG75" s="87"/>
      <c r="AGH75" s="87"/>
      <c r="AGI75" s="87"/>
      <c r="AGJ75" s="87"/>
      <c r="AGK75" s="87"/>
      <c r="AGL75" s="87"/>
      <c r="AGM75" s="87"/>
      <c r="AGN75" s="87"/>
      <c r="AGO75" s="87"/>
      <c r="AGP75" s="87"/>
      <c r="AGQ75" s="87"/>
      <c r="AGR75" s="87"/>
      <c r="AGS75" s="87"/>
      <c r="AGT75" s="87"/>
      <c r="AGU75" s="87"/>
      <c r="AGV75" s="87"/>
      <c r="AGW75" s="87"/>
      <c r="AGX75" s="87"/>
      <c r="AGY75" s="87"/>
      <c r="AGZ75" s="87"/>
      <c r="AHA75" s="87"/>
      <c r="AHB75" s="87"/>
      <c r="AHC75" s="87"/>
      <c r="AHD75" s="87"/>
      <c r="AHE75" s="87"/>
      <c r="AHF75" s="87"/>
      <c r="AHG75" s="87"/>
      <c r="AHH75" s="87"/>
      <c r="AHI75" s="87"/>
      <c r="AHJ75" s="87"/>
      <c r="AHK75" s="87"/>
      <c r="AHL75" s="87"/>
      <c r="AHM75" s="87"/>
      <c r="AHN75" s="87"/>
      <c r="AHO75" s="87"/>
      <c r="AHP75" s="87"/>
      <c r="AHQ75" s="87"/>
      <c r="AHR75" s="87"/>
      <c r="AHS75" s="87"/>
      <c r="AHT75" s="87"/>
      <c r="AHU75" s="87"/>
      <c r="AHV75" s="87"/>
      <c r="AHW75" s="87"/>
      <c r="AHX75" s="87"/>
      <c r="AHY75" s="87"/>
      <c r="AHZ75" s="87"/>
      <c r="AIA75" s="87"/>
      <c r="AIB75" s="87"/>
      <c r="AIC75" s="87"/>
      <c r="AID75" s="87"/>
      <c r="AIE75" s="87"/>
      <c r="AIF75" s="87"/>
      <c r="AIG75" s="87"/>
      <c r="AIH75" s="87"/>
      <c r="AII75" s="87"/>
      <c r="AIJ75" s="87"/>
      <c r="AIK75" s="87"/>
      <c r="AIL75" s="87"/>
      <c r="AIM75" s="87"/>
      <c r="AIN75" s="87"/>
      <c r="AIO75" s="87"/>
      <c r="AIP75" s="87"/>
      <c r="AIQ75" s="87"/>
      <c r="AIR75" s="87"/>
      <c r="AIS75" s="87"/>
      <c r="AIT75" s="87"/>
      <c r="AIU75" s="87"/>
      <c r="AIV75" s="87"/>
      <c r="AIW75" s="87"/>
      <c r="AIX75" s="87"/>
      <c r="AIY75" s="87"/>
      <c r="AIZ75" s="87"/>
      <c r="AJA75" s="87"/>
      <c r="AJB75" s="87"/>
      <c r="AJC75" s="87"/>
      <c r="AJD75" s="87"/>
      <c r="AJE75" s="87"/>
      <c r="AJF75" s="87"/>
      <c r="AJG75" s="87"/>
      <c r="AJH75" s="87"/>
      <c r="AJI75" s="87"/>
      <c r="AJJ75" s="87"/>
      <c r="AJK75" s="87"/>
      <c r="AJL75" s="87"/>
      <c r="AJM75" s="87"/>
      <c r="AJN75" s="87"/>
      <c r="AJO75" s="87"/>
      <c r="AJP75" s="87"/>
      <c r="AJQ75" s="87"/>
      <c r="AJR75" s="87"/>
      <c r="AJS75" s="87"/>
      <c r="AJT75" s="87"/>
      <c r="AJU75" s="87"/>
      <c r="AJV75" s="87"/>
      <c r="AJW75" s="87"/>
      <c r="AJX75" s="87"/>
      <c r="AJY75" s="87"/>
      <c r="AJZ75" s="87"/>
      <c r="AKA75" s="87"/>
      <c r="AKB75" s="87"/>
      <c r="AKC75" s="87"/>
      <c r="AKD75" s="87"/>
      <c r="AKE75" s="87"/>
      <c r="AKF75" s="87"/>
      <c r="AKG75" s="87"/>
      <c r="AKH75" s="87"/>
      <c r="AKI75" s="87"/>
      <c r="AKJ75" s="87"/>
      <c r="AKK75" s="87"/>
      <c r="AKL75" s="87"/>
      <c r="AKM75" s="87"/>
      <c r="AKN75" s="87"/>
      <c r="AKO75" s="87"/>
      <c r="AKP75" s="87"/>
      <c r="AKQ75" s="87"/>
      <c r="AKR75" s="87"/>
      <c r="AKS75" s="87"/>
      <c r="AKT75" s="87"/>
      <c r="AKU75" s="87"/>
      <c r="AKV75" s="87"/>
      <c r="AKW75" s="87"/>
      <c r="AKX75" s="87"/>
      <c r="AKY75" s="87"/>
      <c r="AKZ75" s="87"/>
      <c r="ALA75" s="87"/>
      <c r="ALB75" s="87"/>
      <c r="ALC75" s="87"/>
      <c r="ALD75" s="87"/>
      <c r="ALE75" s="87"/>
      <c r="ALF75" s="87"/>
      <c r="ALG75" s="87"/>
      <c r="ALH75" s="87"/>
      <c r="ALI75" s="87"/>
      <c r="ALJ75" s="87"/>
      <c r="ALK75" s="87"/>
      <c r="ALL75" s="87"/>
      <c r="ALM75" s="87"/>
      <c r="ALN75" s="87"/>
      <c r="ALO75" s="87"/>
      <c r="ALP75" s="87"/>
      <c r="ALQ75" s="87"/>
      <c r="ALR75" s="87"/>
      <c r="ALS75" s="87"/>
      <c r="ALT75" s="87"/>
      <c r="ALU75" s="87"/>
      <c r="ALV75" s="87"/>
      <c r="ALW75" s="87"/>
      <c r="ALX75" s="87"/>
      <c r="ALY75" s="87"/>
      <c r="ALZ75" s="87"/>
      <c r="AMA75" s="87"/>
      <c r="AMB75" s="87"/>
      <c r="AMC75" s="87"/>
      <c r="AMD75" s="87"/>
      <c r="AME75" s="87"/>
      <c r="AMF75" s="87"/>
      <c r="AMG75" s="87"/>
      <c r="AMH75" s="87"/>
      <c r="AMI75" s="87"/>
      <c r="AMJ75" s="87"/>
      <c r="AMK75" s="87"/>
      <c r="AML75" s="87"/>
      <c r="AMM75" s="87"/>
      <c r="AMN75" s="87"/>
      <c r="AMO75" s="87"/>
      <c r="AMP75" s="87"/>
      <c r="AMQ75" s="87"/>
      <c r="AMR75" s="87"/>
      <c r="AMS75" s="87"/>
      <c r="AMT75" s="87"/>
      <c r="AMU75" s="87"/>
      <c r="AMV75" s="87"/>
      <c r="AMW75" s="87"/>
      <c r="AMX75" s="87"/>
      <c r="AMY75" s="87"/>
      <c r="AMZ75" s="87"/>
      <c r="ANA75" s="87"/>
      <c r="ANB75" s="87"/>
      <c r="ANC75" s="87"/>
      <c r="AND75" s="87"/>
      <c r="ANE75" s="87"/>
      <c r="ANF75" s="87"/>
      <c r="ANG75" s="87"/>
      <c r="ANH75" s="87"/>
      <c r="ANI75" s="87"/>
      <c r="ANJ75" s="87"/>
      <c r="ANK75" s="87"/>
      <c r="ANL75" s="87"/>
      <c r="ANM75" s="87"/>
      <c r="ANN75" s="87"/>
      <c r="ANO75" s="87"/>
      <c r="ANP75" s="87"/>
      <c r="ANQ75" s="87"/>
      <c r="ANR75" s="87"/>
      <c r="ANS75" s="87"/>
      <c r="ANT75" s="87"/>
      <c r="ANU75" s="87"/>
      <c r="ANV75" s="87"/>
      <c r="ANW75" s="87"/>
      <c r="ANX75" s="87"/>
      <c r="ANY75" s="87"/>
      <c r="ANZ75" s="87"/>
      <c r="AOA75" s="87"/>
      <c r="AOB75" s="87"/>
      <c r="AOC75" s="87"/>
      <c r="AOD75" s="87"/>
      <c r="AOE75" s="87"/>
      <c r="AOF75" s="87"/>
      <c r="AOG75" s="87"/>
      <c r="AOH75" s="87"/>
      <c r="AOI75" s="87"/>
      <c r="AOJ75" s="87"/>
      <c r="AOK75" s="87"/>
      <c r="AOL75" s="87"/>
      <c r="AOM75" s="87"/>
      <c r="AON75" s="87"/>
      <c r="AOO75" s="87"/>
      <c r="AOP75" s="87"/>
      <c r="AOQ75" s="87"/>
      <c r="AOR75" s="87"/>
      <c r="AOS75" s="87"/>
      <c r="AOT75" s="87"/>
      <c r="AOU75" s="87"/>
      <c r="AOV75" s="87"/>
      <c r="AOW75" s="87"/>
      <c r="AOX75" s="87"/>
      <c r="AOY75" s="87"/>
      <c r="AOZ75" s="87"/>
      <c r="APA75" s="87"/>
      <c r="APB75" s="87"/>
      <c r="APC75" s="87"/>
      <c r="APD75" s="87"/>
      <c r="APE75" s="87"/>
      <c r="APF75" s="87"/>
      <c r="APG75" s="87"/>
      <c r="APH75" s="87"/>
      <c r="API75" s="87"/>
      <c r="APJ75" s="87"/>
      <c r="APK75" s="87"/>
      <c r="APL75" s="87"/>
      <c r="APM75" s="87"/>
      <c r="APN75" s="87"/>
      <c r="APO75" s="87"/>
      <c r="APP75" s="87"/>
      <c r="APQ75" s="87"/>
      <c r="APR75" s="87"/>
      <c r="APS75" s="87"/>
      <c r="APT75" s="87"/>
      <c r="APU75" s="87"/>
      <c r="APV75" s="87"/>
      <c r="APW75" s="87"/>
      <c r="APX75" s="87"/>
      <c r="APY75" s="87"/>
      <c r="APZ75" s="87"/>
      <c r="AQA75" s="87"/>
      <c r="AQB75" s="87"/>
      <c r="AQC75" s="87"/>
      <c r="AQD75" s="87"/>
      <c r="AQE75" s="87"/>
      <c r="AQF75" s="87"/>
      <c r="AQG75" s="87"/>
      <c r="AQH75" s="87"/>
      <c r="AQI75" s="87"/>
      <c r="AQJ75" s="87"/>
      <c r="AQK75" s="87"/>
      <c r="AQL75" s="87"/>
      <c r="AQM75" s="87"/>
      <c r="AQN75" s="87"/>
      <c r="AQO75" s="87"/>
      <c r="AQP75" s="87"/>
      <c r="AQQ75" s="87"/>
      <c r="AQR75" s="87"/>
      <c r="AQS75" s="87"/>
      <c r="AQT75" s="87"/>
      <c r="AQU75" s="87"/>
      <c r="AQV75" s="87"/>
      <c r="AQW75" s="87"/>
      <c r="AQX75" s="87"/>
      <c r="AQY75" s="87"/>
      <c r="AQZ75" s="87"/>
      <c r="ARA75" s="87"/>
      <c r="ARB75" s="87"/>
      <c r="ARC75" s="87"/>
      <c r="ARD75" s="87"/>
      <c r="ARE75" s="87"/>
      <c r="ARF75" s="87"/>
      <c r="ARG75" s="87"/>
      <c r="ARH75" s="87"/>
      <c r="ARI75" s="87"/>
      <c r="ARJ75" s="87"/>
      <c r="ARK75" s="87"/>
      <c r="ARL75" s="87"/>
      <c r="ARM75" s="87"/>
      <c r="ARN75" s="87"/>
      <c r="ARO75" s="87"/>
      <c r="ARP75" s="87"/>
      <c r="ARQ75" s="87"/>
      <c r="ARR75" s="87"/>
      <c r="ARS75" s="87"/>
      <c r="ART75" s="87"/>
      <c r="ARU75" s="87"/>
      <c r="ARV75" s="87"/>
      <c r="ARW75" s="87"/>
      <c r="ARX75" s="87"/>
      <c r="ARY75" s="87"/>
      <c r="ARZ75" s="87"/>
      <c r="ASA75" s="87"/>
      <c r="ASB75" s="87"/>
      <c r="ASC75" s="87"/>
      <c r="ASD75" s="87"/>
      <c r="ASE75" s="87"/>
      <c r="ASF75" s="87"/>
      <c r="ASG75" s="87"/>
      <c r="ASH75" s="87"/>
      <c r="ASI75" s="87"/>
      <c r="ASJ75" s="87"/>
      <c r="ASK75" s="87"/>
      <c r="ASL75" s="87"/>
      <c r="ASM75" s="87"/>
      <c r="ASN75" s="87"/>
      <c r="ASO75" s="87"/>
      <c r="ASP75" s="87"/>
      <c r="ASQ75" s="87"/>
      <c r="ASR75" s="87"/>
      <c r="ASS75" s="87"/>
      <c r="AST75" s="87"/>
      <c r="ASU75" s="87"/>
      <c r="ASV75" s="87"/>
      <c r="ASW75" s="87"/>
      <c r="ASX75" s="87"/>
      <c r="ASY75" s="87"/>
      <c r="ASZ75" s="87"/>
      <c r="ATA75" s="87"/>
      <c r="ATB75" s="87"/>
      <c r="ATC75" s="87"/>
      <c r="ATD75" s="87"/>
      <c r="ATE75" s="87"/>
      <c r="ATF75" s="87"/>
      <c r="ATG75" s="87"/>
      <c r="ATH75" s="87"/>
      <c r="ATI75" s="87"/>
      <c r="ATJ75" s="87"/>
      <c r="ATK75" s="87"/>
      <c r="ATL75" s="87"/>
      <c r="ATM75" s="87"/>
      <c r="ATN75" s="87"/>
      <c r="ATO75" s="87"/>
      <c r="ATP75" s="87"/>
      <c r="ATQ75" s="87"/>
      <c r="ATR75" s="87"/>
      <c r="ATS75" s="87"/>
      <c r="ATT75" s="87"/>
      <c r="ATU75" s="87"/>
      <c r="ATV75" s="87"/>
      <c r="ATW75" s="87"/>
      <c r="ATX75" s="87"/>
      <c r="ATY75" s="87"/>
      <c r="ATZ75" s="87"/>
      <c r="AUA75" s="87"/>
      <c r="AUB75" s="87"/>
      <c r="AUC75" s="87"/>
      <c r="AUD75" s="87"/>
      <c r="AUE75" s="87"/>
      <c r="AUF75" s="87"/>
      <c r="AUG75" s="87"/>
      <c r="AUH75" s="87"/>
      <c r="AUI75" s="87"/>
      <c r="AUJ75" s="87"/>
      <c r="AUK75" s="87"/>
      <c r="AUL75" s="87"/>
      <c r="AUM75" s="87"/>
      <c r="AUN75" s="87"/>
      <c r="AUO75" s="87"/>
      <c r="AUP75" s="87"/>
      <c r="AUQ75" s="87"/>
      <c r="AUR75" s="87"/>
      <c r="AUS75" s="87"/>
      <c r="AUT75" s="87"/>
      <c r="AUU75" s="87"/>
      <c r="AUV75" s="87"/>
      <c r="AUW75" s="87"/>
      <c r="AUX75" s="87"/>
      <c r="AUY75" s="87"/>
      <c r="AUZ75" s="87"/>
      <c r="AVA75" s="87"/>
      <c r="AVB75" s="87"/>
      <c r="AVC75" s="87"/>
      <c r="AVD75" s="87"/>
      <c r="AVE75" s="87"/>
      <c r="AVF75" s="87"/>
      <c r="AVG75" s="87"/>
      <c r="AVH75" s="87"/>
      <c r="AVI75" s="87"/>
      <c r="AVJ75" s="87"/>
      <c r="AVK75" s="87"/>
      <c r="AVL75" s="87"/>
      <c r="AVM75" s="87"/>
      <c r="AVN75" s="87"/>
      <c r="AVO75" s="87"/>
      <c r="AVP75" s="87"/>
      <c r="AVQ75" s="87"/>
      <c r="AVR75" s="87"/>
      <c r="AVS75" s="87"/>
      <c r="AVT75" s="87"/>
      <c r="AVU75" s="87"/>
      <c r="AVV75" s="87"/>
      <c r="AVW75" s="87"/>
      <c r="AVX75" s="87"/>
      <c r="AVY75" s="87"/>
      <c r="AVZ75" s="87"/>
      <c r="AWA75" s="87"/>
      <c r="AWB75" s="87"/>
      <c r="AWC75" s="87"/>
      <c r="AWD75" s="87"/>
      <c r="AWE75" s="87"/>
      <c r="AWF75" s="87"/>
      <c r="AWG75" s="87"/>
      <c r="AWH75" s="87"/>
      <c r="AWI75" s="87"/>
      <c r="AWJ75" s="87"/>
      <c r="AWK75" s="87"/>
      <c r="AWL75" s="87"/>
      <c r="AWM75" s="87"/>
      <c r="AWN75" s="87"/>
      <c r="AWO75" s="87"/>
      <c r="AWP75" s="87"/>
      <c r="AWQ75" s="87"/>
      <c r="AWR75" s="87"/>
      <c r="AWS75" s="87"/>
      <c r="AWT75" s="87"/>
      <c r="AWU75" s="87"/>
      <c r="AWV75" s="87"/>
      <c r="AWW75" s="87"/>
      <c r="AWX75" s="87"/>
      <c r="AWY75" s="87"/>
      <c r="AWZ75" s="87"/>
      <c r="AXA75" s="87"/>
      <c r="AXB75" s="87"/>
      <c r="AXC75" s="87"/>
      <c r="AXD75" s="87"/>
      <c r="AXE75" s="87"/>
      <c r="AXF75" s="87"/>
      <c r="AXG75" s="87"/>
      <c r="AXH75" s="87"/>
      <c r="AXI75" s="87"/>
      <c r="AXJ75" s="87"/>
      <c r="AXK75" s="87"/>
      <c r="AXL75" s="87"/>
      <c r="AXM75" s="87"/>
      <c r="AXN75" s="87"/>
      <c r="AXO75" s="87"/>
      <c r="AXP75" s="87"/>
      <c r="AXQ75" s="87"/>
      <c r="AXR75" s="87"/>
      <c r="AXS75" s="87"/>
      <c r="AXT75" s="87"/>
      <c r="AXU75" s="87"/>
      <c r="AXV75" s="87"/>
      <c r="AXW75" s="87"/>
      <c r="AXX75" s="87"/>
      <c r="AXY75" s="87"/>
      <c r="AXZ75" s="87"/>
      <c r="AYA75" s="87"/>
      <c r="AYB75" s="87"/>
      <c r="AYC75" s="87"/>
      <c r="AYD75" s="87"/>
      <c r="AYE75" s="87"/>
      <c r="AYF75" s="87"/>
      <c r="AYG75" s="87"/>
      <c r="AYH75" s="87"/>
      <c r="AYI75" s="87"/>
      <c r="AYJ75" s="87"/>
      <c r="AYK75" s="87"/>
      <c r="AYL75" s="87"/>
      <c r="AYM75" s="87"/>
      <c r="AYN75" s="87"/>
      <c r="AYO75" s="87"/>
      <c r="AYP75" s="87"/>
      <c r="AYQ75" s="87"/>
      <c r="AYR75" s="87"/>
      <c r="AYS75" s="87"/>
      <c r="AYT75" s="87"/>
      <c r="AYU75" s="87"/>
      <c r="AYV75" s="87"/>
      <c r="AYW75" s="87"/>
      <c r="AYX75" s="87"/>
      <c r="AYY75" s="87"/>
      <c r="AYZ75" s="87"/>
      <c r="AZA75" s="87"/>
      <c r="AZB75" s="87"/>
      <c r="AZC75" s="87"/>
      <c r="AZD75" s="87"/>
      <c r="AZE75" s="87"/>
      <c r="AZF75" s="87"/>
      <c r="AZG75" s="87"/>
      <c r="AZH75" s="87"/>
      <c r="AZI75" s="87"/>
      <c r="AZJ75" s="87"/>
      <c r="AZK75" s="87"/>
      <c r="AZL75" s="87"/>
      <c r="AZM75" s="87"/>
      <c r="AZN75" s="87"/>
      <c r="AZO75" s="87"/>
      <c r="AZP75" s="87"/>
      <c r="AZQ75" s="87"/>
      <c r="AZR75" s="87"/>
      <c r="AZS75" s="87"/>
      <c r="AZT75" s="87"/>
      <c r="AZU75" s="87"/>
      <c r="AZV75" s="87"/>
      <c r="AZW75" s="87"/>
      <c r="AZX75" s="87"/>
      <c r="AZY75" s="87"/>
      <c r="AZZ75" s="87"/>
      <c r="BAA75" s="87"/>
      <c r="BAB75" s="87"/>
      <c r="BAC75" s="87"/>
      <c r="BAD75" s="87"/>
      <c r="BAE75" s="87"/>
      <c r="BAF75" s="87"/>
      <c r="BAG75" s="87"/>
      <c r="BAH75" s="87"/>
      <c r="BAI75" s="87"/>
      <c r="BAJ75" s="87"/>
      <c r="BAK75" s="87"/>
      <c r="BAL75" s="87"/>
      <c r="BAM75" s="87"/>
      <c r="BAN75" s="87"/>
      <c r="BAO75" s="87"/>
      <c r="BAP75" s="87"/>
      <c r="BAQ75" s="87"/>
      <c r="BAR75" s="87"/>
      <c r="BAS75" s="87"/>
      <c r="BAT75" s="87"/>
      <c r="BAU75" s="87"/>
      <c r="BAV75" s="87"/>
      <c r="BAW75" s="87"/>
      <c r="BAX75" s="87"/>
      <c r="BAY75" s="87"/>
      <c r="BAZ75" s="87"/>
      <c r="BBA75" s="87"/>
      <c r="BBB75" s="87"/>
      <c r="BBC75" s="87"/>
      <c r="BBD75" s="87"/>
      <c r="BBE75" s="87"/>
      <c r="BBF75" s="87"/>
      <c r="BBG75" s="87"/>
      <c r="BBH75" s="87"/>
      <c r="BBI75" s="87"/>
      <c r="BBJ75" s="87"/>
      <c r="BBK75" s="87"/>
      <c r="BBL75" s="87"/>
      <c r="BBM75" s="87"/>
      <c r="BBN75" s="87"/>
      <c r="BBO75" s="87"/>
      <c r="BBP75" s="87"/>
      <c r="BBQ75" s="87"/>
      <c r="BBR75" s="87"/>
      <c r="BBS75" s="87"/>
      <c r="BBT75" s="87"/>
      <c r="BBU75" s="87"/>
      <c r="BBV75" s="87"/>
      <c r="BBW75" s="87"/>
      <c r="BBX75" s="87"/>
      <c r="BBY75" s="87"/>
      <c r="BBZ75" s="87"/>
      <c r="BCA75" s="87"/>
      <c r="BCB75" s="87"/>
      <c r="BCC75" s="87"/>
      <c r="BCD75" s="87"/>
      <c r="BCE75" s="87"/>
      <c r="BCF75" s="87"/>
      <c r="BCG75" s="87"/>
      <c r="BCH75" s="87"/>
      <c r="BCI75" s="87"/>
      <c r="BCJ75" s="87"/>
      <c r="BCK75" s="87"/>
      <c r="BCL75" s="87"/>
      <c r="BCM75" s="87"/>
      <c r="BCN75" s="87"/>
      <c r="BCO75" s="87"/>
      <c r="BCP75" s="87"/>
      <c r="BCQ75" s="87"/>
      <c r="BCR75" s="87"/>
      <c r="BCS75" s="87"/>
      <c r="BCT75" s="87"/>
      <c r="BCU75" s="87"/>
      <c r="BCV75" s="87"/>
      <c r="BCW75" s="87"/>
      <c r="BCX75" s="87"/>
      <c r="BCY75" s="87"/>
      <c r="BCZ75" s="87"/>
      <c r="BDA75" s="87"/>
      <c r="BDB75" s="87"/>
      <c r="BDC75" s="87"/>
      <c r="BDD75" s="87"/>
      <c r="BDE75" s="87"/>
      <c r="BDF75" s="87"/>
      <c r="BDG75" s="87"/>
      <c r="BDH75" s="87"/>
      <c r="BDI75" s="87"/>
      <c r="BDJ75" s="87"/>
      <c r="BDK75" s="87"/>
      <c r="BDL75" s="87"/>
      <c r="BDM75" s="87"/>
      <c r="BDN75" s="87"/>
      <c r="BDO75" s="87"/>
      <c r="BDP75" s="87"/>
      <c r="BDQ75" s="87"/>
      <c r="BDR75" s="87"/>
      <c r="BDS75" s="87"/>
      <c r="BDT75" s="87"/>
      <c r="BDU75" s="87"/>
      <c r="BDV75" s="87"/>
      <c r="BDW75" s="87"/>
      <c r="BDX75" s="87"/>
      <c r="BDY75" s="87"/>
      <c r="BDZ75" s="87"/>
      <c r="BEA75" s="87"/>
      <c r="BEB75" s="87"/>
      <c r="BEC75" s="87"/>
      <c r="BED75" s="87"/>
      <c r="BEE75" s="87"/>
      <c r="BEF75" s="87"/>
      <c r="BEG75" s="87"/>
      <c r="BEH75" s="87"/>
      <c r="BEI75" s="87"/>
      <c r="BEJ75" s="87"/>
      <c r="BEK75" s="87"/>
      <c r="BEL75" s="87"/>
      <c r="BEM75" s="87"/>
      <c r="BEN75" s="87"/>
      <c r="BEO75" s="87"/>
      <c r="BEP75" s="87"/>
      <c r="BEQ75" s="87"/>
      <c r="BER75" s="87"/>
      <c r="BES75" s="87"/>
      <c r="BET75" s="87"/>
      <c r="BEU75" s="87"/>
      <c r="BEV75" s="87"/>
      <c r="BEW75" s="87"/>
      <c r="BEX75" s="87"/>
      <c r="BEY75" s="87"/>
      <c r="BEZ75" s="87"/>
      <c r="BFA75" s="87"/>
      <c r="BFB75" s="87"/>
      <c r="BFC75" s="87"/>
      <c r="BFD75" s="87"/>
      <c r="BFE75" s="87"/>
      <c r="BFF75" s="87"/>
      <c r="BFG75" s="87"/>
      <c r="BFH75" s="87"/>
      <c r="BFI75" s="87"/>
      <c r="BFJ75" s="87"/>
      <c r="BFK75" s="87"/>
      <c r="BFL75" s="87"/>
      <c r="BFM75" s="87"/>
      <c r="BFN75" s="87"/>
      <c r="BFO75" s="87"/>
      <c r="BFP75" s="87"/>
      <c r="BFQ75" s="87"/>
      <c r="BFR75" s="87"/>
      <c r="BFS75" s="87"/>
      <c r="BFT75" s="87"/>
      <c r="BFU75" s="87"/>
      <c r="BFV75" s="87"/>
      <c r="BFW75" s="87"/>
      <c r="BFX75" s="87"/>
      <c r="BFY75" s="87"/>
      <c r="BFZ75" s="87"/>
      <c r="BGA75" s="87"/>
      <c r="BGB75" s="87"/>
      <c r="BGC75" s="87"/>
      <c r="BGD75" s="87"/>
      <c r="BGE75" s="87"/>
      <c r="BGF75" s="87"/>
      <c r="BGG75" s="87"/>
      <c r="BGH75" s="87"/>
      <c r="BGI75" s="87"/>
      <c r="BGJ75" s="87"/>
      <c r="BGK75" s="87"/>
      <c r="BGL75" s="87"/>
      <c r="BGM75" s="87"/>
      <c r="BGN75" s="87"/>
      <c r="BGO75" s="87"/>
      <c r="BGP75" s="87"/>
      <c r="BGQ75" s="87"/>
      <c r="BGR75" s="87"/>
      <c r="BGS75" s="87"/>
      <c r="BGT75" s="87"/>
      <c r="BGU75" s="87"/>
      <c r="BGV75" s="87"/>
      <c r="BGW75" s="87"/>
      <c r="BGX75" s="87"/>
      <c r="BGY75" s="87"/>
      <c r="BGZ75" s="87"/>
      <c r="BHA75" s="87"/>
      <c r="BHB75" s="87"/>
      <c r="BHC75" s="87"/>
      <c r="BHD75" s="87"/>
      <c r="BHE75" s="87"/>
      <c r="BHF75" s="87"/>
      <c r="BHG75" s="87"/>
      <c r="BHH75" s="87"/>
      <c r="BHI75" s="87"/>
      <c r="BHJ75" s="87"/>
      <c r="BHK75" s="87"/>
      <c r="BHL75" s="87"/>
      <c r="BHM75" s="87"/>
      <c r="BHN75" s="87"/>
      <c r="BHO75" s="87"/>
      <c r="BHP75" s="87"/>
      <c r="BHQ75" s="87"/>
      <c r="BHR75" s="87"/>
      <c r="BHS75" s="87"/>
      <c r="BHT75" s="87"/>
      <c r="BHU75" s="87"/>
      <c r="BHV75" s="87"/>
      <c r="BHW75" s="87"/>
      <c r="BHX75" s="87"/>
      <c r="BHY75" s="87"/>
      <c r="BHZ75" s="87"/>
      <c r="BIA75" s="87"/>
      <c r="BIB75" s="87"/>
      <c r="BIC75" s="87"/>
      <c r="BID75" s="87"/>
      <c r="BIE75" s="87"/>
      <c r="BIF75" s="87"/>
      <c r="BIG75" s="87"/>
      <c r="BIH75" s="87"/>
      <c r="BII75" s="87"/>
      <c r="BIJ75" s="87"/>
      <c r="BIK75" s="87"/>
      <c r="BIL75" s="87"/>
      <c r="BIM75" s="87"/>
      <c r="BIN75" s="87"/>
      <c r="BIO75" s="87"/>
      <c r="BIP75" s="87"/>
      <c r="BIQ75" s="87"/>
      <c r="BIR75" s="87"/>
      <c r="BIS75" s="87"/>
      <c r="BIT75" s="87"/>
      <c r="BIU75" s="87"/>
      <c r="BIV75" s="87"/>
      <c r="BIW75" s="87"/>
      <c r="BIX75" s="87"/>
      <c r="BIY75" s="87"/>
      <c r="BIZ75" s="87"/>
      <c r="BJA75" s="87"/>
      <c r="BJB75" s="87"/>
      <c r="BJC75" s="87"/>
      <c r="BJD75" s="87"/>
      <c r="BJE75" s="87"/>
      <c r="BJF75" s="87"/>
      <c r="BJG75" s="87"/>
      <c r="BJH75" s="87"/>
      <c r="BJI75" s="87"/>
      <c r="BJJ75" s="87"/>
      <c r="BJK75" s="87"/>
      <c r="BJL75" s="87"/>
      <c r="BJM75" s="87"/>
      <c r="BJN75" s="87"/>
      <c r="BJO75" s="87"/>
      <c r="BJP75" s="87"/>
      <c r="BJQ75" s="87"/>
      <c r="BJR75" s="87"/>
      <c r="BJS75" s="87"/>
      <c r="BJT75" s="87"/>
      <c r="BJU75" s="87"/>
      <c r="BJV75" s="87"/>
      <c r="BJW75" s="87"/>
      <c r="BJX75" s="87"/>
      <c r="BJY75" s="87"/>
      <c r="BJZ75" s="87"/>
      <c r="BKA75" s="87"/>
      <c r="BKB75" s="87"/>
      <c r="BKC75" s="87"/>
      <c r="BKD75" s="87"/>
      <c r="BKE75" s="87"/>
      <c r="BKF75" s="87"/>
      <c r="BKG75" s="87"/>
      <c r="BKH75" s="87"/>
      <c r="BKI75" s="87"/>
      <c r="BKJ75" s="87"/>
      <c r="BKK75" s="87"/>
      <c r="BKL75" s="87"/>
      <c r="BKM75" s="87"/>
      <c r="BKN75" s="87"/>
      <c r="BKO75" s="87"/>
      <c r="BKP75" s="87"/>
      <c r="BKQ75" s="87"/>
      <c r="BKR75" s="87"/>
      <c r="BKS75" s="87"/>
      <c r="BKT75" s="87"/>
      <c r="BKU75" s="87"/>
      <c r="BKV75" s="87"/>
      <c r="BKW75" s="87"/>
      <c r="BKX75" s="87"/>
      <c r="BKY75" s="87"/>
      <c r="BKZ75" s="87"/>
      <c r="BLA75" s="87"/>
      <c r="BLB75" s="87"/>
      <c r="BLC75" s="87"/>
      <c r="BLD75" s="87"/>
      <c r="BLE75" s="87"/>
      <c r="BLF75" s="87"/>
      <c r="BLG75" s="87"/>
      <c r="BLH75" s="87"/>
      <c r="BLI75" s="87"/>
      <c r="BLJ75" s="87"/>
      <c r="BLK75" s="87"/>
      <c r="BLL75" s="87"/>
      <c r="BLM75" s="87"/>
      <c r="BLN75" s="87"/>
      <c r="BLO75" s="87"/>
      <c r="BLP75" s="87"/>
      <c r="BLQ75" s="87"/>
      <c r="BLR75" s="87"/>
      <c r="BLS75" s="87"/>
      <c r="BLT75" s="87"/>
      <c r="BLU75" s="87"/>
      <c r="BLV75" s="87"/>
      <c r="BLW75" s="87"/>
      <c r="BLX75" s="87"/>
      <c r="BLY75" s="87"/>
      <c r="BLZ75" s="87"/>
      <c r="BMA75" s="87"/>
      <c r="BMB75" s="87"/>
      <c r="BMC75" s="87"/>
      <c r="BMD75" s="87"/>
      <c r="BME75" s="87"/>
      <c r="BMF75" s="87"/>
      <c r="BMG75" s="87"/>
      <c r="BMH75" s="87"/>
      <c r="BMI75" s="87"/>
      <c r="BMJ75" s="87"/>
      <c r="BMK75" s="87"/>
      <c r="BML75" s="87"/>
      <c r="BMM75" s="87"/>
      <c r="BMN75" s="87"/>
      <c r="BMO75" s="87"/>
      <c r="BMP75" s="87"/>
      <c r="BMQ75" s="87"/>
      <c r="BMR75" s="87"/>
      <c r="BMS75" s="87"/>
      <c r="BMT75" s="87"/>
      <c r="BMU75" s="87"/>
      <c r="BMV75" s="87"/>
      <c r="BMW75" s="87"/>
      <c r="BMX75" s="87"/>
      <c r="BMY75" s="87"/>
      <c r="BMZ75" s="87"/>
      <c r="BNA75" s="87"/>
      <c r="BNB75" s="87"/>
      <c r="BNC75" s="87"/>
      <c r="BND75" s="87"/>
      <c r="BNE75" s="87"/>
      <c r="BNF75" s="87"/>
      <c r="BNG75" s="87"/>
      <c r="BNH75" s="87"/>
      <c r="BNI75" s="87"/>
      <c r="BNJ75" s="87"/>
      <c r="BNK75" s="87"/>
      <c r="BNL75" s="87"/>
      <c r="BNM75" s="87"/>
      <c r="BNN75" s="87"/>
      <c r="BNO75" s="87"/>
      <c r="BNP75" s="87"/>
      <c r="BNQ75" s="87"/>
      <c r="BNR75" s="87"/>
      <c r="BNS75" s="87"/>
      <c r="BNT75" s="87"/>
      <c r="BNU75" s="87"/>
      <c r="BNV75" s="87"/>
      <c r="BNW75" s="87"/>
      <c r="BNX75" s="87"/>
      <c r="BNY75" s="87"/>
      <c r="BNZ75" s="87"/>
      <c r="BOA75" s="87"/>
      <c r="BOB75" s="87"/>
      <c r="BOC75" s="87"/>
      <c r="BOD75" s="87"/>
      <c r="BOE75" s="87"/>
      <c r="BOF75" s="87"/>
      <c r="BOG75" s="87"/>
      <c r="BOH75" s="87"/>
      <c r="BOI75" s="87"/>
      <c r="BOJ75" s="87"/>
      <c r="BOK75" s="87"/>
      <c r="BOL75" s="87"/>
      <c r="BOM75" s="87"/>
      <c r="BON75" s="87"/>
      <c r="BOO75" s="87"/>
      <c r="BOP75" s="87"/>
      <c r="BOQ75" s="87"/>
      <c r="BOR75" s="87"/>
      <c r="BOS75" s="87"/>
      <c r="BOT75" s="87"/>
      <c r="BOU75" s="87"/>
      <c r="BOV75" s="87"/>
      <c r="BOW75" s="87"/>
      <c r="BOX75" s="87"/>
      <c r="BOY75" s="87"/>
      <c r="BOZ75" s="87"/>
      <c r="BPA75" s="87"/>
      <c r="BPB75" s="87"/>
      <c r="BPC75" s="87"/>
      <c r="BPD75" s="87"/>
      <c r="BPE75" s="87"/>
      <c r="BPF75" s="87"/>
      <c r="BPG75" s="87"/>
      <c r="BPH75" s="87"/>
      <c r="BPI75" s="87"/>
      <c r="BPJ75" s="87"/>
      <c r="BPK75" s="87"/>
      <c r="BPL75" s="87"/>
      <c r="BPM75" s="87"/>
      <c r="BPN75" s="87"/>
      <c r="BPO75" s="87"/>
      <c r="BPP75" s="87"/>
      <c r="BPQ75" s="87"/>
      <c r="BPR75" s="87"/>
      <c r="BPS75" s="87"/>
      <c r="BPT75" s="87"/>
      <c r="BPU75" s="87"/>
      <c r="BPV75" s="87"/>
      <c r="BPW75" s="87"/>
      <c r="BPX75" s="87"/>
      <c r="BPY75" s="87"/>
      <c r="BPZ75" s="87"/>
      <c r="BQA75" s="87"/>
      <c r="BQB75" s="87"/>
      <c r="BQC75" s="87"/>
      <c r="BQD75" s="87"/>
      <c r="BQE75" s="87"/>
      <c r="BQF75" s="87"/>
      <c r="BQG75" s="87"/>
      <c r="BQH75" s="87"/>
      <c r="BQI75" s="87"/>
      <c r="BQJ75" s="87"/>
      <c r="BQK75" s="87"/>
      <c r="BQL75" s="87"/>
      <c r="BQM75" s="87"/>
      <c r="BQN75" s="87"/>
      <c r="BQO75" s="87"/>
      <c r="BQP75" s="87"/>
      <c r="BQQ75" s="87"/>
      <c r="BQR75" s="87"/>
      <c r="BQS75" s="87"/>
      <c r="BQT75" s="87"/>
      <c r="BQU75" s="87"/>
      <c r="BQV75" s="87"/>
      <c r="BQW75" s="87"/>
      <c r="BQX75" s="87"/>
      <c r="BQY75" s="87"/>
      <c r="BQZ75" s="87"/>
      <c r="BRA75" s="87"/>
      <c r="BRB75" s="87"/>
      <c r="BRC75" s="87"/>
      <c r="BRD75" s="87"/>
      <c r="BRE75" s="87"/>
      <c r="BRF75" s="87"/>
      <c r="BRG75" s="87"/>
      <c r="BRH75" s="87"/>
      <c r="BRI75" s="87"/>
      <c r="BRJ75" s="87"/>
      <c r="BRK75" s="87"/>
      <c r="BRL75" s="87"/>
      <c r="BRM75" s="87"/>
      <c r="BRN75" s="87"/>
      <c r="BRO75" s="87"/>
      <c r="BRP75" s="87"/>
      <c r="BRQ75" s="87"/>
      <c r="BRR75" s="87"/>
      <c r="BRS75" s="87"/>
      <c r="BRT75" s="87"/>
      <c r="BRU75" s="87"/>
      <c r="BRV75" s="87"/>
      <c r="BRW75" s="87"/>
      <c r="BRX75" s="87"/>
      <c r="BRY75" s="87"/>
      <c r="BRZ75" s="87"/>
      <c r="BSA75" s="87"/>
      <c r="BSB75" s="87"/>
      <c r="BSC75" s="87"/>
      <c r="BSD75" s="87"/>
      <c r="BSE75" s="87"/>
      <c r="BSF75" s="87"/>
      <c r="BSG75" s="87"/>
      <c r="BSH75" s="87"/>
      <c r="BSI75" s="87"/>
      <c r="BSJ75" s="87"/>
      <c r="BSK75" s="87"/>
      <c r="BSL75" s="87"/>
      <c r="BSM75" s="87"/>
      <c r="BSN75" s="87"/>
      <c r="BSO75" s="87"/>
      <c r="BSP75" s="87"/>
      <c r="BSQ75" s="87"/>
      <c r="BSR75" s="87"/>
      <c r="BSS75" s="87"/>
      <c r="BST75" s="87"/>
      <c r="BSU75" s="87"/>
      <c r="BSV75" s="87"/>
      <c r="BSW75" s="87"/>
      <c r="BSX75" s="87"/>
      <c r="BSY75" s="87"/>
      <c r="BSZ75" s="87"/>
      <c r="BTA75" s="87"/>
      <c r="BTB75" s="87"/>
      <c r="BTC75" s="87"/>
      <c r="BTD75" s="87"/>
      <c r="BTE75" s="87"/>
      <c r="BTF75" s="87"/>
      <c r="BTG75" s="87"/>
      <c r="BTH75" s="87"/>
      <c r="BTI75" s="87"/>
      <c r="BTJ75" s="87"/>
      <c r="BTK75" s="87"/>
      <c r="BTL75" s="87"/>
      <c r="BTM75" s="87"/>
      <c r="BTN75" s="87"/>
      <c r="BTO75" s="87"/>
      <c r="BTP75" s="87"/>
      <c r="BTQ75" s="87"/>
      <c r="BTR75" s="87"/>
      <c r="BTS75" s="87"/>
      <c r="BTT75" s="87"/>
      <c r="BTU75" s="87"/>
      <c r="BTV75" s="87"/>
      <c r="BTW75" s="87"/>
      <c r="BTX75" s="87"/>
      <c r="BTY75" s="87"/>
      <c r="BTZ75" s="87"/>
      <c r="BUA75" s="87"/>
      <c r="BUB75" s="87"/>
      <c r="BUC75" s="87"/>
      <c r="BUD75" s="87"/>
      <c r="BUE75" s="87"/>
      <c r="BUF75" s="87"/>
      <c r="BUG75" s="87"/>
      <c r="BUH75" s="87"/>
      <c r="BUI75" s="87"/>
      <c r="BUJ75" s="87"/>
      <c r="BUK75" s="87"/>
      <c r="BUL75" s="87"/>
      <c r="BUM75" s="87"/>
      <c r="BUN75" s="87"/>
      <c r="BUO75" s="87"/>
      <c r="BUP75" s="87"/>
      <c r="BUQ75" s="87"/>
      <c r="BUR75" s="87"/>
      <c r="BUS75" s="87"/>
      <c r="BUT75" s="87"/>
      <c r="BUU75" s="87"/>
      <c r="BUV75" s="87"/>
      <c r="BUW75" s="87"/>
      <c r="BUX75" s="87"/>
      <c r="BUY75" s="87"/>
      <c r="BUZ75" s="87"/>
      <c r="BVA75" s="87"/>
      <c r="BVB75" s="87"/>
      <c r="BVC75" s="87"/>
      <c r="BVD75" s="87"/>
      <c r="BVE75" s="87"/>
      <c r="BVF75" s="87"/>
      <c r="BVG75" s="87"/>
      <c r="BVH75" s="87"/>
      <c r="BVI75" s="87"/>
      <c r="BVJ75" s="87"/>
      <c r="BVK75" s="87"/>
      <c r="BVL75" s="87"/>
      <c r="BVM75" s="87"/>
      <c r="BVN75" s="87"/>
      <c r="BVO75" s="87"/>
      <c r="BVP75" s="87"/>
      <c r="BVQ75" s="87"/>
      <c r="BVR75" s="87"/>
      <c r="BVS75" s="87"/>
      <c r="BVT75" s="87"/>
      <c r="BVU75" s="87"/>
      <c r="BVV75" s="87"/>
      <c r="BVW75" s="87"/>
      <c r="BVX75" s="87"/>
      <c r="BVY75" s="87"/>
      <c r="BVZ75" s="87"/>
      <c r="BWA75" s="87"/>
      <c r="BWB75" s="87"/>
      <c r="BWC75" s="87"/>
      <c r="BWD75" s="87"/>
      <c r="BWE75" s="87"/>
      <c r="BWF75" s="87"/>
      <c r="BWG75" s="87"/>
      <c r="BWH75" s="87"/>
      <c r="BWI75" s="87"/>
      <c r="BWJ75" s="87"/>
      <c r="BWK75" s="87"/>
      <c r="BWL75" s="87"/>
      <c r="BWM75" s="87"/>
      <c r="BWN75" s="87"/>
      <c r="BWO75" s="87"/>
      <c r="BWP75" s="87"/>
      <c r="BWQ75" s="87"/>
      <c r="BWR75" s="87"/>
      <c r="BWS75" s="87"/>
      <c r="BWT75" s="87"/>
      <c r="BWU75" s="87"/>
      <c r="BWV75" s="87"/>
      <c r="BWW75" s="87"/>
      <c r="BWX75" s="87"/>
      <c r="BWY75" s="87"/>
      <c r="BWZ75" s="87"/>
      <c r="BXA75" s="87"/>
      <c r="BXB75" s="87"/>
      <c r="BXC75" s="87"/>
      <c r="BXD75" s="87"/>
      <c r="BXE75" s="87"/>
      <c r="BXF75" s="87"/>
      <c r="BXG75" s="87"/>
      <c r="BXH75" s="87"/>
      <c r="BXI75" s="87"/>
      <c r="BXJ75" s="87"/>
      <c r="BXK75" s="87"/>
      <c r="BXL75" s="87"/>
      <c r="BXM75" s="87"/>
      <c r="BXN75" s="87"/>
      <c r="BXO75" s="87"/>
      <c r="BXP75" s="87"/>
      <c r="BXQ75" s="87"/>
      <c r="BXR75" s="87"/>
      <c r="BXS75" s="87"/>
      <c r="BXT75" s="87"/>
      <c r="BXU75" s="87"/>
      <c r="BXV75" s="87"/>
      <c r="BXW75" s="87"/>
      <c r="BXX75" s="87"/>
      <c r="BXY75" s="87"/>
    </row>
    <row r="76" spans="1:2001" s="88" customFormat="1" ht="15.75" hidden="1" customHeight="1" outlineLevel="1">
      <c r="A76" s="53"/>
      <c r="B76" s="89" t="s">
        <v>91</v>
      </c>
      <c r="C76" s="90">
        <f>'[17]2012 Charge Activity'!$AC$1134</f>
        <v>2</v>
      </c>
      <c r="D76" s="91"/>
      <c r="E76" s="92"/>
      <c r="F76" s="92"/>
      <c r="G76" s="64"/>
      <c r="H76" s="64"/>
      <c r="I76" s="95"/>
      <c r="J76" s="85"/>
      <c r="K76" s="96"/>
      <c r="L76" s="95"/>
      <c r="M76" s="65"/>
      <c r="N76" s="65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87"/>
      <c r="JM76" s="87"/>
      <c r="JN76" s="87"/>
      <c r="JO76" s="87"/>
      <c r="JP76" s="87"/>
      <c r="JQ76" s="87"/>
      <c r="JR76" s="87"/>
      <c r="JS76" s="87"/>
      <c r="JT76" s="87"/>
      <c r="JU76" s="87"/>
      <c r="JV76" s="87"/>
      <c r="JW76" s="87"/>
      <c r="JX76" s="87"/>
      <c r="JY76" s="87"/>
      <c r="JZ76" s="87"/>
      <c r="KA76" s="87"/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87"/>
      <c r="NA76" s="87"/>
      <c r="NB76" s="87"/>
      <c r="NC76" s="87"/>
      <c r="ND76" s="87"/>
      <c r="NE76" s="87"/>
      <c r="NF76" s="87"/>
      <c r="NG76" s="87"/>
      <c r="NH76" s="87"/>
      <c r="NI76" s="87"/>
      <c r="NJ76" s="87"/>
      <c r="NK76" s="87"/>
      <c r="NL76" s="87"/>
      <c r="NM76" s="87"/>
      <c r="NN76" s="87"/>
      <c r="NO76" s="87"/>
      <c r="NP76" s="87"/>
      <c r="NQ76" s="87"/>
      <c r="NR76" s="87"/>
      <c r="NS76" s="87"/>
      <c r="NT76" s="87"/>
      <c r="NU76" s="87"/>
      <c r="NV76" s="87"/>
      <c r="NW76" s="87"/>
      <c r="NX76" s="87"/>
      <c r="NY76" s="87"/>
      <c r="NZ76" s="87"/>
      <c r="OA76" s="87"/>
      <c r="OB76" s="87"/>
      <c r="OC76" s="87"/>
      <c r="OD76" s="87"/>
      <c r="OE76" s="87"/>
      <c r="OF76" s="87"/>
      <c r="OG76" s="87"/>
      <c r="OH76" s="87"/>
      <c r="OI76" s="87"/>
      <c r="OJ76" s="87"/>
      <c r="OK76" s="87"/>
      <c r="OL76" s="87"/>
      <c r="OM76" s="87"/>
      <c r="ON76" s="87"/>
      <c r="OO76" s="87"/>
      <c r="OP76" s="87"/>
      <c r="OQ76" s="87"/>
      <c r="OR76" s="87"/>
      <c r="OS76" s="87"/>
      <c r="OT76" s="87"/>
      <c r="OU76" s="87"/>
      <c r="OV76" s="87"/>
      <c r="OW76" s="87"/>
      <c r="OX76" s="87"/>
      <c r="OY76" s="87"/>
      <c r="OZ76" s="87"/>
      <c r="PA76" s="87"/>
      <c r="PB76" s="87"/>
      <c r="PC76" s="87"/>
      <c r="PD76" s="87"/>
      <c r="PE76" s="87"/>
      <c r="PF76" s="87"/>
      <c r="PG76" s="87"/>
      <c r="PH76" s="87"/>
      <c r="PI76" s="87"/>
      <c r="PJ76" s="87"/>
      <c r="PK76" s="87"/>
      <c r="PL76" s="87"/>
      <c r="PM76" s="87"/>
      <c r="PN76" s="87"/>
      <c r="PO76" s="87"/>
      <c r="PP76" s="87"/>
      <c r="PQ76" s="87"/>
      <c r="PR76" s="87"/>
      <c r="PS76" s="87"/>
      <c r="PT76" s="87"/>
      <c r="PU76" s="87"/>
      <c r="PV76" s="87"/>
      <c r="PW76" s="87"/>
      <c r="PX76" s="87"/>
      <c r="PY76" s="87"/>
      <c r="PZ76" s="87"/>
      <c r="QA76" s="87"/>
      <c r="QB76" s="87"/>
      <c r="QC76" s="87"/>
      <c r="QD76" s="87"/>
      <c r="QE76" s="87"/>
      <c r="QF76" s="87"/>
      <c r="QG76" s="87"/>
      <c r="QH76" s="87"/>
      <c r="QI76" s="87"/>
      <c r="QJ76" s="87"/>
      <c r="QK76" s="87"/>
      <c r="QL76" s="87"/>
      <c r="QM76" s="87"/>
      <c r="QN76" s="87"/>
      <c r="QO76" s="87"/>
      <c r="QP76" s="87"/>
      <c r="QQ76" s="87"/>
      <c r="QR76" s="87"/>
      <c r="QS76" s="87"/>
      <c r="QT76" s="87"/>
      <c r="QU76" s="87"/>
      <c r="QV76" s="87"/>
      <c r="QW76" s="87"/>
      <c r="QX76" s="87"/>
      <c r="QY76" s="87"/>
      <c r="QZ76" s="87"/>
      <c r="RA76" s="87"/>
      <c r="RB76" s="87"/>
      <c r="RC76" s="87"/>
      <c r="RD76" s="87"/>
      <c r="RE76" s="87"/>
      <c r="RF76" s="87"/>
      <c r="RG76" s="87"/>
      <c r="RH76" s="87"/>
      <c r="RI76" s="87"/>
      <c r="RJ76" s="87"/>
      <c r="RK76" s="87"/>
      <c r="RL76" s="87"/>
      <c r="RM76" s="87"/>
      <c r="RN76" s="87"/>
      <c r="RO76" s="87"/>
      <c r="RP76" s="87"/>
      <c r="RQ76" s="87"/>
      <c r="RR76" s="87"/>
      <c r="RS76" s="87"/>
      <c r="RT76" s="87"/>
      <c r="RU76" s="87"/>
      <c r="RV76" s="87"/>
      <c r="RW76" s="87"/>
      <c r="RX76" s="87"/>
      <c r="RY76" s="87"/>
      <c r="RZ76" s="87"/>
      <c r="SA76" s="87"/>
      <c r="SB76" s="87"/>
      <c r="SC76" s="87"/>
      <c r="SD76" s="87"/>
      <c r="SE76" s="87"/>
      <c r="SF76" s="87"/>
      <c r="SG76" s="87"/>
      <c r="SH76" s="87"/>
      <c r="SI76" s="87"/>
      <c r="SJ76" s="87"/>
      <c r="SK76" s="87"/>
      <c r="SL76" s="87"/>
      <c r="SM76" s="87"/>
      <c r="SN76" s="87"/>
      <c r="SO76" s="87"/>
      <c r="SP76" s="87"/>
      <c r="SQ76" s="87"/>
      <c r="SR76" s="87"/>
      <c r="SS76" s="87"/>
      <c r="ST76" s="87"/>
      <c r="SU76" s="87"/>
      <c r="SV76" s="87"/>
      <c r="SW76" s="87"/>
      <c r="SX76" s="87"/>
      <c r="SY76" s="87"/>
      <c r="SZ76" s="87"/>
      <c r="TA76" s="87"/>
      <c r="TB76" s="87"/>
      <c r="TC76" s="87"/>
      <c r="TD76" s="87"/>
      <c r="TE76" s="87"/>
      <c r="TF76" s="87"/>
      <c r="TG76" s="87"/>
      <c r="TH76" s="87"/>
      <c r="TI76" s="87"/>
      <c r="TJ76" s="87"/>
      <c r="TK76" s="87"/>
      <c r="TL76" s="87"/>
      <c r="TM76" s="87"/>
      <c r="TN76" s="87"/>
      <c r="TO76" s="87"/>
      <c r="TP76" s="87"/>
      <c r="TQ76" s="87"/>
      <c r="TR76" s="87"/>
      <c r="TS76" s="87"/>
      <c r="TT76" s="87"/>
      <c r="TU76" s="87"/>
      <c r="TV76" s="87"/>
      <c r="TW76" s="87"/>
      <c r="TX76" s="87"/>
      <c r="TY76" s="87"/>
      <c r="TZ76" s="87"/>
      <c r="UA76" s="87"/>
      <c r="UB76" s="87"/>
      <c r="UC76" s="87"/>
      <c r="UD76" s="87"/>
      <c r="UE76" s="87"/>
      <c r="UF76" s="87"/>
      <c r="UG76" s="87"/>
      <c r="UH76" s="87"/>
      <c r="UI76" s="87"/>
      <c r="UJ76" s="87"/>
      <c r="UK76" s="87"/>
      <c r="UL76" s="87"/>
      <c r="UM76" s="87"/>
      <c r="UN76" s="87"/>
      <c r="UO76" s="87"/>
      <c r="UP76" s="87"/>
      <c r="UQ76" s="87"/>
      <c r="UR76" s="87"/>
      <c r="US76" s="87"/>
      <c r="UT76" s="87"/>
      <c r="UU76" s="87"/>
      <c r="UV76" s="87"/>
      <c r="UW76" s="87"/>
      <c r="UX76" s="87"/>
      <c r="UY76" s="87"/>
      <c r="UZ76" s="87"/>
      <c r="VA76" s="87"/>
      <c r="VB76" s="87"/>
      <c r="VC76" s="87"/>
      <c r="VD76" s="87"/>
      <c r="VE76" s="87"/>
      <c r="VF76" s="87"/>
      <c r="VG76" s="87"/>
      <c r="VH76" s="87"/>
      <c r="VI76" s="87"/>
      <c r="VJ76" s="87"/>
      <c r="VK76" s="87"/>
      <c r="VL76" s="87"/>
      <c r="VM76" s="87"/>
      <c r="VN76" s="87"/>
      <c r="VO76" s="87"/>
      <c r="VP76" s="87"/>
      <c r="VQ76" s="87"/>
      <c r="VR76" s="87"/>
      <c r="VS76" s="87"/>
      <c r="VT76" s="87"/>
      <c r="VU76" s="87"/>
      <c r="VV76" s="87"/>
      <c r="VW76" s="87"/>
      <c r="VX76" s="87"/>
      <c r="VY76" s="87"/>
      <c r="VZ76" s="87"/>
      <c r="WA76" s="87"/>
      <c r="WB76" s="87"/>
      <c r="WC76" s="87"/>
      <c r="WD76" s="87"/>
      <c r="WE76" s="87"/>
      <c r="WF76" s="87"/>
      <c r="WG76" s="87"/>
      <c r="WH76" s="87"/>
      <c r="WI76" s="87"/>
      <c r="WJ76" s="87"/>
      <c r="WK76" s="87"/>
      <c r="WL76" s="87"/>
      <c r="WM76" s="87"/>
      <c r="WN76" s="87"/>
      <c r="WO76" s="87"/>
      <c r="WP76" s="87"/>
      <c r="WQ76" s="87"/>
      <c r="WR76" s="87"/>
      <c r="WS76" s="87"/>
      <c r="WT76" s="87"/>
      <c r="WU76" s="87"/>
      <c r="WV76" s="87"/>
      <c r="WW76" s="87"/>
      <c r="WX76" s="87"/>
      <c r="WY76" s="87"/>
      <c r="WZ76" s="87"/>
      <c r="XA76" s="87"/>
      <c r="XB76" s="87"/>
      <c r="XC76" s="87"/>
      <c r="XD76" s="87"/>
      <c r="XE76" s="87"/>
      <c r="XF76" s="87"/>
      <c r="XG76" s="87"/>
      <c r="XH76" s="87"/>
      <c r="XI76" s="87"/>
      <c r="XJ76" s="87"/>
      <c r="XK76" s="87"/>
      <c r="XL76" s="87"/>
      <c r="XM76" s="87"/>
      <c r="XN76" s="87"/>
      <c r="XO76" s="87"/>
      <c r="XP76" s="87"/>
      <c r="XQ76" s="87"/>
      <c r="XR76" s="87"/>
      <c r="XS76" s="87"/>
      <c r="XT76" s="87"/>
      <c r="XU76" s="87"/>
      <c r="XV76" s="87"/>
      <c r="XW76" s="87"/>
      <c r="XX76" s="87"/>
      <c r="XY76" s="87"/>
      <c r="XZ76" s="87"/>
      <c r="YA76" s="87"/>
      <c r="YB76" s="87"/>
      <c r="YC76" s="87"/>
      <c r="YD76" s="87"/>
      <c r="YE76" s="87"/>
      <c r="YF76" s="87"/>
      <c r="YG76" s="87"/>
      <c r="YH76" s="87"/>
      <c r="YI76" s="87"/>
      <c r="YJ76" s="87"/>
      <c r="YK76" s="87"/>
      <c r="YL76" s="87"/>
      <c r="YM76" s="87"/>
      <c r="YN76" s="87"/>
      <c r="YO76" s="87"/>
      <c r="YP76" s="87"/>
      <c r="YQ76" s="87"/>
      <c r="YR76" s="87"/>
      <c r="YS76" s="87"/>
      <c r="YT76" s="87"/>
      <c r="YU76" s="87"/>
      <c r="YV76" s="87"/>
      <c r="YW76" s="87"/>
      <c r="YX76" s="87"/>
      <c r="YY76" s="87"/>
      <c r="YZ76" s="87"/>
      <c r="ZA76" s="87"/>
      <c r="ZB76" s="87"/>
      <c r="ZC76" s="87"/>
      <c r="ZD76" s="87"/>
      <c r="ZE76" s="87"/>
      <c r="ZF76" s="87"/>
      <c r="ZG76" s="87"/>
      <c r="ZH76" s="87"/>
      <c r="ZI76" s="87"/>
      <c r="ZJ76" s="87"/>
      <c r="ZK76" s="87"/>
      <c r="ZL76" s="87"/>
      <c r="ZM76" s="87"/>
      <c r="ZN76" s="87"/>
      <c r="ZO76" s="87"/>
      <c r="ZP76" s="87"/>
      <c r="ZQ76" s="87"/>
      <c r="ZR76" s="87"/>
      <c r="ZS76" s="87"/>
      <c r="ZT76" s="87"/>
      <c r="ZU76" s="87"/>
      <c r="ZV76" s="87"/>
      <c r="ZW76" s="87"/>
      <c r="ZX76" s="87"/>
      <c r="ZY76" s="87"/>
      <c r="ZZ76" s="87"/>
      <c r="AAA76" s="87"/>
      <c r="AAB76" s="87"/>
      <c r="AAC76" s="87"/>
      <c r="AAD76" s="87"/>
      <c r="AAE76" s="87"/>
      <c r="AAF76" s="87"/>
      <c r="AAG76" s="87"/>
      <c r="AAH76" s="87"/>
      <c r="AAI76" s="87"/>
      <c r="AAJ76" s="87"/>
      <c r="AAK76" s="87"/>
      <c r="AAL76" s="87"/>
      <c r="AAM76" s="87"/>
      <c r="AAN76" s="87"/>
      <c r="AAO76" s="87"/>
      <c r="AAP76" s="87"/>
      <c r="AAQ76" s="87"/>
      <c r="AAR76" s="87"/>
      <c r="AAS76" s="87"/>
      <c r="AAT76" s="87"/>
      <c r="AAU76" s="87"/>
      <c r="AAV76" s="87"/>
      <c r="AAW76" s="87"/>
      <c r="AAX76" s="87"/>
      <c r="AAY76" s="87"/>
      <c r="AAZ76" s="87"/>
      <c r="ABA76" s="87"/>
      <c r="ABB76" s="87"/>
      <c r="ABC76" s="87"/>
      <c r="ABD76" s="87"/>
      <c r="ABE76" s="87"/>
      <c r="ABF76" s="87"/>
      <c r="ABG76" s="87"/>
      <c r="ABH76" s="87"/>
      <c r="ABI76" s="87"/>
      <c r="ABJ76" s="87"/>
      <c r="ABK76" s="87"/>
      <c r="ABL76" s="87"/>
      <c r="ABM76" s="87"/>
      <c r="ABN76" s="87"/>
      <c r="ABO76" s="87"/>
      <c r="ABP76" s="87"/>
      <c r="ABQ76" s="87"/>
      <c r="ABR76" s="87"/>
      <c r="ABS76" s="87"/>
      <c r="ABT76" s="87"/>
      <c r="ABU76" s="87"/>
      <c r="ABV76" s="87"/>
      <c r="ABW76" s="87"/>
      <c r="ABX76" s="87"/>
      <c r="ABY76" s="87"/>
      <c r="ABZ76" s="87"/>
      <c r="ACA76" s="87"/>
      <c r="ACB76" s="87"/>
      <c r="ACC76" s="87"/>
      <c r="ACD76" s="87"/>
      <c r="ACE76" s="87"/>
      <c r="ACF76" s="87"/>
      <c r="ACG76" s="87"/>
      <c r="ACH76" s="87"/>
      <c r="ACI76" s="87"/>
      <c r="ACJ76" s="87"/>
      <c r="ACK76" s="87"/>
      <c r="ACL76" s="87"/>
      <c r="ACM76" s="87"/>
      <c r="ACN76" s="87"/>
      <c r="ACO76" s="87"/>
      <c r="ACP76" s="87"/>
      <c r="ACQ76" s="87"/>
      <c r="ACR76" s="87"/>
      <c r="ACS76" s="87"/>
      <c r="ACT76" s="87"/>
      <c r="ACU76" s="87"/>
      <c r="ACV76" s="87"/>
      <c r="ACW76" s="87"/>
      <c r="ACX76" s="87"/>
      <c r="ACY76" s="87"/>
      <c r="ACZ76" s="87"/>
      <c r="ADA76" s="87"/>
      <c r="ADB76" s="87"/>
      <c r="ADC76" s="87"/>
      <c r="ADD76" s="87"/>
      <c r="ADE76" s="87"/>
      <c r="ADF76" s="87"/>
      <c r="ADG76" s="87"/>
      <c r="ADH76" s="87"/>
      <c r="ADI76" s="87"/>
      <c r="ADJ76" s="87"/>
      <c r="ADK76" s="87"/>
      <c r="ADL76" s="87"/>
      <c r="ADM76" s="87"/>
      <c r="ADN76" s="87"/>
      <c r="ADO76" s="87"/>
      <c r="ADP76" s="87"/>
      <c r="ADQ76" s="87"/>
      <c r="ADR76" s="87"/>
      <c r="ADS76" s="87"/>
      <c r="ADT76" s="87"/>
      <c r="ADU76" s="87"/>
      <c r="ADV76" s="87"/>
      <c r="ADW76" s="87"/>
      <c r="ADX76" s="87"/>
      <c r="ADY76" s="87"/>
      <c r="ADZ76" s="87"/>
      <c r="AEA76" s="87"/>
      <c r="AEB76" s="87"/>
      <c r="AEC76" s="87"/>
      <c r="AED76" s="87"/>
      <c r="AEE76" s="87"/>
      <c r="AEF76" s="87"/>
      <c r="AEG76" s="87"/>
      <c r="AEH76" s="87"/>
      <c r="AEI76" s="87"/>
      <c r="AEJ76" s="87"/>
      <c r="AEK76" s="87"/>
      <c r="AEL76" s="87"/>
      <c r="AEM76" s="87"/>
      <c r="AEN76" s="87"/>
      <c r="AEO76" s="87"/>
      <c r="AEP76" s="87"/>
      <c r="AEQ76" s="87"/>
      <c r="AER76" s="87"/>
      <c r="AES76" s="87"/>
      <c r="AET76" s="87"/>
      <c r="AEU76" s="87"/>
      <c r="AEV76" s="87"/>
      <c r="AEW76" s="87"/>
      <c r="AEX76" s="87"/>
      <c r="AEY76" s="87"/>
      <c r="AEZ76" s="87"/>
      <c r="AFA76" s="87"/>
      <c r="AFB76" s="87"/>
      <c r="AFC76" s="87"/>
      <c r="AFD76" s="87"/>
      <c r="AFE76" s="87"/>
      <c r="AFF76" s="87"/>
      <c r="AFG76" s="87"/>
      <c r="AFH76" s="87"/>
      <c r="AFI76" s="87"/>
      <c r="AFJ76" s="87"/>
      <c r="AFK76" s="87"/>
      <c r="AFL76" s="87"/>
      <c r="AFM76" s="87"/>
      <c r="AFN76" s="87"/>
      <c r="AFO76" s="87"/>
      <c r="AFP76" s="87"/>
      <c r="AFQ76" s="87"/>
      <c r="AFR76" s="87"/>
      <c r="AFS76" s="87"/>
      <c r="AFT76" s="87"/>
      <c r="AFU76" s="87"/>
      <c r="AFV76" s="87"/>
      <c r="AFW76" s="87"/>
      <c r="AFX76" s="87"/>
      <c r="AFY76" s="87"/>
      <c r="AFZ76" s="87"/>
      <c r="AGA76" s="87"/>
      <c r="AGB76" s="87"/>
      <c r="AGC76" s="87"/>
      <c r="AGD76" s="87"/>
      <c r="AGE76" s="87"/>
      <c r="AGF76" s="87"/>
      <c r="AGG76" s="87"/>
      <c r="AGH76" s="87"/>
      <c r="AGI76" s="87"/>
      <c r="AGJ76" s="87"/>
      <c r="AGK76" s="87"/>
      <c r="AGL76" s="87"/>
      <c r="AGM76" s="87"/>
      <c r="AGN76" s="87"/>
      <c r="AGO76" s="87"/>
      <c r="AGP76" s="87"/>
      <c r="AGQ76" s="87"/>
      <c r="AGR76" s="87"/>
      <c r="AGS76" s="87"/>
      <c r="AGT76" s="87"/>
      <c r="AGU76" s="87"/>
      <c r="AGV76" s="87"/>
      <c r="AGW76" s="87"/>
      <c r="AGX76" s="87"/>
      <c r="AGY76" s="87"/>
      <c r="AGZ76" s="87"/>
      <c r="AHA76" s="87"/>
      <c r="AHB76" s="87"/>
      <c r="AHC76" s="87"/>
      <c r="AHD76" s="87"/>
      <c r="AHE76" s="87"/>
      <c r="AHF76" s="87"/>
      <c r="AHG76" s="87"/>
      <c r="AHH76" s="87"/>
      <c r="AHI76" s="87"/>
      <c r="AHJ76" s="87"/>
      <c r="AHK76" s="87"/>
      <c r="AHL76" s="87"/>
      <c r="AHM76" s="87"/>
      <c r="AHN76" s="87"/>
      <c r="AHO76" s="87"/>
      <c r="AHP76" s="87"/>
      <c r="AHQ76" s="87"/>
      <c r="AHR76" s="87"/>
      <c r="AHS76" s="87"/>
      <c r="AHT76" s="87"/>
      <c r="AHU76" s="87"/>
      <c r="AHV76" s="87"/>
      <c r="AHW76" s="87"/>
      <c r="AHX76" s="87"/>
      <c r="AHY76" s="87"/>
      <c r="AHZ76" s="87"/>
      <c r="AIA76" s="87"/>
      <c r="AIB76" s="87"/>
      <c r="AIC76" s="87"/>
      <c r="AID76" s="87"/>
      <c r="AIE76" s="87"/>
      <c r="AIF76" s="87"/>
      <c r="AIG76" s="87"/>
      <c r="AIH76" s="87"/>
      <c r="AII76" s="87"/>
      <c r="AIJ76" s="87"/>
      <c r="AIK76" s="87"/>
      <c r="AIL76" s="87"/>
      <c r="AIM76" s="87"/>
      <c r="AIN76" s="87"/>
      <c r="AIO76" s="87"/>
      <c r="AIP76" s="87"/>
      <c r="AIQ76" s="87"/>
      <c r="AIR76" s="87"/>
      <c r="AIS76" s="87"/>
      <c r="AIT76" s="87"/>
      <c r="AIU76" s="87"/>
      <c r="AIV76" s="87"/>
      <c r="AIW76" s="87"/>
      <c r="AIX76" s="87"/>
      <c r="AIY76" s="87"/>
      <c r="AIZ76" s="87"/>
      <c r="AJA76" s="87"/>
      <c r="AJB76" s="87"/>
      <c r="AJC76" s="87"/>
      <c r="AJD76" s="87"/>
      <c r="AJE76" s="87"/>
      <c r="AJF76" s="87"/>
      <c r="AJG76" s="87"/>
      <c r="AJH76" s="87"/>
      <c r="AJI76" s="87"/>
      <c r="AJJ76" s="87"/>
      <c r="AJK76" s="87"/>
      <c r="AJL76" s="87"/>
      <c r="AJM76" s="87"/>
      <c r="AJN76" s="87"/>
      <c r="AJO76" s="87"/>
      <c r="AJP76" s="87"/>
      <c r="AJQ76" s="87"/>
      <c r="AJR76" s="87"/>
      <c r="AJS76" s="87"/>
      <c r="AJT76" s="87"/>
      <c r="AJU76" s="87"/>
      <c r="AJV76" s="87"/>
      <c r="AJW76" s="87"/>
      <c r="AJX76" s="87"/>
      <c r="AJY76" s="87"/>
      <c r="AJZ76" s="87"/>
      <c r="AKA76" s="87"/>
      <c r="AKB76" s="87"/>
      <c r="AKC76" s="87"/>
      <c r="AKD76" s="87"/>
      <c r="AKE76" s="87"/>
      <c r="AKF76" s="87"/>
      <c r="AKG76" s="87"/>
      <c r="AKH76" s="87"/>
      <c r="AKI76" s="87"/>
      <c r="AKJ76" s="87"/>
      <c r="AKK76" s="87"/>
      <c r="AKL76" s="87"/>
      <c r="AKM76" s="87"/>
      <c r="AKN76" s="87"/>
      <c r="AKO76" s="87"/>
      <c r="AKP76" s="87"/>
      <c r="AKQ76" s="87"/>
      <c r="AKR76" s="87"/>
      <c r="AKS76" s="87"/>
      <c r="AKT76" s="87"/>
      <c r="AKU76" s="87"/>
      <c r="AKV76" s="87"/>
      <c r="AKW76" s="87"/>
      <c r="AKX76" s="87"/>
      <c r="AKY76" s="87"/>
      <c r="AKZ76" s="87"/>
      <c r="ALA76" s="87"/>
      <c r="ALB76" s="87"/>
      <c r="ALC76" s="87"/>
      <c r="ALD76" s="87"/>
      <c r="ALE76" s="87"/>
      <c r="ALF76" s="87"/>
      <c r="ALG76" s="87"/>
      <c r="ALH76" s="87"/>
      <c r="ALI76" s="87"/>
      <c r="ALJ76" s="87"/>
      <c r="ALK76" s="87"/>
      <c r="ALL76" s="87"/>
      <c r="ALM76" s="87"/>
      <c r="ALN76" s="87"/>
      <c r="ALO76" s="87"/>
      <c r="ALP76" s="87"/>
      <c r="ALQ76" s="87"/>
      <c r="ALR76" s="87"/>
      <c r="ALS76" s="87"/>
      <c r="ALT76" s="87"/>
      <c r="ALU76" s="87"/>
      <c r="ALV76" s="87"/>
      <c r="ALW76" s="87"/>
      <c r="ALX76" s="87"/>
      <c r="ALY76" s="87"/>
      <c r="ALZ76" s="87"/>
      <c r="AMA76" s="87"/>
      <c r="AMB76" s="87"/>
      <c r="AMC76" s="87"/>
      <c r="AMD76" s="87"/>
      <c r="AME76" s="87"/>
      <c r="AMF76" s="87"/>
      <c r="AMG76" s="87"/>
      <c r="AMH76" s="87"/>
      <c r="AMI76" s="87"/>
      <c r="AMJ76" s="87"/>
      <c r="AMK76" s="87"/>
      <c r="AML76" s="87"/>
      <c r="AMM76" s="87"/>
      <c r="AMN76" s="87"/>
      <c r="AMO76" s="87"/>
      <c r="AMP76" s="87"/>
      <c r="AMQ76" s="87"/>
      <c r="AMR76" s="87"/>
      <c r="AMS76" s="87"/>
      <c r="AMT76" s="87"/>
      <c r="AMU76" s="87"/>
      <c r="AMV76" s="87"/>
      <c r="AMW76" s="87"/>
      <c r="AMX76" s="87"/>
      <c r="AMY76" s="87"/>
      <c r="AMZ76" s="87"/>
      <c r="ANA76" s="87"/>
      <c r="ANB76" s="87"/>
      <c r="ANC76" s="87"/>
      <c r="AND76" s="87"/>
      <c r="ANE76" s="87"/>
      <c r="ANF76" s="87"/>
      <c r="ANG76" s="87"/>
      <c r="ANH76" s="87"/>
      <c r="ANI76" s="87"/>
      <c r="ANJ76" s="87"/>
      <c r="ANK76" s="87"/>
      <c r="ANL76" s="87"/>
      <c r="ANM76" s="87"/>
      <c r="ANN76" s="87"/>
      <c r="ANO76" s="87"/>
      <c r="ANP76" s="87"/>
      <c r="ANQ76" s="87"/>
      <c r="ANR76" s="87"/>
      <c r="ANS76" s="87"/>
      <c r="ANT76" s="87"/>
      <c r="ANU76" s="87"/>
      <c r="ANV76" s="87"/>
      <c r="ANW76" s="87"/>
      <c r="ANX76" s="87"/>
      <c r="ANY76" s="87"/>
      <c r="ANZ76" s="87"/>
      <c r="AOA76" s="87"/>
      <c r="AOB76" s="87"/>
      <c r="AOC76" s="87"/>
      <c r="AOD76" s="87"/>
      <c r="AOE76" s="87"/>
      <c r="AOF76" s="87"/>
      <c r="AOG76" s="87"/>
      <c r="AOH76" s="87"/>
      <c r="AOI76" s="87"/>
      <c r="AOJ76" s="87"/>
      <c r="AOK76" s="87"/>
      <c r="AOL76" s="87"/>
      <c r="AOM76" s="87"/>
      <c r="AON76" s="87"/>
      <c r="AOO76" s="87"/>
      <c r="AOP76" s="87"/>
      <c r="AOQ76" s="87"/>
      <c r="AOR76" s="87"/>
      <c r="AOS76" s="87"/>
      <c r="AOT76" s="87"/>
      <c r="AOU76" s="87"/>
      <c r="AOV76" s="87"/>
      <c r="AOW76" s="87"/>
      <c r="AOX76" s="87"/>
      <c r="AOY76" s="87"/>
      <c r="AOZ76" s="87"/>
      <c r="APA76" s="87"/>
      <c r="APB76" s="87"/>
      <c r="APC76" s="87"/>
      <c r="APD76" s="87"/>
      <c r="APE76" s="87"/>
      <c r="APF76" s="87"/>
      <c r="APG76" s="87"/>
      <c r="APH76" s="87"/>
      <c r="API76" s="87"/>
      <c r="APJ76" s="87"/>
      <c r="APK76" s="87"/>
      <c r="APL76" s="87"/>
      <c r="APM76" s="87"/>
      <c r="APN76" s="87"/>
      <c r="APO76" s="87"/>
      <c r="APP76" s="87"/>
      <c r="APQ76" s="87"/>
      <c r="APR76" s="87"/>
      <c r="APS76" s="87"/>
      <c r="APT76" s="87"/>
      <c r="APU76" s="87"/>
      <c r="APV76" s="87"/>
      <c r="APW76" s="87"/>
      <c r="APX76" s="87"/>
      <c r="APY76" s="87"/>
      <c r="APZ76" s="87"/>
      <c r="AQA76" s="87"/>
      <c r="AQB76" s="87"/>
      <c r="AQC76" s="87"/>
      <c r="AQD76" s="87"/>
      <c r="AQE76" s="87"/>
      <c r="AQF76" s="87"/>
      <c r="AQG76" s="87"/>
      <c r="AQH76" s="87"/>
      <c r="AQI76" s="87"/>
      <c r="AQJ76" s="87"/>
      <c r="AQK76" s="87"/>
      <c r="AQL76" s="87"/>
      <c r="AQM76" s="87"/>
      <c r="AQN76" s="87"/>
      <c r="AQO76" s="87"/>
      <c r="AQP76" s="87"/>
      <c r="AQQ76" s="87"/>
      <c r="AQR76" s="87"/>
      <c r="AQS76" s="87"/>
      <c r="AQT76" s="87"/>
      <c r="AQU76" s="87"/>
      <c r="AQV76" s="87"/>
      <c r="AQW76" s="87"/>
      <c r="AQX76" s="87"/>
      <c r="AQY76" s="87"/>
      <c r="AQZ76" s="87"/>
      <c r="ARA76" s="87"/>
      <c r="ARB76" s="87"/>
      <c r="ARC76" s="87"/>
      <c r="ARD76" s="87"/>
      <c r="ARE76" s="87"/>
      <c r="ARF76" s="87"/>
      <c r="ARG76" s="87"/>
      <c r="ARH76" s="87"/>
      <c r="ARI76" s="87"/>
      <c r="ARJ76" s="87"/>
      <c r="ARK76" s="87"/>
      <c r="ARL76" s="87"/>
      <c r="ARM76" s="87"/>
      <c r="ARN76" s="87"/>
      <c r="ARO76" s="87"/>
      <c r="ARP76" s="87"/>
      <c r="ARQ76" s="87"/>
      <c r="ARR76" s="87"/>
      <c r="ARS76" s="87"/>
      <c r="ART76" s="87"/>
      <c r="ARU76" s="87"/>
      <c r="ARV76" s="87"/>
      <c r="ARW76" s="87"/>
      <c r="ARX76" s="87"/>
      <c r="ARY76" s="87"/>
      <c r="ARZ76" s="87"/>
      <c r="ASA76" s="87"/>
      <c r="ASB76" s="87"/>
      <c r="ASC76" s="87"/>
      <c r="ASD76" s="87"/>
      <c r="ASE76" s="87"/>
      <c r="ASF76" s="87"/>
      <c r="ASG76" s="87"/>
      <c r="ASH76" s="87"/>
      <c r="ASI76" s="87"/>
      <c r="ASJ76" s="87"/>
      <c r="ASK76" s="87"/>
      <c r="ASL76" s="87"/>
      <c r="ASM76" s="87"/>
      <c r="ASN76" s="87"/>
      <c r="ASO76" s="87"/>
      <c r="ASP76" s="87"/>
      <c r="ASQ76" s="87"/>
      <c r="ASR76" s="87"/>
      <c r="ASS76" s="87"/>
      <c r="AST76" s="87"/>
      <c r="ASU76" s="87"/>
      <c r="ASV76" s="87"/>
      <c r="ASW76" s="87"/>
      <c r="ASX76" s="87"/>
      <c r="ASY76" s="87"/>
      <c r="ASZ76" s="87"/>
      <c r="ATA76" s="87"/>
      <c r="ATB76" s="87"/>
      <c r="ATC76" s="87"/>
      <c r="ATD76" s="87"/>
      <c r="ATE76" s="87"/>
      <c r="ATF76" s="87"/>
      <c r="ATG76" s="87"/>
      <c r="ATH76" s="87"/>
      <c r="ATI76" s="87"/>
      <c r="ATJ76" s="87"/>
      <c r="ATK76" s="87"/>
      <c r="ATL76" s="87"/>
      <c r="ATM76" s="87"/>
      <c r="ATN76" s="87"/>
      <c r="ATO76" s="87"/>
      <c r="ATP76" s="87"/>
      <c r="ATQ76" s="87"/>
      <c r="ATR76" s="87"/>
      <c r="ATS76" s="87"/>
      <c r="ATT76" s="87"/>
      <c r="ATU76" s="87"/>
      <c r="ATV76" s="87"/>
      <c r="ATW76" s="87"/>
      <c r="ATX76" s="87"/>
      <c r="ATY76" s="87"/>
      <c r="ATZ76" s="87"/>
      <c r="AUA76" s="87"/>
      <c r="AUB76" s="87"/>
      <c r="AUC76" s="87"/>
      <c r="AUD76" s="87"/>
      <c r="AUE76" s="87"/>
      <c r="AUF76" s="87"/>
      <c r="AUG76" s="87"/>
      <c r="AUH76" s="87"/>
      <c r="AUI76" s="87"/>
      <c r="AUJ76" s="87"/>
      <c r="AUK76" s="87"/>
      <c r="AUL76" s="87"/>
      <c r="AUM76" s="87"/>
      <c r="AUN76" s="87"/>
      <c r="AUO76" s="87"/>
      <c r="AUP76" s="87"/>
      <c r="AUQ76" s="87"/>
      <c r="AUR76" s="87"/>
      <c r="AUS76" s="87"/>
      <c r="AUT76" s="87"/>
      <c r="AUU76" s="87"/>
      <c r="AUV76" s="87"/>
      <c r="AUW76" s="87"/>
      <c r="AUX76" s="87"/>
      <c r="AUY76" s="87"/>
      <c r="AUZ76" s="87"/>
      <c r="AVA76" s="87"/>
      <c r="AVB76" s="87"/>
      <c r="AVC76" s="87"/>
      <c r="AVD76" s="87"/>
      <c r="AVE76" s="87"/>
      <c r="AVF76" s="87"/>
      <c r="AVG76" s="87"/>
      <c r="AVH76" s="87"/>
      <c r="AVI76" s="87"/>
      <c r="AVJ76" s="87"/>
      <c r="AVK76" s="87"/>
      <c r="AVL76" s="87"/>
      <c r="AVM76" s="87"/>
      <c r="AVN76" s="87"/>
      <c r="AVO76" s="87"/>
      <c r="AVP76" s="87"/>
      <c r="AVQ76" s="87"/>
      <c r="AVR76" s="87"/>
      <c r="AVS76" s="87"/>
      <c r="AVT76" s="87"/>
      <c r="AVU76" s="87"/>
      <c r="AVV76" s="87"/>
      <c r="AVW76" s="87"/>
      <c r="AVX76" s="87"/>
      <c r="AVY76" s="87"/>
      <c r="AVZ76" s="87"/>
      <c r="AWA76" s="87"/>
      <c r="AWB76" s="87"/>
      <c r="AWC76" s="87"/>
      <c r="AWD76" s="87"/>
      <c r="AWE76" s="87"/>
      <c r="AWF76" s="87"/>
      <c r="AWG76" s="87"/>
      <c r="AWH76" s="87"/>
      <c r="AWI76" s="87"/>
      <c r="AWJ76" s="87"/>
      <c r="AWK76" s="87"/>
      <c r="AWL76" s="87"/>
      <c r="AWM76" s="87"/>
      <c r="AWN76" s="87"/>
      <c r="AWO76" s="87"/>
      <c r="AWP76" s="87"/>
      <c r="AWQ76" s="87"/>
      <c r="AWR76" s="87"/>
      <c r="AWS76" s="87"/>
      <c r="AWT76" s="87"/>
      <c r="AWU76" s="87"/>
      <c r="AWV76" s="87"/>
      <c r="AWW76" s="87"/>
      <c r="AWX76" s="87"/>
      <c r="AWY76" s="87"/>
      <c r="AWZ76" s="87"/>
      <c r="AXA76" s="87"/>
      <c r="AXB76" s="87"/>
      <c r="AXC76" s="87"/>
      <c r="AXD76" s="87"/>
      <c r="AXE76" s="87"/>
      <c r="AXF76" s="87"/>
      <c r="AXG76" s="87"/>
      <c r="AXH76" s="87"/>
      <c r="AXI76" s="87"/>
      <c r="AXJ76" s="87"/>
      <c r="AXK76" s="87"/>
      <c r="AXL76" s="87"/>
      <c r="AXM76" s="87"/>
      <c r="AXN76" s="87"/>
      <c r="AXO76" s="87"/>
      <c r="AXP76" s="87"/>
      <c r="AXQ76" s="87"/>
      <c r="AXR76" s="87"/>
      <c r="AXS76" s="87"/>
      <c r="AXT76" s="87"/>
      <c r="AXU76" s="87"/>
      <c r="AXV76" s="87"/>
      <c r="AXW76" s="87"/>
      <c r="AXX76" s="87"/>
      <c r="AXY76" s="87"/>
      <c r="AXZ76" s="87"/>
      <c r="AYA76" s="87"/>
      <c r="AYB76" s="87"/>
      <c r="AYC76" s="87"/>
      <c r="AYD76" s="87"/>
      <c r="AYE76" s="87"/>
      <c r="AYF76" s="87"/>
      <c r="AYG76" s="87"/>
      <c r="AYH76" s="87"/>
      <c r="AYI76" s="87"/>
      <c r="AYJ76" s="87"/>
      <c r="AYK76" s="87"/>
      <c r="AYL76" s="87"/>
      <c r="AYM76" s="87"/>
      <c r="AYN76" s="87"/>
      <c r="AYO76" s="87"/>
      <c r="AYP76" s="87"/>
      <c r="AYQ76" s="87"/>
      <c r="AYR76" s="87"/>
      <c r="AYS76" s="87"/>
      <c r="AYT76" s="87"/>
      <c r="AYU76" s="87"/>
      <c r="AYV76" s="87"/>
      <c r="AYW76" s="87"/>
      <c r="AYX76" s="87"/>
      <c r="AYY76" s="87"/>
      <c r="AYZ76" s="87"/>
      <c r="AZA76" s="87"/>
      <c r="AZB76" s="87"/>
      <c r="AZC76" s="87"/>
      <c r="AZD76" s="87"/>
      <c r="AZE76" s="87"/>
      <c r="AZF76" s="87"/>
      <c r="AZG76" s="87"/>
      <c r="AZH76" s="87"/>
      <c r="AZI76" s="87"/>
      <c r="AZJ76" s="87"/>
      <c r="AZK76" s="87"/>
      <c r="AZL76" s="87"/>
      <c r="AZM76" s="87"/>
      <c r="AZN76" s="87"/>
      <c r="AZO76" s="87"/>
      <c r="AZP76" s="87"/>
      <c r="AZQ76" s="87"/>
      <c r="AZR76" s="87"/>
      <c r="AZS76" s="87"/>
      <c r="AZT76" s="87"/>
      <c r="AZU76" s="87"/>
      <c r="AZV76" s="87"/>
      <c r="AZW76" s="87"/>
      <c r="AZX76" s="87"/>
      <c r="AZY76" s="87"/>
      <c r="AZZ76" s="87"/>
      <c r="BAA76" s="87"/>
      <c r="BAB76" s="87"/>
      <c r="BAC76" s="87"/>
      <c r="BAD76" s="87"/>
      <c r="BAE76" s="87"/>
      <c r="BAF76" s="87"/>
      <c r="BAG76" s="87"/>
      <c r="BAH76" s="87"/>
      <c r="BAI76" s="87"/>
      <c r="BAJ76" s="87"/>
      <c r="BAK76" s="87"/>
      <c r="BAL76" s="87"/>
      <c r="BAM76" s="87"/>
      <c r="BAN76" s="87"/>
      <c r="BAO76" s="87"/>
      <c r="BAP76" s="87"/>
      <c r="BAQ76" s="87"/>
      <c r="BAR76" s="87"/>
      <c r="BAS76" s="87"/>
      <c r="BAT76" s="87"/>
      <c r="BAU76" s="87"/>
      <c r="BAV76" s="87"/>
      <c r="BAW76" s="87"/>
      <c r="BAX76" s="87"/>
      <c r="BAY76" s="87"/>
      <c r="BAZ76" s="87"/>
      <c r="BBA76" s="87"/>
      <c r="BBB76" s="87"/>
      <c r="BBC76" s="87"/>
      <c r="BBD76" s="87"/>
      <c r="BBE76" s="87"/>
      <c r="BBF76" s="87"/>
      <c r="BBG76" s="87"/>
      <c r="BBH76" s="87"/>
      <c r="BBI76" s="87"/>
      <c r="BBJ76" s="87"/>
      <c r="BBK76" s="87"/>
      <c r="BBL76" s="87"/>
      <c r="BBM76" s="87"/>
      <c r="BBN76" s="87"/>
      <c r="BBO76" s="87"/>
      <c r="BBP76" s="87"/>
      <c r="BBQ76" s="87"/>
      <c r="BBR76" s="87"/>
      <c r="BBS76" s="87"/>
      <c r="BBT76" s="87"/>
      <c r="BBU76" s="87"/>
      <c r="BBV76" s="87"/>
      <c r="BBW76" s="87"/>
      <c r="BBX76" s="87"/>
      <c r="BBY76" s="87"/>
      <c r="BBZ76" s="87"/>
      <c r="BCA76" s="87"/>
      <c r="BCB76" s="87"/>
      <c r="BCC76" s="87"/>
      <c r="BCD76" s="87"/>
      <c r="BCE76" s="87"/>
      <c r="BCF76" s="87"/>
      <c r="BCG76" s="87"/>
      <c r="BCH76" s="87"/>
      <c r="BCI76" s="87"/>
      <c r="BCJ76" s="87"/>
      <c r="BCK76" s="87"/>
      <c r="BCL76" s="87"/>
      <c r="BCM76" s="87"/>
      <c r="BCN76" s="87"/>
      <c r="BCO76" s="87"/>
      <c r="BCP76" s="87"/>
      <c r="BCQ76" s="87"/>
      <c r="BCR76" s="87"/>
      <c r="BCS76" s="87"/>
      <c r="BCT76" s="87"/>
      <c r="BCU76" s="87"/>
      <c r="BCV76" s="87"/>
      <c r="BCW76" s="87"/>
      <c r="BCX76" s="87"/>
      <c r="BCY76" s="87"/>
      <c r="BCZ76" s="87"/>
      <c r="BDA76" s="87"/>
      <c r="BDB76" s="87"/>
      <c r="BDC76" s="87"/>
      <c r="BDD76" s="87"/>
      <c r="BDE76" s="87"/>
      <c r="BDF76" s="87"/>
      <c r="BDG76" s="87"/>
      <c r="BDH76" s="87"/>
      <c r="BDI76" s="87"/>
      <c r="BDJ76" s="87"/>
      <c r="BDK76" s="87"/>
      <c r="BDL76" s="87"/>
      <c r="BDM76" s="87"/>
      <c r="BDN76" s="87"/>
      <c r="BDO76" s="87"/>
      <c r="BDP76" s="87"/>
      <c r="BDQ76" s="87"/>
      <c r="BDR76" s="87"/>
      <c r="BDS76" s="87"/>
      <c r="BDT76" s="87"/>
      <c r="BDU76" s="87"/>
      <c r="BDV76" s="87"/>
      <c r="BDW76" s="87"/>
      <c r="BDX76" s="87"/>
      <c r="BDY76" s="87"/>
      <c r="BDZ76" s="87"/>
      <c r="BEA76" s="87"/>
      <c r="BEB76" s="87"/>
      <c r="BEC76" s="87"/>
      <c r="BED76" s="87"/>
      <c r="BEE76" s="87"/>
      <c r="BEF76" s="87"/>
      <c r="BEG76" s="87"/>
      <c r="BEH76" s="87"/>
      <c r="BEI76" s="87"/>
      <c r="BEJ76" s="87"/>
      <c r="BEK76" s="87"/>
      <c r="BEL76" s="87"/>
      <c r="BEM76" s="87"/>
      <c r="BEN76" s="87"/>
      <c r="BEO76" s="87"/>
      <c r="BEP76" s="87"/>
      <c r="BEQ76" s="87"/>
      <c r="BER76" s="87"/>
      <c r="BES76" s="87"/>
      <c r="BET76" s="87"/>
      <c r="BEU76" s="87"/>
      <c r="BEV76" s="87"/>
      <c r="BEW76" s="87"/>
      <c r="BEX76" s="87"/>
      <c r="BEY76" s="87"/>
      <c r="BEZ76" s="87"/>
      <c r="BFA76" s="87"/>
      <c r="BFB76" s="87"/>
      <c r="BFC76" s="87"/>
      <c r="BFD76" s="87"/>
      <c r="BFE76" s="87"/>
      <c r="BFF76" s="87"/>
      <c r="BFG76" s="87"/>
      <c r="BFH76" s="87"/>
      <c r="BFI76" s="87"/>
      <c r="BFJ76" s="87"/>
      <c r="BFK76" s="87"/>
      <c r="BFL76" s="87"/>
      <c r="BFM76" s="87"/>
      <c r="BFN76" s="87"/>
      <c r="BFO76" s="87"/>
      <c r="BFP76" s="87"/>
      <c r="BFQ76" s="87"/>
      <c r="BFR76" s="87"/>
      <c r="BFS76" s="87"/>
      <c r="BFT76" s="87"/>
      <c r="BFU76" s="87"/>
      <c r="BFV76" s="87"/>
      <c r="BFW76" s="87"/>
      <c r="BFX76" s="87"/>
      <c r="BFY76" s="87"/>
      <c r="BFZ76" s="87"/>
      <c r="BGA76" s="87"/>
      <c r="BGB76" s="87"/>
      <c r="BGC76" s="87"/>
      <c r="BGD76" s="87"/>
      <c r="BGE76" s="87"/>
      <c r="BGF76" s="87"/>
      <c r="BGG76" s="87"/>
      <c r="BGH76" s="87"/>
      <c r="BGI76" s="87"/>
      <c r="BGJ76" s="87"/>
      <c r="BGK76" s="87"/>
      <c r="BGL76" s="87"/>
      <c r="BGM76" s="87"/>
      <c r="BGN76" s="87"/>
      <c r="BGO76" s="87"/>
      <c r="BGP76" s="87"/>
      <c r="BGQ76" s="87"/>
      <c r="BGR76" s="87"/>
      <c r="BGS76" s="87"/>
      <c r="BGT76" s="87"/>
      <c r="BGU76" s="87"/>
      <c r="BGV76" s="87"/>
      <c r="BGW76" s="87"/>
      <c r="BGX76" s="87"/>
      <c r="BGY76" s="87"/>
      <c r="BGZ76" s="87"/>
      <c r="BHA76" s="87"/>
      <c r="BHB76" s="87"/>
      <c r="BHC76" s="87"/>
      <c r="BHD76" s="87"/>
      <c r="BHE76" s="87"/>
      <c r="BHF76" s="87"/>
      <c r="BHG76" s="87"/>
      <c r="BHH76" s="87"/>
      <c r="BHI76" s="87"/>
      <c r="BHJ76" s="87"/>
      <c r="BHK76" s="87"/>
      <c r="BHL76" s="87"/>
      <c r="BHM76" s="87"/>
      <c r="BHN76" s="87"/>
      <c r="BHO76" s="87"/>
      <c r="BHP76" s="87"/>
      <c r="BHQ76" s="87"/>
      <c r="BHR76" s="87"/>
      <c r="BHS76" s="87"/>
      <c r="BHT76" s="87"/>
      <c r="BHU76" s="87"/>
      <c r="BHV76" s="87"/>
      <c r="BHW76" s="87"/>
      <c r="BHX76" s="87"/>
      <c r="BHY76" s="87"/>
      <c r="BHZ76" s="87"/>
      <c r="BIA76" s="87"/>
      <c r="BIB76" s="87"/>
      <c r="BIC76" s="87"/>
      <c r="BID76" s="87"/>
      <c r="BIE76" s="87"/>
      <c r="BIF76" s="87"/>
      <c r="BIG76" s="87"/>
      <c r="BIH76" s="87"/>
      <c r="BII76" s="87"/>
      <c r="BIJ76" s="87"/>
      <c r="BIK76" s="87"/>
      <c r="BIL76" s="87"/>
      <c r="BIM76" s="87"/>
      <c r="BIN76" s="87"/>
      <c r="BIO76" s="87"/>
      <c r="BIP76" s="87"/>
      <c r="BIQ76" s="87"/>
      <c r="BIR76" s="87"/>
      <c r="BIS76" s="87"/>
      <c r="BIT76" s="87"/>
      <c r="BIU76" s="87"/>
      <c r="BIV76" s="87"/>
      <c r="BIW76" s="87"/>
      <c r="BIX76" s="87"/>
      <c r="BIY76" s="87"/>
      <c r="BIZ76" s="87"/>
      <c r="BJA76" s="87"/>
      <c r="BJB76" s="87"/>
      <c r="BJC76" s="87"/>
      <c r="BJD76" s="87"/>
      <c r="BJE76" s="87"/>
      <c r="BJF76" s="87"/>
      <c r="BJG76" s="87"/>
      <c r="BJH76" s="87"/>
      <c r="BJI76" s="87"/>
      <c r="BJJ76" s="87"/>
      <c r="BJK76" s="87"/>
      <c r="BJL76" s="87"/>
      <c r="BJM76" s="87"/>
      <c r="BJN76" s="87"/>
      <c r="BJO76" s="87"/>
      <c r="BJP76" s="87"/>
      <c r="BJQ76" s="87"/>
      <c r="BJR76" s="87"/>
      <c r="BJS76" s="87"/>
      <c r="BJT76" s="87"/>
      <c r="BJU76" s="87"/>
      <c r="BJV76" s="87"/>
      <c r="BJW76" s="87"/>
      <c r="BJX76" s="87"/>
      <c r="BJY76" s="87"/>
      <c r="BJZ76" s="87"/>
      <c r="BKA76" s="87"/>
      <c r="BKB76" s="87"/>
      <c r="BKC76" s="87"/>
      <c r="BKD76" s="87"/>
      <c r="BKE76" s="87"/>
      <c r="BKF76" s="87"/>
      <c r="BKG76" s="87"/>
      <c r="BKH76" s="87"/>
      <c r="BKI76" s="87"/>
      <c r="BKJ76" s="87"/>
      <c r="BKK76" s="87"/>
      <c r="BKL76" s="87"/>
      <c r="BKM76" s="87"/>
      <c r="BKN76" s="87"/>
      <c r="BKO76" s="87"/>
      <c r="BKP76" s="87"/>
      <c r="BKQ76" s="87"/>
      <c r="BKR76" s="87"/>
      <c r="BKS76" s="87"/>
      <c r="BKT76" s="87"/>
      <c r="BKU76" s="87"/>
      <c r="BKV76" s="87"/>
      <c r="BKW76" s="87"/>
      <c r="BKX76" s="87"/>
      <c r="BKY76" s="87"/>
      <c r="BKZ76" s="87"/>
      <c r="BLA76" s="87"/>
      <c r="BLB76" s="87"/>
      <c r="BLC76" s="87"/>
      <c r="BLD76" s="87"/>
      <c r="BLE76" s="87"/>
      <c r="BLF76" s="87"/>
      <c r="BLG76" s="87"/>
      <c r="BLH76" s="87"/>
      <c r="BLI76" s="87"/>
      <c r="BLJ76" s="87"/>
      <c r="BLK76" s="87"/>
      <c r="BLL76" s="87"/>
      <c r="BLM76" s="87"/>
      <c r="BLN76" s="87"/>
      <c r="BLO76" s="87"/>
      <c r="BLP76" s="87"/>
      <c r="BLQ76" s="87"/>
      <c r="BLR76" s="87"/>
      <c r="BLS76" s="87"/>
      <c r="BLT76" s="87"/>
      <c r="BLU76" s="87"/>
      <c r="BLV76" s="87"/>
      <c r="BLW76" s="87"/>
      <c r="BLX76" s="87"/>
      <c r="BLY76" s="87"/>
      <c r="BLZ76" s="87"/>
      <c r="BMA76" s="87"/>
      <c r="BMB76" s="87"/>
      <c r="BMC76" s="87"/>
      <c r="BMD76" s="87"/>
      <c r="BME76" s="87"/>
      <c r="BMF76" s="87"/>
      <c r="BMG76" s="87"/>
      <c r="BMH76" s="87"/>
      <c r="BMI76" s="87"/>
      <c r="BMJ76" s="87"/>
      <c r="BMK76" s="87"/>
      <c r="BML76" s="87"/>
      <c r="BMM76" s="87"/>
      <c r="BMN76" s="87"/>
      <c r="BMO76" s="87"/>
      <c r="BMP76" s="87"/>
      <c r="BMQ76" s="87"/>
      <c r="BMR76" s="87"/>
      <c r="BMS76" s="87"/>
      <c r="BMT76" s="87"/>
      <c r="BMU76" s="87"/>
      <c r="BMV76" s="87"/>
      <c r="BMW76" s="87"/>
      <c r="BMX76" s="87"/>
      <c r="BMY76" s="87"/>
      <c r="BMZ76" s="87"/>
      <c r="BNA76" s="87"/>
      <c r="BNB76" s="87"/>
      <c r="BNC76" s="87"/>
      <c r="BND76" s="87"/>
      <c r="BNE76" s="87"/>
      <c r="BNF76" s="87"/>
      <c r="BNG76" s="87"/>
      <c r="BNH76" s="87"/>
      <c r="BNI76" s="87"/>
      <c r="BNJ76" s="87"/>
      <c r="BNK76" s="87"/>
      <c r="BNL76" s="87"/>
      <c r="BNM76" s="87"/>
      <c r="BNN76" s="87"/>
      <c r="BNO76" s="87"/>
      <c r="BNP76" s="87"/>
      <c r="BNQ76" s="87"/>
      <c r="BNR76" s="87"/>
      <c r="BNS76" s="87"/>
      <c r="BNT76" s="87"/>
      <c r="BNU76" s="87"/>
      <c r="BNV76" s="87"/>
      <c r="BNW76" s="87"/>
      <c r="BNX76" s="87"/>
      <c r="BNY76" s="87"/>
      <c r="BNZ76" s="87"/>
      <c r="BOA76" s="87"/>
      <c r="BOB76" s="87"/>
      <c r="BOC76" s="87"/>
      <c r="BOD76" s="87"/>
      <c r="BOE76" s="87"/>
      <c r="BOF76" s="87"/>
      <c r="BOG76" s="87"/>
      <c r="BOH76" s="87"/>
      <c r="BOI76" s="87"/>
      <c r="BOJ76" s="87"/>
      <c r="BOK76" s="87"/>
      <c r="BOL76" s="87"/>
      <c r="BOM76" s="87"/>
      <c r="BON76" s="87"/>
      <c r="BOO76" s="87"/>
      <c r="BOP76" s="87"/>
      <c r="BOQ76" s="87"/>
      <c r="BOR76" s="87"/>
      <c r="BOS76" s="87"/>
      <c r="BOT76" s="87"/>
      <c r="BOU76" s="87"/>
      <c r="BOV76" s="87"/>
      <c r="BOW76" s="87"/>
      <c r="BOX76" s="87"/>
      <c r="BOY76" s="87"/>
      <c r="BOZ76" s="87"/>
      <c r="BPA76" s="87"/>
      <c r="BPB76" s="87"/>
      <c r="BPC76" s="87"/>
      <c r="BPD76" s="87"/>
      <c r="BPE76" s="87"/>
      <c r="BPF76" s="87"/>
      <c r="BPG76" s="87"/>
      <c r="BPH76" s="87"/>
      <c r="BPI76" s="87"/>
      <c r="BPJ76" s="87"/>
      <c r="BPK76" s="87"/>
      <c r="BPL76" s="87"/>
      <c r="BPM76" s="87"/>
      <c r="BPN76" s="87"/>
      <c r="BPO76" s="87"/>
      <c r="BPP76" s="87"/>
      <c r="BPQ76" s="87"/>
      <c r="BPR76" s="87"/>
      <c r="BPS76" s="87"/>
      <c r="BPT76" s="87"/>
      <c r="BPU76" s="87"/>
      <c r="BPV76" s="87"/>
      <c r="BPW76" s="87"/>
      <c r="BPX76" s="87"/>
      <c r="BPY76" s="87"/>
      <c r="BPZ76" s="87"/>
      <c r="BQA76" s="87"/>
      <c r="BQB76" s="87"/>
      <c r="BQC76" s="87"/>
      <c r="BQD76" s="87"/>
      <c r="BQE76" s="87"/>
      <c r="BQF76" s="87"/>
      <c r="BQG76" s="87"/>
      <c r="BQH76" s="87"/>
      <c r="BQI76" s="87"/>
      <c r="BQJ76" s="87"/>
      <c r="BQK76" s="87"/>
      <c r="BQL76" s="87"/>
      <c r="BQM76" s="87"/>
      <c r="BQN76" s="87"/>
      <c r="BQO76" s="87"/>
      <c r="BQP76" s="87"/>
      <c r="BQQ76" s="87"/>
      <c r="BQR76" s="87"/>
      <c r="BQS76" s="87"/>
      <c r="BQT76" s="87"/>
      <c r="BQU76" s="87"/>
      <c r="BQV76" s="87"/>
      <c r="BQW76" s="87"/>
      <c r="BQX76" s="87"/>
      <c r="BQY76" s="87"/>
      <c r="BQZ76" s="87"/>
      <c r="BRA76" s="87"/>
      <c r="BRB76" s="87"/>
      <c r="BRC76" s="87"/>
      <c r="BRD76" s="87"/>
      <c r="BRE76" s="87"/>
      <c r="BRF76" s="87"/>
      <c r="BRG76" s="87"/>
      <c r="BRH76" s="87"/>
      <c r="BRI76" s="87"/>
      <c r="BRJ76" s="87"/>
      <c r="BRK76" s="87"/>
      <c r="BRL76" s="87"/>
      <c r="BRM76" s="87"/>
      <c r="BRN76" s="87"/>
      <c r="BRO76" s="87"/>
      <c r="BRP76" s="87"/>
      <c r="BRQ76" s="87"/>
      <c r="BRR76" s="87"/>
      <c r="BRS76" s="87"/>
      <c r="BRT76" s="87"/>
      <c r="BRU76" s="87"/>
      <c r="BRV76" s="87"/>
      <c r="BRW76" s="87"/>
      <c r="BRX76" s="87"/>
      <c r="BRY76" s="87"/>
      <c r="BRZ76" s="87"/>
      <c r="BSA76" s="87"/>
      <c r="BSB76" s="87"/>
      <c r="BSC76" s="87"/>
      <c r="BSD76" s="87"/>
      <c r="BSE76" s="87"/>
      <c r="BSF76" s="87"/>
      <c r="BSG76" s="87"/>
      <c r="BSH76" s="87"/>
      <c r="BSI76" s="87"/>
      <c r="BSJ76" s="87"/>
      <c r="BSK76" s="87"/>
      <c r="BSL76" s="87"/>
      <c r="BSM76" s="87"/>
      <c r="BSN76" s="87"/>
      <c r="BSO76" s="87"/>
      <c r="BSP76" s="87"/>
      <c r="BSQ76" s="87"/>
      <c r="BSR76" s="87"/>
      <c r="BSS76" s="87"/>
      <c r="BST76" s="87"/>
      <c r="BSU76" s="87"/>
      <c r="BSV76" s="87"/>
      <c r="BSW76" s="87"/>
      <c r="BSX76" s="87"/>
      <c r="BSY76" s="87"/>
      <c r="BSZ76" s="87"/>
      <c r="BTA76" s="87"/>
      <c r="BTB76" s="87"/>
      <c r="BTC76" s="87"/>
      <c r="BTD76" s="87"/>
      <c r="BTE76" s="87"/>
      <c r="BTF76" s="87"/>
      <c r="BTG76" s="87"/>
      <c r="BTH76" s="87"/>
      <c r="BTI76" s="87"/>
      <c r="BTJ76" s="87"/>
      <c r="BTK76" s="87"/>
      <c r="BTL76" s="87"/>
      <c r="BTM76" s="87"/>
      <c r="BTN76" s="87"/>
      <c r="BTO76" s="87"/>
      <c r="BTP76" s="87"/>
      <c r="BTQ76" s="87"/>
      <c r="BTR76" s="87"/>
      <c r="BTS76" s="87"/>
      <c r="BTT76" s="87"/>
      <c r="BTU76" s="87"/>
      <c r="BTV76" s="87"/>
      <c r="BTW76" s="87"/>
      <c r="BTX76" s="87"/>
      <c r="BTY76" s="87"/>
      <c r="BTZ76" s="87"/>
      <c r="BUA76" s="87"/>
      <c r="BUB76" s="87"/>
      <c r="BUC76" s="87"/>
      <c r="BUD76" s="87"/>
      <c r="BUE76" s="87"/>
      <c r="BUF76" s="87"/>
      <c r="BUG76" s="87"/>
      <c r="BUH76" s="87"/>
      <c r="BUI76" s="87"/>
      <c r="BUJ76" s="87"/>
      <c r="BUK76" s="87"/>
      <c r="BUL76" s="87"/>
      <c r="BUM76" s="87"/>
      <c r="BUN76" s="87"/>
      <c r="BUO76" s="87"/>
      <c r="BUP76" s="87"/>
      <c r="BUQ76" s="87"/>
      <c r="BUR76" s="87"/>
      <c r="BUS76" s="87"/>
      <c r="BUT76" s="87"/>
      <c r="BUU76" s="87"/>
      <c r="BUV76" s="87"/>
      <c r="BUW76" s="87"/>
      <c r="BUX76" s="87"/>
      <c r="BUY76" s="87"/>
      <c r="BUZ76" s="87"/>
      <c r="BVA76" s="87"/>
      <c r="BVB76" s="87"/>
      <c r="BVC76" s="87"/>
      <c r="BVD76" s="87"/>
      <c r="BVE76" s="87"/>
      <c r="BVF76" s="87"/>
      <c r="BVG76" s="87"/>
      <c r="BVH76" s="87"/>
      <c r="BVI76" s="87"/>
      <c r="BVJ76" s="87"/>
      <c r="BVK76" s="87"/>
      <c r="BVL76" s="87"/>
      <c r="BVM76" s="87"/>
      <c r="BVN76" s="87"/>
      <c r="BVO76" s="87"/>
      <c r="BVP76" s="87"/>
      <c r="BVQ76" s="87"/>
      <c r="BVR76" s="87"/>
      <c r="BVS76" s="87"/>
      <c r="BVT76" s="87"/>
      <c r="BVU76" s="87"/>
      <c r="BVV76" s="87"/>
      <c r="BVW76" s="87"/>
      <c r="BVX76" s="87"/>
      <c r="BVY76" s="87"/>
      <c r="BVZ76" s="87"/>
      <c r="BWA76" s="87"/>
      <c r="BWB76" s="87"/>
      <c r="BWC76" s="87"/>
      <c r="BWD76" s="87"/>
      <c r="BWE76" s="87"/>
      <c r="BWF76" s="87"/>
      <c r="BWG76" s="87"/>
      <c r="BWH76" s="87"/>
      <c r="BWI76" s="87"/>
      <c r="BWJ76" s="87"/>
      <c r="BWK76" s="87"/>
      <c r="BWL76" s="87"/>
      <c r="BWM76" s="87"/>
      <c r="BWN76" s="87"/>
      <c r="BWO76" s="87"/>
      <c r="BWP76" s="87"/>
      <c r="BWQ76" s="87"/>
      <c r="BWR76" s="87"/>
      <c r="BWS76" s="87"/>
      <c r="BWT76" s="87"/>
      <c r="BWU76" s="87"/>
      <c r="BWV76" s="87"/>
      <c r="BWW76" s="87"/>
      <c r="BWX76" s="87"/>
      <c r="BWY76" s="87"/>
      <c r="BWZ76" s="87"/>
      <c r="BXA76" s="87"/>
      <c r="BXB76" s="87"/>
      <c r="BXC76" s="87"/>
      <c r="BXD76" s="87"/>
      <c r="BXE76" s="87"/>
      <c r="BXF76" s="87"/>
      <c r="BXG76" s="87"/>
      <c r="BXH76" s="87"/>
      <c r="BXI76" s="87"/>
      <c r="BXJ76" s="87"/>
      <c r="BXK76" s="87"/>
      <c r="BXL76" s="87"/>
      <c r="BXM76" s="87"/>
      <c r="BXN76" s="87"/>
      <c r="BXO76" s="87"/>
      <c r="BXP76" s="87"/>
      <c r="BXQ76" s="87"/>
      <c r="BXR76" s="87"/>
      <c r="BXS76" s="87"/>
      <c r="BXT76" s="87"/>
      <c r="BXU76" s="87"/>
      <c r="BXV76" s="87"/>
      <c r="BXW76" s="87"/>
      <c r="BXX76" s="87"/>
      <c r="BXY76" s="87"/>
    </row>
    <row r="77" spans="1:2001" s="88" customFormat="1" ht="15.75" hidden="1" customHeight="1" outlineLevel="1">
      <c r="A77" s="53"/>
      <c r="B77" s="89" t="s">
        <v>78</v>
      </c>
      <c r="C77" s="90">
        <f>'[17]2012 Charge Activity'!$AC$1135</f>
        <v>2</v>
      </c>
      <c r="D77" s="91"/>
      <c r="E77" s="92"/>
      <c r="F77" s="92"/>
      <c r="G77" s="64"/>
      <c r="H77" s="64"/>
      <c r="I77" s="95"/>
      <c r="J77" s="85"/>
      <c r="K77" s="96"/>
      <c r="L77" s="95"/>
      <c r="M77" s="65"/>
      <c r="N77" s="65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  <c r="IW77" s="87"/>
      <c r="IX77" s="87"/>
      <c r="IY77" s="87"/>
      <c r="IZ77" s="87"/>
      <c r="JA77" s="87"/>
      <c r="JB77" s="87"/>
      <c r="JC77" s="87"/>
      <c r="JD77" s="87"/>
      <c r="JE77" s="87"/>
      <c r="JF77" s="87"/>
      <c r="JG77" s="87"/>
      <c r="JH77" s="87"/>
      <c r="JI77" s="87"/>
      <c r="JJ77" s="87"/>
      <c r="JK77" s="87"/>
      <c r="JL77" s="87"/>
      <c r="JM77" s="87"/>
      <c r="JN77" s="87"/>
      <c r="JO77" s="87"/>
      <c r="JP77" s="87"/>
      <c r="JQ77" s="87"/>
      <c r="JR77" s="87"/>
      <c r="JS77" s="87"/>
      <c r="JT77" s="87"/>
      <c r="JU77" s="87"/>
      <c r="JV77" s="87"/>
      <c r="JW77" s="87"/>
      <c r="JX77" s="87"/>
      <c r="JY77" s="87"/>
      <c r="JZ77" s="87"/>
      <c r="KA77" s="87"/>
      <c r="KB77" s="87"/>
      <c r="KC77" s="87"/>
      <c r="KD77" s="87"/>
      <c r="KE77" s="87"/>
      <c r="KF77" s="87"/>
      <c r="KG77" s="87"/>
      <c r="KH77" s="87"/>
      <c r="KI77" s="87"/>
      <c r="KJ77" s="87"/>
      <c r="KK77" s="87"/>
      <c r="KL77" s="87"/>
      <c r="KM77" s="87"/>
      <c r="KN77" s="87"/>
      <c r="KO77" s="87"/>
      <c r="KP77" s="87"/>
      <c r="KQ77" s="87"/>
      <c r="KR77" s="87"/>
      <c r="KS77" s="87"/>
      <c r="KT77" s="87"/>
      <c r="KU77" s="87"/>
      <c r="KV77" s="87"/>
      <c r="KW77" s="87"/>
      <c r="KX77" s="87"/>
      <c r="KY77" s="87"/>
      <c r="KZ77" s="87"/>
      <c r="LA77" s="87"/>
      <c r="LB77" s="87"/>
      <c r="LC77" s="87"/>
      <c r="LD77" s="87"/>
      <c r="LE77" s="87"/>
      <c r="LF77" s="87"/>
      <c r="LG77" s="87"/>
      <c r="LH77" s="87"/>
      <c r="LI77" s="87"/>
      <c r="LJ77" s="87"/>
      <c r="LK77" s="87"/>
      <c r="LL77" s="87"/>
      <c r="LM77" s="87"/>
      <c r="LN77" s="87"/>
      <c r="LO77" s="87"/>
      <c r="LP77" s="87"/>
      <c r="LQ77" s="87"/>
      <c r="LR77" s="87"/>
      <c r="LS77" s="87"/>
      <c r="LT77" s="87"/>
      <c r="LU77" s="87"/>
      <c r="LV77" s="87"/>
      <c r="LW77" s="87"/>
      <c r="LX77" s="87"/>
      <c r="LY77" s="87"/>
      <c r="LZ77" s="87"/>
      <c r="MA77" s="87"/>
      <c r="MB77" s="87"/>
      <c r="MC77" s="87"/>
      <c r="MD77" s="87"/>
      <c r="ME77" s="87"/>
      <c r="MF77" s="87"/>
      <c r="MG77" s="87"/>
      <c r="MH77" s="87"/>
      <c r="MI77" s="87"/>
      <c r="MJ77" s="87"/>
      <c r="MK77" s="87"/>
      <c r="ML77" s="87"/>
      <c r="MM77" s="87"/>
      <c r="MN77" s="87"/>
      <c r="MO77" s="87"/>
      <c r="MP77" s="87"/>
      <c r="MQ77" s="87"/>
      <c r="MR77" s="87"/>
      <c r="MS77" s="87"/>
      <c r="MT77" s="87"/>
      <c r="MU77" s="87"/>
      <c r="MV77" s="87"/>
      <c r="MW77" s="87"/>
      <c r="MX77" s="87"/>
      <c r="MY77" s="87"/>
      <c r="MZ77" s="87"/>
      <c r="NA77" s="87"/>
      <c r="NB77" s="87"/>
      <c r="NC77" s="87"/>
      <c r="ND77" s="87"/>
      <c r="NE77" s="87"/>
      <c r="NF77" s="87"/>
      <c r="NG77" s="87"/>
      <c r="NH77" s="87"/>
      <c r="NI77" s="87"/>
      <c r="NJ77" s="87"/>
      <c r="NK77" s="87"/>
      <c r="NL77" s="87"/>
      <c r="NM77" s="87"/>
      <c r="NN77" s="87"/>
      <c r="NO77" s="87"/>
      <c r="NP77" s="87"/>
      <c r="NQ77" s="87"/>
      <c r="NR77" s="87"/>
      <c r="NS77" s="87"/>
      <c r="NT77" s="87"/>
      <c r="NU77" s="87"/>
      <c r="NV77" s="87"/>
      <c r="NW77" s="87"/>
      <c r="NX77" s="87"/>
      <c r="NY77" s="87"/>
      <c r="NZ77" s="87"/>
      <c r="OA77" s="87"/>
      <c r="OB77" s="87"/>
      <c r="OC77" s="87"/>
      <c r="OD77" s="87"/>
      <c r="OE77" s="87"/>
      <c r="OF77" s="87"/>
      <c r="OG77" s="87"/>
      <c r="OH77" s="87"/>
      <c r="OI77" s="87"/>
      <c r="OJ77" s="87"/>
      <c r="OK77" s="87"/>
      <c r="OL77" s="87"/>
      <c r="OM77" s="87"/>
      <c r="ON77" s="87"/>
      <c r="OO77" s="87"/>
      <c r="OP77" s="87"/>
      <c r="OQ77" s="87"/>
      <c r="OR77" s="87"/>
      <c r="OS77" s="87"/>
      <c r="OT77" s="87"/>
      <c r="OU77" s="87"/>
      <c r="OV77" s="87"/>
      <c r="OW77" s="87"/>
      <c r="OX77" s="87"/>
      <c r="OY77" s="87"/>
      <c r="OZ77" s="87"/>
      <c r="PA77" s="87"/>
      <c r="PB77" s="87"/>
      <c r="PC77" s="87"/>
      <c r="PD77" s="87"/>
      <c r="PE77" s="87"/>
      <c r="PF77" s="87"/>
      <c r="PG77" s="87"/>
      <c r="PH77" s="87"/>
      <c r="PI77" s="87"/>
      <c r="PJ77" s="87"/>
      <c r="PK77" s="87"/>
      <c r="PL77" s="87"/>
      <c r="PM77" s="87"/>
      <c r="PN77" s="87"/>
      <c r="PO77" s="87"/>
      <c r="PP77" s="87"/>
      <c r="PQ77" s="87"/>
      <c r="PR77" s="87"/>
      <c r="PS77" s="87"/>
      <c r="PT77" s="87"/>
      <c r="PU77" s="87"/>
      <c r="PV77" s="87"/>
      <c r="PW77" s="87"/>
      <c r="PX77" s="87"/>
      <c r="PY77" s="87"/>
      <c r="PZ77" s="87"/>
      <c r="QA77" s="87"/>
      <c r="QB77" s="87"/>
      <c r="QC77" s="87"/>
      <c r="QD77" s="87"/>
      <c r="QE77" s="87"/>
      <c r="QF77" s="87"/>
      <c r="QG77" s="87"/>
      <c r="QH77" s="87"/>
      <c r="QI77" s="87"/>
      <c r="QJ77" s="87"/>
      <c r="QK77" s="87"/>
      <c r="QL77" s="87"/>
      <c r="QM77" s="87"/>
      <c r="QN77" s="87"/>
      <c r="QO77" s="87"/>
      <c r="QP77" s="87"/>
      <c r="QQ77" s="87"/>
      <c r="QR77" s="87"/>
      <c r="QS77" s="87"/>
      <c r="QT77" s="87"/>
      <c r="QU77" s="87"/>
      <c r="QV77" s="87"/>
      <c r="QW77" s="87"/>
      <c r="QX77" s="87"/>
      <c r="QY77" s="87"/>
      <c r="QZ77" s="87"/>
      <c r="RA77" s="87"/>
      <c r="RB77" s="87"/>
      <c r="RC77" s="87"/>
      <c r="RD77" s="87"/>
      <c r="RE77" s="87"/>
      <c r="RF77" s="87"/>
      <c r="RG77" s="87"/>
      <c r="RH77" s="87"/>
      <c r="RI77" s="87"/>
      <c r="RJ77" s="87"/>
      <c r="RK77" s="87"/>
      <c r="RL77" s="87"/>
      <c r="RM77" s="87"/>
      <c r="RN77" s="87"/>
      <c r="RO77" s="87"/>
      <c r="RP77" s="87"/>
      <c r="RQ77" s="87"/>
      <c r="RR77" s="87"/>
      <c r="RS77" s="87"/>
      <c r="RT77" s="87"/>
      <c r="RU77" s="87"/>
      <c r="RV77" s="87"/>
      <c r="RW77" s="87"/>
      <c r="RX77" s="87"/>
      <c r="RY77" s="87"/>
      <c r="RZ77" s="87"/>
      <c r="SA77" s="87"/>
      <c r="SB77" s="87"/>
      <c r="SC77" s="87"/>
      <c r="SD77" s="87"/>
      <c r="SE77" s="87"/>
      <c r="SF77" s="87"/>
      <c r="SG77" s="87"/>
      <c r="SH77" s="87"/>
      <c r="SI77" s="87"/>
      <c r="SJ77" s="87"/>
      <c r="SK77" s="87"/>
      <c r="SL77" s="87"/>
      <c r="SM77" s="87"/>
      <c r="SN77" s="87"/>
      <c r="SO77" s="87"/>
      <c r="SP77" s="87"/>
      <c r="SQ77" s="87"/>
      <c r="SR77" s="87"/>
      <c r="SS77" s="87"/>
      <c r="ST77" s="87"/>
      <c r="SU77" s="87"/>
      <c r="SV77" s="87"/>
      <c r="SW77" s="87"/>
      <c r="SX77" s="87"/>
      <c r="SY77" s="87"/>
      <c r="SZ77" s="87"/>
      <c r="TA77" s="87"/>
      <c r="TB77" s="87"/>
      <c r="TC77" s="87"/>
      <c r="TD77" s="87"/>
      <c r="TE77" s="87"/>
      <c r="TF77" s="87"/>
      <c r="TG77" s="87"/>
      <c r="TH77" s="87"/>
      <c r="TI77" s="87"/>
      <c r="TJ77" s="87"/>
      <c r="TK77" s="87"/>
      <c r="TL77" s="87"/>
      <c r="TM77" s="87"/>
      <c r="TN77" s="87"/>
      <c r="TO77" s="87"/>
      <c r="TP77" s="87"/>
      <c r="TQ77" s="87"/>
      <c r="TR77" s="87"/>
      <c r="TS77" s="87"/>
      <c r="TT77" s="87"/>
      <c r="TU77" s="87"/>
      <c r="TV77" s="87"/>
      <c r="TW77" s="87"/>
      <c r="TX77" s="87"/>
      <c r="TY77" s="87"/>
      <c r="TZ77" s="87"/>
      <c r="UA77" s="87"/>
      <c r="UB77" s="87"/>
      <c r="UC77" s="87"/>
      <c r="UD77" s="87"/>
      <c r="UE77" s="87"/>
      <c r="UF77" s="87"/>
      <c r="UG77" s="87"/>
      <c r="UH77" s="87"/>
      <c r="UI77" s="87"/>
      <c r="UJ77" s="87"/>
      <c r="UK77" s="87"/>
      <c r="UL77" s="87"/>
      <c r="UM77" s="87"/>
      <c r="UN77" s="87"/>
      <c r="UO77" s="87"/>
      <c r="UP77" s="87"/>
      <c r="UQ77" s="87"/>
      <c r="UR77" s="87"/>
      <c r="US77" s="87"/>
      <c r="UT77" s="87"/>
      <c r="UU77" s="87"/>
      <c r="UV77" s="87"/>
      <c r="UW77" s="87"/>
      <c r="UX77" s="87"/>
      <c r="UY77" s="87"/>
      <c r="UZ77" s="87"/>
      <c r="VA77" s="87"/>
      <c r="VB77" s="87"/>
      <c r="VC77" s="87"/>
      <c r="VD77" s="87"/>
      <c r="VE77" s="87"/>
      <c r="VF77" s="87"/>
      <c r="VG77" s="87"/>
      <c r="VH77" s="87"/>
      <c r="VI77" s="87"/>
      <c r="VJ77" s="87"/>
      <c r="VK77" s="87"/>
      <c r="VL77" s="87"/>
      <c r="VM77" s="87"/>
      <c r="VN77" s="87"/>
      <c r="VO77" s="87"/>
      <c r="VP77" s="87"/>
      <c r="VQ77" s="87"/>
      <c r="VR77" s="87"/>
      <c r="VS77" s="87"/>
      <c r="VT77" s="87"/>
      <c r="VU77" s="87"/>
      <c r="VV77" s="87"/>
      <c r="VW77" s="87"/>
      <c r="VX77" s="87"/>
      <c r="VY77" s="87"/>
      <c r="VZ77" s="87"/>
      <c r="WA77" s="87"/>
      <c r="WB77" s="87"/>
      <c r="WC77" s="87"/>
      <c r="WD77" s="87"/>
      <c r="WE77" s="87"/>
      <c r="WF77" s="87"/>
      <c r="WG77" s="87"/>
      <c r="WH77" s="87"/>
      <c r="WI77" s="87"/>
      <c r="WJ77" s="87"/>
      <c r="WK77" s="87"/>
      <c r="WL77" s="87"/>
      <c r="WM77" s="87"/>
      <c r="WN77" s="87"/>
      <c r="WO77" s="87"/>
      <c r="WP77" s="87"/>
      <c r="WQ77" s="87"/>
      <c r="WR77" s="87"/>
      <c r="WS77" s="87"/>
      <c r="WT77" s="87"/>
      <c r="WU77" s="87"/>
      <c r="WV77" s="87"/>
      <c r="WW77" s="87"/>
      <c r="WX77" s="87"/>
      <c r="WY77" s="87"/>
      <c r="WZ77" s="87"/>
      <c r="XA77" s="87"/>
      <c r="XB77" s="87"/>
      <c r="XC77" s="87"/>
      <c r="XD77" s="87"/>
      <c r="XE77" s="87"/>
      <c r="XF77" s="87"/>
      <c r="XG77" s="87"/>
      <c r="XH77" s="87"/>
      <c r="XI77" s="87"/>
      <c r="XJ77" s="87"/>
      <c r="XK77" s="87"/>
      <c r="XL77" s="87"/>
      <c r="XM77" s="87"/>
      <c r="XN77" s="87"/>
      <c r="XO77" s="87"/>
      <c r="XP77" s="87"/>
      <c r="XQ77" s="87"/>
      <c r="XR77" s="87"/>
      <c r="XS77" s="87"/>
      <c r="XT77" s="87"/>
      <c r="XU77" s="87"/>
      <c r="XV77" s="87"/>
      <c r="XW77" s="87"/>
      <c r="XX77" s="87"/>
      <c r="XY77" s="87"/>
      <c r="XZ77" s="87"/>
      <c r="YA77" s="87"/>
      <c r="YB77" s="87"/>
      <c r="YC77" s="87"/>
      <c r="YD77" s="87"/>
      <c r="YE77" s="87"/>
      <c r="YF77" s="87"/>
      <c r="YG77" s="87"/>
      <c r="YH77" s="87"/>
      <c r="YI77" s="87"/>
      <c r="YJ77" s="87"/>
      <c r="YK77" s="87"/>
      <c r="YL77" s="87"/>
      <c r="YM77" s="87"/>
      <c r="YN77" s="87"/>
      <c r="YO77" s="87"/>
      <c r="YP77" s="87"/>
      <c r="YQ77" s="87"/>
      <c r="YR77" s="87"/>
      <c r="YS77" s="87"/>
      <c r="YT77" s="87"/>
      <c r="YU77" s="87"/>
      <c r="YV77" s="87"/>
      <c r="YW77" s="87"/>
      <c r="YX77" s="87"/>
      <c r="YY77" s="87"/>
      <c r="YZ77" s="87"/>
      <c r="ZA77" s="87"/>
      <c r="ZB77" s="87"/>
      <c r="ZC77" s="87"/>
      <c r="ZD77" s="87"/>
      <c r="ZE77" s="87"/>
      <c r="ZF77" s="87"/>
      <c r="ZG77" s="87"/>
      <c r="ZH77" s="87"/>
      <c r="ZI77" s="87"/>
      <c r="ZJ77" s="87"/>
      <c r="ZK77" s="87"/>
      <c r="ZL77" s="87"/>
      <c r="ZM77" s="87"/>
      <c r="ZN77" s="87"/>
      <c r="ZO77" s="87"/>
      <c r="ZP77" s="87"/>
      <c r="ZQ77" s="87"/>
      <c r="ZR77" s="87"/>
      <c r="ZS77" s="87"/>
      <c r="ZT77" s="87"/>
      <c r="ZU77" s="87"/>
      <c r="ZV77" s="87"/>
      <c r="ZW77" s="87"/>
      <c r="ZX77" s="87"/>
      <c r="ZY77" s="87"/>
      <c r="ZZ77" s="87"/>
      <c r="AAA77" s="87"/>
      <c r="AAB77" s="87"/>
      <c r="AAC77" s="87"/>
      <c r="AAD77" s="87"/>
      <c r="AAE77" s="87"/>
      <c r="AAF77" s="87"/>
      <c r="AAG77" s="87"/>
      <c r="AAH77" s="87"/>
      <c r="AAI77" s="87"/>
      <c r="AAJ77" s="87"/>
      <c r="AAK77" s="87"/>
      <c r="AAL77" s="87"/>
      <c r="AAM77" s="87"/>
      <c r="AAN77" s="87"/>
      <c r="AAO77" s="87"/>
      <c r="AAP77" s="87"/>
      <c r="AAQ77" s="87"/>
      <c r="AAR77" s="87"/>
      <c r="AAS77" s="87"/>
      <c r="AAT77" s="87"/>
      <c r="AAU77" s="87"/>
      <c r="AAV77" s="87"/>
      <c r="AAW77" s="87"/>
      <c r="AAX77" s="87"/>
      <c r="AAY77" s="87"/>
      <c r="AAZ77" s="87"/>
      <c r="ABA77" s="87"/>
      <c r="ABB77" s="87"/>
      <c r="ABC77" s="87"/>
      <c r="ABD77" s="87"/>
      <c r="ABE77" s="87"/>
      <c r="ABF77" s="87"/>
      <c r="ABG77" s="87"/>
      <c r="ABH77" s="87"/>
      <c r="ABI77" s="87"/>
      <c r="ABJ77" s="87"/>
      <c r="ABK77" s="87"/>
      <c r="ABL77" s="87"/>
      <c r="ABM77" s="87"/>
      <c r="ABN77" s="87"/>
      <c r="ABO77" s="87"/>
      <c r="ABP77" s="87"/>
      <c r="ABQ77" s="87"/>
      <c r="ABR77" s="87"/>
      <c r="ABS77" s="87"/>
      <c r="ABT77" s="87"/>
      <c r="ABU77" s="87"/>
      <c r="ABV77" s="87"/>
      <c r="ABW77" s="87"/>
      <c r="ABX77" s="87"/>
      <c r="ABY77" s="87"/>
      <c r="ABZ77" s="87"/>
      <c r="ACA77" s="87"/>
      <c r="ACB77" s="87"/>
      <c r="ACC77" s="87"/>
      <c r="ACD77" s="87"/>
      <c r="ACE77" s="87"/>
      <c r="ACF77" s="87"/>
      <c r="ACG77" s="87"/>
      <c r="ACH77" s="87"/>
      <c r="ACI77" s="87"/>
      <c r="ACJ77" s="87"/>
      <c r="ACK77" s="87"/>
      <c r="ACL77" s="87"/>
      <c r="ACM77" s="87"/>
      <c r="ACN77" s="87"/>
      <c r="ACO77" s="87"/>
      <c r="ACP77" s="87"/>
      <c r="ACQ77" s="87"/>
      <c r="ACR77" s="87"/>
      <c r="ACS77" s="87"/>
      <c r="ACT77" s="87"/>
      <c r="ACU77" s="87"/>
      <c r="ACV77" s="87"/>
      <c r="ACW77" s="87"/>
      <c r="ACX77" s="87"/>
      <c r="ACY77" s="87"/>
      <c r="ACZ77" s="87"/>
      <c r="ADA77" s="87"/>
      <c r="ADB77" s="87"/>
      <c r="ADC77" s="87"/>
      <c r="ADD77" s="87"/>
      <c r="ADE77" s="87"/>
      <c r="ADF77" s="87"/>
      <c r="ADG77" s="87"/>
      <c r="ADH77" s="87"/>
      <c r="ADI77" s="87"/>
      <c r="ADJ77" s="87"/>
      <c r="ADK77" s="87"/>
      <c r="ADL77" s="87"/>
      <c r="ADM77" s="87"/>
      <c r="ADN77" s="87"/>
      <c r="ADO77" s="87"/>
      <c r="ADP77" s="87"/>
      <c r="ADQ77" s="87"/>
      <c r="ADR77" s="87"/>
      <c r="ADS77" s="87"/>
      <c r="ADT77" s="87"/>
      <c r="ADU77" s="87"/>
      <c r="ADV77" s="87"/>
      <c r="ADW77" s="87"/>
      <c r="ADX77" s="87"/>
      <c r="ADY77" s="87"/>
      <c r="ADZ77" s="87"/>
      <c r="AEA77" s="87"/>
      <c r="AEB77" s="87"/>
      <c r="AEC77" s="87"/>
      <c r="AED77" s="87"/>
      <c r="AEE77" s="87"/>
      <c r="AEF77" s="87"/>
      <c r="AEG77" s="87"/>
      <c r="AEH77" s="87"/>
      <c r="AEI77" s="87"/>
      <c r="AEJ77" s="87"/>
      <c r="AEK77" s="87"/>
      <c r="AEL77" s="87"/>
      <c r="AEM77" s="87"/>
      <c r="AEN77" s="87"/>
      <c r="AEO77" s="87"/>
      <c r="AEP77" s="87"/>
      <c r="AEQ77" s="87"/>
      <c r="AER77" s="87"/>
      <c r="AES77" s="87"/>
      <c r="AET77" s="87"/>
      <c r="AEU77" s="87"/>
      <c r="AEV77" s="87"/>
      <c r="AEW77" s="87"/>
      <c r="AEX77" s="87"/>
      <c r="AEY77" s="87"/>
      <c r="AEZ77" s="87"/>
      <c r="AFA77" s="87"/>
      <c r="AFB77" s="87"/>
      <c r="AFC77" s="87"/>
      <c r="AFD77" s="87"/>
      <c r="AFE77" s="87"/>
      <c r="AFF77" s="87"/>
      <c r="AFG77" s="87"/>
      <c r="AFH77" s="87"/>
      <c r="AFI77" s="87"/>
      <c r="AFJ77" s="87"/>
      <c r="AFK77" s="87"/>
      <c r="AFL77" s="87"/>
      <c r="AFM77" s="87"/>
      <c r="AFN77" s="87"/>
      <c r="AFO77" s="87"/>
      <c r="AFP77" s="87"/>
      <c r="AFQ77" s="87"/>
      <c r="AFR77" s="87"/>
      <c r="AFS77" s="87"/>
      <c r="AFT77" s="87"/>
      <c r="AFU77" s="87"/>
      <c r="AFV77" s="87"/>
      <c r="AFW77" s="87"/>
      <c r="AFX77" s="87"/>
      <c r="AFY77" s="87"/>
      <c r="AFZ77" s="87"/>
      <c r="AGA77" s="87"/>
      <c r="AGB77" s="87"/>
      <c r="AGC77" s="87"/>
      <c r="AGD77" s="87"/>
      <c r="AGE77" s="87"/>
      <c r="AGF77" s="87"/>
      <c r="AGG77" s="87"/>
      <c r="AGH77" s="87"/>
      <c r="AGI77" s="87"/>
      <c r="AGJ77" s="87"/>
      <c r="AGK77" s="87"/>
      <c r="AGL77" s="87"/>
      <c r="AGM77" s="87"/>
      <c r="AGN77" s="87"/>
      <c r="AGO77" s="87"/>
      <c r="AGP77" s="87"/>
      <c r="AGQ77" s="87"/>
      <c r="AGR77" s="87"/>
      <c r="AGS77" s="87"/>
      <c r="AGT77" s="87"/>
      <c r="AGU77" s="87"/>
      <c r="AGV77" s="87"/>
      <c r="AGW77" s="87"/>
      <c r="AGX77" s="87"/>
      <c r="AGY77" s="87"/>
      <c r="AGZ77" s="87"/>
      <c r="AHA77" s="87"/>
      <c r="AHB77" s="87"/>
      <c r="AHC77" s="87"/>
      <c r="AHD77" s="87"/>
      <c r="AHE77" s="87"/>
      <c r="AHF77" s="87"/>
      <c r="AHG77" s="87"/>
      <c r="AHH77" s="87"/>
      <c r="AHI77" s="87"/>
      <c r="AHJ77" s="87"/>
      <c r="AHK77" s="87"/>
      <c r="AHL77" s="87"/>
      <c r="AHM77" s="87"/>
      <c r="AHN77" s="87"/>
      <c r="AHO77" s="87"/>
      <c r="AHP77" s="87"/>
      <c r="AHQ77" s="87"/>
      <c r="AHR77" s="87"/>
      <c r="AHS77" s="87"/>
      <c r="AHT77" s="87"/>
      <c r="AHU77" s="87"/>
      <c r="AHV77" s="87"/>
      <c r="AHW77" s="87"/>
      <c r="AHX77" s="87"/>
      <c r="AHY77" s="87"/>
      <c r="AHZ77" s="87"/>
      <c r="AIA77" s="87"/>
      <c r="AIB77" s="87"/>
      <c r="AIC77" s="87"/>
      <c r="AID77" s="87"/>
      <c r="AIE77" s="87"/>
      <c r="AIF77" s="87"/>
      <c r="AIG77" s="87"/>
      <c r="AIH77" s="87"/>
      <c r="AII77" s="87"/>
      <c r="AIJ77" s="87"/>
      <c r="AIK77" s="87"/>
      <c r="AIL77" s="87"/>
      <c r="AIM77" s="87"/>
      <c r="AIN77" s="87"/>
      <c r="AIO77" s="87"/>
      <c r="AIP77" s="87"/>
      <c r="AIQ77" s="87"/>
      <c r="AIR77" s="87"/>
      <c r="AIS77" s="87"/>
      <c r="AIT77" s="87"/>
      <c r="AIU77" s="87"/>
      <c r="AIV77" s="87"/>
      <c r="AIW77" s="87"/>
      <c r="AIX77" s="87"/>
      <c r="AIY77" s="87"/>
      <c r="AIZ77" s="87"/>
      <c r="AJA77" s="87"/>
      <c r="AJB77" s="87"/>
      <c r="AJC77" s="87"/>
      <c r="AJD77" s="87"/>
      <c r="AJE77" s="87"/>
      <c r="AJF77" s="87"/>
      <c r="AJG77" s="87"/>
      <c r="AJH77" s="87"/>
      <c r="AJI77" s="87"/>
      <c r="AJJ77" s="87"/>
      <c r="AJK77" s="87"/>
      <c r="AJL77" s="87"/>
      <c r="AJM77" s="87"/>
      <c r="AJN77" s="87"/>
      <c r="AJO77" s="87"/>
      <c r="AJP77" s="87"/>
      <c r="AJQ77" s="87"/>
      <c r="AJR77" s="87"/>
      <c r="AJS77" s="87"/>
      <c r="AJT77" s="87"/>
      <c r="AJU77" s="87"/>
      <c r="AJV77" s="87"/>
      <c r="AJW77" s="87"/>
      <c r="AJX77" s="87"/>
      <c r="AJY77" s="87"/>
      <c r="AJZ77" s="87"/>
      <c r="AKA77" s="87"/>
      <c r="AKB77" s="87"/>
      <c r="AKC77" s="87"/>
      <c r="AKD77" s="87"/>
      <c r="AKE77" s="87"/>
      <c r="AKF77" s="87"/>
      <c r="AKG77" s="87"/>
      <c r="AKH77" s="87"/>
      <c r="AKI77" s="87"/>
      <c r="AKJ77" s="87"/>
      <c r="AKK77" s="87"/>
      <c r="AKL77" s="87"/>
      <c r="AKM77" s="87"/>
      <c r="AKN77" s="87"/>
      <c r="AKO77" s="87"/>
      <c r="AKP77" s="87"/>
      <c r="AKQ77" s="87"/>
      <c r="AKR77" s="87"/>
      <c r="AKS77" s="87"/>
      <c r="AKT77" s="87"/>
      <c r="AKU77" s="87"/>
      <c r="AKV77" s="87"/>
      <c r="AKW77" s="87"/>
      <c r="AKX77" s="87"/>
      <c r="AKY77" s="87"/>
      <c r="AKZ77" s="87"/>
      <c r="ALA77" s="87"/>
      <c r="ALB77" s="87"/>
      <c r="ALC77" s="87"/>
      <c r="ALD77" s="87"/>
      <c r="ALE77" s="87"/>
      <c r="ALF77" s="87"/>
      <c r="ALG77" s="87"/>
      <c r="ALH77" s="87"/>
      <c r="ALI77" s="87"/>
      <c r="ALJ77" s="87"/>
      <c r="ALK77" s="87"/>
      <c r="ALL77" s="87"/>
      <c r="ALM77" s="87"/>
      <c r="ALN77" s="87"/>
      <c r="ALO77" s="87"/>
      <c r="ALP77" s="87"/>
      <c r="ALQ77" s="87"/>
      <c r="ALR77" s="87"/>
      <c r="ALS77" s="87"/>
      <c r="ALT77" s="87"/>
      <c r="ALU77" s="87"/>
      <c r="ALV77" s="87"/>
      <c r="ALW77" s="87"/>
      <c r="ALX77" s="87"/>
      <c r="ALY77" s="87"/>
      <c r="ALZ77" s="87"/>
      <c r="AMA77" s="87"/>
      <c r="AMB77" s="87"/>
      <c r="AMC77" s="87"/>
      <c r="AMD77" s="87"/>
      <c r="AME77" s="87"/>
      <c r="AMF77" s="87"/>
      <c r="AMG77" s="87"/>
      <c r="AMH77" s="87"/>
      <c r="AMI77" s="87"/>
      <c r="AMJ77" s="87"/>
      <c r="AMK77" s="87"/>
      <c r="AML77" s="87"/>
      <c r="AMM77" s="87"/>
      <c r="AMN77" s="87"/>
      <c r="AMO77" s="87"/>
      <c r="AMP77" s="87"/>
      <c r="AMQ77" s="87"/>
      <c r="AMR77" s="87"/>
      <c r="AMS77" s="87"/>
      <c r="AMT77" s="87"/>
      <c r="AMU77" s="87"/>
      <c r="AMV77" s="87"/>
      <c r="AMW77" s="87"/>
      <c r="AMX77" s="87"/>
      <c r="AMY77" s="87"/>
      <c r="AMZ77" s="87"/>
      <c r="ANA77" s="87"/>
      <c r="ANB77" s="87"/>
      <c r="ANC77" s="87"/>
      <c r="AND77" s="87"/>
      <c r="ANE77" s="87"/>
      <c r="ANF77" s="87"/>
      <c r="ANG77" s="87"/>
      <c r="ANH77" s="87"/>
      <c r="ANI77" s="87"/>
      <c r="ANJ77" s="87"/>
      <c r="ANK77" s="87"/>
      <c r="ANL77" s="87"/>
      <c r="ANM77" s="87"/>
      <c r="ANN77" s="87"/>
      <c r="ANO77" s="87"/>
      <c r="ANP77" s="87"/>
      <c r="ANQ77" s="87"/>
      <c r="ANR77" s="87"/>
      <c r="ANS77" s="87"/>
      <c r="ANT77" s="87"/>
      <c r="ANU77" s="87"/>
      <c r="ANV77" s="87"/>
      <c r="ANW77" s="87"/>
      <c r="ANX77" s="87"/>
      <c r="ANY77" s="87"/>
      <c r="ANZ77" s="87"/>
      <c r="AOA77" s="87"/>
      <c r="AOB77" s="87"/>
      <c r="AOC77" s="87"/>
      <c r="AOD77" s="87"/>
      <c r="AOE77" s="87"/>
      <c r="AOF77" s="87"/>
      <c r="AOG77" s="87"/>
      <c r="AOH77" s="87"/>
      <c r="AOI77" s="87"/>
      <c r="AOJ77" s="87"/>
      <c r="AOK77" s="87"/>
      <c r="AOL77" s="87"/>
      <c r="AOM77" s="87"/>
      <c r="AON77" s="87"/>
      <c r="AOO77" s="87"/>
      <c r="AOP77" s="87"/>
      <c r="AOQ77" s="87"/>
      <c r="AOR77" s="87"/>
      <c r="AOS77" s="87"/>
      <c r="AOT77" s="87"/>
      <c r="AOU77" s="87"/>
      <c r="AOV77" s="87"/>
      <c r="AOW77" s="87"/>
      <c r="AOX77" s="87"/>
      <c r="AOY77" s="87"/>
      <c r="AOZ77" s="87"/>
      <c r="APA77" s="87"/>
      <c r="APB77" s="87"/>
      <c r="APC77" s="87"/>
      <c r="APD77" s="87"/>
      <c r="APE77" s="87"/>
      <c r="APF77" s="87"/>
      <c r="APG77" s="87"/>
      <c r="APH77" s="87"/>
      <c r="API77" s="87"/>
      <c r="APJ77" s="87"/>
      <c r="APK77" s="87"/>
      <c r="APL77" s="87"/>
      <c r="APM77" s="87"/>
      <c r="APN77" s="87"/>
      <c r="APO77" s="87"/>
      <c r="APP77" s="87"/>
      <c r="APQ77" s="87"/>
      <c r="APR77" s="87"/>
      <c r="APS77" s="87"/>
      <c r="APT77" s="87"/>
      <c r="APU77" s="87"/>
      <c r="APV77" s="87"/>
      <c r="APW77" s="87"/>
      <c r="APX77" s="87"/>
      <c r="APY77" s="87"/>
      <c r="APZ77" s="87"/>
      <c r="AQA77" s="87"/>
      <c r="AQB77" s="87"/>
      <c r="AQC77" s="87"/>
      <c r="AQD77" s="87"/>
      <c r="AQE77" s="87"/>
      <c r="AQF77" s="87"/>
      <c r="AQG77" s="87"/>
      <c r="AQH77" s="87"/>
      <c r="AQI77" s="87"/>
      <c r="AQJ77" s="87"/>
      <c r="AQK77" s="87"/>
      <c r="AQL77" s="87"/>
      <c r="AQM77" s="87"/>
      <c r="AQN77" s="87"/>
      <c r="AQO77" s="87"/>
      <c r="AQP77" s="87"/>
      <c r="AQQ77" s="87"/>
      <c r="AQR77" s="87"/>
      <c r="AQS77" s="87"/>
      <c r="AQT77" s="87"/>
      <c r="AQU77" s="87"/>
      <c r="AQV77" s="87"/>
      <c r="AQW77" s="87"/>
      <c r="AQX77" s="87"/>
      <c r="AQY77" s="87"/>
      <c r="AQZ77" s="87"/>
      <c r="ARA77" s="87"/>
      <c r="ARB77" s="87"/>
      <c r="ARC77" s="87"/>
      <c r="ARD77" s="87"/>
      <c r="ARE77" s="87"/>
      <c r="ARF77" s="87"/>
      <c r="ARG77" s="87"/>
      <c r="ARH77" s="87"/>
      <c r="ARI77" s="87"/>
      <c r="ARJ77" s="87"/>
      <c r="ARK77" s="87"/>
      <c r="ARL77" s="87"/>
      <c r="ARM77" s="87"/>
      <c r="ARN77" s="87"/>
      <c r="ARO77" s="87"/>
      <c r="ARP77" s="87"/>
      <c r="ARQ77" s="87"/>
      <c r="ARR77" s="87"/>
      <c r="ARS77" s="87"/>
      <c r="ART77" s="87"/>
      <c r="ARU77" s="87"/>
      <c r="ARV77" s="87"/>
      <c r="ARW77" s="87"/>
      <c r="ARX77" s="87"/>
      <c r="ARY77" s="87"/>
      <c r="ARZ77" s="87"/>
      <c r="ASA77" s="87"/>
      <c r="ASB77" s="87"/>
      <c r="ASC77" s="87"/>
      <c r="ASD77" s="87"/>
      <c r="ASE77" s="87"/>
      <c r="ASF77" s="87"/>
      <c r="ASG77" s="87"/>
      <c r="ASH77" s="87"/>
      <c r="ASI77" s="87"/>
      <c r="ASJ77" s="87"/>
      <c r="ASK77" s="87"/>
      <c r="ASL77" s="87"/>
      <c r="ASM77" s="87"/>
      <c r="ASN77" s="87"/>
      <c r="ASO77" s="87"/>
      <c r="ASP77" s="87"/>
      <c r="ASQ77" s="87"/>
      <c r="ASR77" s="87"/>
      <c r="ASS77" s="87"/>
      <c r="AST77" s="87"/>
      <c r="ASU77" s="87"/>
      <c r="ASV77" s="87"/>
      <c r="ASW77" s="87"/>
      <c r="ASX77" s="87"/>
      <c r="ASY77" s="87"/>
      <c r="ASZ77" s="87"/>
      <c r="ATA77" s="87"/>
      <c r="ATB77" s="87"/>
      <c r="ATC77" s="87"/>
      <c r="ATD77" s="87"/>
      <c r="ATE77" s="87"/>
      <c r="ATF77" s="87"/>
      <c r="ATG77" s="87"/>
      <c r="ATH77" s="87"/>
      <c r="ATI77" s="87"/>
      <c r="ATJ77" s="87"/>
      <c r="ATK77" s="87"/>
      <c r="ATL77" s="87"/>
      <c r="ATM77" s="87"/>
      <c r="ATN77" s="87"/>
      <c r="ATO77" s="87"/>
      <c r="ATP77" s="87"/>
      <c r="ATQ77" s="87"/>
      <c r="ATR77" s="87"/>
      <c r="ATS77" s="87"/>
      <c r="ATT77" s="87"/>
      <c r="ATU77" s="87"/>
      <c r="ATV77" s="87"/>
      <c r="ATW77" s="87"/>
      <c r="ATX77" s="87"/>
      <c r="ATY77" s="87"/>
      <c r="ATZ77" s="87"/>
      <c r="AUA77" s="87"/>
      <c r="AUB77" s="87"/>
      <c r="AUC77" s="87"/>
      <c r="AUD77" s="87"/>
      <c r="AUE77" s="87"/>
      <c r="AUF77" s="87"/>
      <c r="AUG77" s="87"/>
      <c r="AUH77" s="87"/>
      <c r="AUI77" s="87"/>
      <c r="AUJ77" s="87"/>
      <c r="AUK77" s="87"/>
      <c r="AUL77" s="87"/>
      <c r="AUM77" s="87"/>
      <c r="AUN77" s="87"/>
      <c r="AUO77" s="87"/>
      <c r="AUP77" s="87"/>
      <c r="AUQ77" s="87"/>
      <c r="AUR77" s="87"/>
      <c r="AUS77" s="87"/>
      <c r="AUT77" s="87"/>
      <c r="AUU77" s="87"/>
      <c r="AUV77" s="87"/>
      <c r="AUW77" s="87"/>
      <c r="AUX77" s="87"/>
      <c r="AUY77" s="87"/>
      <c r="AUZ77" s="87"/>
      <c r="AVA77" s="87"/>
      <c r="AVB77" s="87"/>
      <c r="AVC77" s="87"/>
      <c r="AVD77" s="87"/>
      <c r="AVE77" s="87"/>
      <c r="AVF77" s="87"/>
      <c r="AVG77" s="87"/>
      <c r="AVH77" s="87"/>
      <c r="AVI77" s="87"/>
      <c r="AVJ77" s="87"/>
      <c r="AVK77" s="87"/>
      <c r="AVL77" s="87"/>
      <c r="AVM77" s="87"/>
      <c r="AVN77" s="87"/>
      <c r="AVO77" s="87"/>
      <c r="AVP77" s="87"/>
      <c r="AVQ77" s="87"/>
      <c r="AVR77" s="87"/>
      <c r="AVS77" s="87"/>
      <c r="AVT77" s="87"/>
      <c r="AVU77" s="87"/>
      <c r="AVV77" s="87"/>
      <c r="AVW77" s="87"/>
      <c r="AVX77" s="87"/>
      <c r="AVY77" s="87"/>
      <c r="AVZ77" s="87"/>
      <c r="AWA77" s="87"/>
      <c r="AWB77" s="87"/>
      <c r="AWC77" s="87"/>
      <c r="AWD77" s="87"/>
      <c r="AWE77" s="87"/>
      <c r="AWF77" s="87"/>
      <c r="AWG77" s="87"/>
      <c r="AWH77" s="87"/>
      <c r="AWI77" s="87"/>
      <c r="AWJ77" s="87"/>
      <c r="AWK77" s="87"/>
      <c r="AWL77" s="87"/>
      <c r="AWM77" s="87"/>
      <c r="AWN77" s="87"/>
      <c r="AWO77" s="87"/>
      <c r="AWP77" s="87"/>
      <c r="AWQ77" s="87"/>
      <c r="AWR77" s="87"/>
      <c r="AWS77" s="87"/>
      <c r="AWT77" s="87"/>
      <c r="AWU77" s="87"/>
      <c r="AWV77" s="87"/>
      <c r="AWW77" s="87"/>
      <c r="AWX77" s="87"/>
      <c r="AWY77" s="87"/>
      <c r="AWZ77" s="87"/>
      <c r="AXA77" s="87"/>
      <c r="AXB77" s="87"/>
      <c r="AXC77" s="87"/>
      <c r="AXD77" s="87"/>
      <c r="AXE77" s="87"/>
      <c r="AXF77" s="87"/>
      <c r="AXG77" s="87"/>
      <c r="AXH77" s="87"/>
      <c r="AXI77" s="87"/>
      <c r="AXJ77" s="87"/>
      <c r="AXK77" s="87"/>
      <c r="AXL77" s="87"/>
      <c r="AXM77" s="87"/>
      <c r="AXN77" s="87"/>
      <c r="AXO77" s="87"/>
      <c r="AXP77" s="87"/>
      <c r="AXQ77" s="87"/>
      <c r="AXR77" s="87"/>
      <c r="AXS77" s="87"/>
      <c r="AXT77" s="87"/>
      <c r="AXU77" s="87"/>
      <c r="AXV77" s="87"/>
      <c r="AXW77" s="87"/>
      <c r="AXX77" s="87"/>
      <c r="AXY77" s="87"/>
      <c r="AXZ77" s="87"/>
      <c r="AYA77" s="87"/>
      <c r="AYB77" s="87"/>
      <c r="AYC77" s="87"/>
      <c r="AYD77" s="87"/>
      <c r="AYE77" s="87"/>
      <c r="AYF77" s="87"/>
      <c r="AYG77" s="87"/>
      <c r="AYH77" s="87"/>
      <c r="AYI77" s="87"/>
      <c r="AYJ77" s="87"/>
      <c r="AYK77" s="87"/>
      <c r="AYL77" s="87"/>
      <c r="AYM77" s="87"/>
      <c r="AYN77" s="87"/>
      <c r="AYO77" s="87"/>
      <c r="AYP77" s="87"/>
      <c r="AYQ77" s="87"/>
      <c r="AYR77" s="87"/>
      <c r="AYS77" s="87"/>
      <c r="AYT77" s="87"/>
      <c r="AYU77" s="87"/>
      <c r="AYV77" s="87"/>
      <c r="AYW77" s="87"/>
      <c r="AYX77" s="87"/>
      <c r="AYY77" s="87"/>
      <c r="AYZ77" s="87"/>
      <c r="AZA77" s="87"/>
      <c r="AZB77" s="87"/>
      <c r="AZC77" s="87"/>
      <c r="AZD77" s="87"/>
      <c r="AZE77" s="87"/>
      <c r="AZF77" s="87"/>
      <c r="AZG77" s="87"/>
      <c r="AZH77" s="87"/>
      <c r="AZI77" s="87"/>
      <c r="AZJ77" s="87"/>
      <c r="AZK77" s="87"/>
      <c r="AZL77" s="87"/>
      <c r="AZM77" s="87"/>
      <c r="AZN77" s="87"/>
      <c r="AZO77" s="87"/>
      <c r="AZP77" s="87"/>
      <c r="AZQ77" s="87"/>
      <c r="AZR77" s="87"/>
      <c r="AZS77" s="87"/>
      <c r="AZT77" s="87"/>
      <c r="AZU77" s="87"/>
      <c r="AZV77" s="87"/>
      <c r="AZW77" s="87"/>
      <c r="AZX77" s="87"/>
      <c r="AZY77" s="87"/>
      <c r="AZZ77" s="87"/>
      <c r="BAA77" s="87"/>
      <c r="BAB77" s="87"/>
      <c r="BAC77" s="87"/>
      <c r="BAD77" s="87"/>
      <c r="BAE77" s="87"/>
      <c r="BAF77" s="87"/>
      <c r="BAG77" s="87"/>
      <c r="BAH77" s="87"/>
      <c r="BAI77" s="87"/>
      <c r="BAJ77" s="87"/>
      <c r="BAK77" s="87"/>
      <c r="BAL77" s="87"/>
      <c r="BAM77" s="87"/>
      <c r="BAN77" s="87"/>
      <c r="BAO77" s="87"/>
      <c r="BAP77" s="87"/>
      <c r="BAQ77" s="87"/>
      <c r="BAR77" s="87"/>
      <c r="BAS77" s="87"/>
      <c r="BAT77" s="87"/>
      <c r="BAU77" s="87"/>
      <c r="BAV77" s="87"/>
      <c r="BAW77" s="87"/>
      <c r="BAX77" s="87"/>
      <c r="BAY77" s="87"/>
      <c r="BAZ77" s="87"/>
      <c r="BBA77" s="87"/>
      <c r="BBB77" s="87"/>
      <c r="BBC77" s="87"/>
      <c r="BBD77" s="87"/>
      <c r="BBE77" s="87"/>
      <c r="BBF77" s="87"/>
      <c r="BBG77" s="87"/>
      <c r="BBH77" s="87"/>
      <c r="BBI77" s="87"/>
      <c r="BBJ77" s="87"/>
      <c r="BBK77" s="87"/>
      <c r="BBL77" s="87"/>
      <c r="BBM77" s="87"/>
      <c r="BBN77" s="87"/>
      <c r="BBO77" s="87"/>
      <c r="BBP77" s="87"/>
      <c r="BBQ77" s="87"/>
      <c r="BBR77" s="87"/>
      <c r="BBS77" s="87"/>
      <c r="BBT77" s="87"/>
      <c r="BBU77" s="87"/>
      <c r="BBV77" s="87"/>
      <c r="BBW77" s="87"/>
      <c r="BBX77" s="87"/>
      <c r="BBY77" s="87"/>
      <c r="BBZ77" s="87"/>
      <c r="BCA77" s="87"/>
      <c r="BCB77" s="87"/>
      <c r="BCC77" s="87"/>
      <c r="BCD77" s="87"/>
      <c r="BCE77" s="87"/>
      <c r="BCF77" s="87"/>
      <c r="BCG77" s="87"/>
      <c r="BCH77" s="87"/>
      <c r="BCI77" s="87"/>
      <c r="BCJ77" s="87"/>
      <c r="BCK77" s="87"/>
      <c r="BCL77" s="87"/>
      <c r="BCM77" s="87"/>
      <c r="BCN77" s="87"/>
      <c r="BCO77" s="87"/>
      <c r="BCP77" s="87"/>
      <c r="BCQ77" s="87"/>
      <c r="BCR77" s="87"/>
      <c r="BCS77" s="87"/>
      <c r="BCT77" s="87"/>
      <c r="BCU77" s="87"/>
      <c r="BCV77" s="87"/>
      <c r="BCW77" s="87"/>
      <c r="BCX77" s="87"/>
      <c r="BCY77" s="87"/>
      <c r="BCZ77" s="87"/>
      <c r="BDA77" s="87"/>
      <c r="BDB77" s="87"/>
      <c r="BDC77" s="87"/>
      <c r="BDD77" s="87"/>
      <c r="BDE77" s="87"/>
      <c r="BDF77" s="87"/>
      <c r="BDG77" s="87"/>
      <c r="BDH77" s="87"/>
      <c r="BDI77" s="87"/>
      <c r="BDJ77" s="87"/>
      <c r="BDK77" s="87"/>
      <c r="BDL77" s="87"/>
      <c r="BDM77" s="87"/>
      <c r="BDN77" s="87"/>
      <c r="BDO77" s="87"/>
      <c r="BDP77" s="87"/>
      <c r="BDQ77" s="87"/>
      <c r="BDR77" s="87"/>
      <c r="BDS77" s="87"/>
      <c r="BDT77" s="87"/>
      <c r="BDU77" s="87"/>
      <c r="BDV77" s="87"/>
      <c r="BDW77" s="87"/>
      <c r="BDX77" s="87"/>
      <c r="BDY77" s="87"/>
      <c r="BDZ77" s="87"/>
      <c r="BEA77" s="87"/>
      <c r="BEB77" s="87"/>
      <c r="BEC77" s="87"/>
      <c r="BED77" s="87"/>
      <c r="BEE77" s="87"/>
      <c r="BEF77" s="87"/>
      <c r="BEG77" s="87"/>
      <c r="BEH77" s="87"/>
      <c r="BEI77" s="87"/>
      <c r="BEJ77" s="87"/>
      <c r="BEK77" s="87"/>
      <c r="BEL77" s="87"/>
      <c r="BEM77" s="87"/>
      <c r="BEN77" s="87"/>
      <c r="BEO77" s="87"/>
      <c r="BEP77" s="87"/>
      <c r="BEQ77" s="87"/>
      <c r="BER77" s="87"/>
      <c r="BES77" s="87"/>
      <c r="BET77" s="87"/>
      <c r="BEU77" s="87"/>
      <c r="BEV77" s="87"/>
      <c r="BEW77" s="87"/>
      <c r="BEX77" s="87"/>
      <c r="BEY77" s="87"/>
      <c r="BEZ77" s="87"/>
      <c r="BFA77" s="87"/>
      <c r="BFB77" s="87"/>
      <c r="BFC77" s="87"/>
      <c r="BFD77" s="87"/>
      <c r="BFE77" s="87"/>
      <c r="BFF77" s="87"/>
      <c r="BFG77" s="87"/>
      <c r="BFH77" s="87"/>
      <c r="BFI77" s="87"/>
      <c r="BFJ77" s="87"/>
      <c r="BFK77" s="87"/>
      <c r="BFL77" s="87"/>
      <c r="BFM77" s="87"/>
      <c r="BFN77" s="87"/>
      <c r="BFO77" s="87"/>
      <c r="BFP77" s="87"/>
      <c r="BFQ77" s="87"/>
      <c r="BFR77" s="87"/>
      <c r="BFS77" s="87"/>
      <c r="BFT77" s="87"/>
      <c r="BFU77" s="87"/>
      <c r="BFV77" s="87"/>
      <c r="BFW77" s="87"/>
      <c r="BFX77" s="87"/>
      <c r="BFY77" s="87"/>
      <c r="BFZ77" s="87"/>
      <c r="BGA77" s="87"/>
      <c r="BGB77" s="87"/>
      <c r="BGC77" s="87"/>
      <c r="BGD77" s="87"/>
      <c r="BGE77" s="87"/>
      <c r="BGF77" s="87"/>
      <c r="BGG77" s="87"/>
      <c r="BGH77" s="87"/>
      <c r="BGI77" s="87"/>
      <c r="BGJ77" s="87"/>
      <c r="BGK77" s="87"/>
      <c r="BGL77" s="87"/>
      <c r="BGM77" s="87"/>
      <c r="BGN77" s="87"/>
      <c r="BGO77" s="87"/>
      <c r="BGP77" s="87"/>
      <c r="BGQ77" s="87"/>
      <c r="BGR77" s="87"/>
      <c r="BGS77" s="87"/>
      <c r="BGT77" s="87"/>
      <c r="BGU77" s="87"/>
      <c r="BGV77" s="87"/>
      <c r="BGW77" s="87"/>
      <c r="BGX77" s="87"/>
      <c r="BGY77" s="87"/>
      <c r="BGZ77" s="87"/>
      <c r="BHA77" s="87"/>
      <c r="BHB77" s="87"/>
      <c r="BHC77" s="87"/>
      <c r="BHD77" s="87"/>
      <c r="BHE77" s="87"/>
      <c r="BHF77" s="87"/>
      <c r="BHG77" s="87"/>
      <c r="BHH77" s="87"/>
      <c r="BHI77" s="87"/>
      <c r="BHJ77" s="87"/>
      <c r="BHK77" s="87"/>
      <c r="BHL77" s="87"/>
      <c r="BHM77" s="87"/>
      <c r="BHN77" s="87"/>
      <c r="BHO77" s="87"/>
      <c r="BHP77" s="87"/>
      <c r="BHQ77" s="87"/>
      <c r="BHR77" s="87"/>
      <c r="BHS77" s="87"/>
      <c r="BHT77" s="87"/>
      <c r="BHU77" s="87"/>
      <c r="BHV77" s="87"/>
      <c r="BHW77" s="87"/>
      <c r="BHX77" s="87"/>
      <c r="BHY77" s="87"/>
      <c r="BHZ77" s="87"/>
      <c r="BIA77" s="87"/>
      <c r="BIB77" s="87"/>
      <c r="BIC77" s="87"/>
      <c r="BID77" s="87"/>
      <c r="BIE77" s="87"/>
      <c r="BIF77" s="87"/>
      <c r="BIG77" s="87"/>
      <c r="BIH77" s="87"/>
      <c r="BII77" s="87"/>
      <c r="BIJ77" s="87"/>
      <c r="BIK77" s="87"/>
      <c r="BIL77" s="87"/>
      <c r="BIM77" s="87"/>
      <c r="BIN77" s="87"/>
      <c r="BIO77" s="87"/>
      <c r="BIP77" s="87"/>
      <c r="BIQ77" s="87"/>
      <c r="BIR77" s="87"/>
      <c r="BIS77" s="87"/>
      <c r="BIT77" s="87"/>
      <c r="BIU77" s="87"/>
      <c r="BIV77" s="87"/>
      <c r="BIW77" s="87"/>
      <c r="BIX77" s="87"/>
      <c r="BIY77" s="87"/>
      <c r="BIZ77" s="87"/>
      <c r="BJA77" s="87"/>
      <c r="BJB77" s="87"/>
      <c r="BJC77" s="87"/>
      <c r="BJD77" s="87"/>
      <c r="BJE77" s="87"/>
      <c r="BJF77" s="87"/>
      <c r="BJG77" s="87"/>
      <c r="BJH77" s="87"/>
      <c r="BJI77" s="87"/>
      <c r="BJJ77" s="87"/>
      <c r="BJK77" s="87"/>
      <c r="BJL77" s="87"/>
      <c r="BJM77" s="87"/>
      <c r="BJN77" s="87"/>
      <c r="BJO77" s="87"/>
      <c r="BJP77" s="87"/>
      <c r="BJQ77" s="87"/>
      <c r="BJR77" s="87"/>
      <c r="BJS77" s="87"/>
      <c r="BJT77" s="87"/>
      <c r="BJU77" s="87"/>
      <c r="BJV77" s="87"/>
      <c r="BJW77" s="87"/>
      <c r="BJX77" s="87"/>
      <c r="BJY77" s="87"/>
      <c r="BJZ77" s="87"/>
      <c r="BKA77" s="87"/>
      <c r="BKB77" s="87"/>
      <c r="BKC77" s="87"/>
      <c r="BKD77" s="87"/>
      <c r="BKE77" s="87"/>
      <c r="BKF77" s="87"/>
      <c r="BKG77" s="87"/>
      <c r="BKH77" s="87"/>
      <c r="BKI77" s="87"/>
      <c r="BKJ77" s="87"/>
      <c r="BKK77" s="87"/>
      <c r="BKL77" s="87"/>
      <c r="BKM77" s="87"/>
      <c r="BKN77" s="87"/>
      <c r="BKO77" s="87"/>
      <c r="BKP77" s="87"/>
      <c r="BKQ77" s="87"/>
      <c r="BKR77" s="87"/>
      <c r="BKS77" s="87"/>
      <c r="BKT77" s="87"/>
      <c r="BKU77" s="87"/>
      <c r="BKV77" s="87"/>
      <c r="BKW77" s="87"/>
      <c r="BKX77" s="87"/>
      <c r="BKY77" s="87"/>
      <c r="BKZ77" s="87"/>
      <c r="BLA77" s="87"/>
      <c r="BLB77" s="87"/>
      <c r="BLC77" s="87"/>
      <c r="BLD77" s="87"/>
      <c r="BLE77" s="87"/>
      <c r="BLF77" s="87"/>
      <c r="BLG77" s="87"/>
      <c r="BLH77" s="87"/>
      <c r="BLI77" s="87"/>
      <c r="BLJ77" s="87"/>
      <c r="BLK77" s="87"/>
      <c r="BLL77" s="87"/>
      <c r="BLM77" s="87"/>
      <c r="BLN77" s="87"/>
      <c r="BLO77" s="87"/>
      <c r="BLP77" s="87"/>
      <c r="BLQ77" s="87"/>
      <c r="BLR77" s="87"/>
      <c r="BLS77" s="87"/>
      <c r="BLT77" s="87"/>
      <c r="BLU77" s="87"/>
      <c r="BLV77" s="87"/>
      <c r="BLW77" s="87"/>
      <c r="BLX77" s="87"/>
      <c r="BLY77" s="87"/>
      <c r="BLZ77" s="87"/>
      <c r="BMA77" s="87"/>
      <c r="BMB77" s="87"/>
      <c r="BMC77" s="87"/>
      <c r="BMD77" s="87"/>
      <c r="BME77" s="87"/>
      <c r="BMF77" s="87"/>
      <c r="BMG77" s="87"/>
      <c r="BMH77" s="87"/>
      <c r="BMI77" s="87"/>
      <c r="BMJ77" s="87"/>
      <c r="BMK77" s="87"/>
      <c r="BML77" s="87"/>
      <c r="BMM77" s="87"/>
      <c r="BMN77" s="87"/>
      <c r="BMO77" s="87"/>
      <c r="BMP77" s="87"/>
      <c r="BMQ77" s="87"/>
      <c r="BMR77" s="87"/>
      <c r="BMS77" s="87"/>
      <c r="BMT77" s="87"/>
      <c r="BMU77" s="87"/>
      <c r="BMV77" s="87"/>
      <c r="BMW77" s="87"/>
      <c r="BMX77" s="87"/>
      <c r="BMY77" s="87"/>
      <c r="BMZ77" s="87"/>
      <c r="BNA77" s="87"/>
      <c r="BNB77" s="87"/>
      <c r="BNC77" s="87"/>
      <c r="BND77" s="87"/>
      <c r="BNE77" s="87"/>
      <c r="BNF77" s="87"/>
      <c r="BNG77" s="87"/>
      <c r="BNH77" s="87"/>
      <c r="BNI77" s="87"/>
      <c r="BNJ77" s="87"/>
      <c r="BNK77" s="87"/>
      <c r="BNL77" s="87"/>
      <c r="BNM77" s="87"/>
      <c r="BNN77" s="87"/>
      <c r="BNO77" s="87"/>
      <c r="BNP77" s="87"/>
      <c r="BNQ77" s="87"/>
      <c r="BNR77" s="87"/>
      <c r="BNS77" s="87"/>
      <c r="BNT77" s="87"/>
      <c r="BNU77" s="87"/>
      <c r="BNV77" s="87"/>
      <c r="BNW77" s="87"/>
      <c r="BNX77" s="87"/>
      <c r="BNY77" s="87"/>
      <c r="BNZ77" s="87"/>
      <c r="BOA77" s="87"/>
      <c r="BOB77" s="87"/>
      <c r="BOC77" s="87"/>
      <c r="BOD77" s="87"/>
      <c r="BOE77" s="87"/>
      <c r="BOF77" s="87"/>
      <c r="BOG77" s="87"/>
      <c r="BOH77" s="87"/>
      <c r="BOI77" s="87"/>
      <c r="BOJ77" s="87"/>
      <c r="BOK77" s="87"/>
      <c r="BOL77" s="87"/>
      <c r="BOM77" s="87"/>
      <c r="BON77" s="87"/>
      <c r="BOO77" s="87"/>
      <c r="BOP77" s="87"/>
      <c r="BOQ77" s="87"/>
      <c r="BOR77" s="87"/>
      <c r="BOS77" s="87"/>
      <c r="BOT77" s="87"/>
      <c r="BOU77" s="87"/>
      <c r="BOV77" s="87"/>
      <c r="BOW77" s="87"/>
      <c r="BOX77" s="87"/>
      <c r="BOY77" s="87"/>
      <c r="BOZ77" s="87"/>
      <c r="BPA77" s="87"/>
      <c r="BPB77" s="87"/>
      <c r="BPC77" s="87"/>
      <c r="BPD77" s="87"/>
      <c r="BPE77" s="87"/>
      <c r="BPF77" s="87"/>
      <c r="BPG77" s="87"/>
      <c r="BPH77" s="87"/>
      <c r="BPI77" s="87"/>
      <c r="BPJ77" s="87"/>
      <c r="BPK77" s="87"/>
      <c r="BPL77" s="87"/>
      <c r="BPM77" s="87"/>
      <c r="BPN77" s="87"/>
      <c r="BPO77" s="87"/>
      <c r="BPP77" s="87"/>
      <c r="BPQ77" s="87"/>
      <c r="BPR77" s="87"/>
      <c r="BPS77" s="87"/>
      <c r="BPT77" s="87"/>
      <c r="BPU77" s="87"/>
      <c r="BPV77" s="87"/>
      <c r="BPW77" s="87"/>
      <c r="BPX77" s="87"/>
      <c r="BPY77" s="87"/>
      <c r="BPZ77" s="87"/>
      <c r="BQA77" s="87"/>
      <c r="BQB77" s="87"/>
      <c r="BQC77" s="87"/>
      <c r="BQD77" s="87"/>
      <c r="BQE77" s="87"/>
      <c r="BQF77" s="87"/>
      <c r="BQG77" s="87"/>
      <c r="BQH77" s="87"/>
      <c r="BQI77" s="87"/>
      <c r="BQJ77" s="87"/>
      <c r="BQK77" s="87"/>
      <c r="BQL77" s="87"/>
      <c r="BQM77" s="87"/>
      <c r="BQN77" s="87"/>
      <c r="BQO77" s="87"/>
      <c r="BQP77" s="87"/>
      <c r="BQQ77" s="87"/>
      <c r="BQR77" s="87"/>
      <c r="BQS77" s="87"/>
      <c r="BQT77" s="87"/>
      <c r="BQU77" s="87"/>
      <c r="BQV77" s="87"/>
      <c r="BQW77" s="87"/>
      <c r="BQX77" s="87"/>
      <c r="BQY77" s="87"/>
      <c r="BQZ77" s="87"/>
      <c r="BRA77" s="87"/>
      <c r="BRB77" s="87"/>
      <c r="BRC77" s="87"/>
      <c r="BRD77" s="87"/>
      <c r="BRE77" s="87"/>
      <c r="BRF77" s="87"/>
      <c r="BRG77" s="87"/>
      <c r="BRH77" s="87"/>
      <c r="BRI77" s="87"/>
      <c r="BRJ77" s="87"/>
      <c r="BRK77" s="87"/>
      <c r="BRL77" s="87"/>
      <c r="BRM77" s="87"/>
      <c r="BRN77" s="87"/>
      <c r="BRO77" s="87"/>
      <c r="BRP77" s="87"/>
      <c r="BRQ77" s="87"/>
      <c r="BRR77" s="87"/>
      <c r="BRS77" s="87"/>
      <c r="BRT77" s="87"/>
      <c r="BRU77" s="87"/>
      <c r="BRV77" s="87"/>
      <c r="BRW77" s="87"/>
      <c r="BRX77" s="87"/>
      <c r="BRY77" s="87"/>
      <c r="BRZ77" s="87"/>
      <c r="BSA77" s="87"/>
      <c r="BSB77" s="87"/>
      <c r="BSC77" s="87"/>
      <c r="BSD77" s="87"/>
      <c r="BSE77" s="87"/>
      <c r="BSF77" s="87"/>
      <c r="BSG77" s="87"/>
      <c r="BSH77" s="87"/>
      <c r="BSI77" s="87"/>
      <c r="BSJ77" s="87"/>
      <c r="BSK77" s="87"/>
      <c r="BSL77" s="87"/>
      <c r="BSM77" s="87"/>
      <c r="BSN77" s="87"/>
      <c r="BSO77" s="87"/>
      <c r="BSP77" s="87"/>
      <c r="BSQ77" s="87"/>
      <c r="BSR77" s="87"/>
      <c r="BSS77" s="87"/>
      <c r="BST77" s="87"/>
      <c r="BSU77" s="87"/>
      <c r="BSV77" s="87"/>
      <c r="BSW77" s="87"/>
      <c r="BSX77" s="87"/>
      <c r="BSY77" s="87"/>
      <c r="BSZ77" s="87"/>
      <c r="BTA77" s="87"/>
      <c r="BTB77" s="87"/>
      <c r="BTC77" s="87"/>
      <c r="BTD77" s="87"/>
      <c r="BTE77" s="87"/>
      <c r="BTF77" s="87"/>
      <c r="BTG77" s="87"/>
      <c r="BTH77" s="87"/>
      <c r="BTI77" s="87"/>
      <c r="BTJ77" s="87"/>
      <c r="BTK77" s="87"/>
      <c r="BTL77" s="87"/>
      <c r="BTM77" s="87"/>
      <c r="BTN77" s="87"/>
      <c r="BTO77" s="87"/>
      <c r="BTP77" s="87"/>
      <c r="BTQ77" s="87"/>
      <c r="BTR77" s="87"/>
      <c r="BTS77" s="87"/>
      <c r="BTT77" s="87"/>
      <c r="BTU77" s="87"/>
      <c r="BTV77" s="87"/>
      <c r="BTW77" s="87"/>
      <c r="BTX77" s="87"/>
      <c r="BTY77" s="87"/>
      <c r="BTZ77" s="87"/>
      <c r="BUA77" s="87"/>
      <c r="BUB77" s="87"/>
      <c r="BUC77" s="87"/>
      <c r="BUD77" s="87"/>
      <c r="BUE77" s="87"/>
      <c r="BUF77" s="87"/>
      <c r="BUG77" s="87"/>
      <c r="BUH77" s="87"/>
      <c r="BUI77" s="87"/>
      <c r="BUJ77" s="87"/>
      <c r="BUK77" s="87"/>
      <c r="BUL77" s="87"/>
      <c r="BUM77" s="87"/>
      <c r="BUN77" s="87"/>
      <c r="BUO77" s="87"/>
      <c r="BUP77" s="87"/>
      <c r="BUQ77" s="87"/>
      <c r="BUR77" s="87"/>
      <c r="BUS77" s="87"/>
      <c r="BUT77" s="87"/>
      <c r="BUU77" s="87"/>
      <c r="BUV77" s="87"/>
      <c r="BUW77" s="87"/>
      <c r="BUX77" s="87"/>
      <c r="BUY77" s="87"/>
      <c r="BUZ77" s="87"/>
      <c r="BVA77" s="87"/>
      <c r="BVB77" s="87"/>
      <c r="BVC77" s="87"/>
      <c r="BVD77" s="87"/>
      <c r="BVE77" s="87"/>
      <c r="BVF77" s="87"/>
      <c r="BVG77" s="87"/>
      <c r="BVH77" s="87"/>
      <c r="BVI77" s="87"/>
      <c r="BVJ77" s="87"/>
      <c r="BVK77" s="87"/>
      <c r="BVL77" s="87"/>
      <c r="BVM77" s="87"/>
      <c r="BVN77" s="87"/>
      <c r="BVO77" s="87"/>
      <c r="BVP77" s="87"/>
      <c r="BVQ77" s="87"/>
      <c r="BVR77" s="87"/>
      <c r="BVS77" s="87"/>
      <c r="BVT77" s="87"/>
      <c r="BVU77" s="87"/>
      <c r="BVV77" s="87"/>
      <c r="BVW77" s="87"/>
      <c r="BVX77" s="87"/>
      <c r="BVY77" s="87"/>
      <c r="BVZ77" s="87"/>
      <c r="BWA77" s="87"/>
      <c r="BWB77" s="87"/>
      <c r="BWC77" s="87"/>
      <c r="BWD77" s="87"/>
      <c r="BWE77" s="87"/>
      <c r="BWF77" s="87"/>
      <c r="BWG77" s="87"/>
      <c r="BWH77" s="87"/>
      <c r="BWI77" s="87"/>
      <c r="BWJ77" s="87"/>
      <c r="BWK77" s="87"/>
      <c r="BWL77" s="87"/>
      <c r="BWM77" s="87"/>
      <c r="BWN77" s="87"/>
      <c r="BWO77" s="87"/>
      <c r="BWP77" s="87"/>
      <c r="BWQ77" s="87"/>
      <c r="BWR77" s="87"/>
      <c r="BWS77" s="87"/>
      <c r="BWT77" s="87"/>
      <c r="BWU77" s="87"/>
      <c r="BWV77" s="87"/>
      <c r="BWW77" s="87"/>
      <c r="BWX77" s="87"/>
      <c r="BWY77" s="87"/>
      <c r="BWZ77" s="87"/>
      <c r="BXA77" s="87"/>
      <c r="BXB77" s="87"/>
      <c r="BXC77" s="87"/>
      <c r="BXD77" s="87"/>
      <c r="BXE77" s="87"/>
      <c r="BXF77" s="87"/>
      <c r="BXG77" s="87"/>
      <c r="BXH77" s="87"/>
      <c r="BXI77" s="87"/>
      <c r="BXJ77" s="87"/>
      <c r="BXK77" s="87"/>
      <c r="BXL77" s="87"/>
      <c r="BXM77" s="87"/>
      <c r="BXN77" s="87"/>
      <c r="BXO77" s="87"/>
      <c r="BXP77" s="87"/>
      <c r="BXQ77" s="87"/>
      <c r="BXR77" s="87"/>
      <c r="BXS77" s="87"/>
      <c r="BXT77" s="87"/>
      <c r="BXU77" s="87"/>
      <c r="BXV77" s="87"/>
      <c r="BXW77" s="87"/>
      <c r="BXX77" s="87"/>
      <c r="BXY77" s="87"/>
    </row>
    <row r="78" spans="1:2001" s="88" customFormat="1" ht="15.75" hidden="1" customHeight="1" outlineLevel="1">
      <c r="A78" s="53"/>
      <c r="B78" s="89" t="s">
        <v>92</v>
      </c>
      <c r="C78" s="90"/>
      <c r="D78" s="91"/>
      <c r="E78" s="92"/>
      <c r="F78" s="92"/>
      <c r="G78" s="64"/>
      <c r="H78" s="64"/>
      <c r="I78" s="95"/>
      <c r="J78" s="85"/>
      <c r="K78" s="96"/>
      <c r="L78" s="95"/>
      <c r="M78" s="65"/>
      <c r="N78" s="65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  <c r="IT78" s="87"/>
      <c r="IU78" s="87"/>
      <c r="IV78" s="87"/>
      <c r="IW78" s="87"/>
      <c r="IX78" s="87"/>
      <c r="IY78" s="87"/>
      <c r="IZ78" s="87"/>
      <c r="JA78" s="87"/>
      <c r="JB78" s="87"/>
      <c r="JC78" s="87"/>
      <c r="JD78" s="87"/>
      <c r="JE78" s="87"/>
      <c r="JF78" s="87"/>
      <c r="JG78" s="87"/>
      <c r="JH78" s="87"/>
      <c r="JI78" s="87"/>
      <c r="JJ78" s="87"/>
      <c r="JK78" s="87"/>
      <c r="JL78" s="87"/>
      <c r="JM78" s="87"/>
      <c r="JN78" s="87"/>
      <c r="JO78" s="87"/>
      <c r="JP78" s="87"/>
      <c r="JQ78" s="87"/>
      <c r="JR78" s="87"/>
      <c r="JS78" s="87"/>
      <c r="JT78" s="87"/>
      <c r="JU78" s="87"/>
      <c r="JV78" s="87"/>
      <c r="JW78" s="87"/>
      <c r="JX78" s="87"/>
      <c r="JY78" s="87"/>
      <c r="JZ78" s="87"/>
      <c r="KA78" s="87"/>
      <c r="KB78" s="87"/>
      <c r="KC78" s="87"/>
      <c r="KD78" s="87"/>
      <c r="KE78" s="87"/>
      <c r="KF78" s="87"/>
      <c r="KG78" s="87"/>
      <c r="KH78" s="87"/>
      <c r="KI78" s="87"/>
      <c r="KJ78" s="87"/>
      <c r="KK78" s="87"/>
      <c r="KL78" s="87"/>
      <c r="KM78" s="87"/>
      <c r="KN78" s="87"/>
      <c r="KO78" s="87"/>
      <c r="KP78" s="87"/>
      <c r="KQ78" s="87"/>
      <c r="KR78" s="87"/>
      <c r="KS78" s="87"/>
      <c r="KT78" s="87"/>
      <c r="KU78" s="87"/>
      <c r="KV78" s="87"/>
      <c r="KW78" s="87"/>
      <c r="KX78" s="87"/>
      <c r="KY78" s="87"/>
      <c r="KZ78" s="87"/>
      <c r="LA78" s="87"/>
      <c r="LB78" s="87"/>
      <c r="LC78" s="87"/>
      <c r="LD78" s="87"/>
      <c r="LE78" s="87"/>
      <c r="LF78" s="87"/>
      <c r="LG78" s="87"/>
      <c r="LH78" s="87"/>
      <c r="LI78" s="87"/>
      <c r="LJ78" s="87"/>
      <c r="LK78" s="87"/>
      <c r="LL78" s="87"/>
      <c r="LM78" s="87"/>
      <c r="LN78" s="87"/>
      <c r="LO78" s="87"/>
      <c r="LP78" s="87"/>
      <c r="LQ78" s="87"/>
      <c r="LR78" s="87"/>
      <c r="LS78" s="87"/>
      <c r="LT78" s="87"/>
      <c r="LU78" s="87"/>
      <c r="LV78" s="87"/>
      <c r="LW78" s="87"/>
      <c r="LX78" s="87"/>
      <c r="LY78" s="87"/>
      <c r="LZ78" s="87"/>
      <c r="MA78" s="87"/>
      <c r="MB78" s="87"/>
      <c r="MC78" s="87"/>
      <c r="MD78" s="87"/>
      <c r="ME78" s="87"/>
      <c r="MF78" s="87"/>
      <c r="MG78" s="87"/>
      <c r="MH78" s="87"/>
      <c r="MI78" s="87"/>
      <c r="MJ78" s="87"/>
      <c r="MK78" s="87"/>
      <c r="ML78" s="87"/>
      <c r="MM78" s="87"/>
      <c r="MN78" s="87"/>
      <c r="MO78" s="87"/>
      <c r="MP78" s="87"/>
      <c r="MQ78" s="87"/>
      <c r="MR78" s="87"/>
      <c r="MS78" s="87"/>
      <c r="MT78" s="87"/>
      <c r="MU78" s="87"/>
      <c r="MV78" s="87"/>
      <c r="MW78" s="87"/>
      <c r="MX78" s="87"/>
      <c r="MY78" s="87"/>
      <c r="MZ78" s="87"/>
      <c r="NA78" s="87"/>
      <c r="NB78" s="87"/>
      <c r="NC78" s="87"/>
      <c r="ND78" s="87"/>
      <c r="NE78" s="87"/>
      <c r="NF78" s="87"/>
      <c r="NG78" s="87"/>
      <c r="NH78" s="87"/>
      <c r="NI78" s="87"/>
      <c r="NJ78" s="87"/>
      <c r="NK78" s="87"/>
      <c r="NL78" s="87"/>
      <c r="NM78" s="87"/>
      <c r="NN78" s="87"/>
      <c r="NO78" s="87"/>
      <c r="NP78" s="87"/>
      <c r="NQ78" s="87"/>
      <c r="NR78" s="87"/>
      <c r="NS78" s="87"/>
      <c r="NT78" s="87"/>
      <c r="NU78" s="87"/>
      <c r="NV78" s="87"/>
      <c r="NW78" s="87"/>
      <c r="NX78" s="87"/>
      <c r="NY78" s="87"/>
      <c r="NZ78" s="87"/>
      <c r="OA78" s="87"/>
      <c r="OB78" s="87"/>
      <c r="OC78" s="87"/>
      <c r="OD78" s="87"/>
      <c r="OE78" s="87"/>
      <c r="OF78" s="87"/>
      <c r="OG78" s="87"/>
      <c r="OH78" s="87"/>
      <c r="OI78" s="87"/>
      <c r="OJ78" s="87"/>
      <c r="OK78" s="87"/>
      <c r="OL78" s="87"/>
      <c r="OM78" s="87"/>
      <c r="ON78" s="87"/>
      <c r="OO78" s="87"/>
      <c r="OP78" s="87"/>
      <c r="OQ78" s="87"/>
      <c r="OR78" s="87"/>
      <c r="OS78" s="87"/>
      <c r="OT78" s="87"/>
      <c r="OU78" s="87"/>
      <c r="OV78" s="87"/>
      <c r="OW78" s="87"/>
      <c r="OX78" s="87"/>
      <c r="OY78" s="87"/>
      <c r="OZ78" s="87"/>
      <c r="PA78" s="87"/>
      <c r="PB78" s="87"/>
      <c r="PC78" s="87"/>
      <c r="PD78" s="87"/>
      <c r="PE78" s="87"/>
      <c r="PF78" s="87"/>
      <c r="PG78" s="87"/>
      <c r="PH78" s="87"/>
      <c r="PI78" s="87"/>
      <c r="PJ78" s="87"/>
      <c r="PK78" s="87"/>
      <c r="PL78" s="87"/>
      <c r="PM78" s="87"/>
      <c r="PN78" s="87"/>
      <c r="PO78" s="87"/>
      <c r="PP78" s="87"/>
      <c r="PQ78" s="87"/>
      <c r="PR78" s="87"/>
      <c r="PS78" s="87"/>
      <c r="PT78" s="87"/>
      <c r="PU78" s="87"/>
      <c r="PV78" s="87"/>
      <c r="PW78" s="87"/>
      <c r="PX78" s="87"/>
      <c r="PY78" s="87"/>
      <c r="PZ78" s="87"/>
      <c r="QA78" s="87"/>
      <c r="QB78" s="87"/>
      <c r="QC78" s="87"/>
      <c r="QD78" s="87"/>
      <c r="QE78" s="87"/>
      <c r="QF78" s="87"/>
      <c r="QG78" s="87"/>
      <c r="QH78" s="87"/>
      <c r="QI78" s="87"/>
      <c r="QJ78" s="87"/>
      <c r="QK78" s="87"/>
      <c r="QL78" s="87"/>
      <c r="QM78" s="87"/>
      <c r="QN78" s="87"/>
      <c r="QO78" s="87"/>
      <c r="QP78" s="87"/>
      <c r="QQ78" s="87"/>
      <c r="QR78" s="87"/>
      <c r="QS78" s="87"/>
      <c r="QT78" s="87"/>
      <c r="QU78" s="87"/>
      <c r="QV78" s="87"/>
      <c r="QW78" s="87"/>
      <c r="QX78" s="87"/>
      <c r="QY78" s="87"/>
      <c r="QZ78" s="87"/>
      <c r="RA78" s="87"/>
      <c r="RB78" s="87"/>
      <c r="RC78" s="87"/>
      <c r="RD78" s="87"/>
      <c r="RE78" s="87"/>
      <c r="RF78" s="87"/>
      <c r="RG78" s="87"/>
      <c r="RH78" s="87"/>
      <c r="RI78" s="87"/>
      <c r="RJ78" s="87"/>
      <c r="RK78" s="87"/>
      <c r="RL78" s="87"/>
      <c r="RM78" s="87"/>
      <c r="RN78" s="87"/>
      <c r="RO78" s="87"/>
      <c r="RP78" s="87"/>
      <c r="RQ78" s="87"/>
      <c r="RR78" s="87"/>
      <c r="RS78" s="87"/>
      <c r="RT78" s="87"/>
      <c r="RU78" s="87"/>
      <c r="RV78" s="87"/>
      <c r="RW78" s="87"/>
      <c r="RX78" s="87"/>
      <c r="RY78" s="87"/>
      <c r="RZ78" s="87"/>
      <c r="SA78" s="87"/>
      <c r="SB78" s="87"/>
      <c r="SC78" s="87"/>
      <c r="SD78" s="87"/>
      <c r="SE78" s="87"/>
      <c r="SF78" s="87"/>
      <c r="SG78" s="87"/>
      <c r="SH78" s="87"/>
      <c r="SI78" s="87"/>
      <c r="SJ78" s="87"/>
      <c r="SK78" s="87"/>
      <c r="SL78" s="87"/>
      <c r="SM78" s="87"/>
      <c r="SN78" s="87"/>
      <c r="SO78" s="87"/>
      <c r="SP78" s="87"/>
      <c r="SQ78" s="87"/>
      <c r="SR78" s="87"/>
      <c r="SS78" s="87"/>
      <c r="ST78" s="87"/>
      <c r="SU78" s="87"/>
      <c r="SV78" s="87"/>
      <c r="SW78" s="87"/>
      <c r="SX78" s="87"/>
      <c r="SY78" s="87"/>
      <c r="SZ78" s="87"/>
      <c r="TA78" s="87"/>
      <c r="TB78" s="87"/>
      <c r="TC78" s="87"/>
      <c r="TD78" s="87"/>
      <c r="TE78" s="87"/>
      <c r="TF78" s="87"/>
      <c r="TG78" s="87"/>
      <c r="TH78" s="87"/>
      <c r="TI78" s="87"/>
      <c r="TJ78" s="87"/>
      <c r="TK78" s="87"/>
      <c r="TL78" s="87"/>
      <c r="TM78" s="87"/>
      <c r="TN78" s="87"/>
      <c r="TO78" s="87"/>
      <c r="TP78" s="87"/>
      <c r="TQ78" s="87"/>
      <c r="TR78" s="87"/>
      <c r="TS78" s="87"/>
      <c r="TT78" s="87"/>
      <c r="TU78" s="87"/>
      <c r="TV78" s="87"/>
      <c r="TW78" s="87"/>
      <c r="TX78" s="87"/>
      <c r="TY78" s="87"/>
      <c r="TZ78" s="87"/>
      <c r="UA78" s="87"/>
      <c r="UB78" s="87"/>
      <c r="UC78" s="87"/>
      <c r="UD78" s="87"/>
      <c r="UE78" s="87"/>
      <c r="UF78" s="87"/>
      <c r="UG78" s="87"/>
      <c r="UH78" s="87"/>
      <c r="UI78" s="87"/>
      <c r="UJ78" s="87"/>
      <c r="UK78" s="87"/>
      <c r="UL78" s="87"/>
      <c r="UM78" s="87"/>
      <c r="UN78" s="87"/>
      <c r="UO78" s="87"/>
      <c r="UP78" s="87"/>
      <c r="UQ78" s="87"/>
      <c r="UR78" s="87"/>
      <c r="US78" s="87"/>
      <c r="UT78" s="87"/>
      <c r="UU78" s="87"/>
      <c r="UV78" s="87"/>
      <c r="UW78" s="87"/>
      <c r="UX78" s="87"/>
      <c r="UY78" s="87"/>
      <c r="UZ78" s="87"/>
      <c r="VA78" s="87"/>
      <c r="VB78" s="87"/>
      <c r="VC78" s="87"/>
      <c r="VD78" s="87"/>
      <c r="VE78" s="87"/>
      <c r="VF78" s="87"/>
      <c r="VG78" s="87"/>
      <c r="VH78" s="87"/>
      <c r="VI78" s="87"/>
      <c r="VJ78" s="87"/>
      <c r="VK78" s="87"/>
      <c r="VL78" s="87"/>
      <c r="VM78" s="87"/>
      <c r="VN78" s="87"/>
      <c r="VO78" s="87"/>
      <c r="VP78" s="87"/>
      <c r="VQ78" s="87"/>
      <c r="VR78" s="87"/>
      <c r="VS78" s="87"/>
      <c r="VT78" s="87"/>
      <c r="VU78" s="87"/>
      <c r="VV78" s="87"/>
      <c r="VW78" s="87"/>
      <c r="VX78" s="87"/>
      <c r="VY78" s="87"/>
      <c r="VZ78" s="87"/>
      <c r="WA78" s="87"/>
      <c r="WB78" s="87"/>
      <c r="WC78" s="87"/>
      <c r="WD78" s="87"/>
      <c r="WE78" s="87"/>
      <c r="WF78" s="87"/>
      <c r="WG78" s="87"/>
      <c r="WH78" s="87"/>
      <c r="WI78" s="87"/>
      <c r="WJ78" s="87"/>
      <c r="WK78" s="87"/>
      <c r="WL78" s="87"/>
      <c r="WM78" s="87"/>
      <c r="WN78" s="87"/>
      <c r="WO78" s="87"/>
      <c r="WP78" s="87"/>
      <c r="WQ78" s="87"/>
      <c r="WR78" s="87"/>
      <c r="WS78" s="87"/>
      <c r="WT78" s="87"/>
      <c r="WU78" s="87"/>
      <c r="WV78" s="87"/>
      <c r="WW78" s="87"/>
      <c r="WX78" s="87"/>
      <c r="WY78" s="87"/>
      <c r="WZ78" s="87"/>
      <c r="XA78" s="87"/>
      <c r="XB78" s="87"/>
      <c r="XC78" s="87"/>
      <c r="XD78" s="87"/>
      <c r="XE78" s="87"/>
      <c r="XF78" s="87"/>
      <c r="XG78" s="87"/>
      <c r="XH78" s="87"/>
      <c r="XI78" s="87"/>
      <c r="XJ78" s="87"/>
      <c r="XK78" s="87"/>
      <c r="XL78" s="87"/>
      <c r="XM78" s="87"/>
      <c r="XN78" s="87"/>
      <c r="XO78" s="87"/>
      <c r="XP78" s="87"/>
      <c r="XQ78" s="87"/>
      <c r="XR78" s="87"/>
      <c r="XS78" s="87"/>
      <c r="XT78" s="87"/>
      <c r="XU78" s="87"/>
      <c r="XV78" s="87"/>
      <c r="XW78" s="87"/>
      <c r="XX78" s="87"/>
      <c r="XY78" s="87"/>
      <c r="XZ78" s="87"/>
      <c r="YA78" s="87"/>
      <c r="YB78" s="87"/>
      <c r="YC78" s="87"/>
      <c r="YD78" s="87"/>
      <c r="YE78" s="87"/>
      <c r="YF78" s="87"/>
      <c r="YG78" s="87"/>
      <c r="YH78" s="87"/>
      <c r="YI78" s="87"/>
      <c r="YJ78" s="87"/>
      <c r="YK78" s="87"/>
      <c r="YL78" s="87"/>
      <c r="YM78" s="87"/>
      <c r="YN78" s="87"/>
      <c r="YO78" s="87"/>
      <c r="YP78" s="87"/>
      <c r="YQ78" s="87"/>
      <c r="YR78" s="87"/>
      <c r="YS78" s="87"/>
      <c r="YT78" s="87"/>
      <c r="YU78" s="87"/>
      <c r="YV78" s="87"/>
      <c r="YW78" s="87"/>
      <c r="YX78" s="87"/>
      <c r="YY78" s="87"/>
      <c r="YZ78" s="87"/>
      <c r="ZA78" s="87"/>
      <c r="ZB78" s="87"/>
      <c r="ZC78" s="87"/>
      <c r="ZD78" s="87"/>
      <c r="ZE78" s="87"/>
      <c r="ZF78" s="87"/>
      <c r="ZG78" s="87"/>
      <c r="ZH78" s="87"/>
      <c r="ZI78" s="87"/>
      <c r="ZJ78" s="87"/>
      <c r="ZK78" s="87"/>
      <c r="ZL78" s="87"/>
      <c r="ZM78" s="87"/>
      <c r="ZN78" s="87"/>
      <c r="ZO78" s="87"/>
      <c r="ZP78" s="87"/>
      <c r="ZQ78" s="87"/>
      <c r="ZR78" s="87"/>
      <c r="ZS78" s="87"/>
      <c r="ZT78" s="87"/>
      <c r="ZU78" s="87"/>
      <c r="ZV78" s="87"/>
      <c r="ZW78" s="87"/>
      <c r="ZX78" s="87"/>
      <c r="ZY78" s="87"/>
      <c r="ZZ78" s="87"/>
      <c r="AAA78" s="87"/>
      <c r="AAB78" s="87"/>
      <c r="AAC78" s="87"/>
      <c r="AAD78" s="87"/>
      <c r="AAE78" s="87"/>
      <c r="AAF78" s="87"/>
      <c r="AAG78" s="87"/>
      <c r="AAH78" s="87"/>
      <c r="AAI78" s="87"/>
      <c r="AAJ78" s="87"/>
      <c r="AAK78" s="87"/>
      <c r="AAL78" s="87"/>
      <c r="AAM78" s="87"/>
      <c r="AAN78" s="87"/>
      <c r="AAO78" s="87"/>
      <c r="AAP78" s="87"/>
      <c r="AAQ78" s="87"/>
      <c r="AAR78" s="87"/>
      <c r="AAS78" s="87"/>
      <c r="AAT78" s="87"/>
      <c r="AAU78" s="87"/>
      <c r="AAV78" s="87"/>
      <c r="AAW78" s="87"/>
      <c r="AAX78" s="87"/>
      <c r="AAY78" s="87"/>
      <c r="AAZ78" s="87"/>
      <c r="ABA78" s="87"/>
      <c r="ABB78" s="87"/>
      <c r="ABC78" s="87"/>
      <c r="ABD78" s="87"/>
      <c r="ABE78" s="87"/>
      <c r="ABF78" s="87"/>
      <c r="ABG78" s="87"/>
      <c r="ABH78" s="87"/>
      <c r="ABI78" s="87"/>
      <c r="ABJ78" s="87"/>
      <c r="ABK78" s="87"/>
      <c r="ABL78" s="87"/>
      <c r="ABM78" s="87"/>
      <c r="ABN78" s="87"/>
      <c r="ABO78" s="87"/>
      <c r="ABP78" s="87"/>
      <c r="ABQ78" s="87"/>
      <c r="ABR78" s="87"/>
      <c r="ABS78" s="87"/>
      <c r="ABT78" s="87"/>
      <c r="ABU78" s="87"/>
      <c r="ABV78" s="87"/>
      <c r="ABW78" s="87"/>
      <c r="ABX78" s="87"/>
      <c r="ABY78" s="87"/>
      <c r="ABZ78" s="87"/>
      <c r="ACA78" s="87"/>
      <c r="ACB78" s="87"/>
      <c r="ACC78" s="87"/>
      <c r="ACD78" s="87"/>
      <c r="ACE78" s="87"/>
      <c r="ACF78" s="87"/>
      <c r="ACG78" s="87"/>
      <c r="ACH78" s="87"/>
      <c r="ACI78" s="87"/>
      <c r="ACJ78" s="87"/>
      <c r="ACK78" s="87"/>
      <c r="ACL78" s="87"/>
      <c r="ACM78" s="87"/>
      <c r="ACN78" s="87"/>
      <c r="ACO78" s="87"/>
      <c r="ACP78" s="87"/>
      <c r="ACQ78" s="87"/>
      <c r="ACR78" s="87"/>
      <c r="ACS78" s="87"/>
      <c r="ACT78" s="87"/>
      <c r="ACU78" s="87"/>
      <c r="ACV78" s="87"/>
      <c r="ACW78" s="87"/>
      <c r="ACX78" s="87"/>
      <c r="ACY78" s="87"/>
      <c r="ACZ78" s="87"/>
      <c r="ADA78" s="87"/>
      <c r="ADB78" s="87"/>
      <c r="ADC78" s="87"/>
      <c r="ADD78" s="87"/>
      <c r="ADE78" s="87"/>
      <c r="ADF78" s="87"/>
      <c r="ADG78" s="87"/>
      <c r="ADH78" s="87"/>
      <c r="ADI78" s="87"/>
      <c r="ADJ78" s="87"/>
      <c r="ADK78" s="87"/>
      <c r="ADL78" s="87"/>
      <c r="ADM78" s="87"/>
      <c r="ADN78" s="87"/>
      <c r="ADO78" s="87"/>
      <c r="ADP78" s="87"/>
      <c r="ADQ78" s="87"/>
      <c r="ADR78" s="87"/>
      <c r="ADS78" s="87"/>
      <c r="ADT78" s="87"/>
      <c r="ADU78" s="87"/>
      <c r="ADV78" s="87"/>
      <c r="ADW78" s="87"/>
      <c r="ADX78" s="87"/>
      <c r="ADY78" s="87"/>
      <c r="ADZ78" s="87"/>
      <c r="AEA78" s="87"/>
      <c r="AEB78" s="87"/>
      <c r="AEC78" s="87"/>
      <c r="AED78" s="87"/>
      <c r="AEE78" s="87"/>
      <c r="AEF78" s="87"/>
      <c r="AEG78" s="87"/>
      <c r="AEH78" s="87"/>
      <c r="AEI78" s="87"/>
      <c r="AEJ78" s="87"/>
      <c r="AEK78" s="87"/>
      <c r="AEL78" s="87"/>
      <c r="AEM78" s="87"/>
      <c r="AEN78" s="87"/>
      <c r="AEO78" s="87"/>
      <c r="AEP78" s="87"/>
      <c r="AEQ78" s="87"/>
      <c r="AER78" s="87"/>
      <c r="AES78" s="87"/>
      <c r="AET78" s="87"/>
      <c r="AEU78" s="87"/>
      <c r="AEV78" s="87"/>
      <c r="AEW78" s="87"/>
      <c r="AEX78" s="87"/>
      <c r="AEY78" s="87"/>
      <c r="AEZ78" s="87"/>
      <c r="AFA78" s="87"/>
      <c r="AFB78" s="87"/>
      <c r="AFC78" s="87"/>
      <c r="AFD78" s="87"/>
      <c r="AFE78" s="87"/>
      <c r="AFF78" s="87"/>
      <c r="AFG78" s="87"/>
      <c r="AFH78" s="87"/>
      <c r="AFI78" s="87"/>
      <c r="AFJ78" s="87"/>
      <c r="AFK78" s="87"/>
      <c r="AFL78" s="87"/>
      <c r="AFM78" s="87"/>
      <c r="AFN78" s="87"/>
      <c r="AFO78" s="87"/>
      <c r="AFP78" s="87"/>
      <c r="AFQ78" s="87"/>
      <c r="AFR78" s="87"/>
      <c r="AFS78" s="87"/>
      <c r="AFT78" s="87"/>
      <c r="AFU78" s="87"/>
      <c r="AFV78" s="87"/>
      <c r="AFW78" s="87"/>
      <c r="AFX78" s="87"/>
      <c r="AFY78" s="87"/>
      <c r="AFZ78" s="87"/>
      <c r="AGA78" s="87"/>
      <c r="AGB78" s="87"/>
      <c r="AGC78" s="87"/>
      <c r="AGD78" s="87"/>
      <c r="AGE78" s="87"/>
      <c r="AGF78" s="87"/>
      <c r="AGG78" s="87"/>
      <c r="AGH78" s="87"/>
      <c r="AGI78" s="87"/>
      <c r="AGJ78" s="87"/>
      <c r="AGK78" s="87"/>
      <c r="AGL78" s="87"/>
      <c r="AGM78" s="87"/>
      <c r="AGN78" s="87"/>
      <c r="AGO78" s="87"/>
      <c r="AGP78" s="87"/>
      <c r="AGQ78" s="87"/>
      <c r="AGR78" s="87"/>
      <c r="AGS78" s="87"/>
      <c r="AGT78" s="87"/>
      <c r="AGU78" s="87"/>
      <c r="AGV78" s="87"/>
      <c r="AGW78" s="87"/>
      <c r="AGX78" s="87"/>
      <c r="AGY78" s="87"/>
      <c r="AGZ78" s="87"/>
      <c r="AHA78" s="87"/>
      <c r="AHB78" s="87"/>
      <c r="AHC78" s="87"/>
      <c r="AHD78" s="87"/>
      <c r="AHE78" s="87"/>
      <c r="AHF78" s="87"/>
      <c r="AHG78" s="87"/>
      <c r="AHH78" s="87"/>
      <c r="AHI78" s="87"/>
      <c r="AHJ78" s="87"/>
      <c r="AHK78" s="87"/>
      <c r="AHL78" s="87"/>
      <c r="AHM78" s="87"/>
      <c r="AHN78" s="87"/>
      <c r="AHO78" s="87"/>
      <c r="AHP78" s="87"/>
      <c r="AHQ78" s="87"/>
      <c r="AHR78" s="87"/>
      <c r="AHS78" s="87"/>
      <c r="AHT78" s="87"/>
      <c r="AHU78" s="87"/>
      <c r="AHV78" s="87"/>
      <c r="AHW78" s="87"/>
      <c r="AHX78" s="87"/>
      <c r="AHY78" s="87"/>
      <c r="AHZ78" s="87"/>
      <c r="AIA78" s="87"/>
      <c r="AIB78" s="87"/>
      <c r="AIC78" s="87"/>
      <c r="AID78" s="87"/>
      <c r="AIE78" s="87"/>
      <c r="AIF78" s="87"/>
      <c r="AIG78" s="87"/>
      <c r="AIH78" s="87"/>
      <c r="AII78" s="87"/>
      <c r="AIJ78" s="87"/>
      <c r="AIK78" s="87"/>
      <c r="AIL78" s="87"/>
      <c r="AIM78" s="87"/>
      <c r="AIN78" s="87"/>
      <c r="AIO78" s="87"/>
      <c r="AIP78" s="87"/>
      <c r="AIQ78" s="87"/>
      <c r="AIR78" s="87"/>
      <c r="AIS78" s="87"/>
      <c r="AIT78" s="87"/>
      <c r="AIU78" s="87"/>
      <c r="AIV78" s="87"/>
      <c r="AIW78" s="87"/>
      <c r="AIX78" s="87"/>
      <c r="AIY78" s="87"/>
      <c r="AIZ78" s="87"/>
      <c r="AJA78" s="87"/>
      <c r="AJB78" s="87"/>
      <c r="AJC78" s="87"/>
      <c r="AJD78" s="87"/>
      <c r="AJE78" s="87"/>
      <c r="AJF78" s="87"/>
      <c r="AJG78" s="87"/>
      <c r="AJH78" s="87"/>
      <c r="AJI78" s="87"/>
      <c r="AJJ78" s="87"/>
      <c r="AJK78" s="87"/>
      <c r="AJL78" s="87"/>
      <c r="AJM78" s="87"/>
      <c r="AJN78" s="87"/>
      <c r="AJO78" s="87"/>
      <c r="AJP78" s="87"/>
      <c r="AJQ78" s="87"/>
      <c r="AJR78" s="87"/>
      <c r="AJS78" s="87"/>
      <c r="AJT78" s="87"/>
      <c r="AJU78" s="87"/>
      <c r="AJV78" s="87"/>
      <c r="AJW78" s="87"/>
      <c r="AJX78" s="87"/>
      <c r="AJY78" s="87"/>
      <c r="AJZ78" s="87"/>
      <c r="AKA78" s="87"/>
      <c r="AKB78" s="87"/>
      <c r="AKC78" s="87"/>
      <c r="AKD78" s="87"/>
      <c r="AKE78" s="87"/>
      <c r="AKF78" s="87"/>
      <c r="AKG78" s="87"/>
      <c r="AKH78" s="87"/>
      <c r="AKI78" s="87"/>
      <c r="AKJ78" s="87"/>
      <c r="AKK78" s="87"/>
      <c r="AKL78" s="87"/>
      <c r="AKM78" s="87"/>
      <c r="AKN78" s="87"/>
      <c r="AKO78" s="87"/>
      <c r="AKP78" s="87"/>
      <c r="AKQ78" s="87"/>
      <c r="AKR78" s="87"/>
      <c r="AKS78" s="87"/>
      <c r="AKT78" s="87"/>
      <c r="AKU78" s="87"/>
      <c r="AKV78" s="87"/>
      <c r="AKW78" s="87"/>
      <c r="AKX78" s="87"/>
      <c r="AKY78" s="87"/>
      <c r="AKZ78" s="87"/>
      <c r="ALA78" s="87"/>
      <c r="ALB78" s="87"/>
      <c r="ALC78" s="87"/>
      <c r="ALD78" s="87"/>
      <c r="ALE78" s="87"/>
      <c r="ALF78" s="87"/>
      <c r="ALG78" s="87"/>
      <c r="ALH78" s="87"/>
      <c r="ALI78" s="87"/>
      <c r="ALJ78" s="87"/>
      <c r="ALK78" s="87"/>
      <c r="ALL78" s="87"/>
      <c r="ALM78" s="87"/>
      <c r="ALN78" s="87"/>
      <c r="ALO78" s="87"/>
      <c r="ALP78" s="87"/>
      <c r="ALQ78" s="87"/>
      <c r="ALR78" s="87"/>
      <c r="ALS78" s="87"/>
      <c r="ALT78" s="87"/>
      <c r="ALU78" s="87"/>
      <c r="ALV78" s="87"/>
      <c r="ALW78" s="87"/>
      <c r="ALX78" s="87"/>
      <c r="ALY78" s="87"/>
      <c r="ALZ78" s="87"/>
      <c r="AMA78" s="87"/>
      <c r="AMB78" s="87"/>
      <c r="AMC78" s="87"/>
      <c r="AMD78" s="87"/>
      <c r="AME78" s="87"/>
      <c r="AMF78" s="87"/>
      <c r="AMG78" s="87"/>
      <c r="AMH78" s="87"/>
      <c r="AMI78" s="87"/>
      <c r="AMJ78" s="87"/>
      <c r="AMK78" s="87"/>
      <c r="AML78" s="87"/>
      <c r="AMM78" s="87"/>
      <c r="AMN78" s="87"/>
      <c r="AMO78" s="87"/>
      <c r="AMP78" s="87"/>
      <c r="AMQ78" s="87"/>
      <c r="AMR78" s="87"/>
      <c r="AMS78" s="87"/>
      <c r="AMT78" s="87"/>
      <c r="AMU78" s="87"/>
      <c r="AMV78" s="87"/>
      <c r="AMW78" s="87"/>
      <c r="AMX78" s="87"/>
      <c r="AMY78" s="87"/>
      <c r="AMZ78" s="87"/>
      <c r="ANA78" s="87"/>
      <c r="ANB78" s="87"/>
      <c r="ANC78" s="87"/>
      <c r="AND78" s="87"/>
      <c r="ANE78" s="87"/>
      <c r="ANF78" s="87"/>
      <c r="ANG78" s="87"/>
      <c r="ANH78" s="87"/>
      <c r="ANI78" s="87"/>
      <c r="ANJ78" s="87"/>
      <c r="ANK78" s="87"/>
      <c r="ANL78" s="87"/>
      <c r="ANM78" s="87"/>
      <c r="ANN78" s="87"/>
      <c r="ANO78" s="87"/>
      <c r="ANP78" s="87"/>
      <c r="ANQ78" s="87"/>
      <c r="ANR78" s="87"/>
      <c r="ANS78" s="87"/>
      <c r="ANT78" s="87"/>
      <c r="ANU78" s="87"/>
      <c r="ANV78" s="87"/>
      <c r="ANW78" s="87"/>
      <c r="ANX78" s="87"/>
      <c r="ANY78" s="87"/>
      <c r="ANZ78" s="87"/>
      <c r="AOA78" s="87"/>
      <c r="AOB78" s="87"/>
      <c r="AOC78" s="87"/>
      <c r="AOD78" s="87"/>
      <c r="AOE78" s="87"/>
      <c r="AOF78" s="87"/>
      <c r="AOG78" s="87"/>
      <c r="AOH78" s="87"/>
      <c r="AOI78" s="87"/>
      <c r="AOJ78" s="87"/>
      <c r="AOK78" s="87"/>
      <c r="AOL78" s="87"/>
      <c r="AOM78" s="87"/>
      <c r="AON78" s="87"/>
      <c r="AOO78" s="87"/>
      <c r="AOP78" s="87"/>
      <c r="AOQ78" s="87"/>
      <c r="AOR78" s="87"/>
      <c r="AOS78" s="87"/>
      <c r="AOT78" s="87"/>
      <c r="AOU78" s="87"/>
      <c r="AOV78" s="87"/>
      <c r="AOW78" s="87"/>
      <c r="AOX78" s="87"/>
      <c r="AOY78" s="87"/>
      <c r="AOZ78" s="87"/>
      <c r="APA78" s="87"/>
      <c r="APB78" s="87"/>
      <c r="APC78" s="87"/>
      <c r="APD78" s="87"/>
      <c r="APE78" s="87"/>
      <c r="APF78" s="87"/>
      <c r="APG78" s="87"/>
      <c r="APH78" s="87"/>
      <c r="API78" s="87"/>
      <c r="APJ78" s="87"/>
      <c r="APK78" s="87"/>
      <c r="APL78" s="87"/>
      <c r="APM78" s="87"/>
      <c r="APN78" s="87"/>
      <c r="APO78" s="87"/>
      <c r="APP78" s="87"/>
      <c r="APQ78" s="87"/>
      <c r="APR78" s="87"/>
      <c r="APS78" s="87"/>
      <c r="APT78" s="87"/>
      <c r="APU78" s="87"/>
      <c r="APV78" s="87"/>
      <c r="APW78" s="87"/>
      <c r="APX78" s="87"/>
      <c r="APY78" s="87"/>
      <c r="APZ78" s="87"/>
      <c r="AQA78" s="87"/>
      <c r="AQB78" s="87"/>
      <c r="AQC78" s="87"/>
      <c r="AQD78" s="87"/>
      <c r="AQE78" s="87"/>
      <c r="AQF78" s="87"/>
      <c r="AQG78" s="87"/>
      <c r="AQH78" s="87"/>
      <c r="AQI78" s="87"/>
      <c r="AQJ78" s="87"/>
      <c r="AQK78" s="87"/>
      <c r="AQL78" s="87"/>
      <c r="AQM78" s="87"/>
      <c r="AQN78" s="87"/>
      <c r="AQO78" s="87"/>
      <c r="AQP78" s="87"/>
      <c r="AQQ78" s="87"/>
      <c r="AQR78" s="87"/>
      <c r="AQS78" s="87"/>
      <c r="AQT78" s="87"/>
      <c r="AQU78" s="87"/>
      <c r="AQV78" s="87"/>
      <c r="AQW78" s="87"/>
      <c r="AQX78" s="87"/>
      <c r="AQY78" s="87"/>
      <c r="AQZ78" s="87"/>
      <c r="ARA78" s="87"/>
      <c r="ARB78" s="87"/>
      <c r="ARC78" s="87"/>
      <c r="ARD78" s="87"/>
      <c r="ARE78" s="87"/>
      <c r="ARF78" s="87"/>
      <c r="ARG78" s="87"/>
      <c r="ARH78" s="87"/>
      <c r="ARI78" s="87"/>
      <c r="ARJ78" s="87"/>
      <c r="ARK78" s="87"/>
      <c r="ARL78" s="87"/>
      <c r="ARM78" s="87"/>
      <c r="ARN78" s="87"/>
      <c r="ARO78" s="87"/>
      <c r="ARP78" s="87"/>
      <c r="ARQ78" s="87"/>
      <c r="ARR78" s="87"/>
      <c r="ARS78" s="87"/>
      <c r="ART78" s="87"/>
      <c r="ARU78" s="87"/>
      <c r="ARV78" s="87"/>
      <c r="ARW78" s="87"/>
      <c r="ARX78" s="87"/>
      <c r="ARY78" s="87"/>
      <c r="ARZ78" s="87"/>
      <c r="ASA78" s="87"/>
      <c r="ASB78" s="87"/>
      <c r="ASC78" s="87"/>
      <c r="ASD78" s="87"/>
      <c r="ASE78" s="87"/>
      <c r="ASF78" s="87"/>
      <c r="ASG78" s="87"/>
      <c r="ASH78" s="87"/>
      <c r="ASI78" s="87"/>
      <c r="ASJ78" s="87"/>
      <c r="ASK78" s="87"/>
      <c r="ASL78" s="87"/>
      <c r="ASM78" s="87"/>
      <c r="ASN78" s="87"/>
      <c r="ASO78" s="87"/>
      <c r="ASP78" s="87"/>
      <c r="ASQ78" s="87"/>
      <c r="ASR78" s="87"/>
      <c r="ASS78" s="87"/>
      <c r="AST78" s="87"/>
      <c r="ASU78" s="87"/>
      <c r="ASV78" s="87"/>
      <c r="ASW78" s="87"/>
      <c r="ASX78" s="87"/>
      <c r="ASY78" s="87"/>
      <c r="ASZ78" s="87"/>
      <c r="ATA78" s="87"/>
      <c r="ATB78" s="87"/>
      <c r="ATC78" s="87"/>
      <c r="ATD78" s="87"/>
      <c r="ATE78" s="87"/>
      <c r="ATF78" s="87"/>
      <c r="ATG78" s="87"/>
      <c r="ATH78" s="87"/>
      <c r="ATI78" s="87"/>
      <c r="ATJ78" s="87"/>
      <c r="ATK78" s="87"/>
      <c r="ATL78" s="87"/>
      <c r="ATM78" s="87"/>
      <c r="ATN78" s="87"/>
      <c r="ATO78" s="87"/>
      <c r="ATP78" s="87"/>
      <c r="ATQ78" s="87"/>
      <c r="ATR78" s="87"/>
      <c r="ATS78" s="87"/>
      <c r="ATT78" s="87"/>
      <c r="ATU78" s="87"/>
      <c r="ATV78" s="87"/>
      <c r="ATW78" s="87"/>
      <c r="ATX78" s="87"/>
      <c r="ATY78" s="87"/>
      <c r="ATZ78" s="87"/>
      <c r="AUA78" s="87"/>
      <c r="AUB78" s="87"/>
      <c r="AUC78" s="87"/>
      <c r="AUD78" s="87"/>
      <c r="AUE78" s="87"/>
      <c r="AUF78" s="87"/>
      <c r="AUG78" s="87"/>
      <c r="AUH78" s="87"/>
      <c r="AUI78" s="87"/>
      <c r="AUJ78" s="87"/>
      <c r="AUK78" s="87"/>
      <c r="AUL78" s="87"/>
      <c r="AUM78" s="87"/>
      <c r="AUN78" s="87"/>
      <c r="AUO78" s="87"/>
      <c r="AUP78" s="87"/>
      <c r="AUQ78" s="87"/>
      <c r="AUR78" s="87"/>
      <c r="AUS78" s="87"/>
      <c r="AUT78" s="87"/>
      <c r="AUU78" s="87"/>
      <c r="AUV78" s="87"/>
      <c r="AUW78" s="87"/>
      <c r="AUX78" s="87"/>
      <c r="AUY78" s="87"/>
      <c r="AUZ78" s="87"/>
      <c r="AVA78" s="87"/>
      <c r="AVB78" s="87"/>
      <c r="AVC78" s="87"/>
      <c r="AVD78" s="87"/>
      <c r="AVE78" s="87"/>
      <c r="AVF78" s="87"/>
      <c r="AVG78" s="87"/>
      <c r="AVH78" s="87"/>
      <c r="AVI78" s="87"/>
      <c r="AVJ78" s="87"/>
      <c r="AVK78" s="87"/>
      <c r="AVL78" s="87"/>
      <c r="AVM78" s="87"/>
      <c r="AVN78" s="87"/>
      <c r="AVO78" s="87"/>
      <c r="AVP78" s="87"/>
      <c r="AVQ78" s="87"/>
      <c r="AVR78" s="87"/>
      <c r="AVS78" s="87"/>
      <c r="AVT78" s="87"/>
      <c r="AVU78" s="87"/>
      <c r="AVV78" s="87"/>
      <c r="AVW78" s="87"/>
      <c r="AVX78" s="87"/>
      <c r="AVY78" s="87"/>
      <c r="AVZ78" s="87"/>
      <c r="AWA78" s="87"/>
      <c r="AWB78" s="87"/>
      <c r="AWC78" s="87"/>
      <c r="AWD78" s="87"/>
      <c r="AWE78" s="87"/>
      <c r="AWF78" s="87"/>
      <c r="AWG78" s="87"/>
      <c r="AWH78" s="87"/>
      <c r="AWI78" s="87"/>
      <c r="AWJ78" s="87"/>
      <c r="AWK78" s="87"/>
      <c r="AWL78" s="87"/>
      <c r="AWM78" s="87"/>
      <c r="AWN78" s="87"/>
      <c r="AWO78" s="87"/>
      <c r="AWP78" s="87"/>
      <c r="AWQ78" s="87"/>
      <c r="AWR78" s="87"/>
      <c r="AWS78" s="87"/>
      <c r="AWT78" s="87"/>
      <c r="AWU78" s="87"/>
      <c r="AWV78" s="87"/>
      <c r="AWW78" s="87"/>
      <c r="AWX78" s="87"/>
      <c r="AWY78" s="87"/>
      <c r="AWZ78" s="87"/>
      <c r="AXA78" s="87"/>
      <c r="AXB78" s="87"/>
      <c r="AXC78" s="87"/>
      <c r="AXD78" s="87"/>
      <c r="AXE78" s="87"/>
      <c r="AXF78" s="87"/>
      <c r="AXG78" s="87"/>
      <c r="AXH78" s="87"/>
      <c r="AXI78" s="87"/>
      <c r="AXJ78" s="87"/>
      <c r="AXK78" s="87"/>
      <c r="AXL78" s="87"/>
      <c r="AXM78" s="87"/>
      <c r="AXN78" s="87"/>
      <c r="AXO78" s="87"/>
      <c r="AXP78" s="87"/>
      <c r="AXQ78" s="87"/>
      <c r="AXR78" s="87"/>
      <c r="AXS78" s="87"/>
      <c r="AXT78" s="87"/>
      <c r="AXU78" s="87"/>
      <c r="AXV78" s="87"/>
      <c r="AXW78" s="87"/>
      <c r="AXX78" s="87"/>
      <c r="AXY78" s="87"/>
      <c r="AXZ78" s="87"/>
      <c r="AYA78" s="87"/>
      <c r="AYB78" s="87"/>
      <c r="AYC78" s="87"/>
      <c r="AYD78" s="87"/>
      <c r="AYE78" s="87"/>
      <c r="AYF78" s="87"/>
      <c r="AYG78" s="87"/>
      <c r="AYH78" s="87"/>
      <c r="AYI78" s="87"/>
      <c r="AYJ78" s="87"/>
      <c r="AYK78" s="87"/>
      <c r="AYL78" s="87"/>
      <c r="AYM78" s="87"/>
      <c r="AYN78" s="87"/>
      <c r="AYO78" s="87"/>
      <c r="AYP78" s="87"/>
      <c r="AYQ78" s="87"/>
      <c r="AYR78" s="87"/>
      <c r="AYS78" s="87"/>
      <c r="AYT78" s="87"/>
      <c r="AYU78" s="87"/>
      <c r="AYV78" s="87"/>
      <c r="AYW78" s="87"/>
      <c r="AYX78" s="87"/>
      <c r="AYY78" s="87"/>
      <c r="AYZ78" s="87"/>
      <c r="AZA78" s="87"/>
      <c r="AZB78" s="87"/>
      <c r="AZC78" s="87"/>
      <c r="AZD78" s="87"/>
      <c r="AZE78" s="87"/>
      <c r="AZF78" s="87"/>
      <c r="AZG78" s="87"/>
      <c r="AZH78" s="87"/>
      <c r="AZI78" s="87"/>
      <c r="AZJ78" s="87"/>
      <c r="AZK78" s="87"/>
      <c r="AZL78" s="87"/>
      <c r="AZM78" s="87"/>
      <c r="AZN78" s="87"/>
      <c r="AZO78" s="87"/>
      <c r="AZP78" s="87"/>
      <c r="AZQ78" s="87"/>
      <c r="AZR78" s="87"/>
      <c r="AZS78" s="87"/>
      <c r="AZT78" s="87"/>
      <c r="AZU78" s="87"/>
      <c r="AZV78" s="87"/>
      <c r="AZW78" s="87"/>
      <c r="AZX78" s="87"/>
      <c r="AZY78" s="87"/>
      <c r="AZZ78" s="87"/>
      <c r="BAA78" s="87"/>
      <c r="BAB78" s="87"/>
      <c r="BAC78" s="87"/>
      <c r="BAD78" s="87"/>
      <c r="BAE78" s="87"/>
      <c r="BAF78" s="87"/>
      <c r="BAG78" s="87"/>
      <c r="BAH78" s="87"/>
      <c r="BAI78" s="87"/>
      <c r="BAJ78" s="87"/>
      <c r="BAK78" s="87"/>
      <c r="BAL78" s="87"/>
      <c r="BAM78" s="87"/>
      <c r="BAN78" s="87"/>
      <c r="BAO78" s="87"/>
      <c r="BAP78" s="87"/>
      <c r="BAQ78" s="87"/>
      <c r="BAR78" s="87"/>
      <c r="BAS78" s="87"/>
      <c r="BAT78" s="87"/>
      <c r="BAU78" s="87"/>
      <c r="BAV78" s="87"/>
      <c r="BAW78" s="87"/>
      <c r="BAX78" s="87"/>
      <c r="BAY78" s="87"/>
      <c r="BAZ78" s="87"/>
      <c r="BBA78" s="87"/>
      <c r="BBB78" s="87"/>
      <c r="BBC78" s="87"/>
      <c r="BBD78" s="87"/>
      <c r="BBE78" s="87"/>
      <c r="BBF78" s="87"/>
      <c r="BBG78" s="87"/>
      <c r="BBH78" s="87"/>
      <c r="BBI78" s="87"/>
      <c r="BBJ78" s="87"/>
      <c r="BBK78" s="87"/>
      <c r="BBL78" s="87"/>
      <c r="BBM78" s="87"/>
      <c r="BBN78" s="87"/>
      <c r="BBO78" s="87"/>
      <c r="BBP78" s="87"/>
      <c r="BBQ78" s="87"/>
      <c r="BBR78" s="87"/>
      <c r="BBS78" s="87"/>
      <c r="BBT78" s="87"/>
      <c r="BBU78" s="87"/>
      <c r="BBV78" s="87"/>
      <c r="BBW78" s="87"/>
      <c r="BBX78" s="87"/>
      <c r="BBY78" s="87"/>
      <c r="BBZ78" s="87"/>
      <c r="BCA78" s="87"/>
      <c r="BCB78" s="87"/>
      <c r="BCC78" s="87"/>
      <c r="BCD78" s="87"/>
      <c r="BCE78" s="87"/>
      <c r="BCF78" s="87"/>
      <c r="BCG78" s="87"/>
      <c r="BCH78" s="87"/>
      <c r="BCI78" s="87"/>
      <c r="BCJ78" s="87"/>
      <c r="BCK78" s="87"/>
      <c r="BCL78" s="87"/>
      <c r="BCM78" s="87"/>
      <c r="BCN78" s="87"/>
      <c r="BCO78" s="87"/>
      <c r="BCP78" s="87"/>
      <c r="BCQ78" s="87"/>
      <c r="BCR78" s="87"/>
      <c r="BCS78" s="87"/>
      <c r="BCT78" s="87"/>
      <c r="BCU78" s="87"/>
      <c r="BCV78" s="87"/>
      <c r="BCW78" s="87"/>
      <c r="BCX78" s="87"/>
      <c r="BCY78" s="87"/>
      <c r="BCZ78" s="87"/>
      <c r="BDA78" s="87"/>
      <c r="BDB78" s="87"/>
      <c r="BDC78" s="87"/>
      <c r="BDD78" s="87"/>
      <c r="BDE78" s="87"/>
      <c r="BDF78" s="87"/>
      <c r="BDG78" s="87"/>
      <c r="BDH78" s="87"/>
      <c r="BDI78" s="87"/>
      <c r="BDJ78" s="87"/>
      <c r="BDK78" s="87"/>
      <c r="BDL78" s="87"/>
      <c r="BDM78" s="87"/>
      <c r="BDN78" s="87"/>
      <c r="BDO78" s="87"/>
      <c r="BDP78" s="87"/>
      <c r="BDQ78" s="87"/>
      <c r="BDR78" s="87"/>
      <c r="BDS78" s="87"/>
      <c r="BDT78" s="87"/>
      <c r="BDU78" s="87"/>
      <c r="BDV78" s="87"/>
      <c r="BDW78" s="87"/>
      <c r="BDX78" s="87"/>
      <c r="BDY78" s="87"/>
      <c r="BDZ78" s="87"/>
      <c r="BEA78" s="87"/>
      <c r="BEB78" s="87"/>
      <c r="BEC78" s="87"/>
      <c r="BED78" s="87"/>
      <c r="BEE78" s="87"/>
      <c r="BEF78" s="87"/>
      <c r="BEG78" s="87"/>
      <c r="BEH78" s="87"/>
      <c r="BEI78" s="87"/>
      <c r="BEJ78" s="87"/>
      <c r="BEK78" s="87"/>
      <c r="BEL78" s="87"/>
      <c r="BEM78" s="87"/>
      <c r="BEN78" s="87"/>
      <c r="BEO78" s="87"/>
      <c r="BEP78" s="87"/>
      <c r="BEQ78" s="87"/>
      <c r="BER78" s="87"/>
      <c r="BES78" s="87"/>
      <c r="BET78" s="87"/>
      <c r="BEU78" s="87"/>
      <c r="BEV78" s="87"/>
      <c r="BEW78" s="87"/>
      <c r="BEX78" s="87"/>
      <c r="BEY78" s="87"/>
      <c r="BEZ78" s="87"/>
      <c r="BFA78" s="87"/>
      <c r="BFB78" s="87"/>
      <c r="BFC78" s="87"/>
      <c r="BFD78" s="87"/>
      <c r="BFE78" s="87"/>
      <c r="BFF78" s="87"/>
      <c r="BFG78" s="87"/>
      <c r="BFH78" s="87"/>
      <c r="BFI78" s="87"/>
      <c r="BFJ78" s="87"/>
      <c r="BFK78" s="87"/>
      <c r="BFL78" s="87"/>
      <c r="BFM78" s="87"/>
      <c r="BFN78" s="87"/>
      <c r="BFO78" s="87"/>
      <c r="BFP78" s="87"/>
      <c r="BFQ78" s="87"/>
      <c r="BFR78" s="87"/>
      <c r="BFS78" s="87"/>
      <c r="BFT78" s="87"/>
      <c r="BFU78" s="87"/>
      <c r="BFV78" s="87"/>
      <c r="BFW78" s="87"/>
      <c r="BFX78" s="87"/>
      <c r="BFY78" s="87"/>
      <c r="BFZ78" s="87"/>
      <c r="BGA78" s="87"/>
      <c r="BGB78" s="87"/>
      <c r="BGC78" s="87"/>
      <c r="BGD78" s="87"/>
      <c r="BGE78" s="87"/>
      <c r="BGF78" s="87"/>
      <c r="BGG78" s="87"/>
      <c r="BGH78" s="87"/>
      <c r="BGI78" s="87"/>
      <c r="BGJ78" s="87"/>
      <c r="BGK78" s="87"/>
      <c r="BGL78" s="87"/>
      <c r="BGM78" s="87"/>
      <c r="BGN78" s="87"/>
      <c r="BGO78" s="87"/>
      <c r="BGP78" s="87"/>
      <c r="BGQ78" s="87"/>
      <c r="BGR78" s="87"/>
      <c r="BGS78" s="87"/>
      <c r="BGT78" s="87"/>
      <c r="BGU78" s="87"/>
      <c r="BGV78" s="87"/>
      <c r="BGW78" s="87"/>
      <c r="BGX78" s="87"/>
      <c r="BGY78" s="87"/>
      <c r="BGZ78" s="87"/>
      <c r="BHA78" s="87"/>
      <c r="BHB78" s="87"/>
      <c r="BHC78" s="87"/>
      <c r="BHD78" s="87"/>
      <c r="BHE78" s="87"/>
      <c r="BHF78" s="87"/>
      <c r="BHG78" s="87"/>
      <c r="BHH78" s="87"/>
      <c r="BHI78" s="87"/>
      <c r="BHJ78" s="87"/>
      <c r="BHK78" s="87"/>
      <c r="BHL78" s="87"/>
      <c r="BHM78" s="87"/>
      <c r="BHN78" s="87"/>
      <c r="BHO78" s="87"/>
      <c r="BHP78" s="87"/>
      <c r="BHQ78" s="87"/>
      <c r="BHR78" s="87"/>
      <c r="BHS78" s="87"/>
      <c r="BHT78" s="87"/>
      <c r="BHU78" s="87"/>
      <c r="BHV78" s="87"/>
      <c r="BHW78" s="87"/>
      <c r="BHX78" s="87"/>
      <c r="BHY78" s="87"/>
      <c r="BHZ78" s="87"/>
      <c r="BIA78" s="87"/>
      <c r="BIB78" s="87"/>
      <c r="BIC78" s="87"/>
      <c r="BID78" s="87"/>
      <c r="BIE78" s="87"/>
      <c r="BIF78" s="87"/>
      <c r="BIG78" s="87"/>
      <c r="BIH78" s="87"/>
      <c r="BII78" s="87"/>
      <c r="BIJ78" s="87"/>
      <c r="BIK78" s="87"/>
      <c r="BIL78" s="87"/>
      <c r="BIM78" s="87"/>
      <c r="BIN78" s="87"/>
      <c r="BIO78" s="87"/>
      <c r="BIP78" s="87"/>
      <c r="BIQ78" s="87"/>
      <c r="BIR78" s="87"/>
      <c r="BIS78" s="87"/>
      <c r="BIT78" s="87"/>
      <c r="BIU78" s="87"/>
      <c r="BIV78" s="87"/>
      <c r="BIW78" s="87"/>
      <c r="BIX78" s="87"/>
      <c r="BIY78" s="87"/>
      <c r="BIZ78" s="87"/>
      <c r="BJA78" s="87"/>
      <c r="BJB78" s="87"/>
      <c r="BJC78" s="87"/>
      <c r="BJD78" s="87"/>
      <c r="BJE78" s="87"/>
      <c r="BJF78" s="87"/>
      <c r="BJG78" s="87"/>
      <c r="BJH78" s="87"/>
      <c r="BJI78" s="87"/>
      <c r="BJJ78" s="87"/>
      <c r="BJK78" s="87"/>
      <c r="BJL78" s="87"/>
      <c r="BJM78" s="87"/>
      <c r="BJN78" s="87"/>
      <c r="BJO78" s="87"/>
      <c r="BJP78" s="87"/>
      <c r="BJQ78" s="87"/>
      <c r="BJR78" s="87"/>
      <c r="BJS78" s="87"/>
      <c r="BJT78" s="87"/>
      <c r="BJU78" s="87"/>
      <c r="BJV78" s="87"/>
      <c r="BJW78" s="87"/>
      <c r="BJX78" s="87"/>
      <c r="BJY78" s="87"/>
      <c r="BJZ78" s="87"/>
      <c r="BKA78" s="87"/>
      <c r="BKB78" s="87"/>
      <c r="BKC78" s="87"/>
      <c r="BKD78" s="87"/>
      <c r="BKE78" s="87"/>
      <c r="BKF78" s="87"/>
      <c r="BKG78" s="87"/>
      <c r="BKH78" s="87"/>
      <c r="BKI78" s="87"/>
      <c r="BKJ78" s="87"/>
      <c r="BKK78" s="87"/>
      <c r="BKL78" s="87"/>
      <c r="BKM78" s="87"/>
      <c r="BKN78" s="87"/>
      <c r="BKO78" s="87"/>
      <c r="BKP78" s="87"/>
      <c r="BKQ78" s="87"/>
      <c r="BKR78" s="87"/>
      <c r="BKS78" s="87"/>
      <c r="BKT78" s="87"/>
      <c r="BKU78" s="87"/>
      <c r="BKV78" s="87"/>
      <c r="BKW78" s="87"/>
      <c r="BKX78" s="87"/>
      <c r="BKY78" s="87"/>
      <c r="BKZ78" s="87"/>
      <c r="BLA78" s="87"/>
      <c r="BLB78" s="87"/>
      <c r="BLC78" s="87"/>
      <c r="BLD78" s="87"/>
      <c r="BLE78" s="87"/>
      <c r="BLF78" s="87"/>
      <c r="BLG78" s="87"/>
      <c r="BLH78" s="87"/>
      <c r="BLI78" s="87"/>
      <c r="BLJ78" s="87"/>
      <c r="BLK78" s="87"/>
      <c r="BLL78" s="87"/>
      <c r="BLM78" s="87"/>
      <c r="BLN78" s="87"/>
      <c r="BLO78" s="87"/>
      <c r="BLP78" s="87"/>
      <c r="BLQ78" s="87"/>
      <c r="BLR78" s="87"/>
      <c r="BLS78" s="87"/>
      <c r="BLT78" s="87"/>
      <c r="BLU78" s="87"/>
      <c r="BLV78" s="87"/>
      <c r="BLW78" s="87"/>
      <c r="BLX78" s="87"/>
      <c r="BLY78" s="87"/>
      <c r="BLZ78" s="87"/>
      <c r="BMA78" s="87"/>
      <c r="BMB78" s="87"/>
      <c r="BMC78" s="87"/>
      <c r="BMD78" s="87"/>
      <c r="BME78" s="87"/>
      <c r="BMF78" s="87"/>
      <c r="BMG78" s="87"/>
      <c r="BMH78" s="87"/>
      <c r="BMI78" s="87"/>
      <c r="BMJ78" s="87"/>
      <c r="BMK78" s="87"/>
      <c r="BML78" s="87"/>
      <c r="BMM78" s="87"/>
      <c r="BMN78" s="87"/>
      <c r="BMO78" s="87"/>
      <c r="BMP78" s="87"/>
      <c r="BMQ78" s="87"/>
      <c r="BMR78" s="87"/>
      <c r="BMS78" s="87"/>
      <c r="BMT78" s="87"/>
      <c r="BMU78" s="87"/>
      <c r="BMV78" s="87"/>
      <c r="BMW78" s="87"/>
      <c r="BMX78" s="87"/>
      <c r="BMY78" s="87"/>
      <c r="BMZ78" s="87"/>
      <c r="BNA78" s="87"/>
      <c r="BNB78" s="87"/>
      <c r="BNC78" s="87"/>
      <c r="BND78" s="87"/>
      <c r="BNE78" s="87"/>
      <c r="BNF78" s="87"/>
      <c r="BNG78" s="87"/>
      <c r="BNH78" s="87"/>
      <c r="BNI78" s="87"/>
      <c r="BNJ78" s="87"/>
      <c r="BNK78" s="87"/>
      <c r="BNL78" s="87"/>
      <c r="BNM78" s="87"/>
      <c r="BNN78" s="87"/>
      <c r="BNO78" s="87"/>
      <c r="BNP78" s="87"/>
      <c r="BNQ78" s="87"/>
      <c r="BNR78" s="87"/>
      <c r="BNS78" s="87"/>
      <c r="BNT78" s="87"/>
      <c r="BNU78" s="87"/>
      <c r="BNV78" s="87"/>
      <c r="BNW78" s="87"/>
      <c r="BNX78" s="87"/>
      <c r="BNY78" s="87"/>
      <c r="BNZ78" s="87"/>
      <c r="BOA78" s="87"/>
      <c r="BOB78" s="87"/>
      <c r="BOC78" s="87"/>
      <c r="BOD78" s="87"/>
      <c r="BOE78" s="87"/>
      <c r="BOF78" s="87"/>
      <c r="BOG78" s="87"/>
      <c r="BOH78" s="87"/>
      <c r="BOI78" s="87"/>
      <c r="BOJ78" s="87"/>
      <c r="BOK78" s="87"/>
      <c r="BOL78" s="87"/>
      <c r="BOM78" s="87"/>
      <c r="BON78" s="87"/>
      <c r="BOO78" s="87"/>
      <c r="BOP78" s="87"/>
      <c r="BOQ78" s="87"/>
      <c r="BOR78" s="87"/>
      <c r="BOS78" s="87"/>
      <c r="BOT78" s="87"/>
      <c r="BOU78" s="87"/>
      <c r="BOV78" s="87"/>
      <c r="BOW78" s="87"/>
      <c r="BOX78" s="87"/>
      <c r="BOY78" s="87"/>
      <c r="BOZ78" s="87"/>
      <c r="BPA78" s="87"/>
      <c r="BPB78" s="87"/>
      <c r="BPC78" s="87"/>
      <c r="BPD78" s="87"/>
      <c r="BPE78" s="87"/>
      <c r="BPF78" s="87"/>
      <c r="BPG78" s="87"/>
      <c r="BPH78" s="87"/>
      <c r="BPI78" s="87"/>
      <c r="BPJ78" s="87"/>
      <c r="BPK78" s="87"/>
      <c r="BPL78" s="87"/>
      <c r="BPM78" s="87"/>
      <c r="BPN78" s="87"/>
      <c r="BPO78" s="87"/>
      <c r="BPP78" s="87"/>
      <c r="BPQ78" s="87"/>
      <c r="BPR78" s="87"/>
      <c r="BPS78" s="87"/>
      <c r="BPT78" s="87"/>
      <c r="BPU78" s="87"/>
      <c r="BPV78" s="87"/>
      <c r="BPW78" s="87"/>
      <c r="BPX78" s="87"/>
      <c r="BPY78" s="87"/>
      <c r="BPZ78" s="87"/>
      <c r="BQA78" s="87"/>
      <c r="BQB78" s="87"/>
      <c r="BQC78" s="87"/>
      <c r="BQD78" s="87"/>
      <c r="BQE78" s="87"/>
      <c r="BQF78" s="87"/>
      <c r="BQG78" s="87"/>
      <c r="BQH78" s="87"/>
      <c r="BQI78" s="87"/>
      <c r="BQJ78" s="87"/>
      <c r="BQK78" s="87"/>
      <c r="BQL78" s="87"/>
      <c r="BQM78" s="87"/>
      <c r="BQN78" s="87"/>
      <c r="BQO78" s="87"/>
      <c r="BQP78" s="87"/>
      <c r="BQQ78" s="87"/>
      <c r="BQR78" s="87"/>
      <c r="BQS78" s="87"/>
      <c r="BQT78" s="87"/>
      <c r="BQU78" s="87"/>
      <c r="BQV78" s="87"/>
      <c r="BQW78" s="87"/>
      <c r="BQX78" s="87"/>
      <c r="BQY78" s="87"/>
      <c r="BQZ78" s="87"/>
      <c r="BRA78" s="87"/>
      <c r="BRB78" s="87"/>
      <c r="BRC78" s="87"/>
      <c r="BRD78" s="87"/>
      <c r="BRE78" s="87"/>
      <c r="BRF78" s="87"/>
      <c r="BRG78" s="87"/>
      <c r="BRH78" s="87"/>
      <c r="BRI78" s="87"/>
      <c r="BRJ78" s="87"/>
      <c r="BRK78" s="87"/>
      <c r="BRL78" s="87"/>
      <c r="BRM78" s="87"/>
      <c r="BRN78" s="87"/>
      <c r="BRO78" s="87"/>
      <c r="BRP78" s="87"/>
      <c r="BRQ78" s="87"/>
      <c r="BRR78" s="87"/>
      <c r="BRS78" s="87"/>
      <c r="BRT78" s="87"/>
      <c r="BRU78" s="87"/>
      <c r="BRV78" s="87"/>
      <c r="BRW78" s="87"/>
      <c r="BRX78" s="87"/>
      <c r="BRY78" s="87"/>
      <c r="BRZ78" s="87"/>
      <c r="BSA78" s="87"/>
      <c r="BSB78" s="87"/>
      <c r="BSC78" s="87"/>
      <c r="BSD78" s="87"/>
      <c r="BSE78" s="87"/>
      <c r="BSF78" s="87"/>
      <c r="BSG78" s="87"/>
      <c r="BSH78" s="87"/>
      <c r="BSI78" s="87"/>
      <c r="BSJ78" s="87"/>
      <c r="BSK78" s="87"/>
      <c r="BSL78" s="87"/>
      <c r="BSM78" s="87"/>
      <c r="BSN78" s="87"/>
      <c r="BSO78" s="87"/>
      <c r="BSP78" s="87"/>
      <c r="BSQ78" s="87"/>
      <c r="BSR78" s="87"/>
      <c r="BSS78" s="87"/>
      <c r="BST78" s="87"/>
      <c r="BSU78" s="87"/>
      <c r="BSV78" s="87"/>
      <c r="BSW78" s="87"/>
      <c r="BSX78" s="87"/>
      <c r="BSY78" s="87"/>
      <c r="BSZ78" s="87"/>
      <c r="BTA78" s="87"/>
      <c r="BTB78" s="87"/>
      <c r="BTC78" s="87"/>
      <c r="BTD78" s="87"/>
      <c r="BTE78" s="87"/>
      <c r="BTF78" s="87"/>
      <c r="BTG78" s="87"/>
      <c r="BTH78" s="87"/>
      <c r="BTI78" s="87"/>
      <c r="BTJ78" s="87"/>
      <c r="BTK78" s="87"/>
      <c r="BTL78" s="87"/>
      <c r="BTM78" s="87"/>
      <c r="BTN78" s="87"/>
      <c r="BTO78" s="87"/>
      <c r="BTP78" s="87"/>
      <c r="BTQ78" s="87"/>
      <c r="BTR78" s="87"/>
      <c r="BTS78" s="87"/>
      <c r="BTT78" s="87"/>
      <c r="BTU78" s="87"/>
      <c r="BTV78" s="87"/>
      <c r="BTW78" s="87"/>
      <c r="BTX78" s="87"/>
      <c r="BTY78" s="87"/>
      <c r="BTZ78" s="87"/>
      <c r="BUA78" s="87"/>
      <c r="BUB78" s="87"/>
      <c r="BUC78" s="87"/>
      <c r="BUD78" s="87"/>
      <c r="BUE78" s="87"/>
      <c r="BUF78" s="87"/>
      <c r="BUG78" s="87"/>
      <c r="BUH78" s="87"/>
      <c r="BUI78" s="87"/>
      <c r="BUJ78" s="87"/>
      <c r="BUK78" s="87"/>
      <c r="BUL78" s="87"/>
      <c r="BUM78" s="87"/>
      <c r="BUN78" s="87"/>
      <c r="BUO78" s="87"/>
      <c r="BUP78" s="87"/>
      <c r="BUQ78" s="87"/>
      <c r="BUR78" s="87"/>
      <c r="BUS78" s="87"/>
      <c r="BUT78" s="87"/>
      <c r="BUU78" s="87"/>
      <c r="BUV78" s="87"/>
      <c r="BUW78" s="87"/>
      <c r="BUX78" s="87"/>
      <c r="BUY78" s="87"/>
      <c r="BUZ78" s="87"/>
      <c r="BVA78" s="87"/>
      <c r="BVB78" s="87"/>
      <c r="BVC78" s="87"/>
      <c r="BVD78" s="87"/>
      <c r="BVE78" s="87"/>
      <c r="BVF78" s="87"/>
      <c r="BVG78" s="87"/>
      <c r="BVH78" s="87"/>
      <c r="BVI78" s="87"/>
      <c r="BVJ78" s="87"/>
      <c r="BVK78" s="87"/>
      <c r="BVL78" s="87"/>
      <c r="BVM78" s="87"/>
      <c r="BVN78" s="87"/>
      <c r="BVO78" s="87"/>
      <c r="BVP78" s="87"/>
      <c r="BVQ78" s="87"/>
      <c r="BVR78" s="87"/>
      <c r="BVS78" s="87"/>
      <c r="BVT78" s="87"/>
      <c r="BVU78" s="87"/>
      <c r="BVV78" s="87"/>
      <c r="BVW78" s="87"/>
      <c r="BVX78" s="87"/>
      <c r="BVY78" s="87"/>
      <c r="BVZ78" s="87"/>
      <c r="BWA78" s="87"/>
      <c r="BWB78" s="87"/>
      <c r="BWC78" s="87"/>
      <c r="BWD78" s="87"/>
      <c r="BWE78" s="87"/>
      <c r="BWF78" s="87"/>
      <c r="BWG78" s="87"/>
      <c r="BWH78" s="87"/>
      <c r="BWI78" s="87"/>
      <c r="BWJ78" s="87"/>
      <c r="BWK78" s="87"/>
      <c r="BWL78" s="87"/>
      <c r="BWM78" s="87"/>
      <c r="BWN78" s="87"/>
      <c r="BWO78" s="87"/>
      <c r="BWP78" s="87"/>
      <c r="BWQ78" s="87"/>
      <c r="BWR78" s="87"/>
      <c r="BWS78" s="87"/>
      <c r="BWT78" s="87"/>
      <c r="BWU78" s="87"/>
      <c r="BWV78" s="87"/>
      <c r="BWW78" s="87"/>
      <c r="BWX78" s="87"/>
      <c r="BWY78" s="87"/>
      <c r="BWZ78" s="87"/>
      <c r="BXA78" s="87"/>
      <c r="BXB78" s="87"/>
      <c r="BXC78" s="87"/>
      <c r="BXD78" s="87"/>
      <c r="BXE78" s="87"/>
      <c r="BXF78" s="87"/>
      <c r="BXG78" s="87"/>
      <c r="BXH78" s="87"/>
      <c r="BXI78" s="87"/>
      <c r="BXJ78" s="87"/>
      <c r="BXK78" s="87"/>
      <c r="BXL78" s="87"/>
      <c r="BXM78" s="87"/>
      <c r="BXN78" s="87"/>
      <c r="BXO78" s="87"/>
      <c r="BXP78" s="87"/>
      <c r="BXQ78" s="87"/>
      <c r="BXR78" s="87"/>
      <c r="BXS78" s="87"/>
      <c r="BXT78" s="87"/>
      <c r="BXU78" s="87"/>
      <c r="BXV78" s="87"/>
      <c r="BXW78" s="87"/>
      <c r="BXX78" s="87"/>
      <c r="BXY78" s="87"/>
    </row>
    <row r="79" spans="1:2001" s="88" customFormat="1" ht="15.75" hidden="1" customHeight="1" outlineLevel="1">
      <c r="A79" s="53"/>
      <c r="B79" s="89"/>
      <c r="C79" s="90"/>
      <c r="D79" s="91"/>
      <c r="E79" s="92"/>
      <c r="F79" s="92"/>
      <c r="G79" s="64"/>
      <c r="H79" s="64"/>
      <c r="I79" s="95"/>
      <c r="J79" s="85"/>
      <c r="K79" s="96"/>
      <c r="L79" s="95"/>
      <c r="M79" s="65"/>
      <c r="N79" s="65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7"/>
      <c r="JN79" s="87"/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7"/>
      <c r="KO79" s="87"/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7"/>
      <c r="LP79" s="87"/>
      <c r="LQ79" s="87"/>
      <c r="LR79" s="87"/>
      <c r="LS79" s="87"/>
      <c r="LT79" s="87"/>
      <c r="LU79" s="87"/>
      <c r="LV79" s="87"/>
      <c r="LW79" s="87"/>
      <c r="LX79" s="87"/>
      <c r="LY79" s="87"/>
      <c r="LZ79" s="87"/>
      <c r="MA79" s="87"/>
      <c r="MB79" s="87"/>
      <c r="MC79" s="87"/>
      <c r="MD79" s="87"/>
      <c r="ME79" s="87"/>
      <c r="MF79" s="87"/>
      <c r="MG79" s="87"/>
      <c r="MH79" s="87"/>
      <c r="MI79" s="87"/>
      <c r="MJ79" s="87"/>
      <c r="MK79" s="87"/>
      <c r="ML79" s="87"/>
      <c r="MM79" s="87"/>
      <c r="MN79" s="87"/>
      <c r="MO79" s="87"/>
      <c r="MP79" s="87"/>
      <c r="MQ79" s="87"/>
      <c r="MR79" s="87"/>
      <c r="MS79" s="87"/>
      <c r="MT79" s="87"/>
      <c r="MU79" s="87"/>
      <c r="MV79" s="87"/>
      <c r="MW79" s="87"/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7"/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7"/>
      <c r="OY79" s="87"/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7"/>
      <c r="PZ79" s="87"/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7"/>
      <c r="RA79" s="87"/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7"/>
      <c r="SB79" s="87"/>
      <c r="SC79" s="87"/>
      <c r="SD79" s="87"/>
      <c r="SE79" s="87"/>
      <c r="SF79" s="87"/>
      <c r="SG79" s="87"/>
      <c r="SH79" s="87"/>
      <c r="SI79" s="87"/>
      <c r="SJ79" s="87"/>
      <c r="SK79" s="87"/>
      <c r="SL79" s="87"/>
      <c r="SM79" s="87"/>
      <c r="SN79" s="87"/>
      <c r="SO79" s="87"/>
      <c r="SP79" s="87"/>
      <c r="SQ79" s="87"/>
      <c r="SR79" s="87"/>
      <c r="SS79" s="87"/>
      <c r="ST79" s="87"/>
      <c r="SU79" s="87"/>
      <c r="SV79" s="87"/>
      <c r="SW79" s="87"/>
      <c r="SX79" s="87"/>
      <c r="SY79" s="87"/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7"/>
      <c r="TQ79" s="87"/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7"/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87"/>
      <c r="UV79" s="87"/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7"/>
      <c r="VO79" s="87"/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7"/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7"/>
      <c r="WU79" s="87"/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7"/>
      <c r="XI79" s="87"/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7"/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87"/>
      <c r="ZD79" s="87"/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7"/>
      <c r="ZV79" s="87"/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7"/>
      <c r="AAN79" s="87"/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7"/>
      <c r="ABG79" s="87"/>
      <c r="ABH79" s="87"/>
      <c r="ABI79" s="87"/>
      <c r="ABJ79" s="87"/>
      <c r="ABK79" s="87"/>
      <c r="ABL79" s="87"/>
      <c r="ABM79" s="87"/>
      <c r="ABN79" s="87"/>
      <c r="ABO79" s="87"/>
      <c r="ABP79" s="87"/>
      <c r="ABQ79" s="87"/>
      <c r="ABR79" s="87"/>
      <c r="ABS79" s="87"/>
      <c r="ABT79" s="87"/>
      <c r="ABU79" s="87"/>
      <c r="ABV79" s="87"/>
      <c r="ABW79" s="87"/>
      <c r="ABX79" s="87"/>
      <c r="ABY79" s="87"/>
      <c r="ABZ79" s="87"/>
      <c r="ACA79" s="87"/>
      <c r="ACB79" s="87"/>
      <c r="ACC79" s="87"/>
      <c r="ACD79" s="87"/>
      <c r="ACE79" s="87"/>
      <c r="ACF79" s="87"/>
      <c r="ACG79" s="87"/>
      <c r="ACH79" s="87"/>
      <c r="ACI79" s="87"/>
      <c r="ACJ79" s="87"/>
      <c r="ACK79" s="87"/>
      <c r="ACL79" s="87"/>
      <c r="ACM79" s="87"/>
      <c r="ACN79" s="87"/>
      <c r="ACO79" s="87"/>
      <c r="ACP79" s="87"/>
      <c r="ACQ79" s="87"/>
      <c r="ACR79" s="87"/>
      <c r="ACS79" s="87"/>
      <c r="ACT79" s="87"/>
      <c r="ACU79" s="87"/>
      <c r="ACV79" s="87"/>
      <c r="ACW79" s="87"/>
      <c r="ACX79" s="87"/>
      <c r="ACY79" s="87"/>
      <c r="ACZ79" s="87"/>
      <c r="ADA79" s="87"/>
      <c r="ADB79" s="87"/>
      <c r="ADC79" s="87"/>
      <c r="ADD79" s="87"/>
      <c r="ADE79" s="87"/>
      <c r="ADF79" s="87"/>
      <c r="ADG79" s="87"/>
      <c r="ADH79" s="87"/>
      <c r="ADI79" s="87"/>
      <c r="ADJ79" s="87"/>
      <c r="ADK79" s="87"/>
      <c r="ADL79" s="87"/>
      <c r="ADM79" s="87"/>
      <c r="ADN79" s="87"/>
      <c r="ADO79" s="87"/>
      <c r="ADP79" s="87"/>
      <c r="ADQ79" s="87"/>
      <c r="ADR79" s="87"/>
      <c r="ADS79" s="87"/>
      <c r="ADT79" s="87"/>
      <c r="ADU79" s="87"/>
      <c r="ADV79" s="87"/>
      <c r="ADW79" s="87"/>
      <c r="ADX79" s="87"/>
      <c r="ADY79" s="87"/>
      <c r="ADZ79" s="87"/>
      <c r="AEA79" s="87"/>
      <c r="AEB79" s="87"/>
      <c r="AEC79" s="87"/>
      <c r="AED79" s="87"/>
      <c r="AEE79" s="87"/>
      <c r="AEF79" s="87"/>
      <c r="AEG79" s="87"/>
      <c r="AEH79" s="87"/>
      <c r="AEI79" s="87"/>
      <c r="AEJ79" s="87"/>
      <c r="AEK79" s="87"/>
      <c r="AEL79" s="87"/>
      <c r="AEM79" s="87"/>
      <c r="AEN79" s="87"/>
      <c r="AEO79" s="87"/>
      <c r="AEP79" s="87"/>
      <c r="AEQ79" s="87"/>
      <c r="AER79" s="87"/>
      <c r="AES79" s="87"/>
      <c r="AET79" s="87"/>
      <c r="AEU79" s="87"/>
      <c r="AEV79" s="87"/>
      <c r="AEW79" s="87"/>
      <c r="AEX79" s="87"/>
      <c r="AEY79" s="87"/>
      <c r="AEZ79" s="87"/>
      <c r="AFA79" s="87"/>
      <c r="AFB79" s="87"/>
      <c r="AFC79" s="87"/>
      <c r="AFD79" s="87"/>
      <c r="AFE79" s="87"/>
      <c r="AFF79" s="87"/>
      <c r="AFG79" s="87"/>
      <c r="AFH79" s="87"/>
      <c r="AFI79" s="87"/>
      <c r="AFJ79" s="87"/>
      <c r="AFK79" s="87"/>
      <c r="AFL79" s="87"/>
      <c r="AFM79" s="87"/>
      <c r="AFN79" s="87"/>
      <c r="AFO79" s="87"/>
      <c r="AFP79" s="87"/>
      <c r="AFQ79" s="87"/>
      <c r="AFR79" s="87"/>
      <c r="AFS79" s="87"/>
      <c r="AFT79" s="87"/>
      <c r="AFU79" s="87"/>
      <c r="AFV79" s="87"/>
      <c r="AFW79" s="87"/>
      <c r="AFX79" s="87"/>
      <c r="AFY79" s="87"/>
      <c r="AFZ79" s="87"/>
      <c r="AGA79" s="87"/>
      <c r="AGB79" s="87"/>
      <c r="AGC79" s="87"/>
      <c r="AGD79" s="87"/>
      <c r="AGE79" s="87"/>
      <c r="AGF79" s="87"/>
      <c r="AGG79" s="87"/>
      <c r="AGH79" s="87"/>
      <c r="AGI79" s="87"/>
      <c r="AGJ79" s="87"/>
      <c r="AGK79" s="87"/>
      <c r="AGL79" s="87"/>
      <c r="AGM79" s="87"/>
      <c r="AGN79" s="87"/>
      <c r="AGO79" s="87"/>
      <c r="AGP79" s="87"/>
      <c r="AGQ79" s="87"/>
      <c r="AGR79" s="87"/>
      <c r="AGS79" s="87"/>
      <c r="AGT79" s="87"/>
      <c r="AGU79" s="87"/>
      <c r="AGV79" s="87"/>
      <c r="AGW79" s="87"/>
      <c r="AGX79" s="87"/>
      <c r="AGY79" s="87"/>
      <c r="AGZ79" s="87"/>
      <c r="AHA79" s="87"/>
      <c r="AHB79" s="87"/>
      <c r="AHC79" s="87"/>
      <c r="AHD79" s="87"/>
      <c r="AHE79" s="87"/>
      <c r="AHF79" s="87"/>
      <c r="AHG79" s="87"/>
      <c r="AHH79" s="87"/>
      <c r="AHI79" s="87"/>
      <c r="AHJ79" s="87"/>
      <c r="AHK79" s="87"/>
      <c r="AHL79" s="87"/>
      <c r="AHM79" s="87"/>
      <c r="AHN79" s="87"/>
      <c r="AHO79" s="87"/>
      <c r="AHP79" s="87"/>
      <c r="AHQ79" s="87"/>
      <c r="AHR79" s="87"/>
      <c r="AHS79" s="87"/>
      <c r="AHT79" s="87"/>
      <c r="AHU79" s="87"/>
      <c r="AHV79" s="87"/>
      <c r="AHW79" s="87"/>
      <c r="AHX79" s="87"/>
      <c r="AHY79" s="87"/>
      <c r="AHZ79" s="87"/>
      <c r="AIA79" s="87"/>
      <c r="AIB79" s="87"/>
      <c r="AIC79" s="87"/>
      <c r="AID79" s="87"/>
      <c r="AIE79" s="87"/>
      <c r="AIF79" s="87"/>
      <c r="AIG79" s="87"/>
      <c r="AIH79" s="87"/>
      <c r="AII79" s="87"/>
      <c r="AIJ79" s="87"/>
      <c r="AIK79" s="87"/>
      <c r="AIL79" s="87"/>
      <c r="AIM79" s="87"/>
      <c r="AIN79" s="87"/>
      <c r="AIO79" s="87"/>
      <c r="AIP79" s="87"/>
      <c r="AIQ79" s="87"/>
      <c r="AIR79" s="87"/>
      <c r="AIS79" s="87"/>
      <c r="AIT79" s="87"/>
      <c r="AIU79" s="87"/>
      <c r="AIV79" s="87"/>
      <c r="AIW79" s="87"/>
      <c r="AIX79" s="87"/>
      <c r="AIY79" s="87"/>
      <c r="AIZ79" s="87"/>
      <c r="AJA79" s="87"/>
      <c r="AJB79" s="87"/>
      <c r="AJC79" s="87"/>
      <c r="AJD79" s="87"/>
      <c r="AJE79" s="87"/>
      <c r="AJF79" s="87"/>
      <c r="AJG79" s="87"/>
      <c r="AJH79" s="87"/>
      <c r="AJI79" s="87"/>
      <c r="AJJ79" s="87"/>
      <c r="AJK79" s="87"/>
      <c r="AJL79" s="87"/>
      <c r="AJM79" s="87"/>
      <c r="AJN79" s="87"/>
      <c r="AJO79" s="87"/>
      <c r="AJP79" s="87"/>
      <c r="AJQ79" s="87"/>
      <c r="AJR79" s="87"/>
      <c r="AJS79" s="87"/>
      <c r="AJT79" s="87"/>
      <c r="AJU79" s="87"/>
      <c r="AJV79" s="87"/>
      <c r="AJW79" s="87"/>
      <c r="AJX79" s="87"/>
      <c r="AJY79" s="87"/>
      <c r="AJZ79" s="87"/>
      <c r="AKA79" s="87"/>
      <c r="AKB79" s="87"/>
      <c r="AKC79" s="87"/>
      <c r="AKD79" s="87"/>
      <c r="AKE79" s="87"/>
      <c r="AKF79" s="87"/>
      <c r="AKG79" s="87"/>
      <c r="AKH79" s="87"/>
      <c r="AKI79" s="87"/>
      <c r="AKJ79" s="87"/>
      <c r="AKK79" s="87"/>
      <c r="AKL79" s="87"/>
      <c r="AKM79" s="87"/>
      <c r="AKN79" s="87"/>
      <c r="AKO79" s="87"/>
      <c r="AKP79" s="87"/>
      <c r="AKQ79" s="87"/>
      <c r="AKR79" s="87"/>
      <c r="AKS79" s="87"/>
      <c r="AKT79" s="87"/>
      <c r="AKU79" s="87"/>
      <c r="AKV79" s="87"/>
      <c r="AKW79" s="87"/>
      <c r="AKX79" s="87"/>
      <c r="AKY79" s="87"/>
      <c r="AKZ79" s="87"/>
      <c r="ALA79" s="87"/>
      <c r="ALB79" s="87"/>
      <c r="ALC79" s="87"/>
      <c r="ALD79" s="87"/>
      <c r="ALE79" s="87"/>
      <c r="ALF79" s="87"/>
      <c r="ALG79" s="87"/>
      <c r="ALH79" s="87"/>
      <c r="ALI79" s="87"/>
      <c r="ALJ79" s="87"/>
      <c r="ALK79" s="87"/>
      <c r="ALL79" s="87"/>
      <c r="ALM79" s="87"/>
      <c r="ALN79" s="87"/>
      <c r="ALO79" s="87"/>
      <c r="ALP79" s="87"/>
      <c r="ALQ79" s="87"/>
      <c r="ALR79" s="87"/>
      <c r="ALS79" s="87"/>
      <c r="ALT79" s="87"/>
      <c r="ALU79" s="87"/>
      <c r="ALV79" s="87"/>
      <c r="ALW79" s="87"/>
      <c r="ALX79" s="87"/>
      <c r="ALY79" s="87"/>
      <c r="ALZ79" s="87"/>
      <c r="AMA79" s="87"/>
      <c r="AMB79" s="87"/>
      <c r="AMC79" s="87"/>
      <c r="AMD79" s="87"/>
      <c r="AME79" s="87"/>
      <c r="AMF79" s="87"/>
      <c r="AMG79" s="87"/>
      <c r="AMH79" s="87"/>
      <c r="AMI79" s="87"/>
      <c r="AMJ79" s="87"/>
      <c r="AMK79" s="87"/>
      <c r="AML79" s="87"/>
      <c r="AMM79" s="87"/>
      <c r="AMN79" s="87"/>
      <c r="AMO79" s="87"/>
      <c r="AMP79" s="87"/>
      <c r="AMQ79" s="87"/>
      <c r="AMR79" s="87"/>
      <c r="AMS79" s="87"/>
      <c r="AMT79" s="87"/>
      <c r="AMU79" s="87"/>
      <c r="AMV79" s="87"/>
      <c r="AMW79" s="87"/>
      <c r="AMX79" s="87"/>
      <c r="AMY79" s="87"/>
      <c r="AMZ79" s="87"/>
      <c r="ANA79" s="87"/>
      <c r="ANB79" s="87"/>
      <c r="ANC79" s="87"/>
      <c r="AND79" s="87"/>
      <c r="ANE79" s="87"/>
      <c r="ANF79" s="87"/>
      <c r="ANG79" s="87"/>
      <c r="ANH79" s="87"/>
      <c r="ANI79" s="87"/>
      <c r="ANJ79" s="87"/>
      <c r="ANK79" s="87"/>
      <c r="ANL79" s="87"/>
      <c r="ANM79" s="87"/>
      <c r="ANN79" s="87"/>
      <c r="ANO79" s="87"/>
      <c r="ANP79" s="87"/>
      <c r="ANQ79" s="87"/>
      <c r="ANR79" s="87"/>
      <c r="ANS79" s="87"/>
      <c r="ANT79" s="87"/>
      <c r="ANU79" s="87"/>
      <c r="ANV79" s="87"/>
      <c r="ANW79" s="87"/>
      <c r="ANX79" s="87"/>
      <c r="ANY79" s="87"/>
      <c r="ANZ79" s="87"/>
      <c r="AOA79" s="87"/>
      <c r="AOB79" s="87"/>
      <c r="AOC79" s="87"/>
      <c r="AOD79" s="87"/>
      <c r="AOE79" s="87"/>
      <c r="AOF79" s="87"/>
      <c r="AOG79" s="87"/>
      <c r="AOH79" s="87"/>
      <c r="AOI79" s="87"/>
      <c r="AOJ79" s="87"/>
      <c r="AOK79" s="87"/>
      <c r="AOL79" s="87"/>
      <c r="AOM79" s="87"/>
      <c r="AON79" s="87"/>
      <c r="AOO79" s="87"/>
      <c r="AOP79" s="87"/>
      <c r="AOQ79" s="87"/>
      <c r="AOR79" s="87"/>
      <c r="AOS79" s="87"/>
      <c r="AOT79" s="87"/>
      <c r="AOU79" s="87"/>
      <c r="AOV79" s="87"/>
      <c r="AOW79" s="87"/>
      <c r="AOX79" s="87"/>
      <c r="AOY79" s="87"/>
      <c r="AOZ79" s="87"/>
      <c r="APA79" s="87"/>
      <c r="APB79" s="87"/>
      <c r="APC79" s="87"/>
      <c r="APD79" s="87"/>
      <c r="APE79" s="87"/>
      <c r="APF79" s="87"/>
      <c r="APG79" s="87"/>
      <c r="APH79" s="87"/>
      <c r="API79" s="87"/>
      <c r="APJ79" s="87"/>
      <c r="APK79" s="87"/>
      <c r="APL79" s="87"/>
      <c r="APM79" s="87"/>
      <c r="APN79" s="87"/>
      <c r="APO79" s="87"/>
      <c r="APP79" s="87"/>
      <c r="APQ79" s="87"/>
      <c r="APR79" s="87"/>
      <c r="APS79" s="87"/>
      <c r="APT79" s="87"/>
      <c r="APU79" s="87"/>
      <c r="APV79" s="87"/>
      <c r="APW79" s="87"/>
      <c r="APX79" s="87"/>
      <c r="APY79" s="87"/>
      <c r="APZ79" s="87"/>
      <c r="AQA79" s="87"/>
      <c r="AQB79" s="87"/>
      <c r="AQC79" s="87"/>
      <c r="AQD79" s="87"/>
      <c r="AQE79" s="87"/>
      <c r="AQF79" s="87"/>
      <c r="AQG79" s="87"/>
      <c r="AQH79" s="87"/>
      <c r="AQI79" s="87"/>
      <c r="AQJ79" s="87"/>
      <c r="AQK79" s="87"/>
      <c r="AQL79" s="87"/>
      <c r="AQM79" s="87"/>
      <c r="AQN79" s="87"/>
      <c r="AQO79" s="87"/>
      <c r="AQP79" s="87"/>
      <c r="AQQ79" s="87"/>
      <c r="AQR79" s="87"/>
      <c r="AQS79" s="87"/>
      <c r="AQT79" s="87"/>
      <c r="AQU79" s="87"/>
      <c r="AQV79" s="87"/>
      <c r="AQW79" s="87"/>
      <c r="AQX79" s="87"/>
      <c r="AQY79" s="87"/>
      <c r="AQZ79" s="87"/>
      <c r="ARA79" s="87"/>
      <c r="ARB79" s="87"/>
      <c r="ARC79" s="87"/>
      <c r="ARD79" s="87"/>
      <c r="ARE79" s="87"/>
      <c r="ARF79" s="87"/>
      <c r="ARG79" s="87"/>
      <c r="ARH79" s="87"/>
      <c r="ARI79" s="87"/>
      <c r="ARJ79" s="87"/>
      <c r="ARK79" s="87"/>
      <c r="ARL79" s="87"/>
      <c r="ARM79" s="87"/>
      <c r="ARN79" s="87"/>
      <c r="ARO79" s="87"/>
      <c r="ARP79" s="87"/>
      <c r="ARQ79" s="87"/>
      <c r="ARR79" s="87"/>
      <c r="ARS79" s="87"/>
      <c r="ART79" s="87"/>
      <c r="ARU79" s="87"/>
      <c r="ARV79" s="87"/>
      <c r="ARW79" s="87"/>
      <c r="ARX79" s="87"/>
      <c r="ARY79" s="87"/>
      <c r="ARZ79" s="87"/>
      <c r="ASA79" s="87"/>
      <c r="ASB79" s="87"/>
      <c r="ASC79" s="87"/>
      <c r="ASD79" s="87"/>
      <c r="ASE79" s="87"/>
      <c r="ASF79" s="87"/>
      <c r="ASG79" s="87"/>
      <c r="ASH79" s="87"/>
      <c r="ASI79" s="87"/>
      <c r="ASJ79" s="87"/>
      <c r="ASK79" s="87"/>
      <c r="ASL79" s="87"/>
      <c r="ASM79" s="87"/>
      <c r="ASN79" s="87"/>
      <c r="ASO79" s="87"/>
      <c r="ASP79" s="87"/>
      <c r="ASQ79" s="87"/>
      <c r="ASR79" s="87"/>
      <c r="ASS79" s="87"/>
      <c r="AST79" s="87"/>
      <c r="ASU79" s="87"/>
      <c r="ASV79" s="87"/>
      <c r="ASW79" s="87"/>
      <c r="ASX79" s="87"/>
      <c r="ASY79" s="87"/>
      <c r="ASZ79" s="87"/>
      <c r="ATA79" s="87"/>
      <c r="ATB79" s="87"/>
      <c r="ATC79" s="87"/>
      <c r="ATD79" s="87"/>
      <c r="ATE79" s="87"/>
      <c r="ATF79" s="87"/>
      <c r="ATG79" s="87"/>
      <c r="ATH79" s="87"/>
      <c r="ATI79" s="87"/>
      <c r="ATJ79" s="87"/>
      <c r="ATK79" s="87"/>
      <c r="ATL79" s="87"/>
      <c r="ATM79" s="87"/>
      <c r="ATN79" s="87"/>
      <c r="ATO79" s="87"/>
      <c r="ATP79" s="87"/>
      <c r="ATQ79" s="87"/>
      <c r="ATR79" s="87"/>
      <c r="ATS79" s="87"/>
      <c r="ATT79" s="87"/>
      <c r="ATU79" s="87"/>
      <c r="ATV79" s="87"/>
      <c r="ATW79" s="87"/>
      <c r="ATX79" s="87"/>
      <c r="ATY79" s="87"/>
      <c r="ATZ79" s="87"/>
      <c r="AUA79" s="87"/>
      <c r="AUB79" s="87"/>
      <c r="AUC79" s="87"/>
      <c r="AUD79" s="87"/>
      <c r="AUE79" s="87"/>
      <c r="AUF79" s="87"/>
      <c r="AUG79" s="87"/>
      <c r="AUH79" s="87"/>
      <c r="AUI79" s="87"/>
      <c r="AUJ79" s="87"/>
      <c r="AUK79" s="87"/>
      <c r="AUL79" s="87"/>
      <c r="AUM79" s="87"/>
      <c r="AUN79" s="87"/>
      <c r="AUO79" s="87"/>
      <c r="AUP79" s="87"/>
      <c r="AUQ79" s="87"/>
      <c r="AUR79" s="87"/>
      <c r="AUS79" s="87"/>
      <c r="AUT79" s="87"/>
      <c r="AUU79" s="87"/>
      <c r="AUV79" s="87"/>
      <c r="AUW79" s="87"/>
      <c r="AUX79" s="87"/>
      <c r="AUY79" s="87"/>
      <c r="AUZ79" s="87"/>
      <c r="AVA79" s="87"/>
      <c r="AVB79" s="87"/>
      <c r="AVC79" s="87"/>
      <c r="AVD79" s="87"/>
      <c r="AVE79" s="87"/>
      <c r="AVF79" s="87"/>
      <c r="AVG79" s="87"/>
      <c r="AVH79" s="87"/>
      <c r="AVI79" s="87"/>
      <c r="AVJ79" s="87"/>
      <c r="AVK79" s="87"/>
      <c r="AVL79" s="87"/>
      <c r="AVM79" s="87"/>
      <c r="AVN79" s="87"/>
      <c r="AVO79" s="87"/>
      <c r="AVP79" s="87"/>
      <c r="AVQ79" s="87"/>
      <c r="AVR79" s="87"/>
      <c r="AVS79" s="87"/>
      <c r="AVT79" s="87"/>
      <c r="AVU79" s="87"/>
      <c r="AVV79" s="87"/>
      <c r="AVW79" s="87"/>
      <c r="AVX79" s="87"/>
      <c r="AVY79" s="87"/>
      <c r="AVZ79" s="87"/>
      <c r="AWA79" s="87"/>
      <c r="AWB79" s="87"/>
      <c r="AWC79" s="87"/>
      <c r="AWD79" s="87"/>
      <c r="AWE79" s="87"/>
      <c r="AWF79" s="87"/>
      <c r="AWG79" s="87"/>
      <c r="AWH79" s="87"/>
      <c r="AWI79" s="87"/>
      <c r="AWJ79" s="87"/>
      <c r="AWK79" s="87"/>
      <c r="AWL79" s="87"/>
      <c r="AWM79" s="87"/>
      <c r="AWN79" s="87"/>
      <c r="AWO79" s="87"/>
      <c r="AWP79" s="87"/>
      <c r="AWQ79" s="87"/>
      <c r="AWR79" s="87"/>
      <c r="AWS79" s="87"/>
      <c r="AWT79" s="87"/>
      <c r="AWU79" s="87"/>
      <c r="AWV79" s="87"/>
      <c r="AWW79" s="87"/>
      <c r="AWX79" s="87"/>
      <c r="AWY79" s="87"/>
      <c r="AWZ79" s="87"/>
      <c r="AXA79" s="87"/>
      <c r="AXB79" s="87"/>
      <c r="AXC79" s="87"/>
      <c r="AXD79" s="87"/>
      <c r="AXE79" s="87"/>
      <c r="AXF79" s="87"/>
      <c r="AXG79" s="87"/>
      <c r="AXH79" s="87"/>
      <c r="AXI79" s="87"/>
      <c r="AXJ79" s="87"/>
      <c r="AXK79" s="87"/>
      <c r="AXL79" s="87"/>
      <c r="AXM79" s="87"/>
      <c r="AXN79" s="87"/>
      <c r="AXO79" s="87"/>
      <c r="AXP79" s="87"/>
      <c r="AXQ79" s="87"/>
      <c r="AXR79" s="87"/>
      <c r="AXS79" s="87"/>
      <c r="AXT79" s="87"/>
      <c r="AXU79" s="87"/>
      <c r="AXV79" s="87"/>
      <c r="AXW79" s="87"/>
      <c r="AXX79" s="87"/>
      <c r="AXY79" s="87"/>
      <c r="AXZ79" s="87"/>
      <c r="AYA79" s="87"/>
      <c r="AYB79" s="87"/>
      <c r="AYC79" s="87"/>
      <c r="AYD79" s="87"/>
      <c r="AYE79" s="87"/>
      <c r="AYF79" s="87"/>
      <c r="AYG79" s="87"/>
      <c r="AYH79" s="87"/>
      <c r="AYI79" s="87"/>
      <c r="AYJ79" s="87"/>
      <c r="AYK79" s="87"/>
      <c r="AYL79" s="87"/>
      <c r="AYM79" s="87"/>
      <c r="AYN79" s="87"/>
      <c r="AYO79" s="87"/>
      <c r="AYP79" s="87"/>
      <c r="AYQ79" s="87"/>
      <c r="AYR79" s="87"/>
      <c r="AYS79" s="87"/>
      <c r="AYT79" s="87"/>
      <c r="AYU79" s="87"/>
      <c r="AYV79" s="87"/>
      <c r="AYW79" s="87"/>
      <c r="AYX79" s="87"/>
      <c r="AYY79" s="87"/>
      <c r="AYZ79" s="87"/>
      <c r="AZA79" s="87"/>
      <c r="AZB79" s="87"/>
      <c r="AZC79" s="87"/>
      <c r="AZD79" s="87"/>
      <c r="AZE79" s="87"/>
      <c r="AZF79" s="87"/>
      <c r="AZG79" s="87"/>
      <c r="AZH79" s="87"/>
      <c r="AZI79" s="87"/>
      <c r="AZJ79" s="87"/>
      <c r="AZK79" s="87"/>
      <c r="AZL79" s="87"/>
      <c r="AZM79" s="87"/>
      <c r="AZN79" s="87"/>
      <c r="AZO79" s="87"/>
      <c r="AZP79" s="87"/>
      <c r="AZQ79" s="87"/>
      <c r="AZR79" s="87"/>
      <c r="AZS79" s="87"/>
      <c r="AZT79" s="87"/>
      <c r="AZU79" s="87"/>
      <c r="AZV79" s="87"/>
      <c r="AZW79" s="87"/>
      <c r="AZX79" s="87"/>
      <c r="AZY79" s="87"/>
      <c r="AZZ79" s="87"/>
      <c r="BAA79" s="87"/>
      <c r="BAB79" s="87"/>
      <c r="BAC79" s="87"/>
      <c r="BAD79" s="87"/>
      <c r="BAE79" s="87"/>
      <c r="BAF79" s="87"/>
      <c r="BAG79" s="87"/>
      <c r="BAH79" s="87"/>
      <c r="BAI79" s="87"/>
      <c r="BAJ79" s="87"/>
      <c r="BAK79" s="87"/>
      <c r="BAL79" s="87"/>
      <c r="BAM79" s="87"/>
      <c r="BAN79" s="87"/>
      <c r="BAO79" s="87"/>
      <c r="BAP79" s="87"/>
      <c r="BAQ79" s="87"/>
      <c r="BAR79" s="87"/>
      <c r="BAS79" s="87"/>
      <c r="BAT79" s="87"/>
      <c r="BAU79" s="87"/>
      <c r="BAV79" s="87"/>
      <c r="BAW79" s="87"/>
      <c r="BAX79" s="87"/>
      <c r="BAY79" s="87"/>
      <c r="BAZ79" s="87"/>
      <c r="BBA79" s="87"/>
      <c r="BBB79" s="87"/>
      <c r="BBC79" s="87"/>
      <c r="BBD79" s="87"/>
      <c r="BBE79" s="87"/>
      <c r="BBF79" s="87"/>
      <c r="BBG79" s="87"/>
      <c r="BBH79" s="87"/>
      <c r="BBI79" s="87"/>
      <c r="BBJ79" s="87"/>
      <c r="BBK79" s="87"/>
      <c r="BBL79" s="87"/>
      <c r="BBM79" s="87"/>
      <c r="BBN79" s="87"/>
      <c r="BBO79" s="87"/>
      <c r="BBP79" s="87"/>
      <c r="BBQ79" s="87"/>
      <c r="BBR79" s="87"/>
      <c r="BBS79" s="87"/>
      <c r="BBT79" s="87"/>
      <c r="BBU79" s="87"/>
      <c r="BBV79" s="87"/>
      <c r="BBW79" s="87"/>
      <c r="BBX79" s="87"/>
      <c r="BBY79" s="87"/>
      <c r="BBZ79" s="87"/>
      <c r="BCA79" s="87"/>
      <c r="BCB79" s="87"/>
      <c r="BCC79" s="87"/>
      <c r="BCD79" s="87"/>
      <c r="BCE79" s="87"/>
      <c r="BCF79" s="87"/>
      <c r="BCG79" s="87"/>
      <c r="BCH79" s="87"/>
      <c r="BCI79" s="87"/>
      <c r="BCJ79" s="87"/>
      <c r="BCK79" s="87"/>
      <c r="BCL79" s="87"/>
      <c r="BCM79" s="87"/>
      <c r="BCN79" s="87"/>
      <c r="BCO79" s="87"/>
      <c r="BCP79" s="87"/>
      <c r="BCQ79" s="87"/>
      <c r="BCR79" s="87"/>
      <c r="BCS79" s="87"/>
      <c r="BCT79" s="87"/>
      <c r="BCU79" s="87"/>
      <c r="BCV79" s="87"/>
      <c r="BCW79" s="87"/>
      <c r="BCX79" s="87"/>
      <c r="BCY79" s="87"/>
      <c r="BCZ79" s="87"/>
      <c r="BDA79" s="87"/>
      <c r="BDB79" s="87"/>
      <c r="BDC79" s="87"/>
      <c r="BDD79" s="87"/>
      <c r="BDE79" s="87"/>
      <c r="BDF79" s="87"/>
      <c r="BDG79" s="87"/>
      <c r="BDH79" s="87"/>
      <c r="BDI79" s="87"/>
      <c r="BDJ79" s="87"/>
      <c r="BDK79" s="87"/>
      <c r="BDL79" s="87"/>
      <c r="BDM79" s="87"/>
      <c r="BDN79" s="87"/>
      <c r="BDO79" s="87"/>
      <c r="BDP79" s="87"/>
      <c r="BDQ79" s="87"/>
      <c r="BDR79" s="87"/>
      <c r="BDS79" s="87"/>
      <c r="BDT79" s="87"/>
      <c r="BDU79" s="87"/>
      <c r="BDV79" s="87"/>
      <c r="BDW79" s="87"/>
      <c r="BDX79" s="87"/>
      <c r="BDY79" s="87"/>
      <c r="BDZ79" s="87"/>
      <c r="BEA79" s="87"/>
      <c r="BEB79" s="87"/>
      <c r="BEC79" s="87"/>
      <c r="BED79" s="87"/>
      <c r="BEE79" s="87"/>
      <c r="BEF79" s="87"/>
      <c r="BEG79" s="87"/>
      <c r="BEH79" s="87"/>
      <c r="BEI79" s="87"/>
      <c r="BEJ79" s="87"/>
      <c r="BEK79" s="87"/>
      <c r="BEL79" s="87"/>
      <c r="BEM79" s="87"/>
      <c r="BEN79" s="87"/>
      <c r="BEO79" s="87"/>
      <c r="BEP79" s="87"/>
      <c r="BEQ79" s="87"/>
      <c r="BER79" s="87"/>
      <c r="BES79" s="87"/>
      <c r="BET79" s="87"/>
      <c r="BEU79" s="87"/>
      <c r="BEV79" s="87"/>
      <c r="BEW79" s="87"/>
      <c r="BEX79" s="87"/>
      <c r="BEY79" s="87"/>
      <c r="BEZ79" s="87"/>
      <c r="BFA79" s="87"/>
      <c r="BFB79" s="87"/>
      <c r="BFC79" s="87"/>
      <c r="BFD79" s="87"/>
      <c r="BFE79" s="87"/>
      <c r="BFF79" s="87"/>
      <c r="BFG79" s="87"/>
      <c r="BFH79" s="87"/>
      <c r="BFI79" s="87"/>
      <c r="BFJ79" s="87"/>
      <c r="BFK79" s="87"/>
      <c r="BFL79" s="87"/>
      <c r="BFM79" s="87"/>
      <c r="BFN79" s="87"/>
      <c r="BFO79" s="87"/>
      <c r="BFP79" s="87"/>
      <c r="BFQ79" s="87"/>
      <c r="BFR79" s="87"/>
      <c r="BFS79" s="87"/>
      <c r="BFT79" s="87"/>
      <c r="BFU79" s="87"/>
      <c r="BFV79" s="87"/>
      <c r="BFW79" s="87"/>
      <c r="BFX79" s="87"/>
      <c r="BFY79" s="87"/>
      <c r="BFZ79" s="87"/>
      <c r="BGA79" s="87"/>
      <c r="BGB79" s="87"/>
      <c r="BGC79" s="87"/>
      <c r="BGD79" s="87"/>
      <c r="BGE79" s="87"/>
      <c r="BGF79" s="87"/>
      <c r="BGG79" s="87"/>
      <c r="BGH79" s="87"/>
      <c r="BGI79" s="87"/>
      <c r="BGJ79" s="87"/>
      <c r="BGK79" s="87"/>
      <c r="BGL79" s="87"/>
      <c r="BGM79" s="87"/>
      <c r="BGN79" s="87"/>
      <c r="BGO79" s="87"/>
      <c r="BGP79" s="87"/>
      <c r="BGQ79" s="87"/>
      <c r="BGR79" s="87"/>
      <c r="BGS79" s="87"/>
      <c r="BGT79" s="87"/>
      <c r="BGU79" s="87"/>
      <c r="BGV79" s="87"/>
      <c r="BGW79" s="87"/>
      <c r="BGX79" s="87"/>
      <c r="BGY79" s="87"/>
      <c r="BGZ79" s="87"/>
      <c r="BHA79" s="87"/>
      <c r="BHB79" s="87"/>
      <c r="BHC79" s="87"/>
      <c r="BHD79" s="87"/>
      <c r="BHE79" s="87"/>
      <c r="BHF79" s="87"/>
      <c r="BHG79" s="87"/>
      <c r="BHH79" s="87"/>
      <c r="BHI79" s="87"/>
      <c r="BHJ79" s="87"/>
      <c r="BHK79" s="87"/>
      <c r="BHL79" s="87"/>
      <c r="BHM79" s="87"/>
      <c r="BHN79" s="87"/>
      <c r="BHO79" s="87"/>
      <c r="BHP79" s="87"/>
      <c r="BHQ79" s="87"/>
      <c r="BHR79" s="87"/>
      <c r="BHS79" s="87"/>
      <c r="BHT79" s="87"/>
      <c r="BHU79" s="87"/>
      <c r="BHV79" s="87"/>
      <c r="BHW79" s="87"/>
      <c r="BHX79" s="87"/>
      <c r="BHY79" s="87"/>
      <c r="BHZ79" s="87"/>
      <c r="BIA79" s="87"/>
      <c r="BIB79" s="87"/>
      <c r="BIC79" s="87"/>
      <c r="BID79" s="87"/>
      <c r="BIE79" s="87"/>
      <c r="BIF79" s="87"/>
      <c r="BIG79" s="87"/>
      <c r="BIH79" s="87"/>
      <c r="BII79" s="87"/>
      <c r="BIJ79" s="87"/>
      <c r="BIK79" s="87"/>
      <c r="BIL79" s="87"/>
      <c r="BIM79" s="87"/>
      <c r="BIN79" s="87"/>
      <c r="BIO79" s="87"/>
      <c r="BIP79" s="87"/>
      <c r="BIQ79" s="87"/>
      <c r="BIR79" s="87"/>
      <c r="BIS79" s="87"/>
      <c r="BIT79" s="87"/>
      <c r="BIU79" s="87"/>
      <c r="BIV79" s="87"/>
      <c r="BIW79" s="87"/>
      <c r="BIX79" s="87"/>
      <c r="BIY79" s="87"/>
      <c r="BIZ79" s="87"/>
      <c r="BJA79" s="87"/>
      <c r="BJB79" s="87"/>
      <c r="BJC79" s="87"/>
      <c r="BJD79" s="87"/>
      <c r="BJE79" s="87"/>
      <c r="BJF79" s="87"/>
      <c r="BJG79" s="87"/>
      <c r="BJH79" s="87"/>
      <c r="BJI79" s="87"/>
      <c r="BJJ79" s="87"/>
      <c r="BJK79" s="87"/>
      <c r="BJL79" s="87"/>
      <c r="BJM79" s="87"/>
      <c r="BJN79" s="87"/>
      <c r="BJO79" s="87"/>
      <c r="BJP79" s="87"/>
      <c r="BJQ79" s="87"/>
      <c r="BJR79" s="87"/>
      <c r="BJS79" s="87"/>
      <c r="BJT79" s="87"/>
      <c r="BJU79" s="87"/>
      <c r="BJV79" s="87"/>
      <c r="BJW79" s="87"/>
      <c r="BJX79" s="87"/>
      <c r="BJY79" s="87"/>
      <c r="BJZ79" s="87"/>
      <c r="BKA79" s="87"/>
      <c r="BKB79" s="87"/>
      <c r="BKC79" s="87"/>
      <c r="BKD79" s="87"/>
      <c r="BKE79" s="87"/>
      <c r="BKF79" s="87"/>
      <c r="BKG79" s="87"/>
      <c r="BKH79" s="87"/>
      <c r="BKI79" s="87"/>
      <c r="BKJ79" s="87"/>
      <c r="BKK79" s="87"/>
      <c r="BKL79" s="87"/>
      <c r="BKM79" s="87"/>
      <c r="BKN79" s="87"/>
      <c r="BKO79" s="87"/>
      <c r="BKP79" s="87"/>
      <c r="BKQ79" s="87"/>
      <c r="BKR79" s="87"/>
      <c r="BKS79" s="87"/>
      <c r="BKT79" s="87"/>
      <c r="BKU79" s="87"/>
      <c r="BKV79" s="87"/>
      <c r="BKW79" s="87"/>
      <c r="BKX79" s="87"/>
      <c r="BKY79" s="87"/>
      <c r="BKZ79" s="87"/>
      <c r="BLA79" s="87"/>
      <c r="BLB79" s="87"/>
      <c r="BLC79" s="87"/>
      <c r="BLD79" s="87"/>
      <c r="BLE79" s="87"/>
      <c r="BLF79" s="87"/>
      <c r="BLG79" s="87"/>
      <c r="BLH79" s="87"/>
      <c r="BLI79" s="87"/>
      <c r="BLJ79" s="87"/>
      <c r="BLK79" s="87"/>
      <c r="BLL79" s="87"/>
      <c r="BLM79" s="87"/>
      <c r="BLN79" s="87"/>
      <c r="BLO79" s="87"/>
      <c r="BLP79" s="87"/>
      <c r="BLQ79" s="87"/>
      <c r="BLR79" s="87"/>
      <c r="BLS79" s="87"/>
      <c r="BLT79" s="87"/>
      <c r="BLU79" s="87"/>
      <c r="BLV79" s="87"/>
      <c r="BLW79" s="87"/>
      <c r="BLX79" s="87"/>
      <c r="BLY79" s="87"/>
      <c r="BLZ79" s="87"/>
      <c r="BMA79" s="87"/>
      <c r="BMB79" s="87"/>
      <c r="BMC79" s="87"/>
      <c r="BMD79" s="87"/>
      <c r="BME79" s="87"/>
      <c r="BMF79" s="87"/>
      <c r="BMG79" s="87"/>
      <c r="BMH79" s="87"/>
      <c r="BMI79" s="87"/>
      <c r="BMJ79" s="87"/>
      <c r="BMK79" s="87"/>
      <c r="BML79" s="87"/>
      <c r="BMM79" s="87"/>
      <c r="BMN79" s="87"/>
      <c r="BMO79" s="87"/>
      <c r="BMP79" s="87"/>
      <c r="BMQ79" s="87"/>
      <c r="BMR79" s="87"/>
      <c r="BMS79" s="87"/>
      <c r="BMT79" s="87"/>
      <c r="BMU79" s="87"/>
      <c r="BMV79" s="87"/>
      <c r="BMW79" s="87"/>
      <c r="BMX79" s="87"/>
      <c r="BMY79" s="87"/>
      <c r="BMZ79" s="87"/>
      <c r="BNA79" s="87"/>
      <c r="BNB79" s="87"/>
      <c r="BNC79" s="87"/>
      <c r="BND79" s="87"/>
      <c r="BNE79" s="87"/>
      <c r="BNF79" s="87"/>
      <c r="BNG79" s="87"/>
      <c r="BNH79" s="87"/>
      <c r="BNI79" s="87"/>
      <c r="BNJ79" s="87"/>
      <c r="BNK79" s="87"/>
      <c r="BNL79" s="87"/>
      <c r="BNM79" s="87"/>
      <c r="BNN79" s="87"/>
      <c r="BNO79" s="87"/>
      <c r="BNP79" s="87"/>
      <c r="BNQ79" s="87"/>
      <c r="BNR79" s="87"/>
      <c r="BNS79" s="87"/>
      <c r="BNT79" s="87"/>
      <c r="BNU79" s="87"/>
      <c r="BNV79" s="87"/>
      <c r="BNW79" s="87"/>
      <c r="BNX79" s="87"/>
      <c r="BNY79" s="87"/>
      <c r="BNZ79" s="87"/>
      <c r="BOA79" s="87"/>
      <c r="BOB79" s="87"/>
      <c r="BOC79" s="87"/>
      <c r="BOD79" s="87"/>
      <c r="BOE79" s="87"/>
      <c r="BOF79" s="87"/>
      <c r="BOG79" s="87"/>
      <c r="BOH79" s="87"/>
      <c r="BOI79" s="87"/>
      <c r="BOJ79" s="87"/>
      <c r="BOK79" s="87"/>
      <c r="BOL79" s="87"/>
      <c r="BOM79" s="87"/>
      <c r="BON79" s="87"/>
      <c r="BOO79" s="87"/>
      <c r="BOP79" s="87"/>
      <c r="BOQ79" s="87"/>
      <c r="BOR79" s="87"/>
      <c r="BOS79" s="87"/>
      <c r="BOT79" s="87"/>
      <c r="BOU79" s="87"/>
      <c r="BOV79" s="87"/>
      <c r="BOW79" s="87"/>
      <c r="BOX79" s="87"/>
      <c r="BOY79" s="87"/>
      <c r="BOZ79" s="87"/>
      <c r="BPA79" s="87"/>
      <c r="BPB79" s="87"/>
      <c r="BPC79" s="87"/>
      <c r="BPD79" s="87"/>
      <c r="BPE79" s="87"/>
      <c r="BPF79" s="87"/>
      <c r="BPG79" s="87"/>
      <c r="BPH79" s="87"/>
      <c r="BPI79" s="87"/>
      <c r="BPJ79" s="87"/>
      <c r="BPK79" s="87"/>
      <c r="BPL79" s="87"/>
      <c r="BPM79" s="87"/>
      <c r="BPN79" s="87"/>
      <c r="BPO79" s="87"/>
      <c r="BPP79" s="87"/>
      <c r="BPQ79" s="87"/>
      <c r="BPR79" s="87"/>
      <c r="BPS79" s="87"/>
      <c r="BPT79" s="87"/>
      <c r="BPU79" s="87"/>
      <c r="BPV79" s="87"/>
      <c r="BPW79" s="87"/>
      <c r="BPX79" s="87"/>
      <c r="BPY79" s="87"/>
      <c r="BPZ79" s="87"/>
      <c r="BQA79" s="87"/>
      <c r="BQB79" s="87"/>
      <c r="BQC79" s="87"/>
      <c r="BQD79" s="87"/>
      <c r="BQE79" s="87"/>
      <c r="BQF79" s="87"/>
      <c r="BQG79" s="87"/>
      <c r="BQH79" s="87"/>
      <c r="BQI79" s="87"/>
      <c r="BQJ79" s="87"/>
      <c r="BQK79" s="87"/>
      <c r="BQL79" s="87"/>
      <c r="BQM79" s="87"/>
      <c r="BQN79" s="87"/>
      <c r="BQO79" s="87"/>
      <c r="BQP79" s="87"/>
      <c r="BQQ79" s="87"/>
      <c r="BQR79" s="87"/>
      <c r="BQS79" s="87"/>
      <c r="BQT79" s="87"/>
      <c r="BQU79" s="87"/>
      <c r="BQV79" s="87"/>
      <c r="BQW79" s="87"/>
      <c r="BQX79" s="87"/>
      <c r="BQY79" s="87"/>
      <c r="BQZ79" s="87"/>
      <c r="BRA79" s="87"/>
      <c r="BRB79" s="87"/>
      <c r="BRC79" s="87"/>
      <c r="BRD79" s="87"/>
      <c r="BRE79" s="87"/>
      <c r="BRF79" s="87"/>
      <c r="BRG79" s="87"/>
      <c r="BRH79" s="87"/>
      <c r="BRI79" s="87"/>
      <c r="BRJ79" s="87"/>
      <c r="BRK79" s="87"/>
      <c r="BRL79" s="87"/>
      <c r="BRM79" s="87"/>
      <c r="BRN79" s="87"/>
      <c r="BRO79" s="87"/>
      <c r="BRP79" s="87"/>
      <c r="BRQ79" s="87"/>
      <c r="BRR79" s="87"/>
      <c r="BRS79" s="87"/>
      <c r="BRT79" s="87"/>
      <c r="BRU79" s="87"/>
      <c r="BRV79" s="87"/>
      <c r="BRW79" s="87"/>
      <c r="BRX79" s="87"/>
      <c r="BRY79" s="87"/>
      <c r="BRZ79" s="87"/>
      <c r="BSA79" s="87"/>
      <c r="BSB79" s="87"/>
      <c r="BSC79" s="87"/>
      <c r="BSD79" s="87"/>
      <c r="BSE79" s="87"/>
      <c r="BSF79" s="87"/>
      <c r="BSG79" s="87"/>
      <c r="BSH79" s="87"/>
      <c r="BSI79" s="87"/>
      <c r="BSJ79" s="87"/>
      <c r="BSK79" s="87"/>
      <c r="BSL79" s="87"/>
      <c r="BSM79" s="87"/>
      <c r="BSN79" s="87"/>
      <c r="BSO79" s="87"/>
      <c r="BSP79" s="87"/>
      <c r="BSQ79" s="87"/>
      <c r="BSR79" s="87"/>
      <c r="BSS79" s="87"/>
      <c r="BST79" s="87"/>
      <c r="BSU79" s="87"/>
      <c r="BSV79" s="87"/>
      <c r="BSW79" s="87"/>
      <c r="BSX79" s="87"/>
      <c r="BSY79" s="87"/>
      <c r="BSZ79" s="87"/>
      <c r="BTA79" s="87"/>
      <c r="BTB79" s="87"/>
      <c r="BTC79" s="87"/>
      <c r="BTD79" s="87"/>
      <c r="BTE79" s="87"/>
      <c r="BTF79" s="87"/>
      <c r="BTG79" s="87"/>
      <c r="BTH79" s="87"/>
      <c r="BTI79" s="87"/>
      <c r="BTJ79" s="87"/>
      <c r="BTK79" s="87"/>
      <c r="BTL79" s="87"/>
      <c r="BTM79" s="87"/>
      <c r="BTN79" s="87"/>
      <c r="BTO79" s="87"/>
      <c r="BTP79" s="87"/>
      <c r="BTQ79" s="87"/>
      <c r="BTR79" s="87"/>
      <c r="BTS79" s="87"/>
      <c r="BTT79" s="87"/>
      <c r="BTU79" s="87"/>
      <c r="BTV79" s="87"/>
      <c r="BTW79" s="87"/>
      <c r="BTX79" s="87"/>
      <c r="BTY79" s="87"/>
      <c r="BTZ79" s="87"/>
      <c r="BUA79" s="87"/>
      <c r="BUB79" s="87"/>
      <c r="BUC79" s="87"/>
      <c r="BUD79" s="87"/>
      <c r="BUE79" s="87"/>
      <c r="BUF79" s="87"/>
      <c r="BUG79" s="87"/>
      <c r="BUH79" s="87"/>
      <c r="BUI79" s="87"/>
      <c r="BUJ79" s="87"/>
      <c r="BUK79" s="87"/>
      <c r="BUL79" s="87"/>
      <c r="BUM79" s="87"/>
      <c r="BUN79" s="87"/>
      <c r="BUO79" s="87"/>
      <c r="BUP79" s="87"/>
      <c r="BUQ79" s="87"/>
      <c r="BUR79" s="87"/>
      <c r="BUS79" s="87"/>
      <c r="BUT79" s="87"/>
      <c r="BUU79" s="87"/>
      <c r="BUV79" s="87"/>
      <c r="BUW79" s="87"/>
      <c r="BUX79" s="87"/>
      <c r="BUY79" s="87"/>
      <c r="BUZ79" s="87"/>
      <c r="BVA79" s="87"/>
      <c r="BVB79" s="87"/>
      <c r="BVC79" s="87"/>
      <c r="BVD79" s="87"/>
      <c r="BVE79" s="87"/>
      <c r="BVF79" s="87"/>
      <c r="BVG79" s="87"/>
      <c r="BVH79" s="87"/>
      <c r="BVI79" s="87"/>
      <c r="BVJ79" s="87"/>
      <c r="BVK79" s="87"/>
      <c r="BVL79" s="87"/>
      <c r="BVM79" s="87"/>
      <c r="BVN79" s="87"/>
      <c r="BVO79" s="87"/>
      <c r="BVP79" s="87"/>
      <c r="BVQ79" s="87"/>
      <c r="BVR79" s="87"/>
      <c r="BVS79" s="87"/>
      <c r="BVT79" s="87"/>
      <c r="BVU79" s="87"/>
      <c r="BVV79" s="87"/>
      <c r="BVW79" s="87"/>
      <c r="BVX79" s="87"/>
      <c r="BVY79" s="87"/>
      <c r="BVZ79" s="87"/>
      <c r="BWA79" s="87"/>
      <c r="BWB79" s="87"/>
      <c r="BWC79" s="87"/>
      <c r="BWD79" s="87"/>
      <c r="BWE79" s="87"/>
      <c r="BWF79" s="87"/>
      <c r="BWG79" s="87"/>
      <c r="BWH79" s="87"/>
      <c r="BWI79" s="87"/>
      <c r="BWJ79" s="87"/>
      <c r="BWK79" s="87"/>
      <c r="BWL79" s="87"/>
      <c r="BWM79" s="87"/>
      <c r="BWN79" s="87"/>
      <c r="BWO79" s="87"/>
      <c r="BWP79" s="87"/>
      <c r="BWQ79" s="87"/>
      <c r="BWR79" s="87"/>
      <c r="BWS79" s="87"/>
      <c r="BWT79" s="87"/>
      <c r="BWU79" s="87"/>
      <c r="BWV79" s="87"/>
      <c r="BWW79" s="87"/>
      <c r="BWX79" s="87"/>
      <c r="BWY79" s="87"/>
      <c r="BWZ79" s="87"/>
      <c r="BXA79" s="87"/>
      <c r="BXB79" s="87"/>
      <c r="BXC79" s="87"/>
      <c r="BXD79" s="87"/>
      <c r="BXE79" s="87"/>
      <c r="BXF79" s="87"/>
      <c r="BXG79" s="87"/>
      <c r="BXH79" s="87"/>
      <c r="BXI79" s="87"/>
      <c r="BXJ79" s="87"/>
      <c r="BXK79" s="87"/>
      <c r="BXL79" s="87"/>
      <c r="BXM79" s="87"/>
      <c r="BXN79" s="87"/>
      <c r="BXO79" s="87"/>
      <c r="BXP79" s="87"/>
      <c r="BXQ79" s="87"/>
      <c r="BXR79" s="87"/>
      <c r="BXS79" s="87"/>
      <c r="BXT79" s="87"/>
      <c r="BXU79" s="87"/>
      <c r="BXV79" s="87"/>
      <c r="BXW79" s="87"/>
      <c r="BXX79" s="87"/>
      <c r="BXY79" s="87"/>
    </row>
    <row r="80" spans="1:2001" s="88" customFormat="1" ht="15.75" hidden="1" customHeight="1" outlineLevel="1">
      <c r="A80" s="53"/>
      <c r="B80" s="89"/>
      <c r="C80" s="90"/>
      <c r="D80" s="91"/>
      <c r="E80" s="92"/>
      <c r="F80" s="92"/>
      <c r="G80" s="64"/>
      <c r="H80" s="64"/>
      <c r="I80" s="95"/>
      <c r="J80" s="85"/>
      <c r="K80" s="96"/>
      <c r="L80" s="95"/>
      <c r="M80" s="65"/>
      <c r="N80" s="65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  <c r="IT80" s="87"/>
      <c r="IU80" s="87"/>
      <c r="IV80" s="87"/>
      <c r="IW80" s="87"/>
      <c r="IX80" s="87"/>
      <c r="IY80" s="87"/>
      <c r="IZ80" s="87"/>
      <c r="JA80" s="87"/>
      <c r="JB80" s="87"/>
      <c r="JC80" s="87"/>
      <c r="JD80" s="87"/>
      <c r="JE80" s="87"/>
      <c r="JF80" s="87"/>
      <c r="JG80" s="87"/>
      <c r="JH80" s="87"/>
      <c r="JI80" s="87"/>
      <c r="JJ80" s="87"/>
      <c r="JK80" s="87"/>
      <c r="JL80" s="87"/>
      <c r="JM80" s="87"/>
      <c r="JN80" s="87"/>
      <c r="JO80" s="87"/>
      <c r="JP80" s="87"/>
      <c r="JQ80" s="87"/>
      <c r="JR80" s="87"/>
      <c r="JS80" s="87"/>
      <c r="JT80" s="87"/>
      <c r="JU80" s="87"/>
      <c r="JV80" s="87"/>
      <c r="JW80" s="87"/>
      <c r="JX80" s="87"/>
      <c r="JY80" s="87"/>
      <c r="JZ80" s="87"/>
      <c r="KA80" s="87"/>
      <c r="KB80" s="87"/>
      <c r="KC80" s="87"/>
      <c r="KD80" s="87"/>
      <c r="KE80" s="87"/>
      <c r="KF80" s="87"/>
      <c r="KG80" s="87"/>
      <c r="KH80" s="87"/>
      <c r="KI80" s="87"/>
      <c r="KJ80" s="87"/>
      <c r="KK80" s="87"/>
      <c r="KL80" s="87"/>
      <c r="KM80" s="87"/>
      <c r="KN80" s="87"/>
      <c r="KO80" s="87"/>
      <c r="KP80" s="87"/>
      <c r="KQ80" s="87"/>
      <c r="KR80" s="87"/>
      <c r="KS80" s="87"/>
      <c r="KT80" s="87"/>
      <c r="KU80" s="87"/>
      <c r="KV80" s="87"/>
      <c r="KW80" s="87"/>
      <c r="KX80" s="87"/>
      <c r="KY80" s="87"/>
      <c r="KZ80" s="87"/>
      <c r="LA80" s="87"/>
      <c r="LB80" s="87"/>
      <c r="LC80" s="87"/>
      <c r="LD80" s="87"/>
      <c r="LE80" s="87"/>
      <c r="LF80" s="87"/>
      <c r="LG80" s="87"/>
      <c r="LH80" s="87"/>
      <c r="LI80" s="87"/>
      <c r="LJ80" s="87"/>
      <c r="LK80" s="87"/>
      <c r="LL80" s="87"/>
      <c r="LM80" s="87"/>
      <c r="LN80" s="87"/>
      <c r="LO80" s="87"/>
      <c r="LP80" s="87"/>
      <c r="LQ80" s="87"/>
      <c r="LR80" s="87"/>
      <c r="LS80" s="87"/>
      <c r="LT80" s="87"/>
      <c r="LU80" s="87"/>
      <c r="LV80" s="87"/>
      <c r="LW80" s="87"/>
      <c r="LX80" s="87"/>
      <c r="LY80" s="87"/>
      <c r="LZ80" s="87"/>
      <c r="MA80" s="87"/>
      <c r="MB80" s="87"/>
      <c r="MC80" s="87"/>
      <c r="MD80" s="87"/>
      <c r="ME80" s="87"/>
      <c r="MF80" s="87"/>
      <c r="MG80" s="87"/>
      <c r="MH80" s="87"/>
      <c r="MI80" s="87"/>
      <c r="MJ80" s="87"/>
      <c r="MK80" s="87"/>
      <c r="ML80" s="87"/>
      <c r="MM80" s="87"/>
      <c r="MN80" s="87"/>
      <c r="MO80" s="87"/>
      <c r="MP80" s="87"/>
      <c r="MQ80" s="87"/>
      <c r="MR80" s="87"/>
      <c r="MS80" s="87"/>
      <c r="MT80" s="87"/>
      <c r="MU80" s="87"/>
      <c r="MV80" s="87"/>
      <c r="MW80" s="87"/>
      <c r="MX80" s="87"/>
      <c r="MY80" s="87"/>
      <c r="MZ80" s="87"/>
      <c r="NA80" s="87"/>
      <c r="NB80" s="87"/>
      <c r="NC80" s="87"/>
      <c r="ND80" s="87"/>
      <c r="NE80" s="87"/>
      <c r="NF80" s="87"/>
      <c r="NG80" s="87"/>
      <c r="NH80" s="87"/>
      <c r="NI80" s="87"/>
      <c r="NJ80" s="87"/>
      <c r="NK80" s="87"/>
      <c r="NL80" s="87"/>
      <c r="NM80" s="87"/>
      <c r="NN80" s="87"/>
      <c r="NO80" s="87"/>
      <c r="NP80" s="87"/>
      <c r="NQ80" s="87"/>
      <c r="NR80" s="87"/>
      <c r="NS80" s="87"/>
      <c r="NT80" s="87"/>
      <c r="NU80" s="87"/>
      <c r="NV80" s="87"/>
      <c r="NW80" s="87"/>
      <c r="NX80" s="87"/>
      <c r="NY80" s="87"/>
      <c r="NZ80" s="87"/>
      <c r="OA80" s="87"/>
      <c r="OB80" s="87"/>
      <c r="OC80" s="87"/>
      <c r="OD80" s="87"/>
      <c r="OE80" s="87"/>
      <c r="OF80" s="87"/>
      <c r="OG80" s="87"/>
      <c r="OH80" s="87"/>
      <c r="OI80" s="87"/>
      <c r="OJ80" s="87"/>
      <c r="OK80" s="87"/>
      <c r="OL80" s="87"/>
      <c r="OM80" s="87"/>
      <c r="ON80" s="87"/>
      <c r="OO80" s="87"/>
      <c r="OP80" s="87"/>
      <c r="OQ80" s="87"/>
      <c r="OR80" s="87"/>
      <c r="OS80" s="87"/>
      <c r="OT80" s="87"/>
      <c r="OU80" s="87"/>
      <c r="OV80" s="87"/>
      <c r="OW80" s="87"/>
      <c r="OX80" s="87"/>
      <c r="OY80" s="87"/>
      <c r="OZ80" s="87"/>
      <c r="PA80" s="87"/>
      <c r="PB80" s="87"/>
      <c r="PC80" s="87"/>
      <c r="PD80" s="87"/>
      <c r="PE80" s="87"/>
      <c r="PF80" s="87"/>
      <c r="PG80" s="87"/>
      <c r="PH80" s="87"/>
      <c r="PI80" s="87"/>
      <c r="PJ80" s="87"/>
      <c r="PK80" s="87"/>
      <c r="PL80" s="87"/>
      <c r="PM80" s="87"/>
      <c r="PN80" s="87"/>
      <c r="PO80" s="87"/>
      <c r="PP80" s="87"/>
      <c r="PQ80" s="87"/>
      <c r="PR80" s="87"/>
      <c r="PS80" s="87"/>
      <c r="PT80" s="87"/>
      <c r="PU80" s="87"/>
      <c r="PV80" s="87"/>
      <c r="PW80" s="87"/>
      <c r="PX80" s="87"/>
      <c r="PY80" s="87"/>
      <c r="PZ80" s="87"/>
      <c r="QA80" s="87"/>
      <c r="QB80" s="87"/>
      <c r="QC80" s="87"/>
      <c r="QD80" s="87"/>
      <c r="QE80" s="87"/>
      <c r="QF80" s="87"/>
      <c r="QG80" s="87"/>
      <c r="QH80" s="87"/>
      <c r="QI80" s="87"/>
      <c r="QJ80" s="87"/>
      <c r="QK80" s="87"/>
      <c r="QL80" s="87"/>
      <c r="QM80" s="87"/>
      <c r="QN80" s="87"/>
      <c r="QO80" s="87"/>
      <c r="QP80" s="87"/>
      <c r="QQ80" s="87"/>
      <c r="QR80" s="87"/>
      <c r="QS80" s="87"/>
      <c r="QT80" s="87"/>
      <c r="QU80" s="87"/>
      <c r="QV80" s="87"/>
      <c r="QW80" s="87"/>
      <c r="QX80" s="87"/>
      <c r="QY80" s="87"/>
      <c r="QZ80" s="87"/>
      <c r="RA80" s="87"/>
      <c r="RB80" s="87"/>
      <c r="RC80" s="87"/>
      <c r="RD80" s="87"/>
      <c r="RE80" s="87"/>
      <c r="RF80" s="87"/>
      <c r="RG80" s="87"/>
      <c r="RH80" s="87"/>
      <c r="RI80" s="87"/>
      <c r="RJ80" s="87"/>
      <c r="RK80" s="87"/>
      <c r="RL80" s="87"/>
      <c r="RM80" s="87"/>
      <c r="RN80" s="87"/>
      <c r="RO80" s="87"/>
      <c r="RP80" s="87"/>
      <c r="RQ80" s="87"/>
      <c r="RR80" s="87"/>
      <c r="RS80" s="87"/>
      <c r="RT80" s="87"/>
      <c r="RU80" s="87"/>
      <c r="RV80" s="87"/>
      <c r="RW80" s="87"/>
      <c r="RX80" s="87"/>
      <c r="RY80" s="87"/>
      <c r="RZ80" s="87"/>
      <c r="SA80" s="87"/>
      <c r="SB80" s="87"/>
      <c r="SC80" s="87"/>
      <c r="SD80" s="87"/>
      <c r="SE80" s="87"/>
      <c r="SF80" s="87"/>
      <c r="SG80" s="87"/>
      <c r="SH80" s="87"/>
      <c r="SI80" s="87"/>
      <c r="SJ80" s="87"/>
      <c r="SK80" s="87"/>
      <c r="SL80" s="87"/>
      <c r="SM80" s="87"/>
      <c r="SN80" s="87"/>
      <c r="SO80" s="87"/>
      <c r="SP80" s="87"/>
      <c r="SQ80" s="87"/>
      <c r="SR80" s="87"/>
      <c r="SS80" s="87"/>
      <c r="ST80" s="87"/>
      <c r="SU80" s="87"/>
      <c r="SV80" s="87"/>
      <c r="SW80" s="87"/>
      <c r="SX80" s="87"/>
      <c r="SY80" s="87"/>
      <c r="SZ80" s="87"/>
      <c r="TA80" s="87"/>
      <c r="TB80" s="87"/>
      <c r="TC80" s="87"/>
      <c r="TD80" s="87"/>
      <c r="TE80" s="87"/>
      <c r="TF80" s="87"/>
      <c r="TG80" s="87"/>
      <c r="TH80" s="87"/>
      <c r="TI80" s="87"/>
      <c r="TJ80" s="87"/>
      <c r="TK80" s="87"/>
      <c r="TL80" s="87"/>
      <c r="TM80" s="87"/>
      <c r="TN80" s="87"/>
      <c r="TO80" s="87"/>
      <c r="TP80" s="87"/>
      <c r="TQ80" s="87"/>
      <c r="TR80" s="87"/>
      <c r="TS80" s="87"/>
      <c r="TT80" s="87"/>
      <c r="TU80" s="87"/>
      <c r="TV80" s="87"/>
      <c r="TW80" s="87"/>
      <c r="TX80" s="87"/>
      <c r="TY80" s="87"/>
      <c r="TZ80" s="87"/>
      <c r="UA80" s="87"/>
      <c r="UB80" s="87"/>
      <c r="UC80" s="87"/>
      <c r="UD80" s="87"/>
      <c r="UE80" s="87"/>
      <c r="UF80" s="87"/>
      <c r="UG80" s="87"/>
      <c r="UH80" s="87"/>
      <c r="UI80" s="87"/>
      <c r="UJ80" s="87"/>
      <c r="UK80" s="87"/>
      <c r="UL80" s="87"/>
      <c r="UM80" s="87"/>
      <c r="UN80" s="87"/>
      <c r="UO80" s="87"/>
      <c r="UP80" s="87"/>
      <c r="UQ80" s="87"/>
      <c r="UR80" s="87"/>
      <c r="US80" s="87"/>
      <c r="UT80" s="87"/>
      <c r="UU80" s="87"/>
      <c r="UV80" s="87"/>
      <c r="UW80" s="87"/>
      <c r="UX80" s="87"/>
      <c r="UY80" s="87"/>
      <c r="UZ80" s="87"/>
      <c r="VA80" s="87"/>
      <c r="VB80" s="87"/>
      <c r="VC80" s="87"/>
      <c r="VD80" s="87"/>
      <c r="VE80" s="87"/>
      <c r="VF80" s="87"/>
      <c r="VG80" s="87"/>
      <c r="VH80" s="87"/>
      <c r="VI80" s="87"/>
      <c r="VJ80" s="87"/>
      <c r="VK80" s="87"/>
      <c r="VL80" s="87"/>
      <c r="VM80" s="87"/>
      <c r="VN80" s="87"/>
      <c r="VO80" s="87"/>
      <c r="VP80" s="87"/>
      <c r="VQ80" s="87"/>
      <c r="VR80" s="87"/>
      <c r="VS80" s="87"/>
      <c r="VT80" s="87"/>
      <c r="VU80" s="87"/>
      <c r="VV80" s="87"/>
      <c r="VW80" s="87"/>
      <c r="VX80" s="87"/>
      <c r="VY80" s="87"/>
      <c r="VZ80" s="87"/>
      <c r="WA80" s="87"/>
      <c r="WB80" s="87"/>
      <c r="WC80" s="87"/>
      <c r="WD80" s="87"/>
      <c r="WE80" s="87"/>
      <c r="WF80" s="87"/>
      <c r="WG80" s="87"/>
      <c r="WH80" s="87"/>
      <c r="WI80" s="87"/>
      <c r="WJ80" s="87"/>
      <c r="WK80" s="87"/>
      <c r="WL80" s="87"/>
      <c r="WM80" s="87"/>
      <c r="WN80" s="87"/>
      <c r="WO80" s="87"/>
      <c r="WP80" s="87"/>
      <c r="WQ80" s="87"/>
      <c r="WR80" s="87"/>
      <c r="WS80" s="87"/>
      <c r="WT80" s="87"/>
      <c r="WU80" s="87"/>
      <c r="WV80" s="87"/>
      <c r="WW80" s="87"/>
      <c r="WX80" s="87"/>
      <c r="WY80" s="87"/>
      <c r="WZ80" s="87"/>
      <c r="XA80" s="87"/>
      <c r="XB80" s="87"/>
      <c r="XC80" s="87"/>
      <c r="XD80" s="87"/>
      <c r="XE80" s="87"/>
      <c r="XF80" s="87"/>
      <c r="XG80" s="87"/>
      <c r="XH80" s="87"/>
      <c r="XI80" s="87"/>
      <c r="XJ80" s="87"/>
      <c r="XK80" s="87"/>
      <c r="XL80" s="87"/>
      <c r="XM80" s="87"/>
      <c r="XN80" s="87"/>
      <c r="XO80" s="87"/>
      <c r="XP80" s="87"/>
      <c r="XQ80" s="87"/>
      <c r="XR80" s="87"/>
      <c r="XS80" s="87"/>
      <c r="XT80" s="87"/>
      <c r="XU80" s="87"/>
      <c r="XV80" s="87"/>
      <c r="XW80" s="87"/>
      <c r="XX80" s="87"/>
      <c r="XY80" s="87"/>
      <c r="XZ80" s="87"/>
      <c r="YA80" s="87"/>
      <c r="YB80" s="87"/>
      <c r="YC80" s="87"/>
      <c r="YD80" s="87"/>
      <c r="YE80" s="87"/>
      <c r="YF80" s="87"/>
      <c r="YG80" s="87"/>
      <c r="YH80" s="87"/>
      <c r="YI80" s="87"/>
      <c r="YJ80" s="87"/>
      <c r="YK80" s="87"/>
      <c r="YL80" s="87"/>
      <c r="YM80" s="87"/>
      <c r="YN80" s="87"/>
      <c r="YO80" s="87"/>
      <c r="YP80" s="87"/>
      <c r="YQ80" s="87"/>
      <c r="YR80" s="87"/>
      <c r="YS80" s="87"/>
      <c r="YT80" s="87"/>
      <c r="YU80" s="87"/>
      <c r="YV80" s="87"/>
      <c r="YW80" s="87"/>
      <c r="YX80" s="87"/>
      <c r="YY80" s="87"/>
      <c r="YZ80" s="87"/>
      <c r="ZA80" s="87"/>
      <c r="ZB80" s="87"/>
      <c r="ZC80" s="87"/>
      <c r="ZD80" s="87"/>
      <c r="ZE80" s="87"/>
      <c r="ZF80" s="87"/>
      <c r="ZG80" s="87"/>
      <c r="ZH80" s="87"/>
      <c r="ZI80" s="87"/>
      <c r="ZJ80" s="87"/>
      <c r="ZK80" s="87"/>
      <c r="ZL80" s="87"/>
      <c r="ZM80" s="87"/>
      <c r="ZN80" s="87"/>
      <c r="ZO80" s="87"/>
      <c r="ZP80" s="87"/>
      <c r="ZQ80" s="87"/>
      <c r="ZR80" s="87"/>
      <c r="ZS80" s="87"/>
      <c r="ZT80" s="87"/>
      <c r="ZU80" s="87"/>
      <c r="ZV80" s="87"/>
      <c r="ZW80" s="87"/>
      <c r="ZX80" s="87"/>
      <c r="ZY80" s="87"/>
      <c r="ZZ80" s="87"/>
      <c r="AAA80" s="87"/>
      <c r="AAB80" s="87"/>
      <c r="AAC80" s="87"/>
      <c r="AAD80" s="87"/>
      <c r="AAE80" s="87"/>
      <c r="AAF80" s="87"/>
      <c r="AAG80" s="87"/>
      <c r="AAH80" s="87"/>
      <c r="AAI80" s="87"/>
      <c r="AAJ80" s="87"/>
      <c r="AAK80" s="87"/>
      <c r="AAL80" s="87"/>
      <c r="AAM80" s="87"/>
      <c r="AAN80" s="87"/>
      <c r="AAO80" s="87"/>
      <c r="AAP80" s="87"/>
      <c r="AAQ80" s="87"/>
      <c r="AAR80" s="87"/>
      <c r="AAS80" s="87"/>
      <c r="AAT80" s="87"/>
      <c r="AAU80" s="87"/>
      <c r="AAV80" s="87"/>
      <c r="AAW80" s="87"/>
      <c r="AAX80" s="87"/>
      <c r="AAY80" s="87"/>
      <c r="AAZ80" s="87"/>
      <c r="ABA80" s="87"/>
      <c r="ABB80" s="87"/>
      <c r="ABC80" s="87"/>
      <c r="ABD80" s="87"/>
      <c r="ABE80" s="87"/>
      <c r="ABF80" s="87"/>
      <c r="ABG80" s="87"/>
      <c r="ABH80" s="87"/>
      <c r="ABI80" s="87"/>
      <c r="ABJ80" s="87"/>
      <c r="ABK80" s="87"/>
      <c r="ABL80" s="87"/>
      <c r="ABM80" s="87"/>
      <c r="ABN80" s="87"/>
      <c r="ABO80" s="87"/>
      <c r="ABP80" s="87"/>
      <c r="ABQ80" s="87"/>
      <c r="ABR80" s="87"/>
      <c r="ABS80" s="87"/>
      <c r="ABT80" s="87"/>
      <c r="ABU80" s="87"/>
      <c r="ABV80" s="87"/>
      <c r="ABW80" s="87"/>
      <c r="ABX80" s="87"/>
      <c r="ABY80" s="87"/>
      <c r="ABZ80" s="87"/>
      <c r="ACA80" s="87"/>
      <c r="ACB80" s="87"/>
      <c r="ACC80" s="87"/>
      <c r="ACD80" s="87"/>
      <c r="ACE80" s="87"/>
      <c r="ACF80" s="87"/>
      <c r="ACG80" s="87"/>
      <c r="ACH80" s="87"/>
      <c r="ACI80" s="87"/>
      <c r="ACJ80" s="87"/>
      <c r="ACK80" s="87"/>
      <c r="ACL80" s="87"/>
      <c r="ACM80" s="87"/>
      <c r="ACN80" s="87"/>
      <c r="ACO80" s="87"/>
      <c r="ACP80" s="87"/>
      <c r="ACQ80" s="87"/>
      <c r="ACR80" s="87"/>
      <c r="ACS80" s="87"/>
      <c r="ACT80" s="87"/>
      <c r="ACU80" s="87"/>
      <c r="ACV80" s="87"/>
      <c r="ACW80" s="87"/>
      <c r="ACX80" s="87"/>
      <c r="ACY80" s="87"/>
      <c r="ACZ80" s="87"/>
      <c r="ADA80" s="87"/>
      <c r="ADB80" s="87"/>
      <c r="ADC80" s="87"/>
      <c r="ADD80" s="87"/>
      <c r="ADE80" s="87"/>
      <c r="ADF80" s="87"/>
      <c r="ADG80" s="87"/>
      <c r="ADH80" s="87"/>
      <c r="ADI80" s="87"/>
      <c r="ADJ80" s="87"/>
      <c r="ADK80" s="87"/>
      <c r="ADL80" s="87"/>
      <c r="ADM80" s="87"/>
      <c r="ADN80" s="87"/>
      <c r="ADO80" s="87"/>
      <c r="ADP80" s="87"/>
      <c r="ADQ80" s="87"/>
      <c r="ADR80" s="87"/>
      <c r="ADS80" s="87"/>
      <c r="ADT80" s="87"/>
      <c r="ADU80" s="87"/>
      <c r="ADV80" s="87"/>
      <c r="ADW80" s="87"/>
      <c r="ADX80" s="87"/>
      <c r="ADY80" s="87"/>
      <c r="ADZ80" s="87"/>
      <c r="AEA80" s="87"/>
      <c r="AEB80" s="87"/>
      <c r="AEC80" s="87"/>
      <c r="AED80" s="87"/>
      <c r="AEE80" s="87"/>
      <c r="AEF80" s="87"/>
      <c r="AEG80" s="87"/>
      <c r="AEH80" s="87"/>
      <c r="AEI80" s="87"/>
      <c r="AEJ80" s="87"/>
      <c r="AEK80" s="87"/>
      <c r="AEL80" s="87"/>
      <c r="AEM80" s="87"/>
      <c r="AEN80" s="87"/>
      <c r="AEO80" s="87"/>
      <c r="AEP80" s="87"/>
      <c r="AEQ80" s="87"/>
      <c r="AER80" s="87"/>
      <c r="AES80" s="87"/>
      <c r="AET80" s="87"/>
      <c r="AEU80" s="87"/>
      <c r="AEV80" s="87"/>
      <c r="AEW80" s="87"/>
      <c r="AEX80" s="87"/>
      <c r="AEY80" s="87"/>
      <c r="AEZ80" s="87"/>
      <c r="AFA80" s="87"/>
      <c r="AFB80" s="87"/>
      <c r="AFC80" s="87"/>
      <c r="AFD80" s="87"/>
      <c r="AFE80" s="87"/>
      <c r="AFF80" s="87"/>
      <c r="AFG80" s="87"/>
      <c r="AFH80" s="87"/>
      <c r="AFI80" s="87"/>
      <c r="AFJ80" s="87"/>
      <c r="AFK80" s="87"/>
      <c r="AFL80" s="87"/>
      <c r="AFM80" s="87"/>
      <c r="AFN80" s="87"/>
      <c r="AFO80" s="87"/>
      <c r="AFP80" s="87"/>
      <c r="AFQ80" s="87"/>
      <c r="AFR80" s="87"/>
      <c r="AFS80" s="87"/>
      <c r="AFT80" s="87"/>
      <c r="AFU80" s="87"/>
      <c r="AFV80" s="87"/>
      <c r="AFW80" s="87"/>
      <c r="AFX80" s="87"/>
      <c r="AFY80" s="87"/>
      <c r="AFZ80" s="87"/>
      <c r="AGA80" s="87"/>
      <c r="AGB80" s="87"/>
      <c r="AGC80" s="87"/>
      <c r="AGD80" s="87"/>
      <c r="AGE80" s="87"/>
      <c r="AGF80" s="87"/>
      <c r="AGG80" s="87"/>
      <c r="AGH80" s="87"/>
      <c r="AGI80" s="87"/>
      <c r="AGJ80" s="87"/>
      <c r="AGK80" s="87"/>
      <c r="AGL80" s="87"/>
      <c r="AGM80" s="87"/>
      <c r="AGN80" s="87"/>
      <c r="AGO80" s="87"/>
      <c r="AGP80" s="87"/>
      <c r="AGQ80" s="87"/>
      <c r="AGR80" s="87"/>
      <c r="AGS80" s="87"/>
      <c r="AGT80" s="87"/>
      <c r="AGU80" s="87"/>
      <c r="AGV80" s="87"/>
      <c r="AGW80" s="87"/>
      <c r="AGX80" s="87"/>
      <c r="AGY80" s="87"/>
      <c r="AGZ80" s="87"/>
      <c r="AHA80" s="87"/>
      <c r="AHB80" s="87"/>
      <c r="AHC80" s="87"/>
      <c r="AHD80" s="87"/>
      <c r="AHE80" s="87"/>
      <c r="AHF80" s="87"/>
      <c r="AHG80" s="87"/>
      <c r="AHH80" s="87"/>
      <c r="AHI80" s="87"/>
      <c r="AHJ80" s="87"/>
      <c r="AHK80" s="87"/>
      <c r="AHL80" s="87"/>
      <c r="AHM80" s="87"/>
      <c r="AHN80" s="87"/>
      <c r="AHO80" s="87"/>
      <c r="AHP80" s="87"/>
      <c r="AHQ80" s="87"/>
      <c r="AHR80" s="87"/>
      <c r="AHS80" s="87"/>
      <c r="AHT80" s="87"/>
      <c r="AHU80" s="87"/>
      <c r="AHV80" s="87"/>
      <c r="AHW80" s="87"/>
      <c r="AHX80" s="87"/>
      <c r="AHY80" s="87"/>
      <c r="AHZ80" s="87"/>
      <c r="AIA80" s="87"/>
      <c r="AIB80" s="87"/>
      <c r="AIC80" s="87"/>
      <c r="AID80" s="87"/>
      <c r="AIE80" s="87"/>
      <c r="AIF80" s="87"/>
      <c r="AIG80" s="87"/>
      <c r="AIH80" s="87"/>
      <c r="AII80" s="87"/>
      <c r="AIJ80" s="87"/>
      <c r="AIK80" s="87"/>
      <c r="AIL80" s="87"/>
      <c r="AIM80" s="87"/>
      <c r="AIN80" s="87"/>
      <c r="AIO80" s="87"/>
      <c r="AIP80" s="87"/>
      <c r="AIQ80" s="87"/>
      <c r="AIR80" s="87"/>
      <c r="AIS80" s="87"/>
      <c r="AIT80" s="87"/>
      <c r="AIU80" s="87"/>
      <c r="AIV80" s="87"/>
      <c r="AIW80" s="87"/>
      <c r="AIX80" s="87"/>
      <c r="AIY80" s="87"/>
      <c r="AIZ80" s="87"/>
      <c r="AJA80" s="87"/>
      <c r="AJB80" s="87"/>
      <c r="AJC80" s="87"/>
      <c r="AJD80" s="87"/>
      <c r="AJE80" s="87"/>
      <c r="AJF80" s="87"/>
      <c r="AJG80" s="87"/>
      <c r="AJH80" s="87"/>
      <c r="AJI80" s="87"/>
      <c r="AJJ80" s="87"/>
      <c r="AJK80" s="87"/>
      <c r="AJL80" s="87"/>
      <c r="AJM80" s="87"/>
      <c r="AJN80" s="87"/>
      <c r="AJO80" s="87"/>
      <c r="AJP80" s="87"/>
      <c r="AJQ80" s="87"/>
      <c r="AJR80" s="87"/>
      <c r="AJS80" s="87"/>
      <c r="AJT80" s="87"/>
      <c r="AJU80" s="87"/>
      <c r="AJV80" s="87"/>
      <c r="AJW80" s="87"/>
      <c r="AJX80" s="87"/>
      <c r="AJY80" s="87"/>
      <c r="AJZ80" s="87"/>
      <c r="AKA80" s="87"/>
      <c r="AKB80" s="87"/>
      <c r="AKC80" s="87"/>
      <c r="AKD80" s="87"/>
      <c r="AKE80" s="87"/>
      <c r="AKF80" s="87"/>
      <c r="AKG80" s="87"/>
      <c r="AKH80" s="87"/>
      <c r="AKI80" s="87"/>
      <c r="AKJ80" s="87"/>
      <c r="AKK80" s="87"/>
      <c r="AKL80" s="87"/>
      <c r="AKM80" s="87"/>
      <c r="AKN80" s="87"/>
      <c r="AKO80" s="87"/>
      <c r="AKP80" s="87"/>
      <c r="AKQ80" s="87"/>
      <c r="AKR80" s="87"/>
      <c r="AKS80" s="87"/>
      <c r="AKT80" s="87"/>
      <c r="AKU80" s="87"/>
      <c r="AKV80" s="87"/>
      <c r="AKW80" s="87"/>
      <c r="AKX80" s="87"/>
      <c r="AKY80" s="87"/>
      <c r="AKZ80" s="87"/>
      <c r="ALA80" s="87"/>
      <c r="ALB80" s="87"/>
      <c r="ALC80" s="87"/>
      <c r="ALD80" s="87"/>
      <c r="ALE80" s="87"/>
      <c r="ALF80" s="87"/>
      <c r="ALG80" s="87"/>
      <c r="ALH80" s="87"/>
      <c r="ALI80" s="87"/>
      <c r="ALJ80" s="87"/>
      <c r="ALK80" s="87"/>
      <c r="ALL80" s="87"/>
      <c r="ALM80" s="87"/>
      <c r="ALN80" s="87"/>
      <c r="ALO80" s="87"/>
      <c r="ALP80" s="87"/>
      <c r="ALQ80" s="87"/>
      <c r="ALR80" s="87"/>
      <c r="ALS80" s="87"/>
      <c r="ALT80" s="87"/>
      <c r="ALU80" s="87"/>
      <c r="ALV80" s="87"/>
      <c r="ALW80" s="87"/>
      <c r="ALX80" s="87"/>
      <c r="ALY80" s="87"/>
      <c r="ALZ80" s="87"/>
      <c r="AMA80" s="87"/>
      <c r="AMB80" s="87"/>
      <c r="AMC80" s="87"/>
      <c r="AMD80" s="87"/>
      <c r="AME80" s="87"/>
      <c r="AMF80" s="87"/>
      <c r="AMG80" s="87"/>
      <c r="AMH80" s="87"/>
      <c r="AMI80" s="87"/>
      <c r="AMJ80" s="87"/>
      <c r="AMK80" s="87"/>
      <c r="AML80" s="87"/>
      <c r="AMM80" s="87"/>
      <c r="AMN80" s="87"/>
      <c r="AMO80" s="87"/>
      <c r="AMP80" s="87"/>
      <c r="AMQ80" s="87"/>
      <c r="AMR80" s="87"/>
      <c r="AMS80" s="87"/>
      <c r="AMT80" s="87"/>
      <c r="AMU80" s="87"/>
      <c r="AMV80" s="87"/>
      <c r="AMW80" s="87"/>
      <c r="AMX80" s="87"/>
      <c r="AMY80" s="87"/>
      <c r="AMZ80" s="87"/>
      <c r="ANA80" s="87"/>
      <c r="ANB80" s="87"/>
      <c r="ANC80" s="87"/>
      <c r="AND80" s="87"/>
      <c r="ANE80" s="87"/>
      <c r="ANF80" s="87"/>
      <c r="ANG80" s="87"/>
      <c r="ANH80" s="87"/>
      <c r="ANI80" s="87"/>
      <c r="ANJ80" s="87"/>
      <c r="ANK80" s="87"/>
      <c r="ANL80" s="87"/>
      <c r="ANM80" s="87"/>
      <c r="ANN80" s="87"/>
      <c r="ANO80" s="87"/>
      <c r="ANP80" s="87"/>
      <c r="ANQ80" s="87"/>
      <c r="ANR80" s="87"/>
      <c r="ANS80" s="87"/>
      <c r="ANT80" s="87"/>
      <c r="ANU80" s="87"/>
      <c r="ANV80" s="87"/>
      <c r="ANW80" s="87"/>
      <c r="ANX80" s="87"/>
      <c r="ANY80" s="87"/>
      <c r="ANZ80" s="87"/>
      <c r="AOA80" s="87"/>
      <c r="AOB80" s="87"/>
      <c r="AOC80" s="87"/>
      <c r="AOD80" s="87"/>
      <c r="AOE80" s="87"/>
      <c r="AOF80" s="87"/>
      <c r="AOG80" s="87"/>
      <c r="AOH80" s="87"/>
      <c r="AOI80" s="87"/>
      <c r="AOJ80" s="87"/>
      <c r="AOK80" s="87"/>
      <c r="AOL80" s="87"/>
      <c r="AOM80" s="87"/>
      <c r="AON80" s="87"/>
      <c r="AOO80" s="87"/>
      <c r="AOP80" s="87"/>
      <c r="AOQ80" s="87"/>
      <c r="AOR80" s="87"/>
      <c r="AOS80" s="87"/>
      <c r="AOT80" s="87"/>
      <c r="AOU80" s="87"/>
      <c r="AOV80" s="87"/>
      <c r="AOW80" s="87"/>
      <c r="AOX80" s="87"/>
      <c r="AOY80" s="87"/>
      <c r="AOZ80" s="87"/>
      <c r="APA80" s="87"/>
      <c r="APB80" s="87"/>
      <c r="APC80" s="87"/>
      <c r="APD80" s="87"/>
      <c r="APE80" s="87"/>
      <c r="APF80" s="87"/>
      <c r="APG80" s="87"/>
      <c r="APH80" s="87"/>
      <c r="API80" s="87"/>
      <c r="APJ80" s="87"/>
      <c r="APK80" s="87"/>
      <c r="APL80" s="87"/>
      <c r="APM80" s="87"/>
      <c r="APN80" s="87"/>
      <c r="APO80" s="87"/>
      <c r="APP80" s="87"/>
      <c r="APQ80" s="87"/>
      <c r="APR80" s="87"/>
      <c r="APS80" s="87"/>
      <c r="APT80" s="87"/>
      <c r="APU80" s="87"/>
      <c r="APV80" s="87"/>
      <c r="APW80" s="87"/>
      <c r="APX80" s="87"/>
      <c r="APY80" s="87"/>
      <c r="APZ80" s="87"/>
      <c r="AQA80" s="87"/>
      <c r="AQB80" s="87"/>
      <c r="AQC80" s="87"/>
      <c r="AQD80" s="87"/>
      <c r="AQE80" s="87"/>
      <c r="AQF80" s="87"/>
      <c r="AQG80" s="87"/>
      <c r="AQH80" s="87"/>
      <c r="AQI80" s="87"/>
      <c r="AQJ80" s="87"/>
      <c r="AQK80" s="87"/>
      <c r="AQL80" s="87"/>
      <c r="AQM80" s="87"/>
      <c r="AQN80" s="87"/>
      <c r="AQO80" s="87"/>
      <c r="AQP80" s="87"/>
      <c r="AQQ80" s="87"/>
      <c r="AQR80" s="87"/>
      <c r="AQS80" s="87"/>
      <c r="AQT80" s="87"/>
      <c r="AQU80" s="87"/>
      <c r="AQV80" s="87"/>
      <c r="AQW80" s="87"/>
      <c r="AQX80" s="87"/>
      <c r="AQY80" s="87"/>
      <c r="AQZ80" s="87"/>
      <c r="ARA80" s="87"/>
      <c r="ARB80" s="87"/>
      <c r="ARC80" s="87"/>
      <c r="ARD80" s="87"/>
      <c r="ARE80" s="87"/>
      <c r="ARF80" s="87"/>
      <c r="ARG80" s="87"/>
      <c r="ARH80" s="87"/>
      <c r="ARI80" s="87"/>
      <c r="ARJ80" s="87"/>
      <c r="ARK80" s="87"/>
      <c r="ARL80" s="87"/>
      <c r="ARM80" s="87"/>
      <c r="ARN80" s="87"/>
      <c r="ARO80" s="87"/>
      <c r="ARP80" s="87"/>
      <c r="ARQ80" s="87"/>
      <c r="ARR80" s="87"/>
      <c r="ARS80" s="87"/>
      <c r="ART80" s="87"/>
      <c r="ARU80" s="87"/>
      <c r="ARV80" s="87"/>
      <c r="ARW80" s="87"/>
      <c r="ARX80" s="87"/>
      <c r="ARY80" s="87"/>
      <c r="ARZ80" s="87"/>
      <c r="ASA80" s="87"/>
      <c r="ASB80" s="87"/>
      <c r="ASC80" s="87"/>
      <c r="ASD80" s="87"/>
      <c r="ASE80" s="87"/>
      <c r="ASF80" s="87"/>
      <c r="ASG80" s="87"/>
      <c r="ASH80" s="87"/>
      <c r="ASI80" s="87"/>
      <c r="ASJ80" s="87"/>
      <c r="ASK80" s="87"/>
      <c r="ASL80" s="87"/>
      <c r="ASM80" s="87"/>
      <c r="ASN80" s="87"/>
      <c r="ASO80" s="87"/>
      <c r="ASP80" s="87"/>
      <c r="ASQ80" s="87"/>
      <c r="ASR80" s="87"/>
      <c r="ASS80" s="87"/>
      <c r="AST80" s="87"/>
      <c r="ASU80" s="87"/>
      <c r="ASV80" s="87"/>
      <c r="ASW80" s="87"/>
      <c r="ASX80" s="87"/>
      <c r="ASY80" s="87"/>
      <c r="ASZ80" s="87"/>
      <c r="ATA80" s="87"/>
      <c r="ATB80" s="87"/>
      <c r="ATC80" s="87"/>
      <c r="ATD80" s="87"/>
      <c r="ATE80" s="87"/>
      <c r="ATF80" s="87"/>
      <c r="ATG80" s="87"/>
      <c r="ATH80" s="87"/>
      <c r="ATI80" s="87"/>
      <c r="ATJ80" s="87"/>
      <c r="ATK80" s="87"/>
      <c r="ATL80" s="87"/>
      <c r="ATM80" s="87"/>
      <c r="ATN80" s="87"/>
      <c r="ATO80" s="87"/>
      <c r="ATP80" s="87"/>
      <c r="ATQ80" s="87"/>
      <c r="ATR80" s="87"/>
      <c r="ATS80" s="87"/>
      <c r="ATT80" s="87"/>
      <c r="ATU80" s="87"/>
      <c r="ATV80" s="87"/>
      <c r="ATW80" s="87"/>
      <c r="ATX80" s="87"/>
      <c r="ATY80" s="87"/>
      <c r="ATZ80" s="87"/>
      <c r="AUA80" s="87"/>
      <c r="AUB80" s="87"/>
      <c r="AUC80" s="87"/>
      <c r="AUD80" s="87"/>
      <c r="AUE80" s="87"/>
      <c r="AUF80" s="87"/>
      <c r="AUG80" s="87"/>
      <c r="AUH80" s="87"/>
      <c r="AUI80" s="87"/>
      <c r="AUJ80" s="87"/>
      <c r="AUK80" s="87"/>
      <c r="AUL80" s="87"/>
      <c r="AUM80" s="87"/>
      <c r="AUN80" s="87"/>
      <c r="AUO80" s="87"/>
      <c r="AUP80" s="87"/>
      <c r="AUQ80" s="87"/>
      <c r="AUR80" s="87"/>
      <c r="AUS80" s="87"/>
      <c r="AUT80" s="87"/>
      <c r="AUU80" s="87"/>
      <c r="AUV80" s="87"/>
      <c r="AUW80" s="87"/>
      <c r="AUX80" s="87"/>
      <c r="AUY80" s="87"/>
      <c r="AUZ80" s="87"/>
      <c r="AVA80" s="87"/>
      <c r="AVB80" s="87"/>
      <c r="AVC80" s="87"/>
      <c r="AVD80" s="87"/>
      <c r="AVE80" s="87"/>
      <c r="AVF80" s="87"/>
      <c r="AVG80" s="87"/>
      <c r="AVH80" s="87"/>
      <c r="AVI80" s="87"/>
      <c r="AVJ80" s="87"/>
      <c r="AVK80" s="87"/>
      <c r="AVL80" s="87"/>
      <c r="AVM80" s="87"/>
      <c r="AVN80" s="87"/>
      <c r="AVO80" s="87"/>
      <c r="AVP80" s="87"/>
      <c r="AVQ80" s="87"/>
      <c r="AVR80" s="87"/>
      <c r="AVS80" s="87"/>
      <c r="AVT80" s="87"/>
      <c r="AVU80" s="87"/>
      <c r="AVV80" s="87"/>
      <c r="AVW80" s="87"/>
      <c r="AVX80" s="87"/>
      <c r="AVY80" s="87"/>
      <c r="AVZ80" s="87"/>
      <c r="AWA80" s="87"/>
      <c r="AWB80" s="87"/>
      <c r="AWC80" s="87"/>
      <c r="AWD80" s="87"/>
      <c r="AWE80" s="87"/>
      <c r="AWF80" s="87"/>
      <c r="AWG80" s="87"/>
      <c r="AWH80" s="87"/>
      <c r="AWI80" s="87"/>
      <c r="AWJ80" s="87"/>
      <c r="AWK80" s="87"/>
      <c r="AWL80" s="87"/>
      <c r="AWM80" s="87"/>
      <c r="AWN80" s="87"/>
      <c r="AWO80" s="87"/>
      <c r="AWP80" s="87"/>
      <c r="AWQ80" s="87"/>
      <c r="AWR80" s="87"/>
      <c r="AWS80" s="87"/>
      <c r="AWT80" s="87"/>
      <c r="AWU80" s="87"/>
      <c r="AWV80" s="87"/>
      <c r="AWW80" s="87"/>
      <c r="AWX80" s="87"/>
      <c r="AWY80" s="87"/>
      <c r="AWZ80" s="87"/>
      <c r="AXA80" s="87"/>
      <c r="AXB80" s="87"/>
      <c r="AXC80" s="87"/>
      <c r="AXD80" s="87"/>
      <c r="AXE80" s="87"/>
      <c r="AXF80" s="87"/>
      <c r="AXG80" s="87"/>
      <c r="AXH80" s="87"/>
      <c r="AXI80" s="87"/>
      <c r="AXJ80" s="87"/>
      <c r="AXK80" s="87"/>
      <c r="AXL80" s="87"/>
      <c r="AXM80" s="87"/>
      <c r="AXN80" s="87"/>
      <c r="AXO80" s="87"/>
      <c r="AXP80" s="87"/>
      <c r="AXQ80" s="87"/>
      <c r="AXR80" s="87"/>
      <c r="AXS80" s="87"/>
      <c r="AXT80" s="87"/>
      <c r="AXU80" s="87"/>
      <c r="AXV80" s="87"/>
      <c r="AXW80" s="87"/>
      <c r="AXX80" s="87"/>
      <c r="AXY80" s="87"/>
      <c r="AXZ80" s="87"/>
      <c r="AYA80" s="87"/>
      <c r="AYB80" s="87"/>
      <c r="AYC80" s="87"/>
      <c r="AYD80" s="87"/>
      <c r="AYE80" s="87"/>
      <c r="AYF80" s="87"/>
      <c r="AYG80" s="87"/>
      <c r="AYH80" s="87"/>
      <c r="AYI80" s="87"/>
      <c r="AYJ80" s="87"/>
      <c r="AYK80" s="87"/>
      <c r="AYL80" s="87"/>
      <c r="AYM80" s="87"/>
      <c r="AYN80" s="87"/>
      <c r="AYO80" s="87"/>
      <c r="AYP80" s="87"/>
      <c r="AYQ80" s="87"/>
      <c r="AYR80" s="87"/>
      <c r="AYS80" s="87"/>
      <c r="AYT80" s="87"/>
      <c r="AYU80" s="87"/>
      <c r="AYV80" s="87"/>
      <c r="AYW80" s="87"/>
      <c r="AYX80" s="87"/>
      <c r="AYY80" s="87"/>
      <c r="AYZ80" s="87"/>
      <c r="AZA80" s="87"/>
      <c r="AZB80" s="87"/>
      <c r="AZC80" s="87"/>
      <c r="AZD80" s="87"/>
      <c r="AZE80" s="87"/>
      <c r="AZF80" s="87"/>
      <c r="AZG80" s="87"/>
      <c r="AZH80" s="87"/>
      <c r="AZI80" s="87"/>
      <c r="AZJ80" s="87"/>
      <c r="AZK80" s="87"/>
      <c r="AZL80" s="87"/>
      <c r="AZM80" s="87"/>
      <c r="AZN80" s="87"/>
      <c r="AZO80" s="87"/>
      <c r="AZP80" s="87"/>
      <c r="AZQ80" s="87"/>
      <c r="AZR80" s="87"/>
      <c r="AZS80" s="87"/>
      <c r="AZT80" s="87"/>
      <c r="AZU80" s="87"/>
      <c r="AZV80" s="87"/>
      <c r="AZW80" s="87"/>
      <c r="AZX80" s="87"/>
      <c r="AZY80" s="87"/>
      <c r="AZZ80" s="87"/>
      <c r="BAA80" s="87"/>
      <c r="BAB80" s="87"/>
      <c r="BAC80" s="87"/>
      <c r="BAD80" s="87"/>
      <c r="BAE80" s="87"/>
      <c r="BAF80" s="87"/>
      <c r="BAG80" s="87"/>
      <c r="BAH80" s="87"/>
      <c r="BAI80" s="87"/>
      <c r="BAJ80" s="87"/>
      <c r="BAK80" s="87"/>
      <c r="BAL80" s="87"/>
      <c r="BAM80" s="87"/>
      <c r="BAN80" s="87"/>
      <c r="BAO80" s="87"/>
      <c r="BAP80" s="87"/>
      <c r="BAQ80" s="87"/>
      <c r="BAR80" s="87"/>
      <c r="BAS80" s="87"/>
      <c r="BAT80" s="87"/>
      <c r="BAU80" s="87"/>
      <c r="BAV80" s="87"/>
      <c r="BAW80" s="87"/>
      <c r="BAX80" s="87"/>
      <c r="BAY80" s="87"/>
      <c r="BAZ80" s="87"/>
      <c r="BBA80" s="87"/>
      <c r="BBB80" s="87"/>
      <c r="BBC80" s="87"/>
      <c r="BBD80" s="87"/>
      <c r="BBE80" s="87"/>
      <c r="BBF80" s="87"/>
      <c r="BBG80" s="87"/>
      <c r="BBH80" s="87"/>
      <c r="BBI80" s="87"/>
      <c r="BBJ80" s="87"/>
      <c r="BBK80" s="87"/>
      <c r="BBL80" s="87"/>
      <c r="BBM80" s="87"/>
      <c r="BBN80" s="87"/>
      <c r="BBO80" s="87"/>
      <c r="BBP80" s="87"/>
      <c r="BBQ80" s="87"/>
      <c r="BBR80" s="87"/>
      <c r="BBS80" s="87"/>
      <c r="BBT80" s="87"/>
      <c r="BBU80" s="87"/>
      <c r="BBV80" s="87"/>
      <c r="BBW80" s="87"/>
      <c r="BBX80" s="87"/>
      <c r="BBY80" s="87"/>
      <c r="BBZ80" s="87"/>
      <c r="BCA80" s="87"/>
      <c r="BCB80" s="87"/>
      <c r="BCC80" s="87"/>
      <c r="BCD80" s="87"/>
      <c r="BCE80" s="87"/>
      <c r="BCF80" s="87"/>
      <c r="BCG80" s="87"/>
      <c r="BCH80" s="87"/>
      <c r="BCI80" s="87"/>
      <c r="BCJ80" s="87"/>
      <c r="BCK80" s="87"/>
      <c r="BCL80" s="87"/>
      <c r="BCM80" s="87"/>
      <c r="BCN80" s="87"/>
      <c r="BCO80" s="87"/>
      <c r="BCP80" s="87"/>
      <c r="BCQ80" s="87"/>
      <c r="BCR80" s="87"/>
      <c r="BCS80" s="87"/>
      <c r="BCT80" s="87"/>
      <c r="BCU80" s="87"/>
      <c r="BCV80" s="87"/>
      <c r="BCW80" s="87"/>
      <c r="BCX80" s="87"/>
      <c r="BCY80" s="87"/>
      <c r="BCZ80" s="87"/>
      <c r="BDA80" s="87"/>
      <c r="BDB80" s="87"/>
      <c r="BDC80" s="87"/>
      <c r="BDD80" s="87"/>
      <c r="BDE80" s="87"/>
      <c r="BDF80" s="87"/>
      <c r="BDG80" s="87"/>
      <c r="BDH80" s="87"/>
      <c r="BDI80" s="87"/>
      <c r="BDJ80" s="87"/>
      <c r="BDK80" s="87"/>
      <c r="BDL80" s="87"/>
      <c r="BDM80" s="87"/>
      <c r="BDN80" s="87"/>
      <c r="BDO80" s="87"/>
      <c r="BDP80" s="87"/>
      <c r="BDQ80" s="87"/>
      <c r="BDR80" s="87"/>
      <c r="BDS80" s="87"/>
      <c r="BDT80" s="87"/>
      <c r="BDU80" s="87"/>
      <c r="BDV80" s="87"/>
      <c r="BDW80" s="87"/>
      <c r="BDX80" s="87"/>
      <c r="BDY80" s="87"/>
      <c r="BDZ80" s="87"/>
      <c r="BEA80" s="87"/>
      <c r="BEB80" s="87"/>
      <c r="BEC80" s="87"/>
      <c r="BED80" s="87"/>
      <c r="BEE80" s="87"/>
      <c r="BEF80" s="87"/>
      <c r="BEG80" s="87"/>
      <c r="BEH80" s="87"/>
      <c r="BEI80" s="87"/>
      <c r="BEJ80" s="87"/>
      <c r="BEK80" s="87"/>
      <c r="BEL80" s="87"/>
      <c r="BEM80" s="87"/>
      <c r="BEN80" s="87"/>
      <c r="BEO80" s="87"/>
      <c r="BEP80" s="87"/>
      <c r="BEQ80" s="87"/>
      <c r="BER80" s="87"/>
      <c r="BES80" s="87"/>
      <c r="BET80" s="87"/>
      <c r="BEU80" s="87"/>
      <c r="BEV80" s="87"/>
      <c r="BEW80" s="87"/>
      <c r="BEX80" s="87"/>
      <c r="BEY80" s="87"/>
      <c r="BEZ80" s="87"/>
      <c r="BFA80" s="87"/>
      <c r="BFB80" s="87"/>
      <c r="BFC80" s="87"/>
      <c r="BFD80" s="87"/>
      <c r="BFE80" s="87"/>
      <c r="BFF80" s="87"/>
      <c r="BFG80" s="87"/>
      <c r="BFH80" s="87"/>
      <c r="BFI80" s="87"/>
      <c r="BFJ80" s="87"/>
      <c r="BFK80" s="87"/>
      <c r="BFL80" s="87"/>
      <c r="BFM80" s="87"/>
      <c r="BFN80" s="87"/>
      <c r="BFO80" s="87"/>
      <c r="BFP80" s="87"/>
      <c r="BFQ80" s="87"/>
      <c r="BFR80" s="87"/>
      <c r="BFS80" s="87"/>
      <c r="BFT80" s="87"/>
      <c r="BFU80" s="87"/>
      <c r="BFV80" s="87"/>
      <c r="BFW80" s="87"/>
      <c r="BFX80" s="87"/>
      <c r="BFY80" s="87"/>
      <c r="BFZ80" s="87"/>
      <c r="BGA80" s="87"/>
      <c r="BGB80" s="87"/>
      <c r="BGC80" s="87"/>
      <c r="BGD80" s="87"/>
      <c r="BGE80" s="87"/>
      <c r="BGF80" s="87"/>
      <c r="BGG80" s="87"/>
      <c r="BGH80" s="87"/>
      <c r="BGI80" s="87"/>
      <c r="BGJ80" s="87"/>
      <c r="BGK80" s="87"/>
      <c r="BGL80" s="87"/>
      <c r="BGM80" s="87"/>
      <c r="BGN80" s="87"/>
      <c r="BGO80" s="87"/>
      <c r="BGP80" s="87"/>
      <c r="BGQ80" s="87"/>
      <c r="BGR80" s="87"/>
      <c r="BGS80" s="87"/>
      <c r="BGT80" s="87"/>
      <c r="BGU80" s="87"/>
      <c r="BGV80" s="87"/>
      <c r="BGW80" s="87"/>
      <c r="BGX80" s="87"/>
      <c r="BGY80" s="87"/>
      <c r="BGZ80" s="87"/>
      <c r="BHA80" s="87"/>
      <c r="BHB80" s="87"/>
      <c r="BHC80" s="87"/>
      <c r="BHD80" s="87"/>
      <c r="BHE80" s="87"/>
      <c r="BHF80" s="87"/>
      <c r="BHG80" s="87"/>
      <c r="BHH80" s="87"/>
      <c r="BHI80" s="87"/>
      <c r="BHJ80" s="87"/>
      <c r="BHK80" s="87"/>
      <c r="BHL80" s="87"/>
      <c r="BHM80" s="87"/>
      <c r="BHN80" s="87"/>
      <c r="BHO80" s="87"/>
      <c r="BHP80" s="87"/>
      <c r="BHQ80" s="87"/>
      <c r="BHR80" s="87"/>
      <c r="BHS80" s="87"/>
      <c r="BHT80" s="87"/>
      <c r="BHU80" s="87"/>
      <c r="BHV80" s="87"/>
      <c r="BHW80" s="87"/>
      <c r="BHX80" s="87"/>
      <c r="BHY80" s="87"/>
      <c r="BHZ80" s="87"/>
      <c r="BIA80" s="87"/>
      <c r="BIB80" s="87"/>
      <c r="BIC80" s="87"/>
      <c r="BID80" s="87"/>
      <c r="BIE80" s="87"/>
      <c r="BIF80" s="87"/>
      <c r="BIG80" s="87"/>
      <c r="BIH80" s="87"/>
      <c r="BII80" s="87"/>
      <c r="BIJ80" s="87"/>
      <c r="BIK80" s="87"/>
      <c r="BIL80" s="87"/>
      <c r="BIM80" s="87"/>
      <c r="BIN80" s="87"/>
      <c r="BIO80" s="87"/>
      <c r="BIP80" s="87"/>
      <c r="BIQ80" s="87"/>
      <c r="BIR80" s="87"/>
      <c r="BIS80" s="87"/>
      <c r="BIT80" s="87"/>
      <c r="BIU80" s="87"/>
      <c r="BIV80" s="87"/>
      <c r="BIW80" s="87"/>
      <c r="BIX80" s="87"/>
      <c r="BIY80" s="87"/>
      <c r="BIZ80" s="87"/>
      <c r="BJA80" s="87"/>
      <c r="BJB80" s="87"/>
      <c r="BJC80" s="87"/>
      <c r="BJD80" s="87"/>
      <c r="BJE80" s="87"/>
      <c r="BJF80" s="87"/>
      <c r="BJG80" s="87"/>
      <c r="BJH80" s="87"/>
      <c r="BJI80" s="87"/>
      <c r="BJJ80" s="87"/>
      <c r="BJK80" s="87"/>
      <c r="BJL80" s="87"/>
      <c r="BJM80" s="87"/>
      <c r="BJN80" s="87"/>
      <c r="BJO80" s="87"/>
      <c r="BJP80" s="87"/>
      <c r="BJQ80" s="87"/>
      <c r="BJR80" s="87"/>
      <c r="BJS80" s="87"/>
      <c r="BJT80" s="87"/>
      <c r="BJU80" s="87"/>
      <c r="BJV80" s="87"/>
      <c r="BJW80" s="87"/>
      <c r="BJX80" s="87"/>
      <c r="BJY80" s="87"/>
      <c r="BJZ80" s="87"/>
      <c r="BKA80" s="87"/>
      <c r="BKB80" s="87"/>
      <c r="BKC80" s="87"/>
      <c r="BKD80" s="87"/>
      <c r="BKE80" s="87"/>
      <c r="BKF80" s="87"/>
      <c r="BKG80" s="87"/>
      <c r="BKH80" s="87"/>
      <c r="BKI80" s="87"/>
      <c r="BKJ80" s="87"/>
      <c r="BKK80" s="87"/>
      <c r="BKL80" s="87"/>
      <c r="BKM80" s="87"/>
      <c r="BKN80" s="87"/>
      <c r="BKO80" s="87"/>
      <c r="BKP80" s="87"/>
      <c r="BKQ80" s="87"/>
      <c r="BKR80" s="87"/>
      <c r="BKS80" s="87"/>
      <c r="BKT80" s="87"/>
      <c r="BKU80" s="87"/>
      <c r="BKV80" s="87"/>
      <c r="BKW80" s="87"/>
      <c r="BKX80" s="87"/>
      <c r="BKY80" s="87"/>
      <c r="BKZ80" s="87"/>
      <c r="BLA80" s="87"/>
      <c r="BLB80" s="87"/>
      <c r="BLC80" s="87"/>
      <c r="BLD80" s="87"/>
      <c r="BLE80" s="87"/>
      <c r="BLF80" s="87"/>
      <c r="BLG80" s="87"/>
      <c r="BLH80" s="87"/>
      <c r="BLI80" s="87"/>
      <c r="BLJ80" s="87"/>
      <c r="BLK80" s="87"/>
      <c r="BLL80" s="87"/>
      <c r="BLM80" s="87"/>
      <c r="BLN80" s="87"/>
      <c r="BLO80" s="87"/>
      <c r="BLP80" s="87"/>
      <c r="BLQ80" s="87"/>
      <c r="BLR80" s="87"/>
      <c r="BLS80" s="87"/>
      <c r="BLT80" s="87"/>
      <c r="BLU80" s="87"/>
      <c r="BLV80" s="87"/>
      <c r="BLW80" s="87"/>
      <c r="BLX80" s="87"/>
      <c r="BLY80" s="87"/>
      <c r="BLZ80" s="87"/>
      <c r="BMA80" s="87"/>
      <c r="BMB80" s="87"/>
      <c r="BMC80" s="87"/>
      <c r="BMD80" s="87"/>
      <c r="BME80" s="87"/>
      <c r="BMF80" s="87"/>
      <c r="BMG80" s="87"/>
      <c r="BMH80" s="87"/>
      <c r="BMI80" s="87"/>
      <c r="BMJ80" s="87"/>
      <c r="BMK80" s="87"/>
      <c r="BML80" s="87"/>
      <c r="BMM80" s="87"/>
      <c r="BMN80" s="87"/>
      <c r="BMO80" s="87"/>
      <c r="BMP80" s="87"/>
      <c r="BMQ80" s="87"/>
      <c r="BMR80" s="87"/>
      <c r="BMS80" s="87"/>
      <c r="BMT80" s="87"/>
      <c r="BMU80" s="87"/>
      <c r="BMV80" s="87"/>
      <c r="BMW80" s="87"/>
      <c r="BMX80" s="87"/>
      <c r="BMY80" s="87"/>
      <c r="BMZ80" s="87"/>
      <c r="BNA80" s="87"/>
      <c r="BNB80" s="87"/>
      <c r="BNC80" s="87"/>
      <c r="BND80" s="87"/>
      <c r="BNE80" s="87"/>
      <c r="BNF80" s="87"/>
      <c r="BNG80" s="87"/>
      <c r="BNH80" s="87"/>
      <c r="BNI80" s="87"/>
      <c r="BNJ80" s="87"/>
      <c r="BNK80" s="87"/>
      <c r="BNL80" s="87"/>
      <c r="BNM80" s="87"/>
      <c r="BNN80" s="87"/>
      <c r="BNO80" s="87"/>
      <c r="BNP80" s="87"/>
      <c r="BNQ80" s="87"/>
      <c r="BNR80" s="87"/>
      <c r="BNS80" s="87"/>
      <c r="BNT80" s="87"/>
      <c r="BNU80" s="87"/>
      <c r="BNV80" s="87"/>
      <c r="BNW80" s="87"/>
      <c r="BNX80" s="87"/>
      <c r="BNY80" s="87"/>
      <c r="BNZ80" s="87"/>
      <c r="BOA80" s="87"/>
      <c r="BOB80" s="87"/>
      <c r="BOC80" s="87"/>
      <c r="BOD80" s="87"/>
      <c r="BOE80" s="87"/>
      <c r="BOF80" s="87"/>
      <c r="BOG80" s="87"/>
      <c r="BOH80" s="87"/>
      <c r="BOI80" s="87"/>
      <c r="BOJ80" s="87"/>
      <c r="BOK80" s="87"/>
      <c r="BOL80" s="87"/>
      <c r="BOM80" s="87"/>
      <c r="BON80" s="87"/>
      <c r="BOO80" s="87"/>
      <c r="BOP80" s="87"/>
      <c r="BOQ80" s="87"/>
      <c r="BOR80" s="87"/>
      <c r="BOS80" s="87"/>
      <c r="BOT80" s="87"/>
      <c r="BOU80" s="87"/>
      <c r="BOV80" s="87"/>
      <c r="BOW80" s="87"/>
      <c r="BOX80" s="87"/>
      <c r="BOY80" s="87"/>
      <c r="BOZ80" s="87"/>
      <c r="BPA80" s="87"/>
      <c r="BPB80" s="87"/>
      <c r="BPC80" s="87"/>
      <c r="BPD80" s="87"/>
      <c r="BPE80" s="87"/>
      <c r="BPF80" s="87"/>
      <c r="BPG80" s="87"/>
      <c r="BPH80" s="87"/>
      <c r="BPI80" s="87"/>
      <c r="BPJ80" s="87"/>
      <c r="BPK80" s="87"/>
      <c r="BPL80" s="87"/>
      <c r="BPM80" s="87"/>
      <c r="BPN80" s="87"/>
      <c r="BPO80" s="87"/>
      <c r="BPP80" s="87"/>
      <c r="BPQ80" s="87"/>
      <c r="BPR80" s="87"/>
      <c r="BPS80" s="87"/>
      <c r="BPT80" s="87"/>
      <c r="BPU80" s="87"/>
      <c r="BPV80" s="87"/>
      <c r="BPW80" s="87"/>
      <c r="BPX80" s="87"/>
      <c r="BPY80" s="87"/>
      <c r="BPZ80" s="87"/>
      <c r="BQA80" s="87"/>
      <c r="BQB80" s="87"/>
      <c r="BQC80" s="87"/>
      <c r="BQD80" s="87"/>
      <c r="BQE80" s="87"/>
      <c r="BQF80" s="87"/>
      <c r="BQG80" s="87"/>
      <c r="BQH80" s="87"/>
      <c r="BQI80" s="87"/>
      <c r="BQJ80" s="87"/>
      <c r="BQK80" s="87"/>
      <c r="BQL80" s="87"/>
      <c r="BQM80" s="87"/>
      <c r="BQN80" s="87"/>
      <c r="BQO80" s="87"/>
      <c r="BQP80" s="87"/>
      <c r="BQQ80" s="87"/>
      <c r="BQR80" s="87"/>
      <c r="BQS80" s="87"/>
      <c r="BQT80" s="87"/>
      <c r="BQU80" s="87"/>
      <c r="BQV80" s="87"/>
      <c r="BQW80" s="87"/>
      <c r="BQX80" s="87"/>
      <c r="BQY80" s="87"/>
      <c r="BQZ80" s="87"/>
      <c r="BRA80" s="87"/>
      <c r="BRB80" s="87"/>
      <c r="BRC80" s="87"/>
      <c r="BRD80" s="87"/>
      <c r="BRE80" s="87"/>
      <c r="BRF80" s="87"/>
      <c r="BRG80" s="87"/>
      <c r="BRH80" s="87"/>
      <c r="BRI80" s="87"/>
      <c r="BRJ80" s="87"/>
      <c r="BRK80" s="87"/>
      <c r="BRL80" s="87"/>
      <c r="BRM80" s="87"/>
      <c r="BRN80" s="87"/>
      <c r="BRO80" s="87"/>
      <c r="BRP80" s="87"/>
      <c r="BRQ80" s="87"/>
      <c r="BRR80" s="87"/>
      <c r="BRS80" s="87"/>
      <c r="BRT80" s="87"/>
      <c r="BRU80" s="87"/>
      <c r="BRV80" s="87"/>
      <c r="BRW80" s="87"/>
      <c r="BRX80" s="87"/>
      <c r="BRY80" s="87"/>
      <c r="BRZ80" s="87"/>
      <c r="BSA80" s="87"/>
      <c r="BSB80" s="87"/>
      <c r="BSC80" s="87"/>
      <c r="BSD80" s="87"/>
      <c r="BSE80" s="87"/>
      <c r="BSF80" s="87"/>
      <c r="BSG80" s="87"/>
      <c r="BSH80" s="87"/>
      <c r="BSI80" s="87"/>
      <c r="BSJ80" s="87"/>
      <c r="BSK80" s="87"/>
      <c r="BSL80" s="87"/>
      <c r="BSM80" s="87"/>
      <c r="BSN80" s="87"/>
      <c r="BSO80" s="87"/>
      <c r="BSP80" s="87"/>
      <c r="BSQ80" s="87"/>
      <c r="BSR80" s="87"/>
      <c r="BSS80" s="87"/>
      <c r="BST80" s="87"/>
      <c r="BSU80" s="87"/>
      <c r="BSV80" s="87"/>
      <c r="BSW80" s="87"/>
      <c r="BSX80" s="87"/>
      <c r="BSY80" s="87"/>
      <c r="BSZ80" s="87"/>
      <c r="BTA80" s="87"/>
      <c r="BTB80" s="87"/>
      <c r="BTC80" s="87"/>
      <c r="BTD80" s="87"/>
      <c r="BTE80" s="87"/>
      <c r="BTF80" s="87"/>
      <c r="BTG80" s="87"/>
      <c r="BTH80" s="87"/>
      <c r="BTI80" s="87"/>
      <c r="BTJ80" s="87"/>
      <c r="BTK80" s="87"/>
      <c r="BTL80" s="87"/>
      <c r="BTM80" s="87"/>
      <c r="BTN80" s="87"/>
      <c r="BTO80" s="87"/>
      <c r="BTP80" s="87"/>
      <c r="BTQ80" s="87"/>
      <c r="BTR80" s="87"/>
      <c r="BTS80" s="87"/>
      <c r="BTT80" s="87"/>
      <c r="BTU80" s="87"/>
      <c r="BTV80" s="87"/>
      <c r="BTW80" s="87"/>
      <c r="BTX80" s="87"/>
      <c r="BTY80" s="87"/>
      <c r="BTZ80" s="87"/>
      <c r="BUA80" s="87"/>
      <c r="BUB80" s="87"/>
      <c r="BUC80" s="87"/>
      <c r="BUD80" s="87"/>
      <c r="BUE80" s="87"/>
      <c r="BUF80" s="87"/>
      <c r="BUG80" s="87"/>
      <c r="BUH80" s="87"/>
      <c r="BUI80" s="87"/>
      <c r="BUJ80" s="87"/>
      <c r="BUK80" s="87"/>
      <c r="BUL80" s="87"/>
      <c r="BUM80" s="87"/>
      <c r="BUN80" s="87"/>
      <c r="BUO80" s="87"/>
      <c r="BUP80" s="87"/>
      <c r="BUQ80" s="87"/>
      <c r="BUR80" s="87"/>
      <c r="BUS80" s="87"/>
      <c r="BUT80" s="87"/>
      <c r="BUU80" s="87"/>
      <c r="BUV80" s="87"/>
      <c r="BUW80" s="87"/>
      <c r="BUX80" s="87"/>
      <c r="BUY80" s="87"/>
      <c r="BUZ80" s="87"/>
      <c r="BVA80" s="87"/>
      <c r="BVB80" s="87"/>
      <c r="BVC80" s="87"/>
      <c r="BVD80" s="87"/>
      <c r="BVE80" s="87"/>
      <c r="BVF80" s="87"/>
      <c r="BVG80" s="87"/>
      <c r="BVH80" s="87"/>
      <c r="BVI80" s="87"/>
      <c r="BVJ80" s="87"/>
      <c r="BVK80" s="87"/>
      <c r="BVL80" s="87"/>
      <c r="BVM80" s="87"/>
      <c r="BVN80" s="87"/>
      <c r="BVO80" s="87"/>
      <c r="BVP80" s="87"/>
      <c r="BVQ80" s="87"/>
      <c r="BVR80" s="87"/>
      <c r="BVS80" s="87"/>
      <c r="BVT80" s="87"/>
      <c r="BVU80" s="87"/>
      <c r="BVV80" s="87"/>
      <c r="BVW80" s="87"/>
      <c r="BVX80" s="87"/>
      <c r="BVY80" s="87"/>
      <c r="BVZ80" s="87"/>
      <c r="BWA80" s="87"/>
      <c r="BWB80" s="87"/>
      <c r="BWC80" s="87"/>
      <c r="BWD80" s="87"/>
      <c r="BWE80" s="87"/>
      <c r="BWF80" s="87"/>
      <c r="BWG80" s="87"/>
      <c r="BWH80" s="87"/>
      <c r="BWI80" s="87"/>
      <c r="BWJ80" s="87"/>
      <c r="BWK80" s="87"/>
      <c r="BWL80" s="87"/>
      <c r="BWM80" s="87"/>
      <c r="BWN80" s="87"/>
      <c r="BWO80" s="87"/>
      <c r="BWP80" s="87"/>
      <c r="BWQ80" s="87"/>
      <c r="BWR80" s="87"/>
      <c r="BWS80" s="87"/>
      <c r="BWT80" s="87"/>
      <c r="BWU80" s="87"/>
      <c r="BWV80" s="87"/>
      <c r="BWW80" s="87"/>
      <c r="BWX80" s="87"/>
      <c r="BWY80" s="87"/>
      <c r="BWZ80" s="87"/>
      <c r="BXA80" s="87"/>
      <c r="BXB80" s="87"/>
      <c r="BXC80" s="87"/>
      <c r="BXD80" s="87"/>
      <c r="BXE80" s="87"/>
      <c r="BXF80" s="87"/>
      <c r="BXG80" s="87"/>
      <c r="BXH80" s="87"/>
      <c r="BXI80" s="87"/>
      <c r="BXJ80" s="87"/>
      <c r="BXK80" s="87"/>
      <c r="BXL80" s="87"/>
      <c r="BXM80" s="87"/>
      <c r="BXN80" s="87"/>
      <c r="BXO80" s="87"/>
      <c r="BXP80" s="87"/>
      <c r="BXQ80" s="87"/>
      <c r="BXR80" s="87"/>
      <c r="BXS80" s="87"/>
      <c r="BXT80" s="87"/>
      <c r="BXU80" s="87"/>
      <c r="BXV80" s="87"/>
      <c r="BXW80" s="87"/>
      <c r="BXX80" s="87"/>
      <c r="BXY80" s="87"/>
    </row>
    <row r="81" spans="1:2001" s="88" customFormat="1" ht="15.75" hidden="1" customHeight="1" outlineLevel="1">
      <c r="A81" s="53"/>
      <c r="B81" s="89"/>
      <c r="C81" s="90"/>
      <c r="D81" s="91"/>
      <c r="E81" s="92"/>
      <c r="F81" s="92"/>
      <c r="G81" s="64"/>
      <c r="H81" s="64"/>
      <c r="I81" s="95"/>
      <c r="J81" s="85"/>
      <c r="K81" s="96"/>
      <c r="L81" s="95"/>
      <c r="M81" s="72"/>
      <c r="N81" s="72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  <c r="IT81" s="87"/>
      <c r="IU81" s="87"/>
      <c r="IV81" s="87"/>
      <c r="IW81" s="87"/>
      <c r="IX81" s="87"/>
      <c r="IY81" s="87"/>
      <c r="IZ81" s="87"/>
      <c r="JA81" s="87"/>
      <c r="JB81" s="87"/>
      <c r="JC81" s="87"/>
      <c r="JD81" s="87"/>
      <c r="JE81" s="87"/>
      <c r="JF81" s="87"/>
      <c r="JG81" s="87"/>
      <c r="JH81" s="87"/>
      <c r="JI81" s="87"/>
      <c r="JJ81" s="87"/>
      <c r="JK81" s="87"/>
      <c r="JL81" s="87"/>
      <c r="JM81" s="87"/>
      <c r="JN81" s="87"/>
      <c r="JO81" s="87"/>
      <c r="JP81" s="87"/>
      <c r="JQ81" s="87"/>
      <c r="JR81" s="87"/>
      <c r="JS81" s="87"/>
      <c r="JT81" s="87"/>
      <c r="JU81" s="87"/>
      <c r="JV81" s="87"/>
      <c r="JW81" s="87"/>
      <c r="JX81" s="87"/>
      <c r="JY81" s="87"/>
      <c r="JZ81" s="87"/>
      <c r="KA81" s="87"/>
      <c r="KB81" s="87"/>
      <c r="KC81" s="87"/>
      <c r="KD81" s="87"/>
      <c r="KE81" s="87"/>
      <c r="KF81" s="87"/>
      <c r="KG81" s="87"/>
      <c r="KH81" s="87"/>
      <c r="KI81" s="87"/>
      <c r="KJ81" s="87"/>
      <c r="KK81" s="87"/>
      <c r="KL81" s="87"/>
      <c r="KM81" s="87"/>
      <c r="KN81" s="87"/>
      <c r="KO81" s="87"/>
      <c r="KP81" s="87"/>
      <c r="KQ81" s="87"/>
      <c r="KR81" s="87"/>
      <c r="KS81" s="87"/>
      <c r="KT81" s="87"/>
      <c r="KU81" s="87"/>
      <c r="KV81" s="87"/>
      <c r="KW81" s="87"/>
      <c r="KX81" s="87"/>
      <c r="KY81" s="87"/>
      <c r="KZ81" s="87"/>
      <c r="LA81" s="87"/>
      <c r="LB81" s="87"/>
      <c r="LC81" s="87"/>
      <c r="LD81" s="87"/>
      <c r="LE81" s="87"/>
      <c r="LF81" s="87"/>
      <c r="LG81" s="87"/>
      <c r="LH81" s="87"/>
      <c r="LI81" s="87"/>
      <c r="LJ81" s="87"/>
      <c r="LK81" s="87"/>
      <c r="LL81" s="87"/>
      <c r="LM81" s="87"/>
      <c r="LN81" s="87"/>
      <c r="LO81" s="87"/>
      <c r="LP81" s="87"/>
      <c r="LQ81" s="87"/>
      <c r="LR81" s="87"/>
      <c r="LS81" s="87"/>
      <c r="LT81" s="87"/>
      <c r="LU81" s="87"/>
      <c r="LV81" s="87"/>
      <c r="LW81" s="87"/>
      <c r="LX81" s="87"/>
      <c r="LY81" s="87"/>
      <c r="LZ81" s="87"/>
      <c r="MA81" s="87"/>
      <c r="MB81" s="87"/>
      <c r="MC81" s="87"/>
      <c r="MD81" s="87"/>
      <c r="ME81" s="87"/>
      <c r="MF81" s="87"/>
      <c r="MG81" s="87"/>
      <c r="MH81" s="87"/>
      <c r="MI81" s="87"/>
      <c r="MJ81" s="87"/>
      <c r="MK81" s="87"/>
      <c r="ML81" s="87"/>
      <c r="MM81" s="87"/>
      <c r="MN81" s="87"/>
      <c r="MO81" s="87"/>
      <c r="MP81" s="87"/>
      <c r="MQ81" s="87"/>
      <c r="MR81" s="87"/>
      <c r="MS81" s="87"/>
      <c r="MT81" s="87"/>
      <c r="MU81" s="87"/>
      <c r="MV81" s="87"/>
      <c r="MW81" s="87"/>
      <c r="MX81" s="87"/>
      <c r="MY81" s="87"/>
      <c r="MZ81" s="87"/>
      <c r="NA81" s="87"/>
      <c r="NB81" s="87"/>
      <c r="NC81" s="87"/>
      <c r="ND81" s="87"/>
      <c r="NE81" s="87"/>
      <c r="NF81" s="87"/>
      <c r="NG81" s="87"/>
      <c r="NH81" s="87"/>
      <c r="NI81" s="87"/>
      <c r="NJ81" s="87"/>
      <c r="NK81" s="87"/>
      <c r="NL81" s="87"/>
      <c r="NM81" s="87"/>
      <c r="NN81" s="87"/>
      <c r="NO81" s="87"/>
      <c r="NP81" s="87"/>
      <c r="NQ81" s="87"/>
      <c r="NR81" s="87"/>
      <c r="NS81" s="87"/>
      <c r="NT81" s="87"/>
      <c r="NU81" s="87"/>
      <c r="NV81" s="87"/>
      <c r="NW81" s="87"/>
      <c r="NX81" s="87"/>
      <c r="NY81" s="87"/>
      <c r="NZ81" s="87"/>
      <c r="OA81" s="87"/>
      <c r="OB81" s="87"/>
      <c r="OC81" s="87"/>
      <c r="OD81" s="87"/>
      <c r="OE81" s="87"/>
      <c r="OF81" s="87"/>
      <c r="OG81" s="87"/>
      <c r="OH81" s="87"/>
      <c r="OI81" s="87"/>
      <c r="OJ81" s="87"/>
      <c r="OK81" s="87"/>
      <c r="OL81" s="87"/>
      <c r="OM81" s="87"/>
      <c r="ON81" s="87"/>
      <c r="OO81" s="87"/>
      <c r="OP81" s="87"/>
      <c r="OQ81" s="87"/>
      <c r="OR81" s="87"/>
      <c r="OS81" s="87"/>
      <c r="OT81" s="87"/>
      <c r="OU81" s="87"/>
      <c r="OV81" s="87"/>
      <c r="OW81" s="87"/>
      <c r="OX81" s="87"/>
      <c r="OY81" s="87"/>
      <c r="OZ81" s="87"/>
      <c r="PA81" s="87"/>
      <c r="PB81" s="87"/>
      <c r="PC81" s="87"/>
      <c r="PD81" s="87"/>
      <c r="PE81" s="87"/>
      <c r="PF81" s="87"/>
      <c r="PG81" s="87"/>
      <c r="PH81" s="87"/>
      <c r="PI81" s="87"/>
      <c r="PJ81" s="87"/>
      <c r="PK81" s="87"/>
      <c r="PL81" s="87"/>
      <c r="PM81" s="87"/>
      <c r="PN81" s="87"/>
      <c r="PO81" s="87"/>
      <c r="PP81" s="87"/>
      <c r="PQ81" s="87"/>
      <c r="PR81" s="87"/>
      <c r="PS81" s="87"/>
      <c r="PT81" s="87"/>
      <c r="PU81" s="87"/>
      <c r="PV81" s="87"/>
      <c r="PW81" s="87"/>
      <c r="PX81" s="87"/>
      <c r="PY81" s="87"/>
      <c r="PZ81" s="87"/>
      <c r="QA81" s="87"/>
      <c r="QB81" s="87"/>
      <c r="QC81" s="87"/>
      <c r="QD81" s="87"/>
      <c r="QE81" s="87"/>
      <c r="QF81" s="87"/>
      <c r="QG81" s="87"/>
      <c r="QH81" s="87"/>
      <c r="QI81" s="87"/>
      <c r="QJ81" s="87"/>
      <c r="QK81" s="87"/>
      <c r="QL81" s="87"/>
      <c r="QM81" s="87"/>
      <c r="QN81" s="87"/>
      <c r="QO81" s="87"/>
      <c r="QP81" s="87"/>
      <c r="QQ81" s="87"/>
      <c r="QR81" s="87"/>
      <c r="QS81" s="87"/>
      <c r="QT81" s="87"/>
      <c r="QU81" s="87"/>
      <c r="QV81" s="87"/>
      <c r="QW81" s="87"/>
      <c r="QX81" s="87"/>
      <c r="QY81" s="87"/>
      <c r="QZ81" s="87"/>
      <c r="RA81" s="87"/>
      <c r="RB81" s="87"/>
      <c r="RC81" s="87"/>
      <c r="RD81" s="87"/>
      <c r="RE81" s="87"/>
      <c r="RF81" s="87"/>
      <c r="RG81" s="87"/>
      <c r="RH81" s="87"/>
      <c r="RI81" s="87"/>
      <c r="RJ81" s="87"/>
      <c r="RK81" s="87"/>
      <c r="RL81" s="87"/>
      <c r="RM81" s="87"/>
      <c r="RN81" s="87"/>
      <c r="RO81" s="87"/>
      <c r="RP81" s="87"/>
      <c r="RQ81" s="87"/>
      <c r="RR81" s="87"/>
      <c r="RS81" s="87"/>
      <c r="RT81" s="87"/>
      <c r="RU81" s="87"/>
      <c r="RV81" s="87"/>
      <c r="RW81" s="87"/>
      <c r="RX81" s="87"/>
      <c r="RY81" s="87"/>
      <c r="RZ81" s="87"/>
      <c r="SA81" s="87"/>
      <c r="SB81" s="87"/>
      <c r="SC81" s="87"/>
      <c r="SD81" s="87"/>
      <c r="SE81" s="87"/>
      <c r="SF81" s="87"/>
      <c r="SG81" s="87"/>
      <c r="SH81" s="87"/>
      <c r="SI81" s="87"/>
      <c r="SJ81" s="87"/>
      <c r="SK81" s="87"/>
      <c r="SL81" s="87"/>
      <c r="SM81" s="87"/>
      <c r="SN81" s="87"/>
      <c r="SO81" s="87"/>
      <c r="SP81" s="87"/>
      <c r="SQ81" s="87"/>
      <c r="SR81" s="87"/>
      <c r="SS81" s="87"/>
      <c r="ST81" s="87"/>
      <c r="SU81" s="87"/>
      <c r="SV81" s="87"/>
      <c r="SW81" s="87"/>
      <c r="SX81" s="87"/>
      <c r="SY81" s="87"/>
      <c r="SZ81" s="87"/>
      <c r="TA81" s="87"/>
      <c r="TB81" s="87"/>
      <c r="TC81" s="87"/>
      <c r="TD81" s="87"/>
      <c r="TE81" s="87"/>
      <c r="TF81" s="87"/>
      <c r="TG81" s="87"/>
      <c r="TH81" s="87"/>
      <c r="TI81" s="87"/>
      <c r="TJ81" s="87"/>
      <c r="TK81" s="87"/>
      <c r="TL81" s="87"/>
      <c r="TM81" s="87"/>
      <c r="TN81" s="87"/>
      <c r="TO81" s="87"/>
      <c r="TP81" s="87"/>
      <c r="TQ81" s="87"/>
      <c r="TR81" s="87"/>
      <c r="TS81" s="87"/>
      <c r="TT81" s="87"/>
      <c r="TU81" s="87"/>
      <c r="TV81" s="87"/>
      <c r="TW81" s="87"/>
      <c r="TX81" s="87"/>
      <c r="TY81" s="87"/>
      <c r="TZ81" s="87"/>
      <c r="UA81" s="87"/>
      <c r="UB81" s="87"/>
      <c r="UC81" s="87"/>
      <c r="UD81" s="87"/>
      <c r="UE81" s="87"/>
      <c r="UF81" s="87"/>
      <c r="UG81" s="87"/>
      <c r="UH81" s="87"/>
      <c r="UI81" s="87"/>
      <c r="UJ81" s="87"/>
      <c r="UK81" s="87"/>
      <c r="UL81" s="87"/>
      <c r="UM81" s="87"/>
      <c r="UN81" s="87"/>
      <c r="UO81" s="87"/>
      <c r="UP81" s="87"/>
      <c r="UQ81" s="87"/>
      <c r="UR81" s="87"/>
      <c r="US81" s="87"/>
      <c r="UT81" s="87"/>
      <c r="UU81" s="87"/>
      <c r="UV81" s="87"/>
      <c r="UW81" s="87"/>
      <c r="UX81" s="87"/>
      <c r="UY81" s="87"/>
      <c r="UZ81" s="87"/>
      <c r="VA81" s="87"/>
      <c r="VB81" s="87"/>
      <c r="VC81" s="87"/>
      <c r="VD81" s="87"/>
      <c r="VE81" s="87"/>
      <c r="VF81" s="87"/>
      <c r="VG81" s="87"/>
      <c r="VH81" s="87"/>
      <c r="VI81" s="87"/>
      <c r="VJ81" s="87"/>
      <c r="VK81" s="87"/>
      <c r="VL81" s="87"/>
      <c r="VM81" s="87"/>
      <c r="VN81" s="87"/>
      <c r="VO81" s="87"/>
      <c r="VP81" s="87"/>
      <c r="VQ81" s="87"/>
      <c r="VR81" s="87"/>
      <c r="VS81" s="87"/>
      <c r="VT81" s="87"/>
      <c r="VU81" s="87"/>
      <c r="VV81" s="87"/>
      <c r="VW81" s="87"/>
      <c r="VX81" s="87"/>
      <c r="VY81" s="87"/>
      <c r="VZ81" s="87"/>
      <c r="WA81" s="87"/>
      <c r="WB81" s="87"/>
      <c r="WC81" s="87"/>
      <c r="WD81" s="87"/>
      <c r="WE81" s="87"/>
      <c r="WF81" s="87"/>
      <c r="WG81" s="87"/>
      <c r="WH81" s="87"/>
      <c r="WI81" s="87"/>
      <c r="WJ81" s="87"/>
      <c r="WK81" s="87"/>
      <c r="WL81" s="87"/>
      <c r="WM81" s="87"/>
      <c r="WN81" s="87"/>
      <c r="WO81" s="87"/>
      <c r="WP81" s="87"/>
      <c r="WQ81" s="87"/>
      <c r="WR81" s="87"/>
      <c r="WS81" s="87"/>
      <c r="WT81" s="87"/>
      <c r="WU81" s="87"/>
      <c r="WV81" s="87"/>
      <c r="WW81" s="87"/>
      <c r="WX81" s="87"/>
      <c r="WY81" s="87"/>
      <c r="WZ81" s="87"/>
      <c r="XA81" s="87"/>
      <c r="XB81" s="87"/>
      <c r="XC81" s="87"/>
      <c r="XD81" s="87"/>
      <c r="XE81" s="87"/>
      <c r="XF81" s="87"/>
      <c r="XG81" s="87"/>
      <c r="XH81" s="87"/>
      <c r="XI81" s="87"/>
      <c r="XJ81" s="87"/>
      <c r="XK81" s="87"/>
      <c r="XL81" s="87"/>
      <c r="XM81" s="87"/>
      <c r="XN81" s="87"/>
      <c r="XO81" s="87"/>
      <c r="XP81" s="87"/>
      <c r="XQ81" s="87"/>
      <c r="XR81" s="87"/>
      <c r="XS81" s="87"/>
      <c r="XT81" s="87"/>
      <c r="XU81" s="87"/>
      <c r="XV81" s="87"/>
      <c r="XW81" s="87"/>
      <c r="XX81" s="87"/>
      <c r="XY81" s="87"/>
      <c r="XZ81" s="87"/>
      <c r="YA81" s="87"/>
      <c r="YB81" s="87"/>
      <c r="YC81" s="87"/>
      <c r="YD81" s="87"/>
      <c r="YE81" s="87"/>
      <c r="YF81" s="87"/>
      <c r="YG81" s="87"/>
      <c r="YH81" s="87"/>
      <c r="YI81" s="87"/>
      <c r="YJ81" s="87"/>
      <c r="YK81" s="87"/>
      <c r="YL81" s="87"/>
      <c r="YM81" s="87"/>
      <c r="YN81" s="87"/>
      <c r="YO81" s="87"/>
      <c r="YP81" s="87"/>
      <c r="YQ81" s="87"/>
      <c r="YR81" s="87"/>
      <c r="YS81" s="87"/>
      <c r="YT81" s="87"/>
      <c r="YU81" s="87"/>
      <c r="YV81" s="87"/>
      <c r="YW81" s="87"/>
      <c r="YX81" s="87"/>
      <c r="YY81" s="87"/>
      <c r="YZ81" s="87"/>
      <c r="ZA81" s="87"/>
      <c r="ZB81" s="87"/>
      <c r="ZC81" s="87"/>
      <c r="ZD81" s="87"/>
      <c r="ZE81" s="87"/>
      <c r="ZF81" s="87"/>
      <c r="ZG81" s="87"/>
      <c r="ZH81" s="87"/>
      <c r="ZI81" s="87"/>
      <c r="ZJ81" s="87"/>
      <c r="ZK81" s="87"/>
      <c r="ZL81" s="87"/>
      <c r="ZM81" s="87"/>
      <c r="ZN81" s="87"/>
      <c r="ZO81" s="87"/>
      <c r="ZP81" s="87"/>
      <c r="ZQ81" s="87"/>
      <c r="ZR81" s="87"/>
      <c r="ZS81" s="87"/>
      <c r="ZT81" s="87"/>
      <c r="ZU81" s="87"/>
      <c r="ZV81" s="87"/>
      <c r="ZW81" s="87"/>
      <c r="ZX81" s="87"/>
      <c r="ZY81" s="87"/>
      <c r="ZZ81" s="87"/>
      <c r="AAA81" s="87"/>
      <c r="AAB81" s="87"/>
      <c r="AAC81" s="87"/>
      <c r="AAD81" s="87"/>
      <c r="AAE81" s="87"/>
      <c r="AAF81" s="87"/>
      <c r="AAG81" s="87"/>
      <c r="AAH81" s="87"/>
      <c r="AAI81" s="87"/>
      <c r="AAJ81" s="87"/>
      <c r="AAK81" s="87"/>
      <c r="AAL81" s="87"/>
      <c r="AAM81" s="87"/>
      <c r="AAN81" s="87"/>
      <c r="AAO81" s="87"/>
      <c r="AAP81" s="87"/>
      <c r="AAQ81" s="87"/>
      <c r="AAR81" s="87"/>
      <c r="AAS81" s="87"/>
      <c r="AAT81" s="87"/>
      <c r="AAU81" s="87"/>
      <c r="AAV81" s="87"/>
      <c r="AAW81" s="87"/>
      <c r="AAX81" s="87"/>
      <c r="AAY81" s="87"/>
      <c r="AAZ81" s="87"/>
      <c r="ABA81" s="87"/>
      <c r="ABB81" s="87"/>
      <c r="ABC81" s="87"/>
      <c r="ABD81" s="87"/>
      <c r="ABE81" s="87"/>
      <c r="ABF81" s="87"/>
      <c r="ABG81" s="87"/>
      <c r="ABH81" s="87"/>
      <c r="ABI81" s="87"/>
      <c r="ABJ81" s="87"/>
      <c r="ABK81" s="87"/>
      <c r="ABL81" s="87"/>
      <c r="ABM81" s="87"/>
      <c r="ABN81" s="87"/>
      <c r="ABO81" s="87"/>
      <c r="ABP81" s="87"/>
      <c r="ABQ81" s="87"/>
      <c r="ABR81" s="87"/>
      <c r="ABS81" s="87"/>
      <c r="ABT81" s="87"/>
      <c r="ABU81" s="87"/>
      <c r="ABV81" s="87"/>
      <c r="ABW81" s="87"/>
      <c r="ABX81" s="87"/>
      <c r="ABY81" s="87"/>
      <c r="ABZ81" s="87"/>
      <c r="ACA81" s="87"/>
      <c r="ACB81" s="87"/>
      <c r="ACC81" s="87"/>
      <c r="ACD81" s="87"/>
      <c r="ACE81" s="87"/>
      <c r="ACF81" s="87"/>
      <c r="ACG81" s="87"/>
      <c r="ACH81" s="87"/>
      <c r="ACI81" s="87"/>
      <c r="ACJ81" s="87"/>
      <c r="ACK81" s="87"/>
      <c r="ACL81" s="87"/>
      <c r="ACM81" s="87"/>
      <c r="ACN81" s="87"/>
      <c r="ACO81" s="87"/>
      <c r="ACP81" s="87"/>
      <c r="ACQ81" s="87"/>
      <c r="ACR81" s="87"/>
      <c r="ACS81" s="87"/>
      <c r="ACT81" s="87"/>
      <c r="ACU81" s="87"/>
      <c r="ACV81" s="87"/>
      <c r="ACW81" s="87"/>
      <c r="ACX81" s="87"/>
      <c r="ACY81" s="87"/>
      <c r="ACZ81" s="87"/>
      <c r="ADA81" s="87"/>
      <c r="ADB81" s="87"/>
      <c r="ADC81" s="87"/>
      <c r="ADD81" s="87"/>
      <c r="ADE81" s="87"/>
      <c r="ADF81" s="87"/>
      <c r="ADG81" s="87"/>
      <c r="ADH81" s="87"/>
      <c r="ADI81" s="87"/>
      <c r="ADJ81" s="87"/>
      <c r="ADK81" s="87"/>
      <c r="ADL81" s="87"/>
      <c r="ADM81" s="87"/>
      <c r="ADN81" s="87"/>
      <c r="ADO81" s="87"/>
      <c r="ADP81" s="87"/>
      <c r="ADQ81" s="87"/>
      <c r="ADR81" s="87"/>
      <c r="ADS81" s="87"/>
      <c r="ADT81" s="87"/>
      <c r="ADU81" s="87"/>
      <c r="ADV81" s="87"/>
      <c r="ADW81" s="87"/>
      <c r="ADX81" s="87"/>
      <c r="ADY81" s="87"/>
      <c r="ADZ81" s="87"/>
      <c r="AEA81" s="87"/>
      <c r="AEB81" s="87"/>
      <c r="AEC81" s="87"/>
      <c r="AED81" s="87"/>
      <c r="AEE81" s="87"/>
      <c r="AEF81" s="87"/>
      <c r="AEG81" s="87"/>
      <c r="AEH81" s="87"/>
      <c r="AEI81" s="87"/>
      <c r="AEJ81" s="87"/>
      <c r="AEK81" s="87"/>
      <c r="AEL81" s="87"/>
      <c r="AEM81" s="87"/>
      <c r="AEN81" s="87"/>
      <c r="AEO81" s="87"/>
      <c r="AEP81" s="87"/>
      <c r="AEQ81" s="87"/>
      <c r="AER81" s="87"/>
      <c r="AES81" s="87"/>
      <c r="AET81" s="87"/>
      <c r="AEU81" s="87"/>
      <c r="AEV81" s="87"/>
      <c r="AEW81" s="87"/>
      <c r="AEX81" s="87"/>
      <c r="AEY81" s="87"/>
      <c r="AEZ81" s="87"/>
      <c r="AFA81" s="87"/>
      <c r="AFB81" s="87"/>
      <c r="AFC81" s="87"/>
      <c r="AFD81" s="87"/>
      <c r="AFE81" s="87"/>
      <c r="AFF81" s="87"/>
      <c r="AFG81" s="87"/>
      <c r="AFH81" s="87"/>
      <c r="AFI81" s="87"/>
      <c r="AFJ81" s="87"/>
      <c r="AFK81" s="87"/>
      <c r="AFL81" s="87"/>
      <c r="AFM81" s="87"/>
      <c r="AFN81" s="87"/>
      <c r="AFO81" s="87"/>
      <c r="AFP81" s="87"/>
      <c r="AFQ81" s="87"/>
      <c r="AFR81" s="87"/>
      <c r="AFS81" s="87"/>
      <c r="AFT81" s="87"/>
      <c r="AFU81" s="87"/>
      <c r="AFV81" s="87"/>
      <c r="AFW81" s="87"/>
      <c r="AFX81" s="87"/>
      <c r="AFY81" s="87"/>
      <c r="AFZ81" s="87"/>
      <c r="AGA81" s="87"/>
      <c r="AGB81" s="87"/>
      <c r="AGC81" s="87"/>
      <c r="AGD81" s="87"/>
      <c r="AGE81" s="87"/>
      <c r="AGF81" s="87"/>
      <c r="AGG81" s="87"/>
      <c r="AGH81" s="87"/>
      <c r="AGI81" s="87"/>
      <c r="AGJ81" s="87"/>
      <c r="AGK81" s="87"/>
      <c r="AGL81" s="87"/>
      <c r="AGM81" s="87"/>
      <c r="AGN81" s="87"/>
      <c r="AGO81" s="87"/>
      <c r="AGP81" s="87"/>
      <c r="AGQ81" s="87"/>
      <c r="AGR81" s="87"/>
      <c r="AGS81" s="87"/>
      <c r="AGT81" s="87"/>
      <c r="AGU81" s="87"/>
      <c r="AGV81" s="87"/>
      <c r="AGW81" s="87"/>
      <c r="AGX81" s="87"/>
      <c r="AGY81" s="87"/>
      <c r="AGZ81" s="87"/>
      <c r="AHA81" s="87"/>
      <c r="AHB81" s="87"/>
      <c r="AHC81" s="87"/>
      <c r="AHD81" s="87"/>
      <c r="AHE81" s="87"/>
      <c r="AHF81" s="87"/>
      <c r="AHG81" s="87"/>
      <c r="AHH81" s="87"/>
      <c r="AHI81" s="87"/>
      <c r="AHJ81" s="87"/>
      <c r="AHK81" s="87"/>
      <c r="AHL81" s="87"/>
      <c r="AHM81" s="87"/>
      <c r="AHN81" s="87"/>
      <c r="AHO81" s="87"/>
      <c r="AHP81" s="87"/>
      <c r="AHQ81" s="87"/>
      <c r="AHR81" s="87"/>
      <c r="AHS81" s="87"/>
      <c r="AHT81" s="87"/>
      <c r="AHU81" s="87"/>
      <c r="AHV81" s="87"/>
      <c r="AHW81" s="87"/>
      <c r="AHX81" s="87"/>
      <c r="AHY81" s="87"/>
      <c r="AHZ81" s="87"/>
      <c r="AIA81" s="87"/>
      <c r="AIB81" s="87"/>
      <c r="AIC81" s="87"/>
      <c r="AID81" s="87"/>
      <c r="AIE81" s="87"/>
      <c r="AIF81" s="87"/>
      <c r="AIG81" s="87"/>
      <c r="AIH81" s="87"/>
      <c r="AII81" s="87"/>
      <c r="AIJ81" s="87"/>
      <c r="AIK81" s="87"/>
      <c r="AIL81" s="87"/>
      <c r="AIM81" s="87"/>
      <c r="AIN81" s="87"/>
      <c r="AIO81" s="87"/>
      <c r="AIP81" s="87"/>
      <c r="AIQ81" s="87"/>
      <c r="AIR81" s="87"/>
      <c r="AIS81" s="87"/>
      <c r="AIT81" s="87"/>
      <c r="AIU81" s="87"/>
      <c r="AIV81" s="87"/>
      <c r="AIW81" s="87"/>
      <c r="AIX81" s="87"/>
      <c r="AIY81" s="87"/>
      <c r="AIZ81" s="87"/>
      <c r="AJA81" s="87"/>
      <c r="AJB81" s="87"/>
      <c r="AJC81" s="87"/>
      <c r="AJD81" s="87"/>
      <c r="AJE81" s="87"/>
      <c r="AJF81" s="87"/>
      <c r="AJG81" s="87"/>
      <c r="AJH81" s="87"/>
      <c r="AJI81" s="87"/>
      <c r="AJJ81" s="87"/>
      <c r="AJK81" s="87"/>
      <c r="AJL81" s="87"/>
      <c r="AJM81" s="87"/>
      <c r="AJN81" s="87"/>
      <c r="AJO81" s="87"/>
      <c r="AJP81" s="87"/>
      <c r="AJQ81" s="87"/>
      <c r="AJR81" s="87"/>
      <c r="AJS81" s="87"/>
      <c r="AJT81" s="87"/>
      <c r="AJU81" s="87"/>
      <c r="AJV81" s="87"/>
      <c r="AJW81" s="87"/>
      <c r="AJX81" s="87"/>
      <c r="AJY81" s="87"/>
      <c r="AJZ81" s="87"/>
      <c r="AKA81" s="87"/>
      <c r="AKB81" s="87"/>
      <c r="AKC81" s="87"/>
      <c r="AKD81" s="87"/>
      <c r="AKE81" s="87"/>
      <c r="AKF81" s="87"/>
      <c r="AKG81" s="87"/>
      <c r="AKH81" s="87"/>
      <c r="AKI81" s="87"/>
      <c r="AKJ81" s="87"/>
      <c r="AKK81" s="87"/>
      <c r="AKL81" s="87"/>
      <c r="AKM81" s="87"/>
      <c r="AKN81" s="87"/>
      <c r="AKO81" s="87"/>
      <c r="AKP81" s="87"/>
      <c r="AKQ81" s="87"/>
      <c r="AKR81" s="87"/>
      <c r="AKS81" s="87"/>
      <c r="AKT81" s="87"/>
      <c r="AKU81" s="87"/>
      <c r="AKV81" s="87"/>
      <c r="AKW81" s="87"/>
      <c r="AKX81" s="87"/>
      <c r="AKY81" s="87"/>
      <c r="AKZ81" s="87"/>
      <c r="ALA81" s="87"/>
      <c r="ALB81" s="87"/>
      <c r="ALC81" s="87"/>
      <c r="ALD81" s="87"/>
      <c r="ALE81" s="87"/>
      <c r="ALF81" s="87"/>
      <c r="ALG81" s="87"/>
      <c r="ALH81" s="87"/>
      <c r="ALI81" s="87"/>
      <c r="ALJ81" s="87"/>
      <c r="ALK81" s="87"/>
      <c r="ALL81" s="87"/>
      <c r="ALM81" s="87"/>
      <c r="ALN81" s="87"/>
      <c r="ALO81" s="87"/>
      <c r="ALP81" s="87"/>
      <c r="ALQ81" s="87"/>
      <c r="ALR81" s="87"/>
      <c r="ALS81" s="87"/>
      <c r="ALT81" s="87"/>
      <c r="ALU81" s="87"/>
      <c r="ALV81" s="87"/>
      <c r="ALW81" s="87"/>
      <c r="ALX81" s="87"/>
      <c r="ALY81" s="87"/>
      <c r="ALZ81" s="87"/>
      <c r="AMA81" s="87"/>
      <c r="AMB81" s="87"/>
      <c r="AMC81" s="87"/>
      <c r="AMD81" s="87"/>
      <c r="AME81" s="87"/>
      <c r="AMF81" s="87"/>
      <c r="AMG81" s="87"/>
      <c r="AMH81" s="87"/>
      <c r="AMI81" s="87"/>
      <c r="AMJ81" s="87"/>
      <c r="AMK81" s="87"/>
      <c r="AML81" s="87"/>
      <c r="AMM81" s="87"/>
      <c r="AMN81" s="87"/>
      <c r="AMO81" s="87"/>
      <c r="AMP81" s="87"/>
      <c r="AMQ81" s="87"/>
      <c r="AMR81" s="87"/>
      <c r="AMS81" s="87"/>
      <c r="AMT81" s="87"/>
      <c r="AMU81" s="87"/>
      <c r="AMV81" s="87"/>
      <c r="AMW81" s="87"/>
      <c r="AMX81" s="87"/>
      <c r="AMY81" s="87"/>
      <c r="AMZ81" s="87"/>
      <c r="ANA81" s="87"/>
      <c r="ANB81" s="87"/>
      <c r="ANC81" s="87"/>
      <c r="AND81" s="87"/>
      <c r="ANE81" s="87"/>
      <c r="ANF81" s="87"/>
      <c r="ANG81" s="87"/>
      <c r="ANH81" s="87"/>
      <c r="ANI81" s="87"/>
      <c r="ANJ81" s="87"/>
      <c r="ANK81" s="87"/>
      <c r="ANL81" s="87"/>
      <c r="ANM81" s="87"/>
      <c r="ANN81" s="87"/>
      <c r="ANO81" s="87"/>
      <c r="ANP81" s="87"/>
      <c r="ANQ81" s="87"/>
      <c r="ANR81" s="87"/>
      <c r="ANS81" s="87"/>
      <c r="ANT81" s="87"/>
      <c r="ANU81" s="87"/>
      <c r="ANV81" s="87"/>
      <c r="ANW81" s="87"/>
      <c r="ANX81" s="87"/>
      <c r="ANY81" s="87"/>
      <c r="ANZ81" s="87"/>
      <c r="AOA81" s="87"/>
      <c r="AOB81" s="87"/>
      <c r="AOC81" s="87"/>
      <c r="AOD81" s="87"/>
      <c r="AOE81" s="87"/>
      <c r="AOF81" s="87"/>
      <c r="AOG81" s="87"/>
      <c r="AOH81" s="87"/>
      <c r="AOI81" s="87"/>
      <c r="AOJ81" s="87"/>
      <c r="AOK81" s="87"/>
      <c r="AOL81" s="87"/>
      <c r="AOM81" s="87"/>
      <c r="AON81" s="87"/>
      <c r="AOO81" s="87"/>
      <c r="AOP81" s="87"/>
      <c r="AOQ81" s="87"/>
      <c r="AOR81" s="87"/>
      <c r="AOS81" s="87"/>
      <c r="AOT81" s="87"/>
      <c r="AOU81" s="87"/>
      <c r="AOV81" s="87"/>
      <c r="AOW81" s="87"/>
      <c r="AOX81" s="87"/>
      <c r="AOY81" s="87"/>
      <c r="AOZ81" s="87"/>
      <c r="APA81" s="87"/>
      <c r="APB81" s="87"/>
      <c r="APC81" s="87"/>
      <c r="APD81" s="87"/>
      <c r="APE81" s="87"/>
      <c r="APF81" s="87"/>
      <c r="APG81" s="87"/>
      <c r="APH81" s="87"/>
      <c r="API81" s="87"/>
      <c r="APJ81" s="87"/>
      <c r="APK81" s="87"/>
      <c r="APL81" s="87"/>
      <c r="APM81" s="87"/>
      <c r="APN81" s="87"/>
      <c r="APO81" s="87"/>
      <c r="APP81" s="87"/>
      <c r="APQ81" s="87"/>
      <c r="APR81" s="87"/>
      <c r="APS81" s="87"/>
      <c r="APT81" s="87"/>
      <c r="APU81" s="87"/>
      <c r="APV81" s="87"/>
      <c r="APW81" s="87"/>
      <c r="APX81" s="87"/>
      <c r="APY81" s="87"/>
      <c r="APZ81" s="87"/>
      <c r="AQA81" s="87"/>
      <c r="AQB81" s="87"/>
      <c r="AQC81" s="87"/>
      <c r="AQD81" s="87"/>
      <c r="AQE81" s="87"/>
      <c r="AQF81" s="87"/>
      <c r="AQG81" s="87"/>
      <c r="AQH81" s="87"/>
      <c r="AQI81" s="87"/>
      <c r="AQJ81" s="87"/>
      <c r="AQK81" s="87"/>
      <c r="AQL81" s="87"/>
      <c r="AQM81" s="87"/>
      <c r="AQN81" s="87"/>
      <c r="AQO81" s="87"/>
      <c r="AQP81" s="87"/>
      <c r="AQQ81" s="87"/>
      <c r="AQR81" s="87"/>
      <c r="AQS81" s="87"/>
      <c r="AQT81" s="87"/>
      <c r="AQU81" s="87"/>
      <c r="AQV81" s="87"/>
      <c r="AQW81" s="87"/>
      <c r="AQX81" s="87"/>
      <c r="AQY81" s="87"/>
      <c r="AQZ81" s="87"/>
      <c r="ARA81" s="87"/>
      <c r="ARB81" s="87"/>
      <c r="ARC81" s="87"/>
      <c r="ARD81" s="87"/>
      <c r="ARE81" s="87"/>
      <c r="ARF81" s="87"/>
      <c r="ARG81" s="87"/>
      <c r="ARH81" s="87"/>
      <c r="ARI81" s="87"/>
      <c r="ARJ81" s="87"/>
      <c r="ARK81" s="87"/>
      <c r="ARL81" s="87"/>
      <c r="ARM81" s="87"/>
      <c r="ARN81" s="87"/>
      <c r="ARO81" s="87"/>
      <c r="ARP81" s="87"/>
      <c r="ARQ81" s="87"/>
      <c r="ARR81" s="87"/>
      <c r="ARS81" s="87"/>
      <c r="ART81" s="87"/>
      <c r="ARU81" s="87"/>
      <c r="ARV81" s="87"/>
      <c r="ARW81" s="87"/>
      <c r="ARX81" s="87"/>
      <c r="ARY81" s="87"/>
      <c r="ARZ81" s="87"/>
      <c r="ASA81" s="87"/>
      <c r="ASB81" s="87"/>
      <c r="ASC81" s="87"/>
      <c r="ASD81" s="87"/>
      <c r="ASE81" s="87"/>
      <c r="ASF81" s="87"/>
      <c r="ASG81" s="87"/>
      <c r="ASH81" s="87"/>
      <c r="ASI81" s="87"/>
      <c r="ASJ81" s="87"/>
      <c r="ASK81" s="87"/>
      <c r="ASL81" s="87"/>
      <c r="ASM81" s="87"/>
      <c r="ASN81" s="87"/>
      <c r="ASO81" s="87"/>
      <c r="ASP81" s="87"/>
      <c r="ASQ81" s="87"/>
      <c r="ASR81" s="87"/>
      <c r="ASS81" s="87"/>
      <c r="AST81" s="87"/>
      <c r="ASU81" s="87"/>
      <c r="ASV81" s="87"/>
      <c r="ASW81" s="87"/>
      <c r="ASX81" s="87"/>
      <c r="ASY81" s="87"/>
      <c r="ASZ81" s="87"/>
      <c r="ATA81" s="87"/>
      <c r="ATB81" s="87"/>
      <c r="ATC81" s="87"/>
      <c r="ATD81" s="87"/>
      <c r="ATE81" s="87"/>
      <c r="ATF81" s="87"/>
      <c r="ATG81" s="87"/>
      <c r="ATH81" s="87"/>
      <c r="ATI81" s="87"/>
      <c r="ATJ81" s="87"/>
      <c r="ATK81" s="87"/>
      <c r="ATL81" s="87"/>
      <c r="ATM81" s="87"/>
      <c r="ATN81" s="87"/>
      <c r="ATO81" s="87"/>
      <c r="ATP81" s="87"/>
      <c r="ATQ81" s="87"/>
      <c r="ATR81" s="87"/>
      <c r="ATS81" s="87"/>
      <c r="ATT81" s="87"/>
      <c r="ATU81" s="87"/>
      <c r="ATV81" s="87"/>
      <c r="ATW81" s="87"/>
      <c r="ATX81" s="87"/>
      <c r="ATY81" s="87"/>
      <c r="ATZ81" s="87"/>
      <c r="AUA81" s="87"/>
      <c r="AUB81" s="87"/>
      <c r="AUC81" s="87"/>
      <c r="AUD81" s="87"/>
      <c r="AUE81" s="87"/>
      <c r="AUF81" s="87"/>
      <c r="AUG81" s="87"/>
      <c r="AUH81" s="87"/>
      <c r="AUI81" s="87"/>
      <c r="AUJ81" s="87"/>
      <c r="AUK81" s="87"/>
      <c r="AUL81" s="87"/>
      <c r="AUM81" s="87"/>
      <c r="AUN81" s="87"/>
      <c r="AUO81" s="87"/>
      <c r="AUP81" s="87"/>
      <c r="AUQ81" s="87"/>
      <c r="AUR81" s="87"/>
      <c r="AUS81" s="87"/>
      <c r="AUT81" s="87"/>
      <c r="AUU81" s="87"/>
      <c r="AUV81" s="87"/>
      <c r="AUW81" s="87"/>
      <c r="AUX81" s="87"/>
      <c r="AUY81" s="87"/>
      <c r="AUZ81" s="87"/>
      <c r="AVA81" s="87"/>
      <c r="AVB81" s="87"/>
      <c r="AVC81" s="87"/>
      <c r="AVD81" s="87"/>
      <c r="AVE81" s="87"/>
      <c r="AVF81" s="87"/>
      <c r="AVG81" s="87"/>
      <c r="AVH81" s="87"/>
      <c r="AVI81" s="87"/>
      <c r="AVJ81" s="87"/>
      <c r="AVK81" s="87"/>
      <c r="AVL81" s="87"/>
      <c r="AVM81" s="87"/>
      <c r="AVN81" s="87"/>
      <c r="AVO81" s="87"/>
      <c r="AVP81" s="87"/>
      <c r="AVQ81" s="87"/>
      <c r="AVR81" s="87"/>
      <c r="AVS81" s="87"/>
      <c r="AVT81" s="87"/>
      <c r="AVU81" s="87"/>
      <c r="AVV81" s="87"/>
      <c r="AVW81" s="87"/>
      <c r="AVX81" s="87"/>
      <c r="AVY81" s="87"/>
      <c r="AVZ81" s="87"/>
      <c r="AWA81" s="87"/>
      <c r="AWB81" s="87"/>
      <c r="AWC81" s="87"/>
      <c r="AWD81" s="87"/>
      <c r="AWE81" s="87"/>
      <c r="AWF81" s="87"/>
      <c r="AWG81" s="87"/>
      <c r="AWH81" s="87"/>
      <c r="AWI81" s="87"/>
      <c r="AWJ81" s="87"/>
      <c r="AWK81" s="87"/>
      <c r="AWL81" s="87"/>
      <c r="AWM81" s="87"/>
      <c r="AWN81" s="87"/>
      <c r="AWO81" s="87"/>
      <c r="AWP81" s="87"/>
      <c r="AWQ81" s="87"/>
      <c r="AWR81" s="87"/>
      <c r="AWS81" s="87"/>
      <c r="AWT81" s="87"/>
      <c r="AWU81" s="87"/>
      <c r="AWV81" s="87"/>
      <c r="AWW81" s="87"/>
      <c r="AWX81" s="87"/>
      <c r="AWY81" s="87"/>
      <c r="AWZ81" s="87"/>
      <c r="AXA81" s="87"/>
      <c r="AXB81" s="87"/>
      <c r="AXC81" s="87"/>
      <c r="AXD81" s="87"/>
      <c r="AXE81" s="87"/>
      <c r="AXF81" s="87"/>
      <c r="AXG81" s="87"/>
      <c r="AXH81" s="87"/>
      <c r="AXI81" s="87"/>
      <c r="AXJ81" s="87"/>
      <c r="AXK81" s="87"/>
      <c r="AXL81" s="87"/>
      <c r="AXM81" s="87"/>
      <c r="AXN81" s="87"/>
      <c r="AXO81" s="87"/>
      <c r="AXP81" s="87"/>
      <c r="AXQ81" s="87"/>
      <c r="AXR81" s="87"/>
      <c r="AXS81" s="87"/>
      <c r="AXT81" s="87"/>
      <c r="AXU81" s="87"/>
      <c r="AXV81" s="87"/>
      <c r="AXW81" s="87"/>
      <c r="AXX81" s="87"/>
      <c r="AXY81" s="87"/>
      <c r="AXZ81" s="87"/>
      <c r="AYA81" s="87"/>
      <c r="AYB81" s="87"/>
      <c r="AYC81" s="87"/>
      <c r="AYD81" s="87"/>
      <c r="AYE81" s="87"/>
      <c r="AYF81" s="87"/>
      <c r="AYG81" s="87"/>
      <c r="AYH81" s="87"/>
      <c r="AYI81" s="87"/>
      <c r="AYJ81" s="87"/>
      <c r="AYK81" s="87"/>
      <c r="AYL81" s="87"/>
      <c r="AYM81" s="87"/>
      <c r="AYN81" s="87"/>
      <c r="AYO81" s="87"/>
      <c r="AYP81" s="87"/>
      <c r="AYQ81" s="87"/>
      <c r="AYR81" s="87"/>
      <c r="AYS81" s="87"/>
      <c r="AYT81" s="87"/>
      <c r="AYU81" s="87"/>
      <c r="AYV81" s="87"/>
      <c r="AYW81" s="87"/>
      <c r="AYX81" s="87"/>
      <c r="AYY81" s="87"/>
      <c r="AYZ81" s="87"/>
      <c r="AZA81" s="87"/>
      <c r="AZB81" s="87"/>
      <c r="AZC81" s="87"/>
      <c r="AZD81" s="87"/>
      <c r="AZE81" s="87"/>
      <c r="AZF81" s="87"/>
      <c r="AZG81" s="87"/>
      <c r="AZH81" s="87"/>
      <c r="AZI81" s="87"/>
      <c r="AZJ81" s="87"/>
      <c r="AZK81" s="87"/>
      <c r="AZL81" s="87"/>
      <c r="AZM81" s="87"/>
      <c r="AZN81" s="87"/>
      <c r="AZO81" s="87"/>
      <c r="AZP81" s="87"/>
      <c r="AZQ81" s="87"/>
      <c r="AZR81" s="87"/>
      <c r="AZS81" s="87"/>
      <c r="AZT81" s="87"/>
      <c r="AZU81" s="87"/>
      <c r="AZV81" s="87"/>
      <c r="AZW81" s="87"/>
      <c r="AZX81" s="87"/>
      <c r="AZY81" s="87"/>
      <c r="AZZ81" s="87"/>
      <c r="BAA81" s="87"/>
      <c r="BAB81" s="87"/>
      <c r="BAC81" s="87"/>
      <c r="BAD81" s="87"/>
      <c r="BAE81" s="87"/>
      <c r="BAF81" s="87"/>
      <c r="BAG81" s="87"/>
      <c r="BAH81" s="87"/>
      <c r="BAI81" s="87"/>
      <c r="BAJ81" s="87"/>
      <c r="BAK81" s="87"/>
      <c r="BAL81" s="87"/>
      <c r="BAM81" s="87"/>
      <c r="BAN81" s="87"/>
      <c r="BAO81" s="87"/>
      <c r="BAP81" s="87"/>
      <c r="BAQ81" s="87"/>
      <c r="BAR81" s="87"/>
      <c r="BAS81" s="87"/>
      <c r="BAT81" s="87"/>
      <c r="BAU81" s="87"/>
      <c r="BAV81" s="87"/>
      <c r="BAW81" s="87"/>
      <c r="BAX81" s="87"/>
      <c r="BAY81" s="87"/>
      <c r="BAZ81" s="87"/>
      <c r="BBA81" s="87"/>
      <c r="BBB81" s="87"/>
      <c r="BBC81" s="87"/>
      <c r="BBD81" s="87"/>
      <c r="BBE81" s="87"/>
      <c r="BBF81" s="87"/>
      <c r="BBG81" s="87"/>
      <c r="BBH81" s="87"/>
      <c r="BBI81" s="87"/>
      <c r="BBJ81" s="87"/>
      <c r="BBK81" s="87"/>
      <c r="BBL81" s="87"/>
      <c r="BBM81" s="87"/>
      <c r="BBN81" s="87"/>
      <c r="BBO81" s="87"/>
      <c r="BBP81" s="87"/>
      <c r="BBQ81" s="87"/>
      <c r="BBR81" s="87"/>
      <c r="BBS81" s="87"/>
      <c r="BBT81" s="87"/>
      <c r="BBU81" s="87"/>
      <c r="BBV81" s="87"/>
      <c r="BBW81" s="87"/>
      <c r="BBX81" s="87"/>
      <c r="BBY81" s="87"/>
      <c r="BBZ81" s="87"/>
      <c r="BCA81" s="87"/>
      <c r="BCB81" s="87"/>
      <c r="BCC81" s="87"/>
      <c r="BCD81" s="87"/>
      <c r="BCE81" s="87"/>
      <c r="BCF81" s="87"/>
      <c r="BCG81" s="87"/>
      <c r="BCH81" s="87"/>
      <c r="BCI81" s="87"/>
      <c r="BCJ81" s="87"/>
      <c r="BCK81" s="87"/>
      <c r="BCL81" s="87"/>
      <c r="BCM81" s="87"/>
      <c r="BCN81" s="87"/>
      <c r="BCO81" s="87"/>
      <c r="BCP81" s="87"/>
      <c r="BCQ81" s="87"/>
      <c r="BCR81" s="87"/>
      <c r="BCS81" s="87"/>
      <c r="BCT81" s="87"/>
      <c r="BCU81" s="87"/>
      <c r="BCV81" s="87"/>
      <c r="BCW81" s="87"/>
      <c r="BCX81" s="87"/>
      <c r="BCY81" s="87"/>
      <c r="BCZ81" s="87"/>
      <c r="BDA81" s="87"/>
      <c r="BDB81" s="87"/>
      <c r="BDC81" s="87"/>
      <c r="BDD81" s="87"/>
      <c r="BDE81" s="87"/>
      <c r="BDF81" s="87"/>
      <c r="BDG81" s="87"/>
      <c r="BDH81" s="87"/>
      <c r="BDI81" s="87"/>
      <c r="BDJ81" s="87"/>
      <c r="BDK81" s="87"/>
      <c r="BDL81" s="87"/>
      <c r="BDM81" s="87"/>
      <c r="BDN81" s="87"/>
      <c r="BDO81" s="87"/>
      <c r="BDP81" s="87"/>
      <c r="BDQ81" s="87"/>
      <c r="BDR81" s="87"/>
      <c r="BDS81" s="87"/>
      <c r="BDT81" s="87"/>
      <c r="BDU81" s="87"/>
      <c r="BDV81" s="87"/>
      <c r="BDW81" s="87"/>
      <c r="BDX81" s="87"/>
      <c r="BDY81" s="87"/>
      <c r="BDZ81" s="87"/>
      <c r="BEA81" s="87"/>
      <c r="BEB81" s="87"/>
      <c r="BEC81" s="87"/>
      <c r="BED81" s="87"/>
      <c r="BEE81" s="87"/>
      <c r="BEF81" s="87"/>
      <c r="BEG81" s="87"/>
      <c r="BEH81" s="87"/>
      <c r="BEI81" s="87"/>
      <c r="BEJ81" s="87"/>
      <c r="BEK81" s="87"/>
      <c r="BEL81" s="87"/>
      <c r="BEM81" s="87"/>
      <c r="BEN81" s="87"/>
      <c r="BEO81" s="87"/>
      <c r="BEP81" s="87"/>
      <c r="BEQ81" s="87"/>
      <c r="BER81" s="87"/>
      <c r="BES81" s="87"/>
      <c r="BET81" s="87"/>
      <c r="BEU81" s="87"/>
      <c r="BEV81" s="87"/>
      <c r="BEW81" s="87"/>
      <c r="BEX81" s="87"/>
      <c r="BEY81" s="87"/>
      <c r="BEZ81" s="87"/>
      <c r="BFA81" s="87"/>
      <c r="BFB81" s="87"/>
      <c r="BFC81" s="87"/>
      <c r="BFD81" s="87"/>
      <c r="BFE81" s="87"/>
      <c r="BFF81" s="87"/>
      <c r="BFG81" s="87"/>
      <c r="BFH81" s="87"/>
      <c r="BFI81" s="87"/>
      <c r="BFJ81" s="87"/>
      <c r="BFK81" s="87"/>
      <c r="BFL81" s="87"/>
      <c r="BFM81" s="87"/>
      <c r="BFN81" s="87"/>
      <c r="BFO81" s="87"/>
      <c r="BFP81" s="87"/>
      <c r="BFQ81" s="87"/>
      <c r="BFR81" s="87"/>
      <c r="BFS81" s="87"/>
      <c r="BFT81" s="87"/>
      <c r="BFU81" s="87"/>
      <c r="BFV81" s="87"/>
      <c r="BFW81" s="87"/>
      <c r="BFX81" s="87"/>
      <c r="BFY81" s="87"/>
      <c r="BFZ81" s="87"/>
      <c r="BGA81" s="87"/>
      <c r="BGB81" s="87"/>
      <c r="BGC81" s="87"/>
      <c r="BGD81" s="87"/>
      <c r="BGE81" s="87"/>
      <c r="BGF81" s="87"/>
      <c r="BGG81" s="87"/>
      <c r="BGH81" s="87"/>
      <c r="BGI81" s="87"/>
      <c r="BGJ81" s="87"/>
      <c r="BGK81" s="87"/>
      <c r="BGL81" s="87"/>
      <c r="BGM81" s="87"/>
      <c r="BGN81" s="87"/>
      <c r="BGO81" s="87"/>
      <c r="BGP81" s="87"/>
      <c r="BGQ81" s="87"/>
      <c r="BGR81" s="87"/>
      <c r="BGS81" s="87"/>
      <c r="BGT81" s="87"/>
      <c r="BGU81" s="87"/>
      <c r="BGV81" s="87"/>
      <c r="BGW81" s="87"/>
      <c r="BGX81" s="87"/>
      <c r="BGY81" s="87"/>
      <c r="BGZ81" s="87"/>
      <c r="BHA81" s="87"/>
      <c r="BHB81" s="87"/>
      <c r="BHC81" s="87"/>
      <c r="BHD81" s="87"/>
      <c r="BHE81" s="87"/>
      <c r="BHF81" s="87"/>
      <c r="BHG81" s="87"/>
      <c r="BHH81" s="87"/>
      <c r="BHI81" s="87"/>
      <c r="BHJ81" s="87"/>
      <c r="BHK81" s="87"/>
      <c r="BHL81" s="87"/>
      <c r="BHM81" s="87"/>
      <c r="BHN81" s="87"/>
      <c r="BHO81" s="87"/>
      <c r="BHP81" s="87"/>
      <c r="BHQ81" s="87"/>
      <c r="BHR81" s="87"/>
      <c r="BHS81" s="87"/>
      <c r="BHT81" s="87"/>
      <c r="BHU81" s="87"/>
      <c r="BHV81" s="87"/>
      <c r="BHW81" s="87"/>
      <c r="BHX81" s="87"/>
      <c r="BHY81" s="87"/>
      <c r="BHZ81" s="87"/>
      <c r="BIA81" s="87"/>
      <c r="BIB81" s="87"/>
      <c r="BIC81" s="87"/>
      <c r="BID81" s="87"/>
      <c r="BIE81" s="87"/>
      <c r="BIF81" s="87"/>
      <c r="BIG81" s="87"/>
      <c r="BIH81" s="87"/>
      <c r="BII81" s="87"/>
      <c r="BIJ81" s="87"/>
      <c r="BIK81" s="87"/>
      <c r="BIL81" s="87"/>
      <c r="BIM81" s="87"/>
      <c r="BIN81" s="87"/>
      <c r="BIO81" s="87"/>
      <c r="BIP81" s="87"/>
      <c r="BIQ81" s="87"/>
      <c r="BIR81" s="87"/>
      <c r="BIS81" s="87"/>
      <c r="BIT81" s="87"/>
      <c r="BIU81" s="87"/>
      <c r="BIV81" s="87"/>
      <c r="BIW81" s="87"/>
      <c r="BIX81" s="87"/>
      <c r="BIY81" s="87"/>
      <c r="BIZ81" s="87"/>
      <c r="BJA81" s="87"/>
      <c r="BJB81" s="87"/>
      <c r="BJC81" s="87"/>
      <c r="BJD81" s="87"/>
      <c r="BJE81" s="87"/>
      <c r="BJF81" s="87"/>
      <c r="BJG81" s="87"/>
      <c r="BJH81" s="87"/>
      <c r="BJI81" s="87"/>
      <c r="BJJ81" s="87"/>
      <c r="BJK81" s="87"/>
      <c r="BJL81" s="87"/>
      <c r="BJM81" s="87"/>
      <c r="BJN81" s="87"/>
      <c r="BJO81" s="87"/>
      <c r="BJP81" s="87"/>
      <c r="BJQ81" s="87"/>
      <c r="BJR81" s="87"/>
      <c r="BJS81" s="87"/>
      <c r="BJT81" s="87"/>
      <c r="BJU81" s="87"/>
      <c r="BJV81" s="87"/>
      <c r="BJW81" s="87"/>
      <c r="BJX81" s="87"/>
      <c r="BJY81" s="87"/>
      <c r="BJZ81" s="87"/>
      <c r="BKA81" s="87"/>
      <c r="BKB81" s="87"/>
      <c r="BKC81" s="87"/>
      <c r="BKD81" s="87"/>
      <c r="BKE81" s="87"/>
      <c r="BKF81" s="87"/>
      <c r="BKG81" s="87"/>
      <c r="BKH81" s="87"/>
      <c r="BKI81" s="87"/>
      <c r="BKJ81" s="87"/>
      <c r="BKK81" s="87"/>
      <c r="BKL81" s="87"/>
      <c r="BKM81" s="87"/>
      <c r="BKN81" s="87"/>
      <c r="BKO81" s="87"/>
      <c r="BKP81" s="87"/>
      <c r="BKQ81" s="87"/>
      <c r="BKR81" s="87"/>
      <c r="BKS81" s="87"/>
      <c r="BKT81" s="87"/>
      <c r="BKU81" s="87"/>
      <c r="BKV81" s="87"/>
      <c r="BKW81" s="87"/>
      <c r="BKX81" s="87"/>
      <c r="BKY81" s="87"/>
      <c r="BKZ81" s="87"/>
      <c r="BLA81" s="87"/>
      <c r="BLB81" s="87"/>
      <c r="BLC81" s="87"/>
      <c r="BLD81" s="87"/>
      <c r="BLE81" s="87"/>
      <c r="BLF81" s="87"/>
      <c r="BLG81" s="87"/>
      <c r="BLH81" s="87"/>
      <c r="BLI81" s="87"/>
      <c r="BLJ81" s="87"/>
      <c r="BLK81" s="87"/>
      <c r="BLL81" s="87"/>
      <c r="BLM81" s="87"/>
      <c r="BLN81" s="87"/>
      <c r="BLO81" s="87"/>
      <c r="BLP81" s="87"/>
      <c r="BLQ81" s="87"/>
      <c r="BLR81" s="87"/>
      <c r="BLS81" s="87"/>
      <c r="BLT81" s="87"/>
      <c r="BLU81" s="87"/>
      <c r="BLV81" s="87"/>
      <c r="BLW81" s="87"/>
      <c r="BLX81" s="87"/>
      <c r="BLY81" s="87"/>
      <c r="BLZ81" s="87"/>
      <c r="BMA81" s="87"/>
      <c r="BMB81" s="87"/>
      <c r="BMC81" s="87"/>
      <c r="BMD81" s="87"/>
      <c r="BME81" s="87"/>
      <c r="BMF81" s="87"/>
      <c r="BMG81" s="87"/>
      <c r="BMH81" s="87"/>
      <c r="BMI81" s="87"/>
      <c r="BMJ81" s="87"/>
      <c r="BMK81" s="87"/>
      <c r="BML81" s="87"/>
      <c r="BMM81" s="87"/>
      <c r="BMN81" s="87"/>
      <c r="BMO81" s="87"/>
      <c r="BMP81" s="87"/>
      <c r="BMQ81" s="87"/>
      <c r="BMR81" s="87"/>
      <c r="BMS81" s="87"/>
      <c r="BMT81" s="87"/>
      <c r="BMU81" s="87"/>
      <c r="BMV81" s="87"/>
      <c r="BMW81" s="87"/>
      <c r="BMX81" s="87"/>
      <c r="BMY81" s="87"/>
      <c r="BMZ81" s="87"/>
      <c r="BNA81" s="87"/>
      <c r="BNB81" s="87"/>
      <c r="BNC81" s="87"/>
      <c r="BND81" s="87"/>
      <c r="BNE81" s="87"/>
      <c r="BNF81" s="87"/>
      <c r="BNG81" s="87"/>
      <c r="BNH81" s="87"/>
      <c r="BNI81" s="87"/>
      <c r="BNJ81" s="87"/>
      <c r="BNK81" s="87"/>
      <c r="BNL81" s="87"/>
      <c r="BNM81" s="87"/>
      <c r="BNN81" s="87"/>
      <c r="BNO81" s="87"/>
      <c r="BNP81" s="87"/>
      <c r="BNQ81" s="87"/>
      <c r="BNR81" s="87"/>
      <c r="BNS81" s="87"/>
      <c r="BNT81" s="87"/>
      <c r="BNU81" s="87"/>
      <c r="BNV81" s="87"/>
      <c r="BNW81" s="87"/>
      <c r="BNX81" s="87"/>
      <c r="BNY81" s="87"/>
      <c r="BNZ81" s="87"/>
      <c r="BOA81" s="87"/>
      <c r="BOB81" s="87"/>
      <c r="BOC81" s="87"/>
      <c r="BOD81" s="87"/>
      <c r="BOE81" s="87"/>
      <c r="BOF81" s="87"/>
      <c r="BOG81" s="87"/>
      <c r="BOH81" s="87"/>
      <c r="BOI81" s="87"/>
      <c r="BOJ81" s="87"/>
      <c r="BOK81" s="87"/>
      <c r="BOL81" s="87"/>
      <c r="BOM81" s="87"/>
      <c r="BON81" s="87"/>
      <c r="BOO81" s="87"/>
      <c r="BOP81" s="87"/>
      <c r="BOQ81" s="87"/>
      <c r="BOR81" s="87"/>
      <c r="BOS81" s="87"/>
      <c r="BOT81" s="87"/>
      <c r="BOU81" s="87"/>
      <c r="BOV81" s="87"/>
      <c r="BOW81" s="87"/>
      <c r="BOX81" s="87"/>
      <c r="BOY81" s="87"/>
      <c r="BOZ81" s="87"/>
      <c r="BPA81" s="87"/>
      <c r="BPB81" s="87"/>
      <c r="BPC81" s="87"/>
      <c r="BPD81" s="87"/>
      <c r="BPE81" s="87"/>
      <c r="BPF81" s="87"/>
      <c r="BPG81" s="87"/>
      <c r="BPH81" s="87"/>
      <c r="BPI81" s="87"/>
      <c r="BPJ81" s="87"/>
      <c r="BPK81" s="87"/>
      <c r="BPL81" s="87"/>
      <c r="BPM81" s="87"/>
      <c r="BPN81" s="87"/>
      <c r="BPO81" s="87"/>
      <c r="BPP81" s="87"/>
      <c r="BPQ81" s="87"/>
      <c r="BPR81" s="87"/>
      <c r="BPS81" s="87"/>
      <c r="BPT81" s="87"/>
      <c r="BPU81" s="87"/>
      <c r="BPV81" s="87"/>
      <c r="BPW81" s="87"/>
      <c r="BPX81" s="87"/>
      <c r="BPY81" s="87"/>
      <c r="BPZ81" s="87"/>
      <c r="BQA81" s="87"/>
      <c r="BQB81" s="87"/>
      <c r="BQC81" s="87"/>
      <c r="BQD81" s="87"/>
      <c r="BQE81" s="87"/>
      <c r="BQF81" s="87"/>
      <c r="BQG81" s="87"/>
      <c r="BQH81" s="87"/>
      <c r="BQI81" s="87"/>
      <c r="BQJ81" s="87"/>
      <c r="BQK81" s="87"/>
      <c r="BQL81" s="87"/>
      <c r="BQM81" s="87"/>
      <c r="BQN81" s="87"/>
      <c r="BQO81" s="87"/>
      <c r="BQP81" s="87"/>
      <c r="BQQ81" s="87"/>
      <c r="BQR81" s="87"/>
      <c r="BQS81" s="87"/>
      <c r="BQT81" s="87"/>
      <c r="BQU81" s="87"/>
      <c r="BQV81" s="87"/>
      <c r="BQW81" s="87"/>
      <c r="BQX81" s="87"/>
      <c r="BQY81" s="87"/>
      <c r="BQZ81" s="87"/>
      <c r="BRA81" s="87"/>
      <c r="BRB81" s="87"/>
      <c r="BRC81" s="87"/>
      <c r="BRD81" s="87"/>
      <c r="BRE81" s="87"/>
      <c r="BRF81" s="87"/>
      <c r="BRG81" s="87"/>
      <c r="BRH81" s="87"/>
      <c r="BRI81" s="87"/>
      <c r="BRJ81" s="87"/>
      <c r="BRK81" s="87"/>
      <c r="BRL81" s="87"/>
      <c r="BRM81" s="87"/>
      <c r="BRN81" s="87"/>
      <c r="BRO81" s="87"/>
      <c r="BRP81" s="87"/>
      <c r="BRQ81" s="87"/>
      <c r="BRR81" s="87"/>
      <c r="BRS81" s="87"/>
      <c r="BRT81" s="87"/>
      <c r="BRU81" s="87"/>
      <c r="BRV81" s="87"/>
      <c r="BRW81" s="87"/>
      <c r="BRX81" s="87"/>
      <c r="BRY81" s="87"/>
      <c r="BRZ81" s="87"/>
      <c r="BSA81" s="87"/>
      <c r="BSB81" s="87"/>
      <c r="BSC81" s="87"/>
      <c r="BSD81" s="87"/>
      <c r="BSE81" s="87"/>
      <c r="BSF81" s="87"/>
      <c r="BSG81" s="87"/>
      <c r="BSH81" s="87"/>
      <c r="BSI81" s="87"/>
      <c r="BSJ81" s="87"/>
      <c r="BSK81" s="87"/>
      <c r="BSL81" s="87"/>
      <c r="BSM81" s="87"/>
      <c r="BSN81" s="87"/>
      <c r="BSO81" s="87"/>
      <c r="BSP81" s="87"/>
      <c r="BSQ81" s="87"/>
      <c r="BSR81" s="87"/>
      <c r="BSS81" s="87"/>
      <c r="BST81" s="87"/>
      <c r="BSU81" s="87"/>
      <c r="BSV81" s="87"/>
      <c r="BSW81" s="87"/>
      <c r="BSX81" s="87"/>
      <c r="BSY81" s="87"/>
      <c r="BSZ81" s="87"/>
      <c r="BTA81" s="87"/>
      <c r="BTB81" s="87"/>
      <c r="BTC81" s="87"/>
      <c r="BTD81" s="87"/>
      <c r="BTE81" s="87"/>
      <c r="BTF81" s="87"/>
      <c r="BTG81" s="87"/>
      <c r="BTH81" s="87"/>
      <c r="BTI81" s="87"/>
      <c r="BTJ81" s="87"/>
      <c r="BTK81" s="87"/>
      <c r="BTL81" s="87"/>
      <c r="BTM81" s="87"/>
      <c r="BTN81" s="87"/>
      <c r="BTO81" s="87"/>
      <c r="BTP81" s="87"/>
      <c r="BTQ81" s="87"/>
      <c r="BTR81" s="87"/>
      <c r="BTS81" s="87"/>
      <c r="BTT81" s="87"/>
      <c r="BTU81" s="87"/>
      <c r="BTV81" s="87"/>
      <c r="BTW81" s="87"/>
      <c r="BTX81" s="87"/>
      <c r="BTY81" s="87"/>
      <c r="BTZ81" s="87"/>
      <c r="BUA81" s="87"/>
      <c r="BUB81" s="87"/>
      <c r="BUC81" s="87"/>
      <c r="BUD81" s="87"/>
      <c r="BUE81" s="87"/>
      <c r="BUF81" s="87"/>
      <c r="BUG81" s="87"/>
      <c r="BUH81" s="87"/>
      <c r="BUI81" s="87"/>
      <c r="BUJ81" s="87"/>
      <c r="BUK81" s="87"/>
      <c r="BUL81" s="87"/>
      <c r="BUM81" s="87"/>
      <c r="BUN81" s="87"/>
      <c r="BUO81" s="87"/>
      <c r="BUP81" s="87"/>
      <c r="BUQ81" s="87"/>
      <c r="BUR81" s="87"/>
      <c r="BUS81" s="87"/>
      <c r="BUT81" s="87"/>
      <c r="BUU81" s="87"/>
      <c r="BUV81" s="87"/>
      <c r="BUW81" s="87"/>
      <c r="BUX81" s="87"/>
      <c r="BUY81" s="87"/>
      <c r="BUZ81" s="87"/>
      <c r="BVA81" s="87"/>
      <c r="BVB81" s="87"/>
      <c r="BVC81" s="87"/>
      <c r="BVD81" s="87"/>
      <c r="BVE81" s="87"/>
      <c r="BVF81" s="87"/>
      <c r="BVG81" s="87"/>
      <c r="BVH81" s="87"/>
      <c r="BVI81" s="87"/>
      <c r="BVJ81" s="87"/>
      <c r="BVK81" s="87"/>
      <c r="BVL81" s="87"/>
      <c r="BVM81" s="87"/>
      <c r="BVN81" s="87"/>
      <c r="BVO81" s="87"/>
      <c r="BVP81" s="87"/>
      <c r="BVQ81" s="87"/>
      <c r="BVR81" s="87"/>
      <c r="BVS81" s="87"/>
      <c r="BVT81" s="87"/>
      <c r="BVU81" s="87"/>
      <c r="BVV81" s="87"/>
      <c r="BVW81" s="87"/>
      <c r="BVX81" s="87"/>
      <c r="BVY81" s="87"/>
      <c r="BVZ81" s="87"/>
      <c r="BWA81" s="87"/>
      <c r="BWB81" s="87"/>
      <c r="BWC81" s="87"/>
      <c r="BWD81" s="87"/>
      <c r="BWE81" s="87"/>
      <c r="BWF81" s="87"/>
      <c r="BWG81" s="87"/>
      <c r="BWH81" s="87"/>
      <c r="BWI81" s="87"/>
      <c r="BWJ81" s="87"/>
      <c r="BWK81" s="87"/>
      <c r="BWL81" s="87"/>
      <c r="BWM81" s="87"/>
      <c r="BWN81" s="87"/>
      <c r="BWO81" s="87"/>
      <c r="BWP81" s="87"/>
      <c r="BWQ81" s="87"/>
      <c r="BWR81" s="87"/>
      <c r="BWS81" s="87"/>
      <c r="BWT81" s="87"/>
      <c r="BWU81" s="87"/>
      <c r="BWV81" s="87"/>
      <c r="BWW81" s="87"/>
      <c r="BWX81" s="87"/>
      <c r="BWY81" s="87"/>
      <c r="BWZ81" s="87"/>
      <c r="BXA81" s="87"/>
      <c r="BXB81" s="87"/>
      <c r="BXC81" s="87"/>
      <c r="BXD81" s="87"/>
      <c r="BXE81" s="87"/>
      <c r="BXF81" s="87"/>
      <c r="BXG81" s="87"/>
      <c r="BXH81" s="87"/>
      <c r="BXI81" s="87"/>
      <c r="BXJ81" s="87"/>
      <c r="BXK81" s="87"/>
      <c r="BXL81" s="87"/>
      <c r="BXM81" s="87"/>
      <c r="BXN81" s="87"/>
      <c r="BXO81" s="87"/>
      <c r="BXP81" s="87"/>
      <c r="BXQ81" s="87"/>
      <c r="BXR81" s="87"/>
      <c r="BXS81" s="87"/>
      <c r="BXT81" s="87"/>
      <c r="BXU81" s="87"/>
      <c r="BXV81" s="87"/>
      <c r="BXW81" s="87"/>
      <c r="BXX81" s="87"/>
      <c r="BXY81" s="87"/>
    </row>
    <row r="82" spans="1:2001" ht="24.75" collapsed="1">
      <c r="A82" s="53" t="s">
        <v>93</v>
      </c>
      <c r="B82" s="54" t="s">
        <v>94</v>
      </c>
      <c r="C82" s="55"/>
      <c r="D82" s="58"/>
      <c r="E82" s="57"/>
      <c r="F82" s="57"/>
      <c r="G82" s="64"/>
      <c r="H82" s="64"/>
      <c r="I82" s="56"/>
      <c r="J82" s="57"/>
      <c r="K82" s="59"/>
      <c r="L82" s="93"/>
      <c r="M82" s="77"/>
      <c r="N82" s="77"/>
    </row>
    <row r="83" spans="1:2001" ht="15.75">
      <c r="A83" s="53"/>
      <c r="B83" s="61" t="s">
        <v>63</v>
      </c>
      <c r="C83" s="78">
        <f>'[17]Schedule 4, RC-1, RC-1A'!H44</f>
        <v>5</v>
      </c>
      <c r="D83" s="79">
        <v>4.33</v>
      </c>
      <c r="E83" s="64">
        <f>'[15]Price Out'!$D$34</f>
        <v>13.15</v>
      </c>
      <c r="F83" s="64">
        <f>'[18]Staff calcs'!$M$76</f>
        <v>14.068667940886058</v>
      </c>
      <c r="G83" s="64">
        <f t="shared" ref="G83:G146" si="33">ROUND(E83*(1+$C$4),2)</f>
        <v>13.7</v>
      </c>
      <c r="H83" s="64">
        <f>H39</f>
        <v>15.73</v>
      </c>
      <c r="I83" s="65">
        <f>C83*D83*E83</f>
        <v>284.69749999999999</v>
      </c>
      <c r="J83" s="64">
        <f>I83*12</f>
        <v>3416.37</v>
      </c>
      <c r="K83" s="66">
        <f>C83*D83*H83*12</f>
        <v>4086.6539999999995</v>
      </c>
      <c r="L83" s="65">
        <f t="shared" ref="L83:L109" si="34">G83-F83</f>
        <v>-0.36866794088605914</v>
      </c>
      <c r="M83" s="65">
        <f>C83*D83*L83</f>
        <v>-7.9816609201831801</v>
      </c>
      <c r="N83" s="65">
        <f t="shared" si="31"/>
        <v>-95.779931042198157</v>
      </c>
      <c r="O83" s="67">
        <f>(H83-E83)/E83</f>
        <v>0.19619771863117871</v>
      </c>
    </row>
    <row r="84" spans="1:2001" ht="15.75">
      <c r="A84" s="53"/>
      <c r="B84" s="61" t="s">
        <v>64</v>
      </c>
      <c r="C84" s="78">
        <f>C83</f>
        <v>5</v>
      </c>
      <c r="D84" s="79">
        <v>1</v>
      </c>
      <c r="E84" s="64">
        <f>'[15]Price Out'!$D$35</f>
        <v>12.81</v>
      </c>
      <c r="F84" s="64">
        <f>26.86-F83</f>
        <v>12.791332059113941</v>
      </c>
      <c r="G84" s="64">
        <f t="shared" si="33"/>
        <v>13.34</v>
      </c>
      <c r="H84" s="64">
        <f t="shared" ref="H84:H85" si="35">H40</f>
        <v>11.86</v>
      </c>
      <c r="I84" s="65">
        <f t="shared" ref="I84:I99" si="36">C84*D84*E84</f>
        <v>64.05</v>
      </c>
      <c r="J84" s="64">
        <f t="shared" ref="J84:J99" si="37">I84*12</f>
        <v>768.59999999999991</v>
      </c>
      <c r="K84" s="66">
        <f t="shared" ref="K84:K100" si="38">C84*D84*H84*12</f>
        <v>711.59999999999991</v>
      </c>
      <c r="L84" s="65">
        <f t="shared" si="34"/>
        <v>0.54866794088605886</v>
      </c>
      <c r="M84" s="65">
        <f t="shared" ref="M84:M100" si="39">C84*D84*L84</f>
        <v>2.7433397044302943</v>
      </c>
      <c r="N84" s="65">
        <f t="shared" si="31"/>
        <v>32.920076453163531</v>
      </c>
      <c r="O84" s="67">
        <f t="shared" ref="O84:O96" si="40">(H84-E84)/E84</f>
        <v>-7.4160811865729981E-2</v>
      </c>
    </row>
    <row r="85" spans="1:2001" ht="15.75">
      <c r="A85" s="53"/>
      <c r="B85" s="61" t="s">
        <v>65</v>
      </c>
      <c r="C85" s="78">
        <f>'[17]Schedule 4, RC-1, RC-1A'!H69</f>
        <v>4</v>
      </c>
      <c r="D85" s="79">
        <v>1</v>
      </c>
      <c r="E85" s="64">
        <v>14.4</v>
      </c>
      <c r="F85" s="64">
        <f>'[18]Staff calcs'!$M$78</f>
        <v>15.300960616325481</v>
      </c>
      <c r="G85" s="64">
        <f>ROUND(E85*(1+$C$4),2)</f>
        <v>15</v>
      </c>
      <c r="H85" s="64">
        <f t="shared" si="35"/>
        <v>16.72</v>
      </c>
      <c r="I85" s="65">
        <f t="shared" si="36"/>
        <v>57.6</v>
      </c>
      <c r="J85" s="64">
        <f t="shared" si="37"/>
        <v>691.2</v>
      </c>
      <c r="K85" s="66">
        <f t="shared" si="38"/>
        <v>802.56</v>
      </c>
      <c r="L85" s="65">
        <f t="shared" si="34"/>
        <v>-0.30096061632548121</v>
      </c>
      <c r="M85" s="65">
        <f t="shared" si="39"/>
        <v>-1.2038424653019248</v>
      </c>
      <c r="N85" s="65">
        <f t="shared" si="31"/>
        <v>-14.446109583623098</v>
      </c>
      <c r="O85" s="67">
        <f t="shared" si="40"/>
        <v>0.16111111111111101</v>
      </c>
    </row>
    <row r="86" spans="1:2001" ht="15.75">
      <c r="A86" s="53"/>
      <c r="B86" s="61" t="s">
        <v>85</v>
      </c>
      <c r="C86" s="78">
        <f>'[17]Schedule 4, RC-1, RC-1A'!H47</f>
        <v>43</v>
      </c>
      <c r="D86" s="79">
        <v>4.33</v>
      </c>
      <c r="E86" s="64">
        <f>'[15]Price Out'!$D$36</f>
        <v>18.75</v>
      </c>
      <c r="F86" s="64">
        <f>'[18]Staff calcs'!$M$79</f>
        <v>20.06238277269437</v>
      </c>
      <c r="G86" s="64">
        <f t="shared" si="33"/>
        <v>19.53</v>
      </c>
      <c r="H86" s="64">
        <f>H43</f>
        <v>19.95</v>
      </c>
      <c r="I86" s="65">
        <f t="shared" si="36"/>
        <v>3491.0625</v>
      </c>
      <c r="J86" s="64">
        <f t="shared" si="37"/>
        <v>41892.75</v>
      </c>
      <c r="K86" s="66">
        <f t="shared" si="38"/>
        <v>44573.885999999999</v>
      </c>
      <c r="L86" s="65">
        <f t="shared" si="34"/>
        <v>-0.53238277269436907</v>
      </c>
      <c r="M86" s="65">
        <f t="shared" si="39"/>
        <v>-99.124348447964579</v>
      </c>
      <c r="N86" s="65">
        <f t="shared" si="31"/>
        <v>-1189.492181375575</v>
      </c>
      <c r="O86" s="67">
        <f t="shared" si="40"/>
        <v>6.399999999999996E-2</v>
      </c>
    </row>
    <row r="87" spans="1:2001" ht="15.75">
      <c r="A87" s="53"/>
      <c r="B87" s="61" t="s">
        <v>67</v>
      </c>
      <c r="C87" s="78">
        <f>C86</f>
        <v>43</v>
      </c>
      <c r="D87" s="79">
        <v>1</v>
      </c>
      <c r="E87" s="64">
        <f>'[15]Price Out'!$D$38</f>
        <v>14.009999999999998</v>
      </c>
      <c r="F87" s="64">
        <f>34.05-F86</f>
        <v>13.987617227305627</v>
      </c>
      <c r="G87" s="64">
        <f t="shared" si="33"/>
        <v>14.59</v>
      </c>
      <c r="H87" s="64">
        <f>H44</f>
        <v>14.23</v>
      </c>
      <c r="I87" s="65">
        <f t="shared" si="36"/>
        <v>602.42999999999995</v>
      </c>
      <c r="J87" s="64">
        <f t="shared" si="37"/>
        <v>7229.16</v>
      </c>
      <c r="K87" s="66">
        <f t="shared" si="38"/>
        <v>7342.68</v>
      </c>
      <c r="L87" s="65">
        <f t="shared" si="34"/>
        <v>0.6023827726943729</v>
      </c>
      <c r="M87" s="65">
        <f t="shared" si="39"/>
        <v>25.902459225858035</v>
      </c>
      <c r="N87" s="65">
        <f t="shared" si="31"/>
        <v>310.8295107102964</v>
      </c>
      <c r="O87" s="67">
        <f t="shared" si="40"/>
        <v>1.5703069236259991E-2</v>
      </c>
    </row>
    <row r="88" spans="1:2001" ht="15.75">
      <c r="A88" s="53"/>
      <c r="B88" s="61"/>
      <c r="C88" s="78"/>
      <c r="D88" s="79"/>
      <c r="E88" s="64"/>
      <c r="F88" s="64"/>
      <c r="G88" s="64"/>
      <c r="H88" s="64"/>
      <c r="I88" s="65"/>
      <c r="J88" s="64"/>
      <c r="K88" s="66"/>
      <c r="L88" s="65"/>
      <c r="M88" s="65"/>
      <c r="N88" s="65"/>
      <c r="O88" s="67"/>
    </row>
    <row r="89" spans="1:2001" ht="15.75">
      <c r="A89" s="53"/>
      <c r="B89" s="61" t="s">
        <v>68</v>
      </c>
      <c r="C89" s="78">
        <f>'[17]Schedule 4, RC-1, RC-1A'!H50</f>
        <v>3</v>
      </c>
      <c r="D89" s="79">
        <v>4.33</v>
      </c>
      <c r="E89" s="64">
        <f>'[15]Price Out'!$D$39</f>
        <v>24.45</v>
      </c>
      <c r="F89" s="64">
        <f>'[18]Staff calcs'!$M$82</f>
        <v>26.150848073411904</v>
      </c>
      <c r="G89" s="64">
        <f t="shared" si="33"/>
        <v>25.47</v>
      </c>
      <c r="H89" s="64">
        <f>H45</f>
        <v>26.46</v>
      </c>
      <c r="I89" s="65">
        <f t="shared" si="36"/>
        <v>317.60550000000001</v>
      </c>
      <c r="J89" s="64">
        <f t="shared" si="37"/>
        <v>3811.2660000000001</v>
      </c>
      <c r="K89" s="66">
        <f t="shared" si="38"/>
        <v>4124.5848000000005</v>
      </c>
      <c r="L89" s="65">
        <f t="shared" si="34"/>
        <v>-0.68084807341190512</v>
      </c>
      <c r="M89" s="65">
        <f t="shared" si="39"/>
        <v>-8.8442164736206479</v>
      </c>
      <c r="N89" s="65">
        <f t="shared" si="31"/>
        <v>-106.13059768344777</v>
      </c>
      <c r="O89" s="67">
        <f t="shared" si="40"/>
        <v>8.2208588957055281E-2</v>
      </c>
    </row>
    <row r="90" spans="1:2001" ht="15.75">
      <c r="A90" s="53"/>
      <c r="B90" s="61" t="s">
        <v>70</v>
      </c>
      <c r="C90" s="78">
        <f>C89</f>
        <v>3</v>
      </c>
      <c r="D90" s="79">
        <v>1</v>
      </c>
      <c r="E90" s="64">
        <f>'[15]Price Out'!$D$41</f>
        <v>15.529999999999998</v>
      </c>
      <c r="F90" s="64">
        <f>41.65-F89</f>
        <v>15.499151926588095</v>
      </c>
      <c r="G90" s="64">
        <f t="shared" si="33"/>
        <v>16.18</v>
      </c>
      <c r="H90" s="64">
        <f>H47</f>
        <v>14.81</v>
      </c>
      <c r="I90" s="65">
        <f t="shared" si="36"/>
        <v>46.589999999999989</v>
      </c>
      <c r="J90" s="64">
        <f t="shared" si="37"/>
        <v>559.07999999999993</v>
      </c>
      <c r="K90" s="66">
        <f t="shared" si="38"/>
        <v>533.16</v>
      </c>
      <c r="L90" s="65">
        <f t="shared" si="34"/>
        <v>0.68084807341190512</v>
      </c>
      <c r="M90" s="65">
        <f t="shared" si="39"/>
        <v>2.0425442202357154</v>
      </c>
      <c r="N90" s="65">
        <f t="shared" si="31"/>
        <v>24.510530642828584</v>
      </c>
      <c r="O90" s="67">
        <f t="shared" si="40"/>
        <v>-4.6361880231809219E-2</v>
      </c>
    </row>
    <row r="91" spans="1:2001" ht="15.75">
      <c r="A91" s="53"/>
      <c r="B91" s="61"/>
      <c r="C91" s="78"/>
      <c r="D91" s="79"/>
      <c r="E91" s="64"/>
      <c r="F91" s="64"/>
      <c r="G91" s="64"/>
      <c r="H91" s="64"/>
      <c r="I91" s="65"/>
      <c r="J91" s="64"/>
      <c r="K91" s="66"/>
      <c r="L91" s="65"/>
      <c r="M91" s="65"/>
      <c r="N91" s="65"/>
      <c r="O91" s="67"/>
    </row>
    <row r="92" spans="1:2001" ht="15.75">
      <c r="A92" s="53"/>
      <c r="B92" s="61" t="s">
        <v>71</v>
      </c>
      <c r="C92" s="78">
        <f>'[17]Schedule 4, RC-1, RC-1A'!H53</f>
        <v>2</v>
      </c>
      <c r="D92" s="79">
        <v>4.33</v>
      </c>
      <c r="E92" s="64">
        <f>'[15]Price Out'!$D$42</f>
        <v>33.44</v>
      </c>
      <c r="F92" s="64">
        <f>'[18]Staff calcs'!$M$85</f>
        <v>35.923028205937747</v>
      </c>
      <c r="G92" s="64">
        <f t="shared" si="33"/>
        <v>34.840000000000003</v>
      </c>
      <c r="H92" s="64">
        <f>H48</f>
        <v>36.71</v>
      </c>
      <c r="I92" s="65">
        <f t="shared" si="36"/>
        <v>289.59039999999999</v>
      </c>
      <c r="J92" s="64">
        <f t="shared" si="37"/>
        <v>3475.0847999999996</v>
      </c>
      <c r="K92" s="66">
        <f t="shared" si="38"/>
        <v>3814.9032000000007</v>
      </c>
      <c r="L92" s="65">
        <f t="shared" si="34"/>
        <v>-1.0830282059377438</v>
      </c>
      <c r="M92" s="65">
        <f t="shared" si="39"/>
        <v>-9.3790242634208614</v>
      </c>
      <c r="N92" s="65">
        <f t="shared" si="31"/>
        <v>-112.54829116105034</v>
      </c>
      <c r="O92" s="67">
        <f t="shared" si="40"/>
        <v>9.778708133971302E-2</v>
      </c>
    </row>
    <row r="93" spans="1:2001" ht="15.75">
      <c r="A93" s="53"/>
      <c r="B93" s="61" t="s">
        <v>95</v>
      </c>
      <c r="C93" s="78">
        <f>C92</f>
        <v>2</v>
      </c>
      <c r="D93" s="79">
        <v>1</v>
      </c>
      <c r="E93" s="64">
        <f>'[15]Price Out'!$D$44</f>
        <v>15.700000000000003</v>
      </c>
      <c r="F93" s="64">
        <f>51.58-F92</f>
        <v>15.656971794062251</v>
      </c>
      <c r="G93" s="64">
        <f t="shared" si="33"/>
        <v>16.36</v>
      </c>
      <c r="H93" s="64">
        <f>H50</f>
        <v>15.15</v>
      </c>
      <c r="I93" s="65">
        <f t="shared" si="36"/>
        <v>31.400000000000006</v>
      </c>
      <c r="J93" s="64">
        <f t="shared" si="37"/>
        <v>376.80000000000007</v>
      </c>
      <c r="K93" s="66">
        <f t="shared" si="38"/>
        <v>363.6</v>
      </c>
      <c r="L93" s="65">
        <f t="shared" si="34"/>
        <v>0.7030282059377484</v>
      </c>
      <c r="M93" s="65">
        <f t="shared" si="39"/>
        <v>1.4060564118754968</v>
      </c>
      <c r="N93" s="65">
        <f t="shared" si="31"/>
        <v>16.872676942505962</v>
      </c>
      <c r="O93" s="67">
        <f t="shared" si="40"/>
        <v>-3.5031847133758114E-2</v>
      </c>
    </row>
    <row r="94" spans="1:2001" ht="15.75">
      <c r="A94" s="53"/>
      <c r="B94" s="61"/>
      <c r="C94" s="78"/>
      <c r="D94" s="79"/>
      <c r="E94" s="64"/>
      <c r="F94" s="64"/>
      <c r="G94" s="64"/>
      <c r="H94" s="64"/>
      <c r="I94" s="65"/>
      <c r="J94" s="64"/>
      <c r="K94" s="66"/>
      <c r="L94" s="65"/>
      <c r="M94" s="65"/>
      <c r="N94" s="65"/>
      <c r="O94" s="67"/>
    </row>
    <row r="95" spans="1:2001" ht="15.75">
      <c r="A95" s="53"/>
      <c r="B95" s="61" t="s">
        <v>74</v>
      </c>
      <c r="C95" s="78">
        <f>'[17]Schedule 4, RC-1, RC-1A'!H56</f>
        <v>1</v>
      </c>
      <c r="D95" s="79">
        <v>4.33</v>
      </c>
      <c r="E95" s="64">
        <f>'[15]Price Out'!$D$45</f>
        <v>42.85</v>
      </c>
      <c r="F95" s="64">
        <f>'[18]Staff calcs'!$M$88</f>
        <v>46.067962558646599</v>
      </c>
      <c r="G95" s="64">
        <f t="shared" si="33"/>
        <v>44.64</v>
      </c>
      <c r="H95" s="64">
        <f>H51</f>
        <v>45.93</v>
      </c>
      <c r="I95" s="65">
        <f t="shared" si="36"/>
        <v>185.54050000000001</v>
      </c>
      <c r="J95" s="64">
        <f t="shared" si="37"/>
        <v>2226.4859999999999</v>
      </c>
      <c r="K95" s="66">
        <f t="shared" si="38"/>
        <v>2386.5228000000002</v>
      </c>
      <c r="L95" s="65">
        <f t="shared" si="34"/>
        <v>-1.4279625586465983</v>
      </c>
      <c r="M95" s="65">
        <f t="shared" si="39"/>
        <v>-6.1830778789397707</v>
      </c>
      <c r="N95" s="65">
        <f t="shared" si="31"/>
        <v>-74.196934547277252</v>
      </c>
      <c r="O95" s="67">
        <f>(H95-E95)/E95</f>
        <v>7.1878646441073474E-2</v>
      </c>
    </row>
    <row r="96" spans="1:2001" ht="15.75">
      <c r="A96" s="53"/>
      <c r="B96" s="61" t="s">
        <v>77</v>
      </c>
      <c r="C96" s="78">
        <f>C95</f>
        <v>1</v>
      </c>
      <c r="D96" s="79">
        <v>1</v>
      </c>
      <c r="E96" s="64">
        <f>'[15]Price Out'!$D$46</f>
        <v>15.71</v>
      </c>
      <c r="F96" s="64">
        <f>61.72-F95</f>
        <v>15.6520374413534</v>
      </c>
      <c r="G96" s="64">
        <f t="shared" si="33"/>
        <v>16.37</v>
      </c>
      <c r="H96" s="64">
        <f>H54</f>
        <v>17.940000000000001</v>
      </c>
      <c r="I96" s="65">
        <f t="shared" si="36"/>
        <v>15.71</v>
      </c>
      <c r="J96" s="64">
        <f t="shared" si="37"/>
        <v>188.52</v>
      </c>
      <c r="K96" s="66">
        <f t="shared" si="38"/>
        <v>215.28000000000003</v>
      </c>
      <c r="L96" s="65">
        <f t="shared" si="34"/>
        <v>0.71796255864660097</v>
      </c>
      <c r="M96" s="65">
        <f t="shared" si="39"/>
        <v>0.71796255864660097</v>
      </c>
      <c r="N96" s="65">
        <f t="shared" si="31"/>
        <v>8.6155507037592116</v>
      </c>
      <c r="O96" s="67">
        <f t="shared" si="40"/>
        <v>0.14194780394653089</v>
      </c>
    </row>
    <row r="97" spans="1:2001" ht="15.75">
      <c r="A97" s="53"/>
      <c r="B97" s="61"/>
      <c r="C97" s="78"/>
      <c r="D97" s="79"/>
      <c r="E97" s="64"/>
      <c r="F97" s="64"/>
      <c r="G97" s="64"/>
      <c r="H97" s="64"/>
      <c r="I97" s="65"/>
      <c r="J97" s="64"/>
      <c r="K97" s="66"/>
      <c r="L97" s="65"/>
      <c r="M97" s="65"/>
      <c r="N97" s="65"/>
      <c r="O97" s="67"/>
    </row>
    <row r="98" spans="1:2001" ht="15.75" customHeight="1">
      <c r="A98" s="53"/>
      <c r="B98" s="61" t="s">
        <v>80</v>
      </c>
      <c r="C98" s="78">
        <f>'[17]Schedule 4, RC-1, RC-1A'!H64</f>
        <v>1</v>
      </c>
      <c r="D98" s="79">
        <v>4.33</v>
      </c>
      <c r="E98" s="64">
        <f>'[15]Price Out'!$D$49</f>
        <v>57.2</v>
      </c>
      <c r="F98" s="64">
        <f>'[18]Staff calcs'!$M$94</f>
        <v>61.61</v>
      </c>
      <c r="G98" s="64">
        <f t="shared" si="33"/>
        <v>59.59</v>
      </c>
      <c r="H98" s="64">
        <f>H57</f>
        <v>62.26</v>
      </c>
      <c r="I98" s="65">
        <f t="shared" si="36"/>
        <v>247.67600000000002</v>
      </c>
      <c r="J98" s="64">
        <f t="shared" si="37"/>
        <v>2972.1120000000001</v>
      </c>
      <c r="K98" s="66">
        <f t="shared" si="38"/>
        <v>3235.0295999999998</v>
      </c>
      <c r="L98" s="65">
        <f>G98-F98</f>
        <v>-2.019999999999996</v>
      </c>
      <c r="M98" s="65">
        <f t="shared" si="39"/>
        <v>-8.7465999999999831</v>
      </c>
      <c r="N98" s="65">
        <f>M98*12</f>
        <v>-104.9591999999998</v>
      </c>
      <c r="O98" s="67">
        <f>(H98-E98)/E98</f>
        <v>8.8461538461538369E-2</v>
      </c>
    </row>
    <row r="99" spans="1:2001" ht="15.75" customHeight="1">
      <c r="A99" s="53"/>
      <c r="B99" s="61" t="s">
        <v>81</v>
      </c>
      <c r="C99" s="78">
        <f>C98</f>
        <v>1</v>
      </c>
      <c r="D99" s="79">
        <v>1</v>
      </c>
      <c r="E99" s="64">
        <f>'[15]Price Out'!$D$50</f>
        <v>16.670000000000002</v>
      </c>
      <c r="F99" s="64">
        <f>78.19-F98</f>
        <v>16.579999999999998</v>
      </c>
      <c r="G99" s="64">
        <f t="shared" si="33"/>
        <v>17.37</v>
      </c>
      <c r="H99" s="64">
        <f>H58</f>
        <v>18.78</v>
      </c>
      <c r="I99" s="65">
        <f t="shared" si="36"/>
        <v>16.670000000000002</v>
      </c>
      <c r="J99" s="64">
        <f t="shared" si="37"/>
        <v>200.04000000000002</v>
      </c>
      <c r="K99" s="66">
        <f t="shared" si="38"/>
        <v>225.36</v>
      </c>
      <c r="L99" s="65">
        <f t="shared" si="34"/>
        <v>0.7900000000000027</v>
      </c>
      <c r="M99" s="65">
        <f>C99*D99*L99</f>
        <v>0.7900000000000027</v>
      </c>
      <c r="N99" s="65">
        <f t="shared" si="31"/>
        <v>9.4800000000000324</v>
      </c>
      <c r="O99" s="67">
        <f t="shared" ref="O99:O100" si="41">(H99-E99)/E99</f>
        <v>0.12657468506298736</v>
      </c>
    </row>
    <row r="100" spans="1:2001" s="75" customFormat="1" ht="15.75" customHeight="1">
      <c r="A100" s="53"/>
      <c r="B100" s="68" t="s">
        <v>96</v>
      </c>
      <c r="C100" s="69">
        <v>1</v>
      </c>
      <c r="D100" s="81">
        <v>1</v>
      </c>
      <c r="E100" s="71">
        <v>45</v>
      </c>
      <c r="F100" s="71">
        <f>E100</f>
        <v>45</v>
      </c>
      <c r="G100" s="71">
        <f t="shared" si="33"/>
        <v>46.88</v>
      </c>
      <c r="H100" s="71">
        <f>G100</f>
        <v>46.88</v>
      </c>
      <c r="I100" s="72">
        <f>C100*D100*E100</f>
        <v>45</v>
      </c>
      <c r="J100" s="71">
        <f>I100*12</f>
        <v>540</v>
      </c>
      <c r="K100" s="73">
        <f t="shared" si="38"/>
        <v>562.56000000000006</v>
      </c>
      <c r="L100" s="72">
        <f t="shared" si="34"/>
        <v>1.8800000000000026</v>
      </c>
      <c r="M100" s="72">
        <f t="shared" si="39"/>
        <v>1.8800000000000026</v>
      </c>
      <c r="N100" s="72">
        <f t="shared" si="31"/>
        <v>22.560000000000031</v>
      </c>
      <c r="O100" s="74">
        <f t="shared" si="41"/>
        <v>4.1777777777777837E-2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  <c r="APJ100" s="6"/>
      <c r="APK100" s="6"/>
      <c r="APL100" s="6"/>
      <c r="APM100" s="6"/>
      <c r="APN100" s="6"/>
      <c r="APO100" s="6"/>
      <c r="APP100" s="6"/>
      <c r="APQ100" s="6"/>
      <c r="APR100" s="6"/>
      <c r="APS100" s="6"/>
      <c r="APT100" s="6"/>
      <c r="APU100" s="6"/>
      <c r="APV100" s="6"/>
      <c r="APW100" s="6"/>
      <c r="APX100" s="6"/>
      <c r="APY100" s="6"/>
      <c r="APZ100" s="6"/>
      <c r="AQA100" s="6"/>
      <c r="AQB100" s="6"/>
      <c r="AQC100" s="6"/>
      <c r="AQD100" s="6"/>
      <c r="AQE100" s="6"/>
      <c r="AQF100" s="6"/>
      <c r="AQG100" s="6"/>
      <c r="AQH100" s="6"/>
      <c r="AQI100" s="6"/>
      <c r="AQJ100" s="6"/>
      <c r="AQK100" s="6"/>
      <c r="AQL100" s="6"/>
      <c r="AQM100" s="6"/>
      <c r="AQN100" s="6"/>
      <c r="AQO100" s="6"/>
      <c r="AQP100" s="6"/>
      <c r="AQQ100" s="6"/>
      <c r="AQR100" s="6"/>
      <c r="AQS100" s="6"/>
      <c r="AQT100" s="6"/>
      <c r="AQU100" s="6"/>
      <c r="AQV100" s="6"/>
      <c r="AQW100" s="6"/>
      <c r="AQX100" s="6"/>
      <c r="AQY100" s="6"/>
      <c r="AQZ100" s="6"/>
      <c r="ARA100" s="6"/>
      <c r="ARB100" s="6"/>
      <c r="ARC100" s="6"/>
      <c r="ARD100" s="6"/>
      <c r="ARE100" s="6"/>
      <c r="ARF100" s="6"/>
      <c r="ARG100" s="6"/>
      <c r="ARH100" s="6"/>
      <c r="ARI100" s="6"/>
      <c r="ARJ100" s="6"/>
      <c r="ARK100" s="6"/>
      <c r="ARL100" s="6"/>
      <c r="ARM100" s="6"/>
      <c r="ARN100" s="6"/>
      <c r="ARO100" s="6"/>
      <c r="ARP100" s="6"/>
      <c r="ARQ100" s="6"/>
      <c r="ARR100" s="6"/>
      <c r="ARS100" s="6"/>
      <c r="ART100" s="6"/>
      <c r="ARU100" s="6"/>
      <c r="ARV100" s="6"/>
      <c r="ARW100" s="6"/>
      <c r="ARX100" s="6"/>
      <c r="ARY100" s="6"/>
      <c r="ARZ100" s="6"/>
      <c r="ASA100" s="6"/>
      <c r="ASB100" s="6"/>
      <c r="ASC100" s="6"/>
      <c r="ASD100" s="6"/>
      <c r="ASE100" s="6"/>
      <c r="ASF100" s="6"/>
      <c r="ASG100" s="6"/>
      <c r="ASH100" s="6"/>
      <c r="ASI100" s="6"/>
      <c r="ASJ100" s="6"/>
      <c r="ASK100" s="6"/>
      <c r="ASL100" s="6"/>
      <c r="ASM100" s="6"/>
      <c r="ASN100" s="6"/>
      <c r="ASO100" s="6"/>
      <c r="ASP100" s="6"/>
      <c r="ASQ100" s="6"/>
      <c r="ASR100" s="6"/>
      <c r="ASS100" s="6"/>
      <c r="AST100" s="6"/>
      <c r="ASU100" s="6"/>
      <c r="ASV100" s="6"/>
      <c r="ASW100" s="6"/>
      <c r="ASX100" s="6"/>
      <c r="ASY100" s="6"/>
      <c r="ASZ100" s="6"/>
      <c r="ATA100" s="6"/>
      <c r="ATB100" s="6"/>
      <c r="ATC100" s="6"/>
      <c r="ATD100" s="6"/>
      <c r="ATE100" s="6"/>
      <c r="ATF100" s="6"/>
      <c r="ATG100" s="6"/>
      <c r="ATH100" s="6"/>
      <c r="ATI100" s="6"/>
      <c r="ATJ100" s="6"/>
      <c r="ATK100" s="6"/>
      <c r="ATL100" s="6"/>
      <c r="ATM100" s="6"/>
      <c r="ATN100" s="6"/>
      <c r="ATO100" s="6"/>
      <c r="ATP100" s="6"/>
      <c r="ATQ100" s="6"/>
      <c r="ATR100" s="6"/>
      <c r="ATS100" s="6"/>
      <c r="ATT100" s="6"/>
      <c r="ATU100" s="6"/>
      <c r="ATV100" s="6"/>
      <c r="ATW100" s="6"/>
      <c r="ATX100" s="6"/>
      <c r="ATY100" s="6"/>
      <c r="ATZ100" s="6"/>
      <c r="AUA100" s="6"/>
      <c r="AUB100" s="6"/>
      <c r="AUC100" s="6"/>
      <c r="AUD100" s="6"/>
      <c r="AUE100" s="6"/>
      <c r="AUF100" s="6"/>
      <c r="AUG100" s="6"/>
      <c r="AUH100" s="6"/>
      <c r="AUI100" s="6"/>
      <c r="AUJ100" s="6"/>
      <c r="AUK100" s="6"/>
      <c r="AUL100" s="6"/>
      <c r="AUM100" s="6"/>
      <c r="AUN100" s="6"/>
      <c r="AUO100" s="6"/>
      <c r="AUP100" s="6"/>
      <c r="AUQ100" s="6"/>
      <c r="AUR100" s="6"/>
      <c r="AUS100" s="6"/>
      <c r="AUT100" s="6"/>
      <c r="AUU100" s="6"/>
      <c r="AUV100" s="6"/>
      <c r="AUW100" s="6"/>
      <c r="AUX100" s="6"/>
      <c r="AUY100" s="6"/>
      <c r="AUZ100" s="6"/>
      <c r="AVA100" s="6"/>
      <c r="AVB100" s="6"/>
      <c r="AVC100" s="6"/>
      <c r="AVD100" s="6"/>
      <c r="AVE100" s="6"/>
      <c r="AVF100" s="6"/>
      <c r="AVG100" s="6"/>
      <c r="AVH100" s="6"/>
      <c r="AVI100" s="6"/>
      <c r="AVJ100" s="6"/>
      <c r="AVK100" s="6"/>
      <c r="AVL100" s="6"/>
      <c r="AVM100" s="6"/>
      <c r="AVN100" s="6"/>
      <c r="AVO100" s="6"/>
      <c r="AVP100" s="6"/>
      <c r="AVQ100" s="6"/>
      <c r="AVR100" s="6"/>
      <c r="AVS100" s="6"/>
      <c r="AVT100" s="6"/>
      <c r="AVU100" s="6"/>
      <c r="AVV100" s="6"/>
      <c r="AVW100" s="6"/>
      <c r="AVX100" s="6"/>
      <c r="AVY100" s="6"/>
      <c r="AVZ100" s="6"/>
      <c r="AWA100" s="6"/>
      <c r="AWB100" s="6"/>
      <c r="AWC100" s="6"/>
      <c r="AWD100" s="6"/>
      <c r="AWE100" s="6"/>
      <c r="AWF100" s="6"/>
      <c r="AWG100" s="6"/>
      <c r="AWH100" s="6"/>
      <c r="AWI100" s="6"/>
      <c r="AWJ100" s="6"/>
      <c r="AWK100" s="6"/>
      <c r="AWL100" s="6"/>
      <c r="AWM100" s="6"/>
      <c r="AWN100" s="6"/>
      <c r="AWO100" s="6"/>
      <c r="AWP100" s="6"/>
      <c r="AWQ100" s="6"/>
      <c r="AWR100" s="6"/>
      <c r="AWS100" s="6"/>
      <c r="AWT100" s="6"/>
      <c r="AWU100" s="6"/>
      <c r="AWV100" s="6"/>
      <c r="AWW100" s="6"/>
      <c r="AWX100" s="6"/>
      <c r="AWY100" s="6"/>
      <c r="AWZ100" s="6"/>
      <c r="AXA100" s="6"/>
      <c r="AXB100" s="6"/>
      <c r="AXC100" s="6"/>
      <c r="AXD100" s="6"/>
      <c r="AXE100" s="6"/>
      <c r="AXF100" s="6"/>
      <c r="AXG100" s="6"/>
      <c r="AXH100" s="6"/>
      <c r="AXI100" s="6"/>
      <c r="AXJ100" s="6"/>
      <c r="AXK100" s="6"/>
      <c r="AXL100" s="6"/>
      <c r="AXM100" s="6"/>
      <c r="AXN100" s="6"/>
      <c r="AXO100" s="6"/>
      <c r="AXP100" s="6"/>
      <c r="AXQ100" s="6"/>
      <c r="AXR100" s="6"/>
      <c r="AXS100" s="6"/>
      <c r="AXT100" s="6"/>
      <c r="AXU100" s="6"/>
      <c r="AXV100" s="6"/>
      <c r="AXW100" s="6"/>
      <c r="AXX100" s="6"/>
      <c r="AXY100" s="6"/>
      <c r="AXZ100" s="6"/>
      <c r="AYA100" s="6"/>
      <c r="AYB100" s="6"/>
      <c r="AYC100" s="6"/>
      <c r="AYD100" s="6"/>
      <c r="AYE100" s="6"/>
      <c r="AYF100" s="6"/>
      <c r="AYG100" s="6"/>
      <c r="AYH100" s="6"/>
      <c r="AYI100" s="6"/>
      <c r="AYJ100" s="6"/>
      <c r="AYK100" s="6"/>
      <c r="AYL100" s="6"/>
      <c r="AYM100" s="6"/>
      <c r="AYN100" s="6"/>
      <c r="AYO100" s="6"/>
      <c r="AYP100" s="6"/>
      <c r="AYQ100" s="6"/>
      <c r="AYR100" s="6"/>
      <c r="AYS100" s="6"/>
      <c r="AYT100" s="6"/>
      <c r="AYU100" s="6"/>
      <c r="AYV100" s="6"/>
      <c r="AYW100" s="6"/>
      <c r="AYX100" s="6"/>
      <c r="AYY100" s="6"/>
      <c r="AYZ100" s="6"/>
      <c r="AZA100" s="6"/>
      <c r="AZB100" s="6"/>
      <c r="AZC100" s="6"/>
      <c r="AZD100" s="6"/>
      <c r="AZE100" s="6"/>
      <c r="AZF100" s="6"/>
      <c r="AZG100" s="6"/>
      <c r="AZH100" s="6"/>
      <c r="AZI100" s="6"/>
      <c r="AZJ100" s="6"/>
      <c r="AZK100" s="6"/>
      <c r="AZL100" s="6"/>
      <c r="AZM100" s="6"/>
      <c r="AZN100" s="6"/>
      <c r="AZO100" s="6"/>
      <c r="AZP100" s="6"/>
      <c r="AZQ100" s="6"/>
      <c r="AZR100" s="6"/>
      <c r="AZS100" s="6"/>
      <c r="AZT100" s="6"/>
      <c r="AZU100" s="6"/>
      <c r="AZV100" s="6"/>
      <c r="AZW100" s="6"/>
      <c r="AZX100" s="6"/>
      <c r="AZY100" s="6"/>
      <c r="AZZ100" s="6"/>
      <c r="BAA100" s="6"/>
      <c r="BAB100" s="6"/>
      <c r="BAC100" s="6"/>
      <c r="BAD100" s="6"/>
      <c r="BAE100" s="6"/>
      <c r="BAF100" s="6"/>
      <c r="BAG100" s="6"/>
      <c r="BAH100" s="6"/>
      <c r="BAI100" s="6"/>
      <c r="BAJ100" s="6"/>
      <c r="BAK100" s="6"/>
      <c r="BAL100" s="6"/>
      <c r="BAM100" s="6"/>
      <c r="BAN100" s="6"/>
      <c r="BAO100" s="6"/>
      <c r="BAP100" s="6"/>
      <c r="BAQ100" s="6"/>
      <c r="BAR100" s="6"/>
      <c r="BAS100" s="6"/>
      <c r="BAT100" s="6"/>
      <c r="BAU100" s="6"/>
      <c r="BAV100" s="6"/>
      <c r="BAW100" s="6"/>
      <c r="BAX100" s="6"/>
      <c r="BAY100" s="6"/>
      <c r="BAZ100" s="6"/>
      <c r="BBA100" s="6"/>
      <c r="BBB100" s="6"/>
      <c r="BBC100" s="6"/>
      <c r="BBD100" s="6"/>
      <c r="BBE100" s="6"/>
      <c r="BBF100" s="6"/>
      <c r="BBG100" s="6"/>
      <c r="BBH100" s="6"/>
      <c r="BBI100" s="6"/>
      <c r="BBJ100" s="6"/>
      <c r="BBK100" s="6"/>
      <c r="BBL100" s="6"/>
      <c r="BBM100" s="6"/>
      <c r="BBN100" s="6"/>
      <c r="BBO100" s="6"/>
      <c r="BBP100" s="6"/>
      <c r="BBQ100" s="6"/>
      <c r="BBR100" s="6"/>
      <c r="BBS100" s="6"/>
      <c r="BBT100" s="6"/>
      <c r="BBU100" s="6"/>
      <c r="BBV100" s="6"/>
      <c r="BBW100" s="6"/>
      <c r="BBX100" s="6"/>
      <c r="BBY100" s="6"/>
      <c r="BBZ100" s="6"/>
      <c r="BCA100" s="6"/>
      <c r="BCB100" s="6"/>
      <c r="BCC100" s="6"/>
      <c r="BCD100" s="6"/>
      <c r="BCE100" s="6"/>
      <c r="BCF100" s="6"/>
      <c r="BCG100" s="6"/>
      <c r="BCH100" s="6"/>
      <c r="BCI100" s="6"/>
      <c r="BCJ100" s="6"/>
      <c r="BCK100" s="6"/>
      <c r="BCL100" s="6"/>
      <c r="BCM100" s="6"/>
      <c r="BCN100" s="6"/>
      <c r="BCO100" s="6"/>
      <c r="BCP100" s="6"/>
      <c r="BCQ100" s="6"/>
      <c r="BCR100" s="6"/>
      <c r="BCS100" s="6"/>
      <c r="BCT100" s="6"/>
      <c r="BCU100" s="6"/>
      <c r="BCV100" s="6"/>
      <c r="BCW100" s="6"/>
      <c r="BCX100" s="6"/>
      <c r="BCY100" s="6"/>
      <c r="BCZ100" s="6"/>
      <c r="BDA100" s="6"/>
      <c r="BDB100" s="6"/>
      <c r="BDC100" s="6"/>
      <c r="BDD100" s="6"/>
      <c r="BDE100" s="6"/>
      <c r="BDF100" s="6"/>
      <c r="BDG100" s="6"/>
      <c r="BDH100" s="6"/>
      <c r="BDI100" s="6"/>
      <c r="BDJ100" s="6"/>
      <c r="BDK100" s="6"/>
      <c r="BDL100" s="6"/>
      <c r="BDM100" s="6"/>
      <c r="BDN100" s="6"/>
      <c r="BDO100" s="6"/>
      <c r="BDP100" s="6"/>
      <c r="BDQ100" s="6"/>
      <c r="BDR100" s="6"/>
      <c r="BDS100" s="6"/>
      <c r="BDT100" s="6"/>
      <c r="BDU100" s="6"/>
      <c r="BDV100" s="6"/>
      <c r="BDW100" s="6"/>
      <c r="BDX100" s="6"/>
      <c r="BDY100" s="6"/>
      <c r="BDZ100" s="6"/>
      <c r="BEA100" s="6"/>
      <c r="BEB100" s="6"/>
      <c r="BEC100" s="6"/>
      <c r="BED100" s="6"/>
      <c r="BEE100" s="6"/>
      <c r="BEF100" s="6"/>
      <c r="BEG100" s="6"/>
      <c r="BEH100" s="6"/>
      <c r="BEI100" s="6"/>
      <c r="BEJ100" s="6"/>
      <c r="BEK100" s="6"/>
      <c r="BEL100" s="6"/>
      <c r="BEM100" s="6"/>
      <c r="BEN100" s="6"/>
      <c r="BEO100" s="6"/>
      <c r="BEP100" s="6"/>
      <c r="BEQ100" s="6"/>
      <c r="BER100" s="6"/>
      <c r="BES100" s="6"/>
      <c r="BET100" s="6"/>
      <c r="BEU100" s="6"/>
      <c r="BEV100" s="6"/>
      <c r="BEW100" s="6"/>
      <c r="BEX100" s="6"/>
      <c r="BEY100" s="6"/>
      <c r="BEZ100" s="6"/>
      <c r="BFA100" s="6"/>
      <c r="BFB100" s="6"/>
      <c r="BFC100" s="6"/>
      <c r="BFD100" s="6"/>
      <c r="BFE100" s="6"/>
      <c r="BFF100" s="6"/>
      <c r="BFG100" s="6"/>
      <c r="BFH100" s="6"/>
      <c r="BFI100" s="6"/>
      <c r="BFJ100" s="6"/>
      <c r="BFK100" s="6"/>
      <c r="BFL100" s="6"/>
      <c r="BFM100" s="6"/>
      <c r="BFN100" s="6"/>
      <c r="BFO100" s="6"/>
      <c r="BFP100" s="6"/>
      <c r="BFQ100" s="6"/>
      <c r="BFR100" s="6"/>
      <c r="BFS100" s="6"/>
      <c r="BFT100" s="6"/>
      <c r="BFU100" s="6"/>
      <c r="BFV100" s="6"/>
      <c r="BFW100" s="6"/>
      <c r="BFX100" s="6"/>
      <c r="BFY100" s="6"/>
      <c r="BFZ100" s="6"/>
      <c r="BGA100" s="6"/>
      <c r="BGB100" s="6"/>
      <c r="BGC100" s="6"/>
      <c r="BGD100" s="6"/>
      <c r="BGE100" s="6"/>
      <c r="BGF100" s="6"/>
      <c r="BGG100" s="6"/>
      <c r="BGH100" s="6"/>
      <c r="BGI100" s="6"/>
      <c r="BGJ100" s="6"/>
      <c r="BGK100" s="6"/>
      <c r="BGL100" s="6"/>
      <c r="BGM100" s="6"/>
      <c r="BGN100" s="6"/>
      <c r="BGO100" s="6"/>
      <c r="BGP100" s="6"/>
      <c r="BGQ100" s="6"/>
      <c r="BGR100" s="6"/>
      <c r="BGS100" s="6"/>
      <c r="BGT100" s="6"/>
      <c r="BGU100" s="6"/>
      <c r="BGV100" s="6"/>
      <c r="BGW100" s="6"/>
      <c r="BGX100" s="6"/>
      <c r="BGY100" s="6"/>
      <c r="BGZ100" s="6"/>
      <c r="BHA100" s="6"/>
      <c r="BHB100" s="6"/>
      <c r="BHC100" s="6"/>
      <c r="BHD100" s="6"/>
      <c r="BHE100" s="6"/>
      <c r="BHF100" s="6"/>
      <c r="BHG100" s="6"/>
      <c r="BHH100" s="6"/>
      <c r="BHI100" s="6"/>
      <c r="BHJ100" s="6"/>
      <c r="BHK100" s="6"/>
      <c r="BHL100" s="6"/>
      <c r="BHM100" s="6"/>
      <c r="BHN100" s="6"/>
      <c r="BHO100" s="6"/>
      <c r="BHP100" s="6"/>
      <c r="BHQ100" s="6"/>
      <c r="BHR100" s="6"/>
      <c r="BHS100" s="6"/>
      <c r="BHT100" s="6"/>
      <c r="BHU100" s="6"/>
      <c r="BHV100" s="6"/>
      <c r="BHW100" s="6"/>
      <c r="BHX100" s="6"/>
      <c r="BHY100" s="6"/>
      <c r="BHZ100" s="6"/>
      <c r="BIA100" s="6"/>
      <c r="BIB100" s="6"/>
      <c r="BIC100" s="6"/>
      <c r="BID100" s="6"/>
      <c r="BIE100" s="6"/>
      <c r="BIF100" s="6"/>
      <c r="BIG100" s="6"/>
      <c r="BIH100" s="6"/>
      <c r="BII100" s="6"/>
      <c r="BIJ100" s="6"/>
      <c r="BIK100" s="6"/>
      <c r="BIL100" s="6"/>
      <c r="BIM100" s="6"/>
      <c r="BIN100" s="6"/>
      <c r="BIO100" s="6"/>
      <c r="BIP100" s="6"/>
      <c r="BIQ100" s="6"/>
      <c r="BIR100" s="6"/>
      <c r="BIS100" s="6"/>
      <c r="BIT100" s="6"/>
      <c r="BIU100" s="6"/>
      <c r="BIV100" s="6"/>
      <c r="BIW100" s="6"/>
      <c r="BIX100" s="6"/>
      <c r="BIY100" s="6"/>
      <c r="BIZ100" s="6"/>
      <c r="BJA100" s="6"/>
      <c r="BJB100" s="6"/>
      <c r="BJC100" s="6"/>
      <c r="BJD100" s="6"/>
      <c r="BJE100" s="6"/>
      <c r="BJF100" s="6"/>
      <c r="BJG100" s="6"/>
      <c r="BJH100" s="6"/>
      <c r="BJI100" s="6"/>
      <c r="BJJ100" s="6"/>
      <c r="BJK100" s="6"/>
      <c r="BJL100" s="6"/>
      <c r="BJM100" s="6"/>
      <c r="BJN100" s="6"/>
      <c r="BJO100" s="6"/>
      <c r="BJP100" s="6"/>
      <c r="BJQ100" s="6"/>
      <c r="BJR100" s="6"/>
      <c r="BJS100" s="6"/>
      <c r="BJT100" s="6"/>
      <c r="BJU100" s="6"/>
      <c r="BJV100" s="6"/>
      <c r="BJW100" s="6"/>
      <c r="BJX100" s="6"/>
      <c r="BJY100" s="6"/>
      <c r="BJZ100" s="6"/>
      <c r="BKA100" s="6"/>
      <c r="BKB100" s="6"/>
      <c r="BKC100" s="6"/>
      <c r="BKD100" s="6"/>
      <c r="BKE100" s="6"/>
      <c r="BKF100" s="6"/>
      <c r="BKG100" s="6"/>
      <c r="BKH100" s="6"/>
      <c r="BKI100" s="6"/>
      <c r="BKJ100" s="6"/>
      <c r="BKK100" s="6"/>
      <c r="BKL100" s="6"/>
      <c r="BKM100" s="6"/>
      <c r="BKN100" s="6"/>
      <c r="BKO100" s="6"/>
      <c r="BKP100" s="6"/>
      <c r="BKQ100" s="6"/>
      <c r="BKR100" s="6"/>
      <c r="BKS100" s="6"/>
      <c r="BKT100" s="6"/>
      <c r="BKU100" s="6"/>
      <c r="BKV100" s="6"/>
      <c r="BKW100" s="6"/>
      <c r="BKX100" s="6"/>
      <c r="BKY100" s="6"/>
      <c r="BKZ100" s="6"/>
      <c r="BLA100" s="6"/>
      <c r="BLB100" s="6"/>
      <c r="BLC100" s="6"/>
      <c r="BLD100" s="6"/>
      <c r="BLE100" s="6"/>
      <c r="BLF100" s="6"/>
      <c r="BLG100" s="6"/>
      <c r="BLH100" s="6"/>
      <c r="BLI100" s="6"/>
      <c r="BLJ100" s="6"/>
      <c r="BLK100" s="6"/>
      <c r="BLL100" s="6"/>
      <c r="BLM100" s="6"/>
      <c r="BLN100" s="6"/>
      <c r="BLO100" s="6"/>
      <c r="BLP100" s="6"/>
      <c r="BLQ100" s="6"/>
      <c r="BLR100" s="6"/>
      <c r="BLS100" s="6"/>
      <c r="BLT100" s="6"/>
      <c r="BLU100" s="6"/>
      <c r="BLV100" s="6"/>
      <c r="BLW100" s="6"/>
      <c r="BLX100" s="6"/>
      <c r="BLY100" s="6"/>
      <c r="BLZ100" s="6"/>
      <c r="BMA100" s="6"/>
      <c r="BMB100" s="6"/>
      <c r="BMC100" s="6"/>
      <c r="BMD100" s="6"/>
      <c r="BME100" s="6"/>
      <c r="BMF100" s="6"/>
      <c r="BMG100" s="6"/>
      <c r="BMH100" s="6"/>
      <c r="BMI100" s="6"/>
      <c r="BMJ100" s="6"/>
      <c r="BMK100" s="6"/>
      <c r="BML100" s="6"/>
      <c r="BMM100" s="6"/>
      <c r="BMN100" s="6"/>
      <c r="BMO100" s="6"/>
      <c r="BMP100" s="6"/>
      <c r="BMQ100" s="6"/>
      <c r="BMR100" s="6"/>
      <c r="BMS100" s="6"/>
      <c r="BMT100" s="6"/>
      <c r="BMU100" s="6"/>
      <c r="BMV100" s="6"/>
      <c r="BMW100" s="6"/>
      <c r="BMX100" s="6"/>
      <c r="BMY100" s="6"/>
      <c r="BMZ100" s="6"/>
      <c r="BNA100" s="6"/>
      <c r="BNB100" s="6"/>
      <c r="BNC100" s="6"/>
      <c r="BND100" s="6"/>
      <c r="BNE100" s="6"/>
      <c r="BNF100" s="6"/>
      <c r="BNG100" s="6"/>
      <c r="BNH100" s="6"/>
      <c r="BNI100" s="6"/>
      <c r="BNJ100" s="6"/>
      <c r="BNK100" s="6"/>
      <c r="BNL100" s="6"/>
      <c r="BNM100" s="6"/>
      <c r="BNN100" s="6"/>
      <c r="BNO100" s="6"/>
      <c r="BNP100" s="6"/>
      <c r="BNQ100" s="6"/>
      <c r="BNR100" s="6"/>
      <c r="BNS100" s="6"/>
      <c r="BNT100" s="6"/>
      <c r="BNU100" s="6"/>
      <c r="BNV100" s="6"/>
      <c r="BNW100" s="6"/>
      <c r="BNX100" s="6"/>
      <c r="BNY100" s="6"/>
      <c r="BNZ100" s="6"/>
      <c r="BOA100" s="6"/>
      <c r="BOB100" s="6"/>
      <c r="BOC100" s="6"/>
      <c r="BOD100" s="6"/>
      <c r="BOE100" s="6"/>
      <c r="BOF100" s="6"/>
      <c r="BOG100" s="6"/>
      <c r="BOH100" s="6"/>
      <c r="BOI100" s="6"/>
      <c r="BOJ100" s="6"/>
      <c r="BOK100" s="6"/>
      <c r="BOL100" s="6"/>
      <c r="BOM100" s="6"/>
      <c r="BON100" s="6"/>
      <c r="BOO100" s="6"/>
      <c r="BOP100" s="6"/>
      <c r="BOQ100" s="6"/>
      <c r="BOR100" s="6"/>
      <c r="BOS100" s="6"/>
      <c r="BOT100" s="6"/>
      <c r="BOU100" s="6"/>
      <c r="BOV100" s="6"/>
      <c r="BOW100" s="6"/>
      <c r="BOX100" s="6"/>
      <c r="BOY100" s="6"/>
      <c r="BOZ100" s="6"/>
      <c r="BPA100" s="6"/>
      <c r="BPB100" s="6"/>
      <c r="BPC100" s="6"/>
      <c r="BPD100" s="6"/>
      <c r="BPE100" s="6"/>
      <c r="BPF100" s="6"/>
      <c r="BPG100" s="6"/>
      <c r="BPH100" s="6"/>
      <c r="BPI100" s="6"/>
      <c r="BPJ100" s="6"/>
      <c r="BPK100" s="6"/>
      <c r="BPL100" s="6"/>
      <c r="BPM100" s="6"/>
      <c r="BPN100" s="6"/>
      <c r="BPO100" s="6"/>
      <c r="BPP100" s="6"/>
      <c r="BPQ100" s="6"/>
      <c r="BPR100" s="6"/>
      <c r="BPS100" s="6"/>
      <c r="BPT100" s="6"/>
      <c r="BPU100" s="6"/>
      <c r="BPV100" s="6"/>
      <c r="BPW100" s="6"/>
      <c r="BPX100" s="6"/>
      <c r="BPY100" s="6"/>
      <c r="BPZ100" s="6"/>
      <c r="BQA100" s="6"/>
      <c r="BQB100" s="6"/>
      <c r="BQC100" s="6"/>
      <c r="BQD100" s="6"/>
      <c r="BQE100" s="6"/>
      <c r="BQF100" s="6"/>
      <c r="BQG100" s="6"/>
      <c r="BQH100" s="6"/>
      <c r="BQI100" s="6"/>
      <c r="BQJ100" s="6"/>
      <c r="BQK100" s="6"/>
      <c r="BQL100" s="6"/>
      <c r="BQM100" s="6"/>
      <c r="BQN100" s="6"/>
      <c r="BQO100" s="6"/>
      <c r="BQP100" s="6"/>
      <c r="BQQ100" s="6"/>
      <c r="BQR100" s="6"/>
      <c r="BQS100" s="6"/>
      <c r="BQT100" s="6"/>
      <c r="BQU100" s="6"/>
      <c r="BQV100" s="6"/>
      <c r="BQW100" s="6"/>
      <c r="BQX100" s="6"/>
      <c r="BQY100" s="6"/>
      <c r="BQZ100" s="6"/>
      <c r="BRA100" s="6"/>
      <c r="BRB100" s="6"/>
      <c r="BRC100" s="6"/>
      <c r="BRD100" s="6"/>
      <c r="BRE100" s="6"/>
      <c r="BRF100" s="6"/>
      <c r="BRG100" s="6"/>
      <c r="BRH100" s="6"/>
      <c r="BRI100" s="6"/>
      <c r="BRJ100" s="6"/>
      <c r="BRK100" s="6"/>
      <c r="BRL100" s="6"/>
      <c r="BRM100" s="6"/>
      <c r="BRN100" s="6"/>
      <c r="BRO100" s="6"/>
      <c r="BRP100" s="6"/>
      <c r="BRQ100" s="6"/>
      <c r="BRR100" s="6"/>
      <c r="BRS100" s="6"/>
      <c r="BRT100" s="6"/>
      <c r="BRU100" s="6"/>
      <c r="BRV100" s="6"/>
      <c r="BRW100" s="6"/>
      <c r="BRX100" s="6"/>
      <c r="BRY100" s="6"/>
      <c r="BRZ100" s="6"/>
      <c r="BSA100" s="6"/>
      <c r="BSB100" s="6"/>
      <c r="BSC100" s="6"/>
      <c r="BSD100" s="6"/>
      <c r="BSE100" s="6"/>
      <c r="BSF100" s="6"/>
      <c r="BSG100" s="6"/>
      <c r="BSH100" s="6"/>
      <c r="BSI100" s="6"/>
      <c r="BSJ100" s="6"/>
      <c r="BSK100" s="6"/>
      <c r="BSL100" s="6"/>
      <c r="BSM100" s="6"/>
      <c r="BSN100" s="6"/>
      <c r="BSO100" s="6"/>
      <c r="BSP100" s="6"/>
      <c r="BSQ100" s="6"/>
      <c r="BSR100" s="6"/>
      <c r="BSS100" s="6"/>
      <c r="BST100" s="6"/>
      <c r="BSU100" s="6"/>
      <c r="BSV100" s="6"/>
      <c r="BSW100" s="6"/>
      <c r="BSX100" s="6"/>
      <c r="BSY100" s="6"/>
      <c r="BSZ100" s="6"/>
      <c r="BTA100" s="6"/>
      <c r="BTB100" s="6"/>
      <c r="BTC100" s="6"/>
      <c r="BTD100" s="6"/>
      <c r="BTE100" s="6"/>
      <c r="BTF100" s="6"/>
      <c r="BTG100" s="6"/>
      <c r="BTH100" s="6"/>
      <c r="BTI100" s="6"/>
      <c r="BTJ100" s="6"/>
      <c r="BTK100" s="6"/>
      <c r="BTL100" s="6"/>
      <c r="BTM100" s="6"/>
      <c r="BTN100" s="6"/>
      <c r="BTO100" s="6"/>
      <c r="BTP100" s="6"/>
      <c r="BTQ100" s="6"/>
      <c r="BTR100" s="6"/>
      <c r="BTS100" s="6"/>
      <c r="BTT100" s="6"/>
      <c r="BTU100" s="6"/>
      <c r="BTV100" s="6"/>
      <c r="BTW100" s="6"/>
      <c r="BTX100" s="6"/>
      <c r="BTY100" s="6"/>
      <c r="BTZ100" s="6"/>
      <c r="BUA100" s="6"/>
      <c r="BUB100" s="6"/>
      <c r="BUC100" s="6"/>
      <c r="BUD100" s="6"/>
      <c r="BUE100" s="6"/>
      <c r="BUF100" s="6"/>
      <c r="BUG100" s="6"/>
      <c r="BUH100" s="6"/>
      <c r="BUI100" s="6"/>
      <c r="BUJ100" s="6"/>
      <c r="BUK100" s="6"/>
      <c r="BUL100" s="6"/>
      <c r="BUM100" s="6"/>
      <c r="BUN100" s="6"/>
      <c r="BUO100" s="6"/>
      <c r="BUP100" s="6"/>
      <c r="BUQ100" s="6"/>
      <c r="BUR100" s="6"/>
      <c r="BUS100" s="6"/>
      <c r="BUT100" s="6"/>
      <c r="BUU100" s="6"/>
      <c r="BUV100" s="6"/>
      <c r="BUW100" s="6"/>
      <c r="BUX100" s="6"/>
      <c r="BUY100" s="6"/>
      <c r="BUZ100" s="6"/>
      <c r="BVA100" s="6"/>
      <c r="BVB100" s="6"/>
      <c r="BVC100" s="6"/>
      <c r="BVD100" s="6"/>
      <c r="BVE100" s="6"/>
      <c r="BVF100" s="6"/>
      <c r="BVG100" s="6"/>
      <c r="BVH100" s="6"/>
      <c r="BVI100" s="6"/>
      <c r="BVJ100" s="6"/>
      <c r="BVK100" s="6"/>
      <c r="BVL100" s="6"/>
      <c r="BVM100" s="6"/>
      <c r="BVN100" s="6"/>
      <c r="BVO100" s="6"/>
      <c r="BVP100" s="6"/>
      <c r="BVQ100" s="6"/>
      <c r="BVR100" s="6"/>
      <c r="BVS100" s="6"/>
      <c r="BVT100" s="6"/>
      <c r="BVU100" s="6"/>
      <c r="BVV100" s="6"/>
      <c r="BVW100" s="6"/>
      <c r="BVX100" s="6"/>
      <c r="BVY100" s="6"/>
      <c r="BVZ100" s="6"/>
      <c r="BWA100" s="6"/>
      <c r="BWB100" s="6"/>
      <c r="BWC100" s="6"/>
      <c r="BWD100" s="6"/>
      <c r="BWE100" s="6"/>
      <c r="BWF100" s="6"/>
      <c r="BWG100" s="6"/>
      <c r="BWH100" s="6"/>
      <c r="BWI100" s="6"/>
      <c r="BWJ100" s="6"/>
      <c r="BWK100" s="6"/>
      <c r="BWL100" s="6"/>
      <c r="BWM100" s="6"/>
      <c r="BWN100" s="6"/>
      <c r="BWO100" s="6"/>
      <c r="BWP100" s="6"/>
      <c r="BWQ100" s="6"/>
      <c r="BWR100" s="6"/>
      <c r="BWS100" s="6"/>
      <c r="BWT100" s="6"/>
      <c r="BWU100" s="6"/>
      <c r="BWV100" s="6"/>
      <c r="BWW100" s="6"/>
      <c r="BWX100" s="6"/>
      <c r="BWY100" s="6"/>
      <c r="BWZ100" s="6"/>
      <c r="BXA100" s="6"/>
      <c r="BXB100" s="6"/>
      <c r="BXC100" s="6"/>
      <c r="BXD100" s="6"/>
      <c r="BXE100" s="6"/>
      <c r="BXF100" s="6"/>
      <c r="BXG100" s="6"/>
      <c r="BXH100" s="6"/>
      <c r="BXI100" s="6"/>
      <c r="BXJ100" s="6"/>
      <c r="BXK100" s="6"/>
      <c r="BXL100" s="6"/>
      <c r="BXM100" s="6"/>
      <c r="BXN100" s="6"/>
      <c r="BXO100" s="6"/>
      <c r="BXP100" s="6"/>
      <c r="BXQ100" s="6"/>
      <c r="BXR100" s="6"/>
      <c r="BXS100" s="6"/>
      <c r="BXT100" s="6"/>
      <c r="BXU100" s="6"/>
      <c r="BXV100" s="6"/>
      <c r="BXW100" s="6"/>
      <c r="BXX100" s="6"/>
      <c r="BXY100" s="6"/>
    </row>
    <row r="101" spans="1:2001" ht="24.75">
      <c r="A101" s="53" t="s">
        <v>97</v>
      </c>
      <c r="B101" s="76" t="s">
        <v>98</v>
      </c>
      <c r="C101" s="62"/>
      <c r="D101" s="94"/>
      <c r="E101" s="64"/>
      <c r="F101" s="64"/>
      <c r="G101" s="64"/>
      <c r="H101" s="64"/>
      <c r="I101" s="65"/>
      <c r="J101" s="64"/>
      <c r="K101" s="66"/>
      <c r="L101" s="65"/>
      <c r="M101" s="77"/>
      <c r="N101" s="77"/>
    </row>
    <row r="102" spans="1:2001" ht="15.75" customHeight="1">
      <c r="A102" s="53"/>
      <c r="B102" s="61" t="s">
        <v>44</v>
      </c>
      <c r="C102" s="78">
        <f>'[17]Schedule 4, RC-1, RC-1A'!B90+'[17]Schedule 4, RC-1, RC-1A'!C90</f>
        <v>7</v>
      </c>
      <c r="D102" s="79">
        <v>4.33</v>
      </c>
      <c r="E102" s="64">
        <f>'[15]Price Out'!$I$69</f>
        <v>4.1500000000000004</v>
      </c>
      <c r="F102" s="64">
        <f>'[18]Staff calcs'!$M$106</f>
        <v>4.3022364016325474</v>
      </c>
      <c r="G102" s="64">
        <f t="shared" si="33"/>
        <v>4.32</v>
      </c>
      <c r="H102" s="64">
        <f>G102</f>
        <v>4.32</v>
      </c>
      <c r="I102" s="65">
        <f>C102*D102*E102</f>
        <v>125.78650000000002</v>
      </c>
      <c r="J102" s="64">
        <f>I102*12</f>
        <v>1509.4380000000001</v>
      </c>
      <c r="K102" s="66">
        <f>C102*D102*H102*12</f>
        <v>1571.2704000000003</v>
      </c>
      <c r="L102" s="65">
        <f t="shared" si="34"/>
        <v>1.7763598367452893E-2</v>
      </c>
      <c r="M102" s="65">
        <f>C102*D102*L102</f>
        <v>0.53841466651749725</v>
      </c>
      <c r="N102" s="65">
        <f>M102*12</f>
        <v>6.4609759982099675</v>
      </c>
      <c r="O102" s="67">
        <f>(H102-E102)/E102</f>
        <v>4.0963855421686728E-2</v>
      </c>
    </row>
    <row r="103" spans="1:2001" ht="15.75">
      <c r="A103" s="53"/>
      <c r="B103" s="61" t="s">
        <v>43</v>
      </c>
      <c r="C103" s="78">
        <f>'[17]Schedule 4, RC-1, RC-1A'!B91+'[17]Schedule 4, RC-1, RC-1A'!C91</f>
        <v>19</v>
      </c>
      <c r="D103" s="79">
        <v>4.33</v>
      </c>
      <c r="E103" s="64">
        <f>'[15]Price Out'!$I$70</f>
        <v>5.36</v>
      </c>
      <c r="F103" s="64">
        <f>'[18]Staff calcs'!$M$108</f>
        <v>5.6067279612665422</v>
      </c>
      <c r="G103" s="64">
        <f t="shared" si="33"/>
        <v>5.58</v>
      </c>
      <c r="H103" s="64">
        <f t="shared" ref="H103:H109" si="42">G103</f>
        <v>5.58</v>
      </c>
      <c r="I103" s="65">
        <f>C103*D103*E103</f>
        <v>440.96719999999999</v>
      </c>
      <c r="J103" s="64">
        <f>I103*12</f>
        <v>5291.6063999999997</v>
      </c>
      <c r="K103" s="66">
        <f t="shared" ref="K103:K109" si="43">C103*D103*H103*12</f>
        <v>5508.7991999999995</v>
      </c>
      <c r="L103" s="65">
        <f t="shared" si="34"/>
        <v>-2.6727961266542088E-2</v>
      </c>
      <c r="M103" s="65">
        <f t="shared" ref="M103:M109" si="44">C103*D103*L103</f>
        <v>-2.1989093733984175</v>
      </c>
      <c r="N103" s="65">
        <f t="shared" ref="N103:N109" si="45">M103*12</f>
        <v>-26.38691248078101</v>
      </c>
      <c r="O103" s="67">
        <f t="shared" ref="O103:O104" si="46">(H103-E103)/E103</f>
        <v>4.1044776119402937E-2</v>
      </c>
    </row>
    <row r="104" spans="1:2001" ht="15.75">
      <c r="A104" s="53"/>
      <c r="B104" s="61" t="s">
        <v>42</v>
      </c>
      <c r="C104" s="78">
        <f>'[17]Schedule 4, RC-1, RC-1A'!B93+'[17]Schedule 4, RC-1, RC-1A'!C93</f>
        <v>71</v>
      </c>
      <c r="D104" s="79">
        <v>4.33</v>
      </c>
      <c r="E104" s="64">
        <f>'[15]Price Out'!$I$71</f>
        <v>7.06</v>
      </c>
      <c r="F104" s="64">
        <f>'[18]Staff calcs'!$M$110</f>
        <v>7.4169681141728683</v>
      </c>
      <c r="G104" s="64">
        <f t="shared" si="33"/>
        <v>7.35</v>
      </c>
      <c r="H104" s="64">
        <f t="shared" si="42"/>
        <v>7.35</v>
      </c>
      <c r="I104" s="65">
        <f>C104*D104*E104</f>
        <v>2170.4557999999997</v>
      </c>
      <c r="J104" s="64">
        <f>I104*12</f>
        <v>26045.469599999997</v>
      </c>
      <c r="K104" s="66">
        <f t="shared" si="43"/>
        <v>27115.325999999997</v>
      </c>
      <c r="L104" s="65">
        <f t="shared" si="34"/>
        <v>-6.6968114172868631E-2</v>
      </c>
      <c r="M104" s="65">
        <f t="shared" si="44"/>
        <v>-20.588007340165003</v>
      </c>
      <c r="N104" s="65">
        <f t="shared" si="45"/>
        <v>-247.05608808198002</v>
      </c>
      <c r="O104" s="67">
        <f t="shared" si="46"/>
        <v>4.1076487252124656E-2</v>
      </c>
    </row>
    <row r="105" spans="1:2001" ht="15.75">
      <c r="A105" s="53"/>
      <c r="B105" s="61"/>
      <c r="C105" s="78"/>
      <c r="D105" s="79"/>
      <c r="E105" s="64"/>
      <c r="F105" s="64"/>
      <c r="G105" s="64"/>
      <c r="H105" s="64"/>
      <c r="I105" s="65"/>
      <c r="J105" s="64"/>
      <c r="K105" s="66"/>
      <c r="L105" s="65"/>
      <c r="M105" s="65"/>
      <c r="N105" s="65"/>
      <c r="O105" s="67"/>
    </row>
    <row r="106" spans="1:2001" ht="24.75">
      <c r="A106" s="53" t="s">
        <v>97</v>
      </c>
      <c r="B106" s="76" t="s">
        <v>99</v>
      </c>
      <c r="C106" s="78"/>
      <c r="D106" s="79"/>
      <c r="E106" s="64"/>
      <c r="F106" s="64"/>
      <c r="G106" s="64"/>
      <c r="H106" s="64"/>
      <c r="I106" s="65"/>
      <c r="J106" s="64"/>
      <c r="K106" s="66"/>
      <c r="L106" s="65"/>
      <c r="M106" s="65"/>
      <c r="N106" s="65"/>
      <c r="O106" s="67"/>
    </row>
    <row r="107" spans="1:2001" ht="15.75">
      <c r="A107" s="53"/>
      <c r="B107" s="61" t="s">
        <v>44</v>
      </c>
      <c r="C107" s="78">
        <f>'[17]Schedule 4, RC-1, RC-1A'!H90</f>
        <v>2</v>
      </c>
      <c r="D107" s="79">
        <v>4.33</v>
      </c>
      <c r="E107" s="64">
        <f>E102</f>
        <v>4.1500000000000004</v>
      </c>
      <c r="F107" s="64">
        <f>F102</f>
        <v>4.3022364016325474</v>
      </c>
      <c r="G107" s="64">
        <f t="shared" si="33"/>
        <v>4.32</v>
      </c>
      <c r="H107" s="64">
        <f t="shared" si="42"/>
        <v>4.32</v>
      </c>
      <c r="I107" s="65">
        <f>C107*D107*E107</f>
        <v>35.939000000000007</v>
      </c>
      <c r="J107" s="64">
        <f>I107*12</f>
        <v>431.26800000000009</v>
      </c>
      <c r="K107" s="66">
        <f>C107*D107*H107*12</f>
        <v>448.93439999999998</v>
      </c>
      <c r="L107" s="65">
        <f t="shared" si="34"/>
        <v>1.7763598367452893E-2</v>
      </c>
      <c r="M107" s="65">
        <f t="shared" si="44"/>
        <v>0.15383276186214206</v>
      </c>
      <c r="N107" s="65">
        <f t="shared" si="45"/>
        <v>1.8459931423457048</v>
      </c>
      <c r="O107" s="67">
        <f>(H107-E107)/E107</f>
        <v>4.0963855421686728E-2</v>
      </c>
    </row>
    <row r="108" spans="1:2001" ht="15.75">
      <c r="A108" s="53"/>
      <c r="B108" s="61" t="s">
        <v>43</v>
      </c>
      <c r="C108" s="78">
        <f>'[17]Schedule 4, RC-1, RC-1A'!H91</f>
        <v>5</v>
      </c>
      <c r="D108" s="79">
        <v>4.33</v>
      </c>
      <c r="E108" s="64">
        <f>E103</f>
        <v>5.36</v>
      </c>
      <c r="F108" s="64">
        <f t="shared" ref="F108:F109" si="47">F103</f>
        <v>5.6067279612665422</v>
      </c>
      <c r="G108" s="64">
        <f t="shared" si="33"/>
        <v>5.58</v>
      </c>
      <c r="H108" s="64">
        <f t="shared" si="42"/>
        <v>5.58</v>
      </c>
      <c r="I108" s="65">
        <f>C108*D108*E108</f>
        <v>116.044</v>
      </c>
      <c r="J108" s="64">
        <f>I108*12</f>
        <v>1392.528</v>
      </c>
      <c r="K108" s="66">
        <f t="shared" si="43"/>
        <v>1449.6839999999997</v>
      </c>
      <c r="L108" s="65">
        <f t="shared" si="34"/>
        <v>-2.6727961266542088E-2</v>
      </c>
      <c r="M108" s="65">
        <f t="shared" si="44"/>
        <v>-0.57866036142063615</v>
      </c>
      <c r="N108" s="65">
        <f t="shared" si="45"/>
        <v>-6.9439243370476333</v>
      </c>
      <c r="O108" s="67">
        <f>(H108-E108)/E108</f>
        <v>4.1044776119402937E-2</v>
      </c>
    </row>
    <row r="109" spans="1:2001" ht="15.75">
      <c r="A109" s="53"/>
      <c r="B109" s="61" t="s">
        <v>42</v>
      </c>
      <c r="C109" s="78">
        <f>'[17]Schedule 4, RC-1, RC-1A'!H93</f>
        <v>7</v>
      </c>
      <c r="D109" s="79">
        <v>4.33</v>
      </c>
      <c r="E109" s="64">
        <f>E104</f>
        <v>7.06</v>
      </c>
      <c r="F109" s="64">
        <f t="shared" si="47"/>
        <v>7.4169681141728683</v>
      </c>
      <c r="G109" s="64">
        <f t="shared" si="33"/>
        <v>7.35</v>
      </c>
      <c r="H109" s="64">
        <f t="shared" si="42"/>
        <v>7.35</v>
      </c>
      <c r="I109" s="65">
        <f>C109*D109*E109</f>
        <v>213.98859999999999</v>
      </c>
      <c r="J109" s="64">
        <f>I109*12</f>
        <v>2567.8631999999998</v>
      </c>
      <c r="K109" s="66">
        <f t="shared" si="43"/>
        <v>2673.3420000000001</v>
      </c>
      <c r="L109" s="65">
        <f t="shared" si="34"/>
        <v>-6.6968114172868631E-2</v>
      </c>
      <c r="M109" s="65">
        <f t="shared" si="44"/>
        <v>-2.0298035405796484</v>
      </c>
      <c r="N109" s="65">
        <f t="shared" si="45"/>
        <v>-24.357642486955783</v>
      </c>
      <c r="O109" s="67">
        <f t="shared" ref="O109" si="48">(H109-E109)/E109</f>
        <v>4.1076487252124656E-2</v>
      </c>
    </row>
    <row r="110" spans="1:2001" s="75" customFormat="1" ht="15.75">
      <c r="A110" s="53"/>
      <c r="B110" s="68"/>
      <c r="C110" s="69"/>
      <c r="D110" s="81"/>
      <c r="E110" s="71"/>
      <c r="F110" s="71"/>
      <c r="G110" s="71"/>
      <c r="H110" s="71"/>
      <c r="I110" s="72"/>
      <c r="J110" s="71"/>
      <c r="K110" s="73"/>
      <c r="L110" s="72"/>
      <c r="M110" s="72"/>
      <c r="N110" s="7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  <c r="JH110" s="6"/>
      <c r="JI110" s="6"/>
      <c r="JJ110" s="6"/>
      <c r="JK110" s="6"/>
      <c r="JL110" s="6"/>
      <c r="JM110" s="6"/>
      <c r="JN110" s="6"/>
      <c r="JO110" s="6"/>
      <c r="JP110" s="6"/>
      <c r="JQ110" s="6"/>
      <c r="JR110" s="6"/>
      <c r="JS110" s="6"/>
      <c r="JT110" s="6"/>
      <c r="JU110" s="6"/>
      <c r="JV110" s="6"/>
      <c r="JW110" s="6"/>
      <c r="JX110" s="6"/>
      <c r="JY110" s="6"/>
      <c r="JZ110" s="6"/>
      <c r="KA110" s="6"/>
      <c r="KB110" s="6"/>
      <c r="KC110" s="6"/>
      <c r="KD110" s="6"/>
      <c r="KE110" s="6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  <c r="KU110" s="6"/>
      <c r="KV110" s="6"/>
      <c r="KW110" s="6"/>
      <c r="KX110" s="6"/>
      <c r="KY110" s="6"/>
      <c r="KZ110" s="6"/>
      <c r="LA110" s="6"/>
      <c r="LB110" s="6"/>
      <c r="LC110" s="6"/>
      <c r="LD110" s="6"/>
      <c r="LE110" s="6"/>
      <c r="LF110" s="6"/>
      <c r="LG110" s="6"/>
      <c r="LH110" s="6"/>
      <c r="LI110" s="6"/>
      <c r="LJ110" s="6"/>
      <c r="LK110" s="6"/>
      <c r="LL110" s="6"/>
      <c r="LM110" s="6"/>
      <c r="LN110" s="6"/>
      <c r="LO110" s="6"/>
      <c r="LP110" s="6"/>
      <c r="LQ110" s="6"/>
      <c r="LR110" s="6"/>
      <c r="LS110" s="6"/>
      <c r="LT110" s="6"/>
      <c r="LU110" s="6"/>
      <c r="LV110" s="6"/>
      <c r="LW110" s="6"/>
      <c r="LX110" s="6"/>
      <c r="LY110" s="6"/>
      <c r="LZ110" s="6"/>
      <c r="MA110" s="6"/>
      <c r="MB110" s="6"/>
      <c r="MC110" s="6"/>
      <c r="MD110" s="6"/>
      <c r="ME110" s="6"/>
      <c r="MF110" s="6"/>
      <c r="MG110" s="6"/>
      <c r="MH110" s="6"/>
      <c r="MI110" s="6"/>
      <c r="MJ110" s="6"/>
      <c r="MK110" s="6"/>
      <c r="ML110" s="6"/>
      <c r="MM110" s="6"/>
      <c r="MN110" s="6"/>
      <c r="MO110" s="6"/>
      <c r="MP110" s="6"/>
      <c r="MQ110" s="6"/>
      <c r="MR110" s="6"/>
      <c r="MS110" s="6"/>
      <c r="MT110" s="6"/>
      <c r="MU110" s="6"/>
      <c r="MV110" s="6"/>
      <c r="MW110" s="6"/>
      <c r="MX110" s="6"/>
      <c r="MY110" s="6"/>
      <c r="MZ110" s="6"/>
      <c r="NA110" s="6"/>
      <c r="NB110" s="6"/>
      <c r="NC110" s="6"/>
      <c r="ND110" s="6"/>
      <c r="NE110" s="6"/>
      <c r="NF110" s="6"/>
      <c r="NG110" s="6"/>
      <c r="NH110" s="6"/>
      <c r="NI110" s="6"/>
      <c r="NJ110" s="6"/>
      <c r="NK110" s="6"/>
      <c r="NL110" s="6"/>
      <c r="NM110" s="6"/>
      <c r="NN110" s="6"/>
      <c r="NO110" s="6"/>
      <c r="NP110" s="6"/>
      <c r="NQ110" s="6"/>
      <c r="NR110" s="6"/>
      <c r="NS110" s="6"/>
      <c r="NT110" s="6"/>
      <c r="NU110" s="6"/>
      <c r="NV110" s="6"/>
      <c r="NW110" s="6"/>
      <c r="NX110" s="6"/>
      <c r="NY110" s="6"/>
      <c r="NZ110" s="6"/>
      <c r="OA110" s="6"/>
      <c r="OB110" s="6"/>
      <c r="OC110" s="6"/>
      <c r="OD110" s="6"/>
      <c r="OE110" s="6"/>
      <c r="OF110" s="6"/>
      <c r="OG110" s="6"/>
      <c r="OH110" s="6"/>
      <c r="OI110" s="6"/>
      <c r="OJ110" s="6"/>
      <c r="OK110" s="6"/>
      <c r="OL110" s="6"/>
      <c r="OM110" s="6"/>
      <c r="ON110" s="6"/>
      <c r="OO110" s="6"/>
      <c r="OP110" s="6"/>
      <c r="OQ110" s="6"/>
      <c r="OR110" s="6"/>
      <c r="OS110" s="6"/>
      <c r="OT110" s="6"/>
      <c r="OU110" s="6"/>
      <c r="OV110" s="6"/>
      <c r="OW110" s="6"/>
      <c r="OX110" s="6"/>
      <c r="OY110" s="6"/>
      <c r="OZ110" s="6"/>
      <c r="PA110" s="6"/>
      <c r="PB110" s="6"/>
      <c r="PC110" s="6"/>
      <c r="PD110" s="6"/>
      <c r="PE110" s="6"/>
      <c r="PF110" s="6"/>
      <c r="PG110" s="6"/>
      <c r="PH110" s="6"/>
      <c r="PI110" s="6"/>
      <c r="PJ110" s="6"/>
      <c r="PK110" s="6"/>
      <c r="PL110" s="6"/>
      <c r="PM110" s="6"/>
      <c r="PN110" s="6"/>
      <c r="PO110" s="6"/>
      <c r="PP110" s="6"/>
      <c r="PQ110" s="6"/>
      <c r="PR110" s="6"/>
      <c r="PS110" s="6"/>
      <c r="PT110" s="6"/>
      <c r="PU110" s="6"/>
      <c r="PV110" s="6"/>
      <c r="PW110" s="6"/>
      <c r="PX110" s="6"/>
      <c r="PY110" s="6"/>
      <c r="PZ110" s="6"/>
      <c r="QA110" s="6"/>
      <c r="QB110" s="6"/>
      <c r="QC110" s="6"/>
      <c r="QD110" s="6"/>
      <c r="QE110" s="6"/>
      <c r="QF110" s="6"/>
      <c r="QG110" s="6"/>
      <c r="QH110" s="6"/>
      <c r="QI110" s="6"/>
      <c r="QJ110" s="6"/>
      <c r="QK110" s="6"/>
      <c r="QL110" s="6"/>
      <c r="QM110" s="6"/>
      <c r="QN110" s="6"/>
      <c r="QO110" s="6"/>
      <c r="QP110" s="6"/>
      <c r="QQ110" s="6"/>
      <c r="QR110" s="6"/>
      <c r="QS110" s="6"/>
      <c r="QT110" s="6"/>
      <c r="QU110" s="6"/>
      <c r="QV110" s="6"/>
      <c r="QW110" s="6"/>
      <c r="QX110" s="6"/>
      <c r="QY110" s="6"/>
      <c r="QZ110" s="6"/>
      <c r="RA110" s="6"/>
      <c r="RB110" s="6"/>
      <c r="RC110" s="6"/>
      <c r="RD110" s="6"/>
      <c r="RE110" s="6"/>
      <c r="RF110" s="6"/>
      <c r="RG110" s="6"/>
      <c r="RH110" s="6"/>
      <c r="RI110" s="6"/>
      <c r="RJ110" s="6"/>
      <c r="RK110" s="6"/>
      <c r="RL110" s="6"/>
      <c r="RM110" s="6"/>
      <c r="RN110" s="6"/>
      <c r="RO110" s="6"/>
      <c r="RP110" s="6"/>
      <c r="RQ110" s="6"/>
      <c r="RR110" s="6"/>
      <c r="RS110" s="6"/>
      <c r="RT110" s="6"/>
      <c r="RU110" s="6"/>
      <c r="RV110" s="6"/>
      <c r="RW110" s="6"/>
      <c r="RX110" s="6"/>
      <c r="RY110" s="6"/>
      <c r="RZ110" s="6"/>
      <c r="SA110" s="6"/>
      <c r="SB110" s="6"/>
      <c r="SC110" s="6"/>
      <c r="SD110" s="6"/>
      <c r="SE110" s="6"/>
      <c r="SF110" s="6"/>
      <c r="SG110" s="6"/>
      <c r="SH110" s="6"/>
      <c r="SI110" s="6"/>
      <c r="SJ110" s="6"/>
      <c r="SK110" s="6"/>
      <c r="SL110" s="6"/>
      <c r="SM110" s="6"/>
      <c r="SN110" s="6"/>
      <c r="SO110" s="6"/>
      <c r="SP110" s="6"/>
      <c r="SQ110" s="6"/>
      <c r="SR110" s="6"/>
      <c r="SS110" s="6"/>
      <c r="ST110" s="6"/>
      <c r="SU110" s="6"/>
      <c r="SV110" s="6"/>
      <c r="SW110" s="6"/>
      <c r="SX110" s="6"/>
      <c r="SY110" s="6"/>
      <c r="SZ110" s="6"/>
      <c r="TA110" s="6"/>
      <c r="TB110" s="6"/>
      <c r="TC110" s="6"/>
      <c r="TD110" s="6"/>
      <c r="TE110" s="6"/>
      <c r="TF110" s="6"/>
      <c r="TG110" s="6"/>
      <c r="TH110" s="6"/>
      <c r="TI110" s="6"/>
      <c r="TJ110" s="6"/>
      <c r="TK110" s="6"/>
      <c r="TL110" s="6"/>
      <c r="TM110" s="6"/>
      <c r="TN110" s="6"/>
      <c r="TO110" s="6"/>
      <c r="TP110" s="6"/>
      <c r="TQ110" s="6"/>
      <c r="TR110" s="6"/>
      <c r="TS110" s="6"/>
      <c r="TT110" s="6"/>
      <c r="TU110" s="6"/>
      <c r="TV110" s="6"/>
      <c r="TW110" s="6"/>
      <c r="TX110" s="6"/>
      <c r="TY110" s="6"/>
      <c r="TZ110" s="6"/>
      <c r="UA110" s="6"/>
      <c r="UB110" s="6"/>
      <c r="UC110" s="6"/>
      <c r="UD110" s="6"/>
      <c r="UE110" s="6"/>
      <c r="UF110" s="6"/>
      <c r="UG110" s="6"/>
      <c r="UH110" s="6"/>
      <c r="UI110" s="6"/>
      <c r="UJ110" s="6"/>
      <c r="UK110" s="6"/>
      <c r="UL110" s="6"/>
      <c r="UM110" s="6"/>
      <c r="UN110" s="6"/>
      <c r="UO110" s="6"/>
      <c r="UP110" s="6"/>
      <c r="UQ110" s="6"/>
      <c r="UR110" s="6"/>
      <c r="US110" s="6"/>
      <c r="UT110" s="6"/>
      <c r="UU110" s="6"/>
      <c r="UV110" s="6"/>
      <c r="UW110" s="6"/>
      <c r="UX110" s="6"/>
      <c r="UY110" s="6"/>
      <c r="UZ110" s="6"/>
      <c r="VA110" s="6"/>
      <c r="VB110" s="6"/>
      <c r="VC110" s="6"/>
      <c r="VD110" s="6"/>
      <c r="VE110" s="6"/>
      <c r="VF110" s="6"/>
      <c r="VG110" s="6"/>
      <c r="VH110" s="6"/>
      <c r="VI110" s="6"/>
      <c r="VJ110" s="6"/>
      <c r="VK110" s="6"/>
      <c r="VL110" s="6"/>
      <c r="VM110" s="6"/>
      <c r="VN110" s="6"/>
      <c r="VO110" s="6"/>
      <c r="VP110" s="6"/>
      <c r="VQ110" s="6"/>
      <c r="VR110" s="6"/>
      <c r="VS110" s="6"/>
      <c r="VT110" s="6"/>
      <c r="VU110" s="6"/>
      <c r="VV110" s="6"/>
      <c r="VW110" s="6"/>
      <c r="VX110" s="6"/>
      <c r="VY110" s="6"/>
      <c r="VZ110" s="6"/>
      <c r="WA110" s="6"/>
      <c r="WB110" s="6"/>
      <c r="WC110" s="6"/>
      <c r="WD110" s="6"/>
      <c r="WE110" s="6"/>
      <c r="WF110" s="6"/>
      <c r="WG110" s="6"/>
      <c r="WH110" s="6"/>
      <c r="WI110" s="6"/>
      <c r="WJ110" s="6"/>
      <c r="WK110" s="6"/>
      <c r="WL110" s="6"/>
      <c r="WM110" s="6"/>
      <c r="WN110" s="6"/>
      <c r="WO110" s="6"/>
      <c r="WP110" s="6"/>
      <c r="WQ110" s="6"/>
      <c r="WR110" s="6"/>
      <c r="WS110" s="6"/>
      <c r="WT110" s="6"/>
      <c r="WU110" s="6"/>
      <c r="WV110" s="6"/>
      <c r="WW110" s="6"/>
      <c r="WX110" s="6"/>
      <c r="WY110" s="6"/>
      <c r="WZ110" s="6"/>
      <c r="XA110" s="6"/>
      <c r="XB110" s="6"/>
      <c r="XC110" s="6"/>
      <c r="XD110" s="6"/>
      <c r="XE110" s="6"/>
      <c r="XF110" s="6"/>
      <c r="XG110" s="6"/>
      <c r="XH110" s="6"/>
      <c r="XI110" s="6"/>
      <c r="XJ110" s="6"/>
      <c r="XK110" s="6"/>
      <c r="XL110" s="6"/>
      <c r="XM110" s="6"/>
      <c r="XN110" s="6"/>
      <c r="XO110" s="6"/>
      <c r="XP110" s="6"/>
      <c r="XQ110" s="6"/>
      <c r="XR110" s="6"/>
      <c r="XS110" s="6"/>
      <c r="XT110" s="6"/>
      <c r="XU110" s="6"/>
      <c r="XV110" s="6"/>
      <c r="XW110" s="6"/>
      <c r="XX110" s="6"/>
      <c r="XY110" s="6"/>
      <c r="XZ110" s="6"/>
      <c r="YA110" s="6"/>
      <c r="YB110" s="6"/>
      <c r="YC110" s="6"/>
      <c r="YD110" s="6"/>
      <c r="YE110" s="6"/>
      <c r="YF110" s="6"/>
      <c r="YG110" s="6"/>
      <c r="YH110" s="6"/>
      <c r="YI110" s="6"/>
      <c r="YJ110" s="6"/>
      <c r="YK110" s="6"/>
      <c r="YL110" s="6"/>
      <c r="YM110" s="6"/>
      <c r="YN110" s="6"/>
      <c r="YO110" s="6"/>
      <c r="YP110" s="6"/>
      <c r="YQ110" s="6"/>
      <c r="YR110" s="6"/>
      <c r="YS110" s="6"/>
      <c r="YT110" s="6"/>
      <c r="YU110" s="6"/>
      <c r="YV110" s="6"/>
      <c r="YW110" s="6"/>
      <c r="YX110" s="6"/>
      <c r="YY110" s="6"/>
      <c r="YZ110" s="6"/>
      <c r="ZA110" s="6"/>
      <c r="ZB110" s="6"/>
      <c r="ZC110" s="6"/>
      <c r="ZD110" s="6"/>
      <c r="ZE110" s="6"/>
      <c r="ZF110" s="6"/>
      <c r="ZG110" s="6"/>
      <c r="ZH110" s="6"/>
      <c r="ZI110" s="6"/>
      <c r="ZJ110" s="6"/>
      <c r="ZK110" s="6"/>
      <c r="ZL110" s="6"/>
      <c r="ZM110" s="6"/>
      <c r="ZN110" s="6"/>
      <c r="ZO110" s="6"/>
      <c r="ZP110" s="6"/>
      <c r="ZQ110" s="6"/>
      <c r="ZR110" s="6"/>
      <c r="ZS110" s="6"/>
      <c r="ZT110" s="6"/>
      <c r="ZU110" s="6"/>
      <c r="ZV110" s="6"/>
      <c r="ZW110" s="6"/>
      <c r="ZX110" s="6"/>
      <c r="ZY110" s="6"/>
      <c r="ZZ110" s="6"/>
      <c r="AAA110" s="6"/>
      <c r="AAB110" s="6"/>
      <c r="AAC110" s="6"/>
      <c r="AAD110" s="6"/>
      <c r="AAE110" s="6"/>
      <c r="AAF110" s="6"/>
      <c r="AAG110" s="6"/>
      <c r="AAH110" s="6"/>
      <c r="AAI110" s="6"/>
      <c r="AAJ110" s="6"/>
      <c r="AAK110" s="6"/>
      <c r="AAL110" s="6"/>
      <c r="AAM110" s="6"/>
      <c r="AAN110" s="6"/>
      <c r="AAO110" s="6"/>
      <c r="AAP110" s="6"/>
      <c r="AAQ110" s="6"/>
      <c r="AAR110" s="6"/>
      <c r="AAS110" s="6"/>
      <c r="AAT110" s="6"/>
      <c r="AAU110" s="6"/>
      <c r="AAV110" s="6"/>
      <c r="AAW110" s="6"/>
      <c r="AAX110" s="6"/>
      <c r="AAY110" s="6"/>
      <c r="AAZ110" s="6"/>
      <c r="ABA110" s="6"/>
      <c r="ABB110" s="6"/>
      <c r="ABC110" s="6"/>
      <c r="ABD110" s="6"/>
      <c r="ABE110" s="6"/>
      <c r="ABF110" s="6"/>
      <c r="ABG110" s="6"/>
      <c r="ABH110" s="6"/>
      <c r="ABI110" s="6"/>
      <c r="ABJ110" s="6"/>
      <c r="ABK110" s="6"/>
      <c r="ABL110" s="6"/>
      <c r="ABM110" s="6"/>
      <c r="ABN110" s="6"/>
      <c r="ABO110" s="6"/>
      <c r="ABP110" s="6"/>
      <c r="ABQ110" s="6"/>
      <c r="ABR110" s="6"/>
      <c r="ABS110" s="6"/>
      <c r="ABT110" s="6"/>
      <c r="ABU110" s="6"/>
      <c r="ABV110" s="6"/>
      <c r="ABW110" s="6"/>
      <c r="ABX110" s="6"/>
      <c r="ABY110" s="6"/>
      <c r="ABZ110" s="6"/>
      <c r="ACA110" s="6"/>
      <c r="ACB110" s="6"/>
      <c r="ACC110" s="6"/>
      <c r="ACD110" s="6"/>
      <c r="ACE110" s="6"/>
      <c r="ACF110" s="6"/>
      <c r="ACG110" s="6"/>
      <c r="ACH110" s="6"/>
      <c r="ACI110" s="6"/>
      <c r="ACJ110" s="6"/>
      <c r="ACK110" s="6"/>
      <c r="ACL110" s="6"/>
      <c r="ACM110" s="6"/>
      <c r="ACN110" s="6"/>
      <c r="ACO110" s="6"/>
      <c r="ACP110" s="6"/>
      <c r="ACQ110" s="6"/>
      <c r="ACR110" s="6"/>
      <c r="ACS110" s="6"/>
      <c r="ACT110" s="6"/>
      <c r="ACU110" s="6"/>
      <c r="ACV110" s="6"/>
      <c r="ACW110" s="6"/>
      <c r="ACX110" s="6"/>
      <c r="ACY110" s="6"/>
      <c r="ACZ110" s="6"/>
      <c r="ADA110" s="6"/>
      <c r="ADB110" s="6"/>
      <c r="ADC110" s="6"/>
      <c r="ADD110" s="6"/>
      <c r="ADE110" s="6"/>
      <c r="ADF110" s="6"/>
      <c r="ADG110" s="6"/>
      <c r="ADH110" s="6"/>
      <c r="ADI110" s="6"/>
      <c r="ADJ110" s="6"/>
      <c r="ADK110" s="6"/>
      <c r="ADL110" s="6"/>
      <c r="ADM110" s="6"/>
      <c r="ADN110" s="6"/>
      <c r="ADO110" s="6"/>
      <c r="ADP110" s="6"/>
      <c r="ADQ110" s="6"/>
      <c r="ADR110" s="6"/>
      <c r="ADS110" s="6"/>
      <c r="ADT110" s="6"/>
      <c r="ADU110" s="6"/>
      <c r="ADV110" s="6"/>
      <c r="ADW110" s="6"/>
      <c r="ADX110" s="6"/>
      <c r="ADY110" s="6"/>
      <c r="ADZ110" s="6"/>
      <c r="AEA110" s="6"/>
      <c r="AEB110" s="6"/>
      <c r="AEC110" s="6"/>
      <c r="AED110" s="6"/>
      <c r="AEE110" s="6"/>
      <c r="AEF110" s="6"/>
      <c r="AEG110" s="6"/>
      <c r="AEH110" s="6"/>
      <c r="AEI110" s="6"/>
      <c r="AEJ110" s="6"/>
      <c r="AEK110" s="6"/>
      <c r="AEL110" s="6"/>
      <c r="AEM110" s="6"/>
      <c r="AEN110" s="6"/>
      <c r="AEO110" s="6"/>
      <c r="AEP110" s="6"/>
      <c r="AEQ110" s="6"/>
      <c r="AER110" s="6"/>
      <c r="AES110" s="6"/>
      <c r="AET110" s="6"/>
      <c r="AEU110" s="6"/>
      <c r="AEV110" s="6"/>
      <c r="AEW110" s="6"/>
      <c r="AEX110" s="6"/>
      <c r="AEY110" s="6"/>
      <c r="AEZ110" s="6"/>
      <c r="AFA110" s="6"/>
      <c r="AFB110" s="6"/>
      <c r="AFC110" s="6"/>
      <c r="AFD110" s="6"/>
      <c r="AFE110" s="6"/>
      <c r="AFF110" s="6"/>
      <c r="AFG110" s="6"/>
      <c r="AFH110" s="6"/>
      <c r="AFI110" s="6"/>
      <c r="AFJ110" s="6"/>
      <c r="AFK110" s="6"/>
      <c r="AFL110" s="6"/>
      <c r="AFM110" s="6"/>
      <c r="AFN110" s="6"/>
      <c r="AFO110" s="6"/>
      <c r="AFP110" s="6"/>
      <c r="AFQ110" s="6"/>
      <c r="AFR110" s="6"/>
      <c r="AFS110" s="6"/>
      <c r="AFT110" s="6"/>
      <c r="AFU110" s="6"/>
      <c r="AFV110" s="6"/>
      <c r="AFW110" s="6"/>
      <c r="AFX110" s="6"/>
      <c r="AFY110" s="6"/>
      <c r="AFZ110" s="6"/>
      <c r="AGA110" s="6"/>
      <c r="AGB110" s="6"/>
      <c r="AGC110" s="6"/>
      <c r="AGD110" s="6"/>
      <c r="AGE110" s="6"/>
      <c r="AGF110" s="6"/>
      <c r="AGG110" s="6"/>
      <c r="AGH110" s="6"/>
      <c r="AGI110" s="6"/>
      <c r="AGJ110" s="6"/>
      <c r="AGK110" s="6"/>
      <c r="AGL110" s="6"/>
      <c r="AGM110" s="6"/>
      <c r="AGN110" s="6"/>
      <c r="AGO110" s="6"/>
      <c r="AGP110" s="6"/>
      <c r="AGQ110" s="6"/>
      <c r="AGR110" s="6"/>
      <c r="AGS110" s="6"/>
      <c r="AGT110" s="6"/>
      <c r="AGU110" s="6"/>
      <c r="AGV110" s="6"/>
      <c r="AGW110" s="6"/>
      <c r="AGX110" s="6"/>
      <c r="AGY110" s="6"/>
      <c r="AGZ110" s="6"/>
      <c r="AHA110" s="6"/>
      <c r="AHB110" s="6"/>
      <c r="AHC110" s="6"/>
      <c r="AHD110" s="6"/>
      <c r="AHE110" s="6"/>
      <c r="AHF110" s="6"/>
      <c r="AHG110" s="6"/>
      <c r="AHH110" s="6"/>
      <c r="AHI110" s="6"/>
      <c r="AHJ110" s="6"/>
      <c r="AHK110" s="6"/>
      <c r="AHL110" s="6"/>
      <c r="AHM110" s="6"/>
      <c r="AHN110" s="6"/>
      <c r="AHO110" s="6"/>
      <c r="AHP110" s="6"/>
      <c r="AHQ110" s="6"/>
      <c r="AHR110" s="6"/>
      <c r="AHS110" s="6"/>
      <c r="AHT110" s="6"/>
      <c r="AHU110" s="6"/>
      <c r="AHV110" s="6"/>
      <c r="AHW110" s="6"/>
      <c r="AHX110" s="6"/>
      <c r="AHY110" s="6"/>
      <c r="AHZ110" s="6"/>
      <c r="AIA110" s="6"/>
      <c r="AIB110" s="6"/>
      <c r="AIC110" s="6"/>
      <c r="AID110" s="6"/>
      <c r="AIE110" s="6"/>
      <c r="AIF110" s="6"/>
      <c r="AIG110" s="6"/>
      <c r="AIH110" s="6"/>
      <c r="AII110" s="6"/>
      <c r="AIJ110" s="6"/>
      <c r="AIK110" s="6"/>
      <c r="AIL110" s="6"/>
      <c r="AIM110" s="6"/>
      <c r="AIN110" s="6"/>
      <c r="AIO110" s="6"/>
      <c r="AIP110" s="6"/>
      <c r="AIQ110" s="6"/>
      <c r="AIR110" s="6"/>
      <c r="AIS110" s="6"/>
      <c r="AIT110" s="6"/>
      <c r="AIU110" s="6"/>
      <c r="AIV110" s="6"/>
      <c r="AIW110" s="6"/>
      <c r="AIX110" s="6"/>
      <c r="AIY110" s="6"/>
      <c r="AIZ110" s="6"/>
      <c r="AJA110" s="6"/>
      <c r="AJB110" s="6"/>
      <c r="AJC110" s="6"/>
      <c r="AJD110" s="6"/>
      <c r="AJE110" s="6"/>
      <c r="AJF110" s="6"/>
      <c r="AJG110" s="6"/>
      <c r="AJH110" s="6"/>
      <c r="AJI110" s="6"/>
      <c r="AJJ110" s="6"/>
      <c r="AJK110" s="6"/>
      <c r="AJL110" s="6"/>
      <c r="AJM110" s="6"/>
      <c r="AJN110" s="6"/>
      <c r="AJO110" s="6"/>
      <c r="AJP110" s="6"/>
      <c r="AJQ110" s="6"/>
      <c r="AJR110" s="6"/>
      <c r="AJS110" s="6"/>
      <c r="AJT110" s="6"/>
      <c r="AJU110" s="6"/>
      <c r="AJV110" s="6"/>
      <c r="AJW110" s="6"/>
      <c r="AJX110" s="6"/>
      <c r="AJY110" s="6"/>
      <c r="AJZ110" s="6"/>
      <c r="AKA110" s="6"/>
      <c r="AKB110" s="6"/>
      <c r="AKC110" s="6"/>
      <c r="AKD110" s="6"/>
      <c r="AKE110" s="6"/>
      <c r="AKF110" s="6"/>
      <c r="AKG110" s="6"/>
      <c r="AKH110" s="6"/>
      <c r="AKI110" s="6"/>
      <c r="AKJ110" s="6"/>
      <c r="AKK110" s="6"/>
      <c r="AKL110" s="6"/>
      <c r="AKM110" s="6"/>
      <c r="AKN110" s="6"/>
      <c r="AKO110" s="6"/>
      <c r="AKP110" s="6"/>
      <c r="AKQ110" s="6"/>
      <c r="AKR110" s="6"/>
      <c r="AKS110" s="6"/>
      <c r="AKT110" s="6"/>
      <c r="AKU110" s="6"/>
      <c r="AKV110" s="6"/>
      <c r="AKW110" s="6"/>
      <c r="AKX110" s="6"/>
      <c r="AKY110" s="6"/>
      <c r="AKZ110" s="6"/>
      <c r="ALA110" s="6"/>
      <c r="ALB110" s="6"/>
      <c r="ALC110" s="6"/>
      <c r="ALD110" s="6"/>
      <c r="ALE110" s="6"/>
      <c r="ALF110" s="6"/>
      <c r="ALG110" s="6"/>
      <c r="ALH110" s="6"/>
      <c r="ALI110" s="6"/>
      <c r="ALJ110" s="6"/>
      <c r="ALK110" s="6"/>
      <c r="ALL110" s="6"/>
      <c r="ALM110" s="6"/>
      <c r="ALN110" s="6"/>
      <c r="ALO110" s="6"/>
      <c r="ALP110" s="6"/>
      <c r="ALQ110" s="6"/>
      <c r="ALR110" s="6"/>
      <c r="ALS110" s="6"/>
      <c r="ALT110" s="6"/>
      <c r="ALU110" s="6"/>
      <c r="ALV110" s="6"/>
      <c r="ALW110" s="6"/>
      <c r="ALX110" s="6"/>
      <c r="ALY110" s="6"/>
      <c r="ALZ110" s="6"/>
      <c r="AMA110" s="6"/>
      <c r="AMB110" s="6"/>
      <c r="AMC110" s="6"/>
      <c r="AMD110" s="6"/>
      <c r="AME110" s="6"/>
      <c r="AMF110" s="6"/>
      <c r="AMG110" s="6"/>
      <c r="AMH110" s="6"/>
      <c r="AMI110" s="6"/>
      <c r="AMJ110" s="6"/>
      <c r="AMK110" s="6"/>
      <c r="AML110" s="6"/>
      <c r="AMM110" s="6"/>
      <c r="AMN110" s="6"/>
      <c r="AMO110" s="6"/>
      <c r="AMP110" s="6"/>
      <c r="AMQ110" s="6"/>
      <c r="AMR110" s="6"/>
      <c r="AMS110" s="6"/>
      <c r="AMT110" s="6"/>
      <c r="AMU110" s="6"/>
      <c r="AMV110" s="6"/>
      <c r="AMW110" s="6"/>
      <c r="AMX110" s="6"/>
      <c r="AMY110" s="6"/>
      <c r="AMZ110" s="6"/>
      <c r="ANA110" s="6"/>
      <c r="ANB110" s="6"/>
      <c r="ANC110" s="6"/>
      <c r="AND110" s="6"/>
      <c r="ANE110" s="6"/>
      <c r="ANF110" s="6"/>
      <c r="ANG110" s="6"/>
      <c r="ANH110" s="6"/>
      <c r="ANI110" s="6"/>
      <c r="ANJ110" s="6"/>
      <c r="ANK110" s="6"/>
      <c r="ANL110" s="6"/>
      <c r="ANM110" s="6"/>
      <c r="ANN110" s="6"/>
      <c r="ANO110" s="6"/>
      <c r="ANP110" s="6"/>
      <c r="ANQ110" s="6"/>
      <c r="ANR110" s="6"/>
      <c r="ANS110" s="6"/>
      <c r="ANT110" s="6"/>
      <c r="ANU110" s="6"/>
      <c r="ANV110" s="6"/>
      <c r="ANW110" s="6"/>
      <c r="ANX110" s="6"/>
      <c r="ANY110" s="6"/>
      <c r="ANZ110" s="6"/>
      <c r="AOA110" s="6"/>
      <c r="AOB110" s="6"/>
      <c r="AOC110" s="6"/>
      <c r="AOD110" s="6"/>
      <c r="AOE110" s="6"/>
      <c r="AOF110" s="6"/>
      <c r="AOG110" s="6"/>
      <c r="AOH110" s="6"/>
      <c r="AOI110" s="6"/>
      <c r="AOJ110" s="6"/>
      <c r="AOK110" s="6"/>
      <c r="AOL110" s="6"/>
      <c r="AOM110" s="6"/>
      <c r="AON110" s="6"/>
      <c r="AOO110" s="6"/>
      <c r="AOP110" s="6"/>
      <c r="AOQ110" s="6"/>
      <c r="AOR110" s="6"/>
      <c r="AOS110" s="6"/>
      <c r="AOT110" s="6"/>
      <c r="AOU110" s="6"/>
      <c r="AOV110" s="6"/>
      <c r="AOW110" s="6"/>
      <c r="AOX110" s="6"/>
      <c r="AOY110" s="6"/>
      <c r="AOZ110" s="6"/>
      <c r="APA110" s="6"/>
      <c r="APB110" s="6"/>
      <c r="APC110" s="6"/>
      <c r="APD110" s="6"/>
      <c r="APE110" s="6"/>
      <c r="APF110" s="6"/>
      <c r="APG110" s="6"/>
      <c r="APH110" s="6"/>
      <c r="API110" s="6"/>
      <c r="APJ110" s="6"/>
      <c r="APK110" s="6"/>
      <c r="APL110" s="6"/>
      <c r="APM110" s="6"/>
      <c r="APN110" s="6"/>
      <c r="APO110" s="6"/>
      <c r="APP110" s="6"/>
      <c r="APQ110" s="6"/>
      <c r="APR110" s="6"/>
      <c r="APS110" s="6"/>
      <c r="APT110" s="6"/>
      <c r="APU110" s="6"/>
      <c r="APV110" s="6"/>
      <c r="APW110" s="6"/>
      <c r="APX110" s="6"/>
      <c r="APY110" s="6"/>
      <c r="APZ110" s="6"/>
      <c r="AQA110" s="6"/>
      <c r="AQB110" s="6"/>
      <c r="AQC110" s="6"/>
      <c r="AQD110" s="6"/>
      <c r="AQE110" s="6"/>
      <c r="AQF110" s="6"/>
      <c r="AQG110" s="6"/>
      <c r="AQH110" s="6"/>
      <c r="AQI110" s="6"/>
      <c r="AQJ110" s="6"/>
      <c r="AQK110" s="6"/>
      <c r="AQL110" s="6"/>
      <c r="AQM110" s="6"/>
      <c r="AQN110" s="6"/>
      <c r="AQO110" s="6"/>
      <c r="AQP110" s="6"/>
      <c r="AQQ110" s="6"/>
      <c r="AQR110" s="6"/>
      <c r="AQS110" s="6"/>
      <c r="AQT110" s="6"/>
      <c r="AQU110" s="6"/>
      <c r="AQV110" s="6"/>
      <c r="AQW110" s="6"/>
      <c r="AQX110" s="6"/>
      <c r="AQY110" s="6"/>
      <c r="AQZ110" s="6"/>
      <c r="ARA110" s="6"/>
      <c r="ARB110" s="6"/>
      <c r="ARC110" s="6"/>
      <c r="ARD110" s="6"/>
      <c r="ARE110" s="6"/>
      <c r="ARF110" s="6"/>
      <c r="ARG110" s="6"/>
      <c r="ARH110" s="6"/>
      <c r="ARI110" s="6"/>
      <c r="ARJ110" s="6"/>
      <c r="ARK110" s="6"/>
      <c r="ARL110" s="6"/>
      <c r="ARM110" s="6"/>
      <c r="ARN110" s="6"/>
      <c r="ARO110" s="6"/>
      <c r="ARP110" s="6"/>
      <c r="ARQ110" s="6"/>
      <c r="ARR110" s="6"/>
      <c r="ARS110" s="6"/>
      <c r="ART110" s="6"/>
      <c r="ARU110" s="6"/>
      <c r="ARV110" s="6"/>
      <c r="ARW110" s="6"/>
      <c r="ARX110" s="6"/>
      <c r="ARY110" s="6"/>
      <c r="ARZ110" s="6"/>
      <c r="ASA110" s="6"/>
      <c r="ASB110" s="6"/>
      <c r="ASC110" s="6"/>
      <c r="ASD110" s="6"/>
      <c r="ASE110" s="6"/>
      <c r="ASF110" s="6"/>
      <c r="ASG110" s="6"/>
      <c r="ASH110" s="6"/>
      <c r="ASI110" s="6"/>
      <c r="ASJ110" s="6"/>
      <c r="ASK110" s="6"/>
      <c r="ASL110" s="6"/>
      <c r="ASM110" s="6"/>
      <c r="ASN110" s="6"/>
      <c r="ASO110" s="6"/>
      <c r="ASP110" s="6"/>
      <c r="ASQ110" s="6"/>
      <c r="ASR110" s="6"/>
      <c r="ASS110" s="6"/>
      <c r="AST110" s="6"/>
      <c r="ASU110" s="6"/>
      <c r="ASV110" s="6"/>
      <c r="ASW110" s="6"/>
      <c r="ASX110" s="6"/>
      <c r="ASY110" s="6"/>
      <c r="ASZ110" s="6"/>
      <c r="ATA110" s="6"/>
      <c r="ATB110" s="6"/>
      <c r="ATC110" s="6"/>
      <c r="ATD110" s="6"/>
      <c r="ATE110" s="6"/>
      <c r="ATF110" s="6"/>
      <c r="ATG110" s="6"/>
      <c r="ATH110" s="6"/>
      <c r="ATI110" s="6"/>
      <c r="ATJ110" s="6"/>
      <c r="ATK110" s="6"/>
      <c r="ATL110" s="6"/>
      <c r="ATM110" s="6"/>
      <c r="ATN110" s="6"/>
      <c r="ATO110" s="6"/>
      <c r="ATP110" s="6"/>
      <c r="ATQ110" s="6"/>
      <c r="ATR110" s="6"/>
      <c r="ATS110" s="6"/>
      <c r="ATT110" s="6"/>
      <c r="ATU110" s="6"/>
      <c r="ATV110" s="6"/>
      <c r="ATW110" s="6"/>
      <c r="ATX110" s="6"/>
      <c r="ATY110" s="6"/>
      <c r="ATZ110" s="6"/>
      <c r="AUA110" s="6"/>
      <c r="AUB110" s="6"/>
      <c r="AUC110" s="6"/>
      <c r="AUD110" s="6"/>
      <c r="AUE110" s="6"/>
      <c r="AUF110" s="6"/>
      <c r="AUG110" s="6"/>
      <c r="AUH110" s="6"/>
      <c r="AUI110" s="6"/>
      <c r="AUJ110" s="6"/>
      <c r="AUK110" s="6"/>
      <c r="AUL110" s="6"/>
      <c r="AUM110" s="6"/>
      <c r="AUN110" s="6"/>
      <c r="AUO110" s="6"/>
      <c r="AUP110" s="6"/>
      <c r="AUQ110" s="6"/>
      <c r="AUR110" s="6"/>
      <c r="AUS110" s="6"/>
      <c r="AUT110" s="6"/>
      <c r="AUU110" s="6"/>
      <c r="AUV110" s="6"/>
      <c r="AUW110" s="6"/>
      <c r="AUX110" s="6"/>
      <c r="AUY110" s="6"/>
      <c r="AUZ110" s="6"/>
      <c r="AVA110" s="6"/>
      <c r="AVB110" s="6"/>
      <c r="AVC110" s="6"/>
      <c r="AVD110" s="6"/>
      <c r="AVE110" s="6"/>
      <c r="AVF110" s="6"/>
      <c r="AVG110" s="6"/>
      <c r="AVH110" s="6"/>
      <c r="AVI110" s="6"/>
      <c r="AVJ110" s="6"/>
      <c r="AVK110" s="6"/>
      <c r="AVL110" s="6"/>
      <c r="AVM110" s="6"/>
      <c r="AVN110" s="6"/>
      <c r="AVO110" s="6"/>
      <c r="AVP110" s="6"/>
      <c r="AVQ110" s="6"/>
      <c r="AVR110" s="6"/>
      <c r="AVS110" s="6"/>
      <c r="AVT110" s="6"/>
      <c r="AVU110" s="6"/>
      <c r="AVV110" s="6"/>
      <c r="AVW110" s="6"/>
      <c r="AVX110" s="6"/>
      <c r="AVY110" s="6"/>
      <c r="AVZ110" s="6"/>
      <c r="AWA110" s="6"/>
      <c r="AWB110" s="6"/>
      <c r="AWC110" s="6"/>
      <c r="AWD110" s="6"/>
      <c r="AWE110" s="6"/>
      <c r="AWF110" s="6"/>
      <c r="AWG110" s="6"/>
      <c r="AWH110" s="6"/>
      <c r="AWI110" s="6"/>
      <c r="AWJ110" s="6"/>
      <c r="AWK110" s="6"/>
      <c r="AWL110" s="6"/>
      <c r="AWM110" s="6"/>
      <c r="AWN110" s="6"/>
      <c r="AWO110" s="6"/>
      <c r="AWP110" s="6"/>
      <c r="AWQ110" s="6"/>
      <c r="AWR110" s="6"/>
      <c r="AWS110" s="6"/>
      <c r="AWT110" s="6"/>
      <c r="AWU110" s="6"/>
      <c r="AWV110" s="6"/>
      <c r="AWW110" s="6"/>
      <c r="AWX110" s="6"/>
      <c r="AWY110" s="6"/>
      <c r="AWZ110" s="6"/>
      <c r="AXA110" s="6"/>
      <c r="AXB110" s="6"/>
      <c r="AXC110" s="6"/>
      <c r="AXD110" s="6"/>
      <c r="AXE110" s="6"/>
      <c r="AXF110" s="6"/>
      <c r="AXG110" s="6"/>
      <c r="AXH110" s="6"/>
      <c r="AXI110" s="6"/>
      <c r="AXJ110" s="6"/>
      <c r="AXK110" s="6"/>
      <c r="AXL110" s="6"/>
      <c r="AXM110" s="6"/>
      <c r="AXN110" s="6"/>
      <c r="AXO110" s="6"/>
      <c r="AXP110" s="6"/>
      <c r="AXQ110" s="6"/>
      <c r="AXR110" s="6"/>
      <c r="AXS110" s="6"/>
      <c r="AXT110" s="6"/>
      <c r="AXU110" s="6"/>
      <c r="AXV110" s="6"/>
      <c r="AXW110" s="6"/>
      <c r="AXX110" s="6"/>
      <c r="AXY110" s="6"/>
      <c r="AXZ110" s="6"/>
      <c r="AYA110" s="6"/>
      <c r="AYB110" s="6"/>
      <c r="AYC110" s="6"/>
      <c r="AYD110" s="6"/>
      <c r="AYE110" s="6"/>
      <c r="AYF110" s="6"/>
      <c r="AYG110" s="6"/>
      <c r="AYH110" s="6"/>
      <c r="AYI110" s="6"/>
      <c r="AYJ110" s="6"/>
      <c r="AYK110" s="6"/>
      <c r="AYL110" s="6"/>
      <c r="AYM110" s="6"/>
      <c r="AYN110" s="6"/>
      <c r="AYO110" s="6"/>
      <c r="AYP110" s="6"/>
      <c r="AYQ110" s="6"/>
      <c r="AYR110" s="6"/>
      <c r="AYS110" s="6"/>
      <c r="AYT110" s="6"/>
      <c r="AYU110" s="6"/>
      <c r="AYV110" s="6"/>
      <c r="AYW110" s="6"/>
      <c r="AYX110" s="6"/>
      <c r="AYY110" s="6"/>
      <c r="AYZ110" s="6"/>
      <c r="AZA110" s="6"/>
      <c r="AZB110" s="6"/>
      <c r="AZC110" s="6"/>
      <c r="AZD110" s="6"/>
      <c r="AZE110" s="6"/>
      <c r="AZF110" s="6"/>
      <c r="AZG110" s="6"/>
      <c r="AZH110" s="6"/>
      <c r="AZI110" s="6"/>
      <c r="AZJ110" s="6"/>
      <c r="AZK110" s="6"/>
      <c r="AZL110" s="6"/>
      <c r="AZM110" s="6"/>
      <c r="AZN110" s="6"/>
      <c r="AZO110" s="6"/>
      <c r="AZP110" s="6"/>
      <c r="AZQ110" s="6"/>
      <c r="AZR110" s="6"/>
      <c r="AZS110" s="6"/>
      <c r="AZT110" s="6"/>
      <c r="AZU110" s="6"/>
      <c r="AZV110" s="6"/>
      <c r="AZW110" s="6"/>
      <c r="AZX110" s="6"/>
      <c r="AZY110" s="6"/>
      <c r="AZZ110" s="6"/>
      <c r="BAA110" s="6"/>
      <c r="BAB110" s="6"/>
      <c r="BAC110" s="6"/>
      <c r="BAD110" s="6"/>
      <c r="BAE110" s="6"/>
      <c r="BAF110" s="6"/>
      <c r="BAG110" s="6"/>
      <c r="BAH110" s="6"/>
      <c r="BAI110" s="6"/>
      <c r="BAJ110" s="6"/>
      <c r="BAK110" s="6"/>
      <c r="BAL110" s="6"/>
      <c r="BAM110" s="6"/>
      <c r="BAN110" s="6"/>
      <c r="BAO110" s="6"/>
      <c r="BAP110" s="6"/>
      <c r="BAQ110" s="6"/>
      <c r="BAR110" s="6"/>
      <c r="BAS110" s="6"/>
      <c r="BAT110" s="6"/>
      <c r="BAU110" s="6"/>
      <c r="BAV110" s="6"/>
      <c r="BAW110" s="6"/>
      <c r="BAX110" s="6"/>
      <c r="BAY110" s="6"/>
      <c r="BAZ110" s="6"/>
      <c r="BBA110" s="6"/>
      <c r="BBB110" s="6"/>
      <c r="BBC110" s="6"/>
      <c r="BBD110" s="6"/>
      <c r="BBE110" s="6"/>
      <c r="BBF110" s="6"/>
      <c r="BBG110" s="6"/>
      <c r="BBH110" s="6"/>
      <c r="BBI110" s="6"/>
      <c r="BBJ110" s="6"/>
      <c r="BBK110" s="6"/>
      <c r="BBL110" s="6"/>
      <c r="BBM110" s="6"/>
      <c r="BBN110" s="6"/>
      <c r="BBO110" s="6"/>
      <c r="BBP110" s="6"/>
      <c r="BBQ110" s="6"/>
      <c r="BBR110" s="6"/>
      <c r="BBS110" s="6"/>
      <c r="BBT110" s="6"/>
      <c r="BBU110" s="6"/>
      <c r="BBV110" s="6"/>
      <c r="BBW110" s="6"/>
      <c r="BBX110" s="6"/>
      <c r="BBY110" s="6"/>
      <c r="BBZ110" s="6"/>
      <c r="BCA110" s="6"/>
      <c r="BCB110" s="6"/>
      <c r="BCC110" s="6"/>
      <c r="BCD110" s="6"/>
      <c r="BCE110" s="6"/>
      <c r="BCF110" s="6"/>
      <c r="BCG110" s="6"/>
      <c r="BCH110" s="6"/>
      <c r="BCI110" s="6"/>
      <c r="BCJ110" s="6"/>
      <c r="BCK110" s="6"/>
      <c r="BCL110" s="6"/>
      <c r="BCM110" s="6"/>
      <c r="BCN110" s="6"/>
      <c r="BCO110" s="6"/>
      <c r="BCP110" s="6"/>
      <c r="BCQ110" s="6"/>
      <c r="BCR110" s="6"/>
      <c r="BCS110" s="6"/>
      <c r="BCT110" s="6"/>
      <c r="BCU110" s="6"/>
      <c r="BCV110" s="6"/>
      <c r="BCW110" s="6"/>
      <c r="BCX110" s="6"/>
      <c r="BCY110" s="6"/>
      <c r="BCZ110" s="6"/>
      <c r="BDA110" s="6"/>
      <c r="BDB110" s="6"/>
      <c r="BDC110" s="6"/>
      <c r="BDD110" s="6"/>
      <c r="BDE110" s="6"/>
      <c r="BDF110" s="6"/>
      <c r="BDG110" s="6"/>
      <c r="BDH110" s="6"/>
      <c r="BDI110" s="6"/>
      <c r="BDJ110" s="6"/>
      <c r="BDK110" s="6"/>
      <c r="BDL110" s="6"/>
      <c r="BDM110" s="6"/>
      <c r="BDN110" s="6"/>
      <c r="BDO110" s="6"/>
      <c r="BDP110" s="6"/>
      <c r="BDQ110" s="6"/>
      <c r="BDR110" s="6"/>
      <c r="BDS110" s="6"/>
      <c r="BDT110" s="6"/>
      <c r="BDU110" s="6"/>
      <c r="BDV110" s="6"/>
      <c r="BDW110" s="6"/>
      <c r="BDX110" s="6"/>
      <c r="BDY110" s="6"/>
      <c r="BDZ110" s="6"/>
      <c r="BEA110" s="6"/>
      <c r="BEB110" s="6"/>
      <c r="BEC110" s="6"/>
      <c r="BED110" s="6"/>
      <c r="BEE110" s="6"/>
      <c r="BEF110" s="6"/>
      <c r="BEG110" s="6"/>
      <c r="BEH110" s="6"/>
      <c r="BEI110" s="6"/>
      <c r="BEJ110" s="6"/>
      <c r="BEK110" s="6"/>
      <c r="BEL110" s="6"/>
      <c r="BEM110" s="6"/>
      <c r="BEN110" s="6"/>
      <c r="BEO110" s="6"/>
      <c r="BEP110" s="6"/>
      <c r="BEQ110" s="6"/>
      <c r="BER110" s="6"/>
      <c r="BES110" s="6"/>
      <c r="BET110" s="6"/>
      <c r="BEU110" s="6"/>
      <c r="BEV110" s="6"/>
      <c r="BEW110" s="6"/>
      <c r="BEX110" s="6"/>
      <c r="BEY110" s="6"/>
      <c r="BEZ110" s="6"/>
      <c r="BFA110" s="6"/>
      <c r="BFB110" s="6"/>
      <c r="BFC110" s="6"/>
      <c r="BFD110" s="6"/>
      <c r="BFE110" s="6"/>
      <c r="BFF110" s="6"/>
      <c r="BFG110" s="6"/>
      <c r="BFH110" s="6"/>
      <c r="BFI110" s="6"/>
      <c r="BFJ110" s="6"/>
      <c r="BFK110" s="6"/>
      <c r="BFL110" s="6"/>
      <c r="BFM110" s="6"/>
      <c r="BFN110" s="6"/>
      <c r="BFO110" s="6"/>
      <c r="BFP110" s="6"/>
      <c r="BFQ110" s="6"/>
      <c r="BFR110" s="6"/>
      <c r="BFS110" s="6"/>
      <c r="BFT110" s="6"/>
      <c r="BFU110" s="6"/>
      <c r="BFV110" s="6"/>
      <c r="BFW110" s="6"/>
      <c r="BFX110" s="6"/>
      <c r="BFY110" s="6"/>
      <c r="BFZ110" s="6"/>
      <c r="BGA110" s="6"/>
      <c r="BGB110" s="6"/>
      <c r="BGC110" s="6"/>
      <c r="BGD110" s="6"/>
      <c r="BGE110" s="6"/>
      <c r="BGF110" s="6"/>
      <c r="BGG110" s="6"/>
      <c r="BGH110" s="6"/>
      <c r="BGI110" s="6"/>
      <c r="BGJ110" s="6"/>
      <c r="BGK110" s="6"/>
      <c r="BGL110" s="6"/>
      <c r="BGM110" s="6"/>
      <c r="BGN110" s="6"/>
      <c r="BGO110" s="6"/>
      <c r="BGP110" s="6"/>
      <c r="BGQ110" s="6"/>
      <c r="BGR110" s="6"/>
      <c r="BGS110" s="6"/>
      <c r="BGT110" s="6"/>
      <c r="BGU110" s="6"/>
      <c r="BGV110" s="6"/>
      <c r="BGW110" s="6"/>
      <c r="BGX110" s="6"/>
      <c r="BGY110" s="6"/>
      <c r="BGZ110" s="6"/>
      <c r="BHA110" s="6"/>
      <c r="BHB110" s="6"/>
      <c r="BHC110" s="6"/>
      <c r="BHD110" s="6"/>
      <c r="BHE110" s="6"/>
      <c r="BHF110" s="6"/>
      <c r="BHG110" s="6"/>
      <c r="BHH110" s="6"/>
      <c r="BHI110" s="6"/>
      <c r="BHJ110" s="6"/>
      <c r="BHK110" s="6"/>
      <c r="BHL110" s="6"/>
      <c r="BHM110" s="6"/>
      <c r="BHN110" s="6"/>
      <c r="BHO110" s="6"/>
      <c r="BHP110" s="6"/>
      <c r="BHQ110" s="6"/>
      <c r="BHR110" s="6"/>
      <c r="BHS110" s="6"/>
      <c r="BHT110" s="6"/>
      <c r="BHU110" s="6"/>
      <c r="BHV110" s="6"/>
      <c r="BHW110" s="6"/>
      <c r="BHX110" s="6"/>
      <c r="BHY110" s="6"/>
      <c r="BHZ110" s="6"/>
      <c r="BIA110" s="6"/>
      <c r="BIB110" s="6"/>
      <c r="BIC110" s="6"/>
      <c r="BID110" s="6"/>
      <c r="BIE110" s="6"/>
      <c r="BIF110" s="6"/>
      <c r="BIG110" s="6"/>
      <c r="BIH110" s="6"/>
      <c r="BII110" s="6"/>
      <c r="BIJ110" s="6"/>
      <c r="BIK110" s="6"/>
      <c r="BIL110" s="6"/>
      <c r="BIM110" s="6"/>
      <c r="BIN110" s="6"/>
      <c r="BIO110" s="6"/>
      <c r="BIP110" s="6"/>
      <c r="BIQ110" s="6"/>
      <c r="BIR110" s="6"/>
      <c r="BIS110" s="6"/>
      <c r="BIT110" s="6"/>
      <c r="BIU110" s="6"/>
      <c r="BIV110" s="6"/>
      <c r="BIW110" s="6"/>
      <c r="BIX110" s="6"/>
      <c r="BIY110" s="6"/>
      <c r="BIZ110" s="6"/>
      <c r="BJA110" s="6"/>
      <c r="BJB110" s="6"/>
      <c r="BJC110" s="6"/>
      <c r="BJD110" s="6"/>
      <c r="BJE110" s="6"/>
      <c r="BJF110" s="6"/>
      <c r="BJG110" s="6"/>
      <c r="BJH110" s="6"/>
      <c r="BJI110" s="6"/>
      <c r="BJJ110" s="6"/>
      <c r="BJK110" s="6"/>
      <c r="BJL110" s="6"/>
      <c r="BJM110" s="6"/>
      <c r="BJN110" s="6"/>
      <c r="BJO110" s="6"/>
      <c r="BJP110" s="6"/>
      <c r="BJQ110" s="6"/>
      <c r="BJR110" s="6"/>
      <c r="BJS110" s="6"/>
      <c r="BJT110" s="6"/>
      <c r="BJU110" s="6"/>
      <c r="BJV110" s="6"/>
      <c r="BJW110" s="6"/>
      <c r="BJX110" s="6"/>
      <c r="BJY110" s="6"/>
      <c r="BJZ110" s="6"/>
      <c r="BKA110" s="6"/>
      <c r="BKB110" s="6"/>
      <c r="BKC110" s="6"/>
      <c r="BKD110" s="6"/>
      <c r="BKE110" s="6"/>
      <c r="BKF110" s="6"/>
      <c r="BKG110" s="6"/>
      <c r="BKH110" s="6"/>
      <c r="BKI110" s="6"/>
      <c r="BKJ110" s="6"/>
      <c r="BKK110" s="6"/>
      <c r="BKL110" s="6"/>
      <c r="BKM110" s="6"/>
      <c r="BKN110" s="6"/>
      <c r="BKO110" s="6"/>
      <c r="BKP110" s="6"/>
      <c r="BKQ110" s="6"/>
      <c r="BKR110" s="6"/>
      <c r="BKS110" s="6"/>
      <c r="BKT110" s="6"/>
      <c r="BKU110" s="6"/>
      <c r="BKV110" s="6"/>
      <c r="BKW110" s="6"/>
      <c r="BKX110" s="6"/>
      <c r="BKY110" s="6"/>
      <c r="BKZ110" s="6"/>
      <c r="BLA110" s="6"/>
      <c r="BLB110" s="6"/>
      <c r="BLC110" s="6"/>
      <c r="BLD110" s="6"/>
      <c r="BLE110" s="6"/>
      <c r="BLF110" s="6"/>
      <c r="BLG110" s="6"/>
      <c r="BLH110" s="6"/>
      <c r="BLI110" s="6"/>
      <c r="BLJ110" s="6"/>
      <c r="BLK110" s="6"/>
      <c r="BLL110" s="6"/>
      <c r="BLM110" s="6"/>
      <c r="BLN110" s="6"/>
      <c r="BLO110" s="6"/>
      <c r="BLP110" s="6"/>
      <c r="BLQ110" s="6"/>
      <c r="BLR110" s="6"/>
      <c r="BLS110" s="6"/>
      <c r="BLT110" s="6"/>
      <c r="BLU110" s="6"/>
      <c r="BLV110" s="6"/>
      <c r="BLW110" s="6"/>
      <c r="BLX110" s="6"/>
      <c r="BLY110" s="6"/>
      <c r="BLZ110" s="6"/>
      <c r="BMA110" s="6"/>
      <c r="BMB110" s="6"/>
      <c r="BMC110" s="6"/>
      <c r="BMD110" s="6"/>
      <c r="BME110" s="6"/>
      <c r="BMF110" s="6"/>
      <c r="BMG110" s="6"/>
      <c r="BMH110" s="6"/>
      <c r="BMI110" s="6"/>
      <c r="BMJ110" s="6"/>
      <c r="BMK110" s="6"/>
      <c r="BML110" s="6"/>
      <c r="BMM110" s="6"/>
      <c r="BMN110" s="6"/>
      <c r="BMO110" s="6"/>
      <c r="BMP110" s="6"/>
      <c r="BMQ110" s="6"/>
      <c r="BMR110" s="6"/>
      <c r="BMS110" s="6"/>
      <c r="BMT110" s="6"/>
      <c r="BMU110" s="6"/>
      <c r="BMV110" s="6"/>
      <c r="BMW110" s="6"/>
      <c r="BMX110" s="6"/>
      <c r="BMY110" s="6"/>
      <c r="BMZ110" s="6"/>
      <c r="BNA110" s="6"/>
      <c r="BNB110" s="6"/>
      <c r="BNC110" s="6"/>
      <c r="BND110" s="6"/>
      <c r="BNE110" s="6"/>
      <c r="BNF110" s="6"/>
      <c r="BNG110" s="6"/>
      <c r="BNH110" s="6"/>
      <c r="BNI110" s="6"/>
      <c r="BNJ110" s="6"/>
      <c r="BNK110" s="6"/>
      <c r="BNL110" s="6"/>
      <c r="BNM110" s="6"/>
      <c r="BNN110" s="6"/>
      <c r="BNO110" s="6"/>
      <c r="BNP110" s="6"/>
      <c r="BNQ110" s="6"/>
      <c r="BNR110" s="6"/>
      <c r="BNS110" s="6"/>
      <c r="BNT110" s="6"/>
      <c r="BNU110" s="6"/>
      <c r="BNV110" s="6"/>
      <c r="BNW110" s="6"/>
      <c r="BNX110" s="6"/>
      <c r="BNY110" s="6"/>
      <c r="BNZ110" s="6"/>
      <c r="BOA110" s="6"/>
      <c r="BOB110" s="6"/>
      <c r="BOC110" s="6"/>
      <c r="BOD110" s="6"/>
      <c r="BOE110" s="6"/>
      <c r="BOF110" s="6"/>
      <c r="BOG110" s="6"/>
      <c r="BOH110" s="6"/>
      <c r="BOI110" s="6"/>
      <c r="BOJ110" s="6"/>
      <c r="BOK110" s="6"/>
      <c r="BOL110" s="6"/>
      <c r="BOM110" s="6"/>
      <c r="BON110" s="6"/>
      <c r="BOO110" s="6"/>
      <c r="BOP110" s="6"/>
      <c r="BOQ110" s="6"/>
      <c r="BOR110" s="6"/>
      <c r="BOS110" s="6"/>
      <c r="BOT110" s="6"/>
      <c r="BOU110" s="6"/>
      <c r="BOV110" s="6"/>
      <c r="BOW110" s="6"/>
      <c r="BOX110" s="6"/>
      <c r="BOY110" s="6"/>
      <c r="BOZ110" s="6"/>
      <c r="BPA110" s="6"/>
      <c r="BPB110" s="6"/>
      <c r="BPC110" s="6"/>
      <c r="BPD110" s="6"/>
      <c r="BPE110" s="6"/>
      <c r="BPF110" s="6"/>
      <c r="BPG110" s="6"/>
      <c r="BPH110" s="6"/>
      <c r="BPI110" s="6"/>
      <c r="BPJ110" s="6"/>
      <c r="BPK110" s="6"/>
      <c r="BPL110" s="6"/>
      <c r="BPM110" s="6"/>
      <c r="BPN110" s="6"/>
      <c r="BPO110" s="6"/>
      <c r="BPP110" s="6"/>
      <c r="BPQ110" s="6"/>
      <c r="BPR110" s="6"/>
      <c r="BPS110" s="6"/>
      <c r="BPT110" s="6"/>
      <c r="BPU110" s="6"/>
      <c r="BPV110" s="6"/>
      <c r="BPW110" s="6"/>
      <c r="BPX110" s="6"/>
      <c r="BPY110" s="6"/>
      <c r="BPZ110" s="6"/>
      <c r="BQA110" s="6"/>
      <c r="BQB110" s="6"/>
      <c r="BQC110" s="6"/>
      <c r="BQD110" s="6"/>
      <c r="BQE110" s="6"/>
      <c r="BQF110" s="6"/>
      <c r="BQG110" s="6"/>
      <c r="BQH110" s="6"/>
      <c r="BQI110" s="6"/>
      <c r="BQJ110" s="6"/>
      <c r="BQK110" s="6"/>
      <c r="BQL110" s="6"/>
      <c r="BQM110" s="6"/>
      <c r="BQN110" s="6"/>
      <c r="BQO110" s="6"/>
      <c r="BQP110" s="6"/>
      <c r="BQQ110" s="6"/>
      <c r="BQR110" s="6"/>
      <c r="BQS110" s="6"/>
      <c r="BQT110" s="6"/>
      <c r="BQU110" s="6"/>
      <c r="BQV110" s="6"/>
      <c r="BQW110" s="6"/>
      <c r="BQX110" s="6"/>
      <c r="BQY110" s="6"/>
      <c r="BQZ110" s="6"/>
      <c r="BRA110" s="6"/>
      <c r="BRB110" s="6"/>
      <c r="BRC110" s="6"/>
      <c r="BRD110" s="6"/>
      <c r="BRE110" s="6"/>
      <c r="BRF110" s="6"/>
      <c r="BRG110" s="6"/>
      <c r="BRH110" s="6"/>
      <c r="BRI110" s="6"/>
      <c r="BRJ110" s="6"/>
      <c r="BRK110" s="6"/>
      <c r="BRL110" s="6"/>
      <c r="BRM110" s="6"/>
      <c r="BRN110" s="6"/>
      <c r="BRO110" s="6"/>
      <c r="BRP110" s="6"/>
      <c r="BRQ110" s="6"/>
      <c r="BRR110" s="6"/>
      <c r="BRS110" s="6"/>
      <c r="BRT110" s="6"/>
      <c r="BRU110" s="6"/>
      <c r="BRV110" s="6"/>
      <c r="BRW110" s="6"/>
      <c r="BRX110" s="6"/>
      <c r="BRY110" s="6"/>
      <c r="BRZ110" s="6"/>
      <c r="BSA110" s="6"/>
      <c r="BSB110" s="6"/>
      <c r="BSC110" s="6"/>
      <c r="BSD110" s="6"/>
      <c r="BSE110" s="6"/>
      <c r="BSF110" s="6"/>
      <c r="BSG110" s="6"/>
      <c r="BSH110" s="6"/>
      <c r="BSI110" s="6"/>
      <c r="BSJ110" s="6"/>
      <c r="BSK110" s="6"/>
      <c r="BSL110" s="6"/>
      <c r="BSM110" s="6"/>
      <c r="BSN110" s="6"/>
      <c r="BSO110" s="6"/>
      <c r="BSP110" s="6"/>
      <c r="BSQ110" s="6"/>
      <c r="BSR110" s="6"/>
      <c r="BSS110" s="6"/>
      <c r="BST110" s="6"/>
      <c r="BSU110" s="6"/>
      <c r="BSV110" s="6"/>
      <c r="BSW110" s="6"/>
      <c r="BSX110" s="6"/>
      <c r="BSY110" s="6"/>
      <c r="BSZ110" s="6"/>
      <c r="BTA110" s="6"/>
      <c r="BTB110" s="6"/>
      <c r="BTC110" s="6"/>
      <c r="BTD110" s="6"/>
      <c r="BTE110" s="6"/>
      <c r="BTF110" s="6"/>
      <c r="BTG110" s="6"/>
      <c r="BTH110" s="6"/>
      <c r="BTI110" s="6"/>
      <c r="BTJ110" s="6"/>
      <c r="BTK110" s="6"/>
      <c r="BTL110" s="6"/>
      <c r="BTM110" s="6"/>
      <c r="BTN110" s="6"/>
      <c r="BTO110" s="6"/>
      <c r="BTP110" s="6"/>
      <c r="BTQ110" s="6"/>
      <c r="BTR110" s="6"/>
      <c r="BTS110" s="6"/>
      <c r="BTT110" s="6"/>
      <c r="BTU110" s="6"/>
      <c r="BTV110" s="6"/>
      <c r="BTW110" s="6"/>
      <c r="BTX110" s="6"/>
      <c r="BTY110" s="6"/>
      <c r="BTZ110" s="6"/>
      <c r="BUA110" s="6"/>
      <c r="BUB110" s="6"/>
      <c r="BUC110" s="6"/>
      <c r="BUD110" s="6"/>
      <c r="BUE110" s="6"/>
      <c r="BUF110" s="6"/>
      <c r="BUG110" s="6"/>
      <c r="BUH110" s="6"/>
      <c r="BUI110" s="6"/>
      <c r="BUJ110" s="6"/>
      <c r="BUK110" s="6"/>
      <c r="BUL110" s="6"/>
      <c r="BUM110" s="6"/>
      <c r="BUN110" s="6"/>
      <c r="BUO110" s="6"/>
      <c r="BUP110" s="6"/>
      <c r="BUQ110" s="6"/>
      <c r="BUR110" s="6"/>
      <c r="BUS110" s="6"/>
      <c r="BUT110" s="6"/>
      <c r="BUU110" s="6"/>
      <c r="BUV110" s="6"/>
      <c r="BUW110" s="6"/>
      <c r="BUX110" s="6"/>
      <c r="BUY110" s="6"/>
      <c r="BUZ110" s="6"/>
      <c r="BVA110" s="6"/>
      <c r="BVB110" s="6"/>
      <c r="BVC110" s="6"/>
      <c r="BVD110" s="6"/>
      <c r="BVE110" s="6"/>
      <c r="BVF110" s="6"/>
      <c r="BVG110" s="6"/>
      <c r="BVH110" s="6"/>
      <c r="BVI110" s="6"/>
      <c r="BVJ110" s="6"/>
      <c r="BVK110" s="6"/>
      <c r="BVL110" s="6"/>
      <c r="BVM110" s="6"/>
      <c r="BVN110" s="6"/>
      <c r="BVO110" s="6"/>
      <c r="BVP110" s="6"/>
      <c r="BVQ110" s="6"/>
      <c r="BVR110" s="6"/>
      <c r="BVS110" s="6"/>
      <c r="BVT110" s="6"/>
      <c r="BVU110" s="6"/>
      <c r="BVV110" s="6"/>
      <c r="BVW110" s="6"/>
      <c r="BVX110" s="6"/>
      <c r="BVY110" s="6"/>
      <c r="BVZ110" s="6"/>
      <c r="BWA110" s="6"/>
      <c r="BWB110" s="6"/>
      <c r="BWC110" s="6"/>
      <c r="BWD110" s="6"/>
      <c r="BWE110" s="6"/>
      <c r="BWF110" s="6"/>
      <c r="BWG110" s="6"/>
      <c r="BWH110" s="6"/>
      <c r="BWI110" s="6"/>
      <c r="BWJ110" s="6"/>
      <c r="BWK110" s="6"/>
      <c r="BWL110" s="6"/>
      <c r="BWM110" s="6"/>
      <c r="BWN110" s="6"/>
      <c r="BWO110" s="6"/>
      <c r="BWP110" s="6"/>
      <c r="BWQ110" s="6"/>
      <c r="BWR110" s="6"/>
      <c r="BWS110" s="6"/>
      <c r="BWT110" s="6"/>
      <c r="BWU110" s="6"/>
      <c r="BWV110" s="6"/>
      <c r="BWW110" s="6"/>
      <c r="BWX110" s="6"/>
      <c r="BWY110" s="6"/>
      <c r="BWZ110" s="6"/>
      <c r="BXA110" s="6"/>
      <c r="BXB110" s="6"/>
      <c r="BXC110" s="6"/>
      <c r="BXD110" s="6"/>
      <c r="BXE110" s="6"/>
      <c r="BXF110" s="6"/>
      <c r="BXG110" s="6"/>
      <c r="BXH110" s="6"/>
      <c r="BXI110" s="6"/>
      <c r="BXJ110" s="6"/>
      <c r="BXK110" s="6"/>
      <c r="BXL110" s="6"/>
      <c r="BXM110" s="6"/>
      <c r="BXN110" s="6"/>
      <c r="BXO110" s="6"/>
      <c r="BXP110" s="6"/>
      <c r="BXQ110" s="6"/>
      <c r="BXR110" s="6"/>
      <c r="BXS110" s="6"/>
      <c r="BXT110" s="6"/>
      <c r="BXU110" s="6"/>
      <c r="BXV110" s="6"/>
      <c r="BXW110" s="6"/>
      <c r="BXX110" s="6"/>
      <c r="BXY110" s="6"/>
    </row>
    <row r="111" spans="1:2001" s="88" customFormat="1" ht="15.75" hidden="1" customHeight="1" outlineLevel="1">
      <c r="A111" s="53"/>
      <c r="B111" s="82" t="s">
        <v>100</v>
      </c>
      <c r="C111" s="83" t="s">
        <v>50</v>
      </c>
      <c r="D111" s="91"/>
      <c r="E111" s="85"/>
      <c r="F111" s="85"/>
      <c r="G111" s="64"/>
      <c r="H111" s="64"/>
      <c r="I111" s="95"/>
      <c r="J111" s="85"/>
      <c r="K111" s="96"/>
      <c r="L111" s="95"/>
      <c r="M111" s="86"/>
      <c r="N111" s="86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  <c r="IT111" s="87"/>
      <c r="IU111" s="87"/>
      <c r="IV111" s="87"/>
      <c r="IW111" s="87"/>
      <c r="IX111" s="87"/>
      <c r="IY111" s="87"/>
      <c r="IZ111" s="87"/>
      <c r="JA111" s="87"/>
      <c r="JB111" s="87"/>
      <c r="JC111" s="87"/>
      <c r="JD111" s="87"/>
      <c r="JE111" s="87"/>
      <c r="JF111" s="87"/>
      <c r="JG111" s="87"/>
      <c r="JH111" s="87"/>
      <c r="JI111" s="87"/>
      <c r="JJ111" s="87"/>
      <c r="JK111" s="87"/>
      <c r="JL111" s="87"/>
      <c r="JM111" s="87"/>
      <c r="JN111" s="87"/>
      <c r="JO111" s="87"/>
      <c r="JP111" s="87"/>
      <c r="JQ111" s="87"/>
      <c r="JR111" s="87"/>
      <c r="JS111" s="87"/>
      <c r="JT111" s="87"/>
      <c r="JU111" s="87"/>
      <c r="JV111" s="87"/>
      <c r="JW111" s="87"/>
      <c r="JX111" s="87"/>
      <c r="JY111" s="87"/>
      <c r="JZ111" s="87"/>
      <c r="KA111" s="87"/>
      <c r="KB111" s="87"/>
      <c r="KC111" s="87"/>
      <c r="KD111" s="87"/>
      <c r="KE111" s="87"/>
      <c r="KF111" s="87"/>
      <c r="KG111" s="87"/>
      <c r="KH111" s="87"/>
      <c r="KI111" s="87"/>
      <c r="KJ111" s="87"/>
      <c r="KK111" s="87"/>
      <c r="KL111" s="87"/>
      <c r="KM111" s="87"/>
      <c r="KN111" s="87"/>
      <c r="KO111" s="87"/>
      <c r="KP111" s="87"/>
      <c r="KQ111" s="87"/>
      <c r="KR111" s="87"/>
      <c r="KS111" s="87"/>
      <c r="KT111" s="87"/>
      <c r="KU111" s="87"/>
      <c r="KV111" s="87"/>
      <c r="KW111" s="87"/>
      <c r="KX111" s="87"/>
      <c r="KY111" s="87"/>
      <c r="KZ111" s="87"/>
      <c r="LA111" s="87"/>
      <c r="LB111" s="87"/>
      <c r="LC111" s="87"/>
      <c r="LD111" s="87"/>
      <c r="LE111" s="87"/>
      <c r="LF111" s="87"/>
      <c r="LG111" s="87"/>
      <c r="LH111" s="87"/>
      <c r="LI111" s="87"/>
      <c r="LJ111" s="87"/>
      <c r="LK111" s="87"/>
      <c r="LL111" s="87"/>
      <c r="LM111" s="87"/>
      <c r="LN111" s="87"/>
      <c r="LO111" s="87"/>
      <c r="LP111" s="87"/>
      <c r="LQ111" s="87"/>
      <c r="LR111" s="87"/>
      <c r="LS111" s="87"/>
      <c r="LT111" s="87"/>
      <c r="LU111" s="87"/>
      <c r="LV111" s="87"/>
      <c r="LW111" s="87"/>
      <c r="LX111" s="87"/>
      <c r="LY111" s="87"/>
      <c r="LZ111" s="87"/>
      <c r="MA111" s="87"/>
      <c r="MB111" s="87"/>
      <c r="MC111" s="87"/>
      <c r="MD111" s="87"/>
      <c r="ME111" s="87"/>
      <c r="MF111" s="87"/>
      <c r="MG111" s="87"/>
      <c r="MH111" s="87"/>
      <c r="MI111" s="87"/>
      <c r="MJ111" s="87"/>
      <c r="MK111" s="87"/>
      <c r="ML111" s="87"/>
      <c r="MM111" s="87"/>
      <c r="MN111" s="87"/>
      <c r="MO111" s="87"/>
      <c r="MP111" s="87"/>
      <c r="MQ111" s="87"/>
      <c r="MR111" s="87"/>
      <c r="MS111" s="87"/>
      <c r="MT111" s="87"/>
      <c r="MU111" s="87"/>
      <c r="MV111" s="87"/>
      <c r="MW111" s="87"/>
      <c r="MX111" s="87"/>
      <c r="MY111" s="87"/>
      <c r="MZ111" s="87"/>
      <c r="NA111" s="87"/>
      <c r="NB111" s="87"/>
      <c r="NC111" s="87"/>
      <c r="ND111" s="87"/>
      <c r="NE111" s="87"/>
      <c r="NF111" s="87"/>
      <c r="NG111" s="87"/>
      <c r="NH111" s="87"/>
      <c r="NI111" s="87"/>
      <c r="NJ111" s="87"/>
      <c r="NK111" s="87"/>
      <c r="NL111" s="87"/>
      <c r="NM111" s="87"/>
      <c r="NN111" s="87"/>
      <c r="NO111" s="87"/>
      <c r="NP111" s="87"/>
      <c r="NQ111" s="87"/>
      <c r="NR111" s="87"/>
      <c r="NS111" s="87"/>
      <c r="NT111" s="87"/>
      <c r="NU111" s="87"/>
      <c r="NV111" s="87"/>
      <c r="NW111" s="87"/>
      <c r="NX111" s="87"/>
      <c r="NY111" s="87"/>
      <c r="NZ111" s="87"/>
      <c r="OA111" s="87"/>
      <c r="OB111" s="87"/>
      <c r="OC111" s="87"/>
      <c r="OD111" s="87"/>
      <c r="OE111" s="87"/>
      <c r="OF111" s="87"/>
      <c r="OG111" s="87"/>
      <c r="OH111" s="87"/>
      <c r="OI111" s="87"/>
      <c r="OJ111" s="87"/>
      <c r="OK111" s="87"/>
      <c r="OL111" s="87"/>
      <c r="OM111" s="87"/>
      <c r="ON111" s="87"/>
      <c r="OO111" s="87"/>
      <c r="OP111" s="87"/>
      <c r="OQ111" s="87"/>
      <c r="OR111" s="87"/>
      <c r="OS111" s="87"/>
      <c r="OT111" s="87"/>
      <c r="OU111" s="87"/>
      <c r="OV111" s="87"/>
      <c r="OW111" s="87"/>
      <c r="OX111" s="87"/>
      <c r="OY111" s="87"/>
      <c r="OZ111" s="87"/>
      <c r="PA111" s="87"/>
      <c r="PB111" s="87"/>
      <c r="PC111" s="87"/>
      <c r="PD111" s="87"/>
      <c r="PE111" s="87"/>
      <c r="PF111" s="87"/>
      <c r="PG111" s="87"/>
      <c r="PH111" s="87"/>
      <c r="PI111" s="87"/>
      <c r="PJ111" s="87"/>
      <c r="PK111" s="87"/>
      <c r="PL111" s="87"/>
      <c r="PM111" s="87"/>
      <c r="PN111" s="87"/>
      <c r="PO111" s="87"/>
      <c r="PP111" s="87"/>
      <c r="PQ111" s="87"/>
      <c r="PR111" s="87"/>
      <c r="PS111" s="87"/>
      <c r="PT111" s="87"/>
      <c r="PU111" s="87"/>
      <c r="PV111" s="87"/>
      <c r="PW111" s="87"/>
      <c r="PX111" s="87"/>
      <c r="PY111" s="87"/>
      <c r="PZ111" s="87"/>
      <c r="QA111" s="87"/>
      <c r="QB111" s="87"/>
      <c r="QC111" s="87"/>
      <c r="QD111" s="87"/>
      <c r="QE111" s="87"/>
      <c r="QF111" s="87"/>
      <c r="QG111" s="87"/>
      <c r="QH111" s="87"/>
      <c r="QI111" s="87"/>
      <c r="QJ111" s="87"/>
      <c r="QK111" s="87"/>
      <c r="QL111" s="87"/>
      <c r="QM111" s="87"/>
      <c r="QN111" s="87"/>
      <c r="QO111" s="87"/>
      <c r="QP111" s="87"/>
      <c r="QQ111" s="87"/>
      <c r="QR111" s="87"/>
      <c r="QS111" s="87"/>
      <c r="QT111" s="87"/>
      <c r="QU111" s="87"/>
      <c r="QV111" s="87"/>
      <c r="QW111" s="87"/>
      <c r="QX111" s="87"/>
      <c r="QY111" s="87"/>
      <c r="QZ111" s="87"/>
      <c r="RA111" s="87"/>
      <c r="RB111" s="87"/>
      <c r="RC111" s="87"/>
      <c r="RD111" s="87"/>
      <c r="RE111" s="87"/>
      <c r="RF111" s="87"/>
      <c r="RG111" s="87"/>
      <c r="RH111" s="87"/>
      <c r="RI111" s="87"/>
      <c r="RJ111" s="87"/>
      <c r="RK111" s="87"/>
      <c r="RL111" s="87"/>
      <c r="RM111" s="87"/>
      <c r="RN111" s="87"/>
      <c r="RO111" s="87"/>
      <c r="RP111" s="87"/>
      <c r="RQ111" s="87"/>
      <c r="RR111" s="87"/>
      <c r="RS111" s="87"/>
      <c r="RT111" s="87"/>
      <c r="RU111" s="87"/>
      <c r="RV111" s="87"/>
      <c r="RW111" s="87"/>
      <c r="RX111" s="87"/>
      <c r="RY111" s="87"/>
      <c r="RZ111" s="87"/>
      <c r="SA111" s="87"/>
      <c r="SB111" s="87"/>
      <c r="SC111" s="87"/>
      <c r="SD111" s="87"/>
      <c r="SE111" s="87"/>
      <c r="SF111" s="87"/>
      <c r="SG111" s="87"/>
      <c r="SH111" s="87"/>
      <c r="SI111" s="87"/>
      <c r="SJ111" s="87"/>
      <c r="SK111" s="87"/>
      <c r="SL111" s="87"/>
      <c r="SM111" s="87"/>
      <c r="SN111" s="87"/>
      <c r="SO111" s="87"/>
      <c r="SP111" s="87"/>
      <c r="SQ111" s="87"/>
      <c r="SR111" s="87"/>
      <c r="SS111" s="87"/>
      <c r="ST111" s="87"/>
      <c r="SU111" s="87"/>
      <c r="SV111" s="87"/>
      <c r="SW111" s="87"/>
      <c r="SX111" s="87"/>
      <c r="SY111" s="87"/>
      <c r="SZ111" s="87"/>
      <c r="TA111" s="87"/>
      <c r="TB111" s="87"/>
      <c r="TC111" s="87"/>
      <c r="TD111" s="87"/>
      <c r="TE111" s="87"/>
      <c r="TF111" s="87"/>
      <c r="TG111" s="87"/>
      <c r="TH111" s="87"/>
      <c r="TI111" s="87"/>
      <c r="TJ111" s="87"/>
      <c r="TK111" s="87"/>
      <c r="TL111" s="87"/>
      <c r="TM111" s="87"/>
      <c r="TN111" s="87"/>
      <c r="TO111" s="87"/>
      <c r="TP111" s="87"/>
      <c r="TQ111" s="87"/>
      <c r="TR111" s="87"/>
      <c r="TS111" s="87"/>
      <c r="TT111" s="87"/>
      <c r="TU111" s="87"/>
      <c r="TV111" s="87"/>
      <c r="TW111" s="87"/>
      <c r="TX111" s="87"/>
      <c r="TY111" s="87"/>
      <c r="TZ111" s="87"/>
      <c r="UA111" s="87"/>
      <c r="UB111" s="87"/>
      <c r="UC111" s="87"/>
      <c r="UD111" s="87"/>
      <c r="UE111" s="87"/>
      <c r="UF111" s="87"/>
      <c r="UG111" s="87"/>
      <c r="UH111" s="87"/>
      <c r="UI111" s="87"/>
      <c r="UJ111" s="87"/>
      <c r="UK111" s="87"/>
      <c r="UL111" s="87"/>
      <c r="UM111" s="87"/>
      <c r="UN111" s="87"/>
      <c r="UO111" s="87"/>
      <c r="UP111" s="87"/>
      <c r="UQ111" s="87"/>
      <c r="UR111" s="87"/>
      <c r="US111" s="87"/>
      <c r="UT111" s="87"/>
      <c r="UU111" s="87"/>
      <c r="UV111" s="87"/>
      <c r="UW111" s="87"/>
      <c r="UX111" s="87"/>
      <c r="UY111" s="87"/>
      <c r="UZ111" s="87"/>
      <c r="VA111" s="87"/>
      <c r="VB111" s="87"/>
      <c r="VC111" s="87"/>
      <c r="VD111" s="87"/>
      <c r="VE111" s="87"/>
      <c r="VF111" s="87"/>
      <c r="VG111" s="87"/>
      <c r="VH111" s="87"/>
      <c r="VI111" s="87"/>
      <c r="VJ111" s="87"/>
      <c r="VK111" s="87"/>
      <c r="VL111" s="87"/>
      <c r="VM111" s="87"/>
      <c r="VN111" s="87"/>
      <c r="VO111" s="87"/>
      <c r="VP111" s="87"/>
      <c r="VQ111" s="87"/>
      <c r="VR111" s="87"/>
      <c r="VS111" s="87"/>
      <c r="VT111" s="87"/>
      <c r="VU111" s="87"/>
      <c r="VV111" s="87"/>
      <c r="VW111" s="87"/>
      <c r="VX111" s="87"/>
      <c r="VY111" s="87"/>
      <c r="VZ111" s="87"/>
      <c r="WA111" s="87"/>
      <c r="WB111" s="87"/>
      <c r="WC111" s="87"/>
      <c r="WD111" s="87"/>
      <c r="WE111" s="87"/>
      <c r="WF111" s="87"/>
      <c r="WG111" s="87"/>
      <c r="WH111" s="87"/>
      <c r="WI111" s="87"/>
      <c r="WJ111" s="87"/>
      <c r="WK111" s="87"/>
      <c r="WL111" s="87"/>
      <c r="WM111" s="87"/>
      <c r="WN111" s="87"/>
      <c r="WO111" s="87"/>
      <c r="WP111" s="87"/>
      <c r="WQ111" s="87"/>
      <c r="WR111" s="87"/>
      <c r="WS111" s="87"/>
      <c r="WT111" s="87"/>
      <c r="WU111" s="87"/>
      <c r="WV111" s="87"/>
      <c r="WW111" s="87"/>
      <c r="WX111" s="87"/>
      <c r="WY111" s="87"/>
      <c r="WZ111" s="87"/>
      <c r="XA111" s="87"/>
      <c r="XB111" s="87"/>
      <c r="XC111" s="87"/>
      <c r="XD111" s="87"/>
      <c r="XE111" s="87"/>
      <c r="XF111" s="87"/>
      <c r="XG111" s="87"/>
      <c r="XH111" s="87"/>
      <c r="XI111" s="87"/>
      <c r="XJ111" s="87"/>
      <c r="XK111" s="87"/>
      <c r="XL111" s="87"/>
      <c r="XM111" s="87"/>
      <c r="XN111" s="87"/>
      <c r="XO111" s="87"/>
      <c r="XP111" s="87"/>
      <c r="XQ111" s="87"/>
      <c r="XR111" s="87"/>
      <c r="XS111" s="87"/>
      <c r="XT111" s="87"/>
      <c r="XU111" s="87"/>
      <c r="XV111" s="87"/>
      <c r="XW111" s="87"/>
      <c r="XX111" s="87"/>
      <c r="XY111" s="87"/>
      <c r="XZ111" s="87"/>
      <c r="YA111" s="87"/>
      <c r="YB111" s="87"/>
      <c r="YC111" s="87"/>
      <c r="YD111" s="87"/>
      <c r="YE111" s="87"/>
      <c r="YF111" s="87"/>
      <c r="YG111" s="87"/>
      <c r="YH111" s="87"/>
      <c r="YI111" s="87"/>
      <c r="YJ111" s="87"/>
      <c r="YK111" s="87"/>
      <c r="YL111" s="87"/>
      <c r="YM111" s="87"/>
      <c r="YN111" s="87"/>
      <c r="YO111" s="87"/>
      <c r="YP111" s="87"/>
      <c r="YQ111" s="87"/>
      <c r="YR111" s="87"/>
      <c r="YS111" s="87"/>
      <c r="YT111" s="87"/>
      <c r="YU111" s="87"/>
      <c r="YV111" s="87"/>
      <c r="YW111" s="87"/>
      <c r="YX111" s="87"/>
      <c r="YY111" s="87"/>
      <c r="YZ111" s="87"/>
      <c r="ZA111" s="87"/>
      <c r="ZB111" s="87"/>
      <c r="ZC111" s="87"/>
      <c r="ZD111" s="87"/>
      <c r="ZE111" s="87"/>
      <c r="ZF111" s="87"/>
      <c r="ZG111" s="87"/>
      <c r="ZH111" s="87"/>
      <c r="ZI111" s="87"/>
      <c r="ZJ111" s="87"/>
      <c r="ZK111" s="87"/>
      <c r="ZL111" s="87"/>
      <c r="ZM111" s="87"/>
      <c r="ZN111" s="87"/>
      <c r="ZO111" s="87"/>
      <c r="ZP111" s="87"/>
      <c r="ZQ111" s="87"/>
      <c r="ZR111" s="87"/>
      <c r="ZS111" s="87"/>
      <c r="ZT111" s="87"/>
      <c r="ZU111" s="87"/>
      <c r="ZV111" s="87"/>
      <c r="ZW111" s="87"/>
      <c r="ZX111" s="87"/>
      <c r="ZY111" s="87"/>
      <c r="ZZ111" s="87"/>
      <c r="AAA111" s="87"/>
      <c r="AAB111" s="87"/>
      <c r="AAC111" s="87"/>
      <c r="AAD111" s="87"/>
      <c r="AAE111" s="87"/>
      <c r="AAF111" s="87"/>
      <c r="AAG111" s="87"/>
      <c r="AAH111" s="87"/>
      <c r="AAI111" s="87"/>
      <c r="AAJ111" s="87"/>
      <c r="AAK111" s="87"/>
      <c r="AAL111" s="87"/>
      <c r="AAM111" s="87"/>
      <c r="AAN111" s="87"/>
      <c r="AAO111" s="87"/>
      <c r="AAP111" s="87"/>
      <c r="AAQ111" s="87"/>
      <c r="AAR111" s="87"/>
      <c r="AAS111" s="87"/>
      <c r="AAT111" s="87"/>
      <c r="AAU111" s="87"/>
      <c r="AAV111" s="87"/>
      <c r="AAW111" s="87"/>
      <c r="AAX111" s="87"/>
      <c r="AAY111" s="87"/>
      <c r="AAZ111" s="87"/>
      <c r="ABA111" s="87"/>
      <c r="ABB111" s="87"/>
      <c r="ABC111" s="87"/>
      <c r="ABD111" s="87"/>
      <c r="ABE111" s="87"/>
      <c r="ABF111" s="87"/>
      <c r="ABG111" s="87"/>
      <c r="ABH111" s="87"/>
      <c r="ABI111" s="87"/>
      <c r="ABJ111" s="87"/>
      <c r="ABK111" s="87"/>
      <c r="ABL111" s="87"/>
      <c r="ABM111" s="87"/>
      <c r="ABN111" s="87"/>
      <c r="ABO111" s="87"/>
      <c r="ABP111" s="87"/>
      <c r="ABQ111" s="87"/>
      <c r="ABR111" s="87"/>
      <c r="ABS111" s="87"/>
      <c r="ABT111" s="87"/>
      <c r="ABU111" s="87"/>
      <c r="ABV111" s="87"/>
      <c r="ABW111" s="87"/>
      <c r="ABX111" s="87"/>
      <c r="ABY111" s="87"/>
      <c r="ABZ111" s="87"/>
      <c r="ACA111" s="87"/>
      <c r="ACB111" s="87"/>
      <c r="ACC111" s="87"/>
      <c r="ACD111" s="87"/>
      <c r="ACE111" s="87"/>
      <c r="ACF111" s="87"/>
      <c r="ACG111" s="87"/>
      <c r="ACH111" s="87"/>
      <c r="ACI111" s="87"/>
      <c r="ACJ111" s="87"/>
      <c r="ACK111" s="87"/>
      <c r="ACL111" s="87"/>
      <c r="ACM111" s="87"/>
      <c r="ACN111" s="87"/>
      <c r="ACO111" s="87"/>
      <c r="ACP111" s="87"/>
      <c r="ACQ111" s="87"/>
      <c r="ACR111" s="87"/>
      <c r="ACS111" s="87"/>
      <c r="ACT111" s="87"/>
      <c r="ACU111" s="87"/>
      <c r="ACV111" s="87"/>
      <c r="ACW111" s="87"/>
      <c r="ACX111" s="87"/>
      <c r="ACY111" s="87"/>
      <c r="ACZ111" s="87"/>
      <c r="ADA111" s="87"/>
      <c r="ADB111" s="87"/>
      <c r="ADC111" s="87"/>
      <c r="ADD111" s="87"/>
      <c r="ADE111" s="87"/>
      <c r="ADF111" s="87"/>
      <c r="ADG111" s="87"/>
      <c r="ADH111" s="87"/>
      <c r="ADI111" s="87"/>
      <c r="ADJ111" s="87"/>
      <c r="ADK111" s="87"/>
      <c r="ADL111" s="87"/>
      <c r="ADM111" s="87"/>
      <c r="ADN111" s="87"/>
      <c r="ADO111" s="87"/>
      <c r="ADP111" s="87"/>
      <c r="ADQ111" s="87"/>
      <c r="ADR111" s="87"/>
      <c r="ADS111" s="87"/>
      <c r="ADT111" s="87"/>
      <c r="ADU111" s="87"/>
      <c r="ADV111" s="87"/>
      <c r="ADW111" s="87"/>
      <c r="ADX111" s="87"/>
      <c r="ADY111" s="87"/>
      <c r="ADZ111" s="87"/>
      <c r="AEA111" s="87"/>
      <c r="AEB111" s="87"/>
      <c r="AEC111" s="87"/>
      <c r="AED111" s="87"/>
      <c r="AEE111" s="87"/>
      <c r="AEF111" s="87"/>
      <c r="AEG111" s="87"/>
      <c r="AEH111" s="87"/>
      <c r="AEI111" s="87"/>
      <c r="AEJ111" s="87"/>
      <c r="AEK111" s="87"/>
      <c r="AEL111" s="87"/>
      <c r="AEM111" s="87"/>
      <c r="AEN111" s="87"/>
      <c r="AEO111" s="87"/>
      <c r="AEP111" s="87"/>
      <c r="AEQ111" s="87"/>
      <c r="AER111" s="87"/>
      <c r="AES111" s="87"/>
      <c r="AET111" s="87"/>
      <c r="AEU111" s="87"/>
      <c r="AEV111" s="87"/>
      <c r="AEW111" s="87"/>
      <c r="AEX111" s="87"/>
      <c r="AEY111" s="87"/>
      <c r="AEZ111" s="87"/>
      <c r="AFA111" s="87"/>
      <c r="AFB111" s="87"/>
      <c r="AFC111" s="87"/>
      <c r="AFD111" s="87"/>
      <c r="AFE111" s="87"/>
      <c r="AFF111" s="87"/>
      <c r="AFG111" s="87"/>
      <c r="AFH111" s="87"/>
      <c r="AFI111" s="87"/>
      <c r="AFJ111" s="87"/>
      <c r="AFK111" s="87"/>
      <c r="AFL111" s="87"/>
      <c r="AFM111" s="87"/>
      <c r="AFN111" s="87"/>
      <c r="AFO111" s="87"/>
      <c r="AFP111" s="87"/>
      <c r="AFQ111" s="87"/>
      <c r="AFR111" s="87"/>
      <c r="AFS111" s="87"/>
      <c r="AFT111" s="87"/>
      <c r="AFU111" s="87"/>
      <c r="AFV111" s="87"/>
      <c r="AFW111" s="87"/>
      <c r="AFX111" s="87"/>
      <c r="AFY111" s="87"/>
      <c r="AFZ111" s="87"/>
      <c r="AGA111" s="87"/>
      <c r="AGB111" s="87"/>
      <c r="AGC111" s="87"/>
      <c r="AGD111" s="87"/>
      <c r="AGE111" s="87"/>
      <c r="AGF111" s="87"/>
      <c r="AGG111" s="87"/>
      <c r="AGH111" s="87"/>
      <c r="AGI111" s="87"/>
      <c r="AGJ111" s="87"/>
      <c r="AGK111" s="87"/>
      <c r="AGL111" s="87"/>
      <c r="AGM111" s="87"/>
      <c r="AGN111" s="87"/>
      <c r="AGO111" s="87"/>
      <c r="AGP111" s="87"/>
      <c r="AGQ111" s="87"/>
      <c r="AGR111" s="87"/>
      <c r="AGS111" s="87"/>
      <c r="AGT111" s="87"/>
      <c r="AGU111" s="87"/>
      <c r="AGV111" s="87"/>
      <c r="AGW111" s="87"/>
      <c r="AGX111" s="87"/>
      <c r="AGY111" s="87"/>
      <c r="AGZ111" s="87"/>
      <c r="AHA111" s="87"/>
      <c r="AHB111" s="87"/>
      <c r="AHC111" s="87"/>
      <c r="AHD111" s="87"/>
      <c r="AHE111" s="87"/>
      <c r="AHF111" s="87"/>
      <c r="AHG111" s="87"/>
      <c r="AHH111" s="87"/>
      <c r="AHI111" s="87"/>
      <c r="AHJ111" s="87"/>
      <c r="AHK111" s="87"/>
      <c r="AHL111" s="87"/>
      <c r="AHM111" s="87"/>
      <c r="AHN111" s="87"/>
      <c r="AHO111" s="87"/>
      <c r="AHP111" s="87"/>
      <c r="AHQ111" s="87"/>
      <c r="AHR111" s="87"/>
      <c r="AHS111" s="87"/>
      <c r="AHT111" s="87"/>
      <c r="AHU111" s="87"/>
      <c r="AHV111" s="87"/>
      <c r="AHW111" s="87"/>
      <c r="AHX111" s="87"/>
      <c r="AHY111" s="87"/>
      <c r="AHZ111" s="87"/>
      <c r="AIA111" s="87"/>
      <c r="AIB111" s="87"/>
      <c r="AIC111" s="87"/>
      <c r="AID111" s="87"/>
      <c r="AIE111" s="87"/>
      <c r="AIF111" s="87"/>
      <c r="AIG111" s="87"/>
      <c r="AIH111" s="87"/>
      <c r="AII111" s="87"/>
      <c r="AIJ111" s="87"/>
      <c r="AIK111" s="87"/>
      <c r="AIL111" s="87"/>
      <c r="AIM111" s="87"/>
      <c r="AIN111" s="87"/>
      <c r="AIO111" s="87"/>
      <c r="AIP111" s="87"/>
      <c r="AIQ111" s="87"/>
      <c r="AIR111" s="87"/>
      <c r="AIS111" s="87"/>
      <c r="AIT111" s="87"/>
      <c r="AIU111" s="87"/>
      <c r="AIV111" s="87"/>
      <c r="AIW111" s="87"/>
      <c r="AIX111" s="87"/>
      <c r="AIY111" s="87"/>
      <c r="AIZ111" s="87"/>
      <c r="AJA111" s="87"/>
      <c r="AJB111" s="87"/>
      <c r="AJC111" s="87"/>
      <c r="AJD111" s="87"/>
      <c r="AJE111" s="87"/>
      <c r="AJF111" s="87"/>
      <c r="AJG111" s="87"/>
      <c r="AJH111" s="87"/>
      <c r="AJI111" s="87"/>
      <c r="AJJ111" s="87"/>
      <c r="AJK111" s="87"/>
      <c r="AJL111" s="87"/>
      <c r="AJM111" s="87"/>
      <c r="AJN111" s="87"/>
      <c r="AJO111" s="87"/>
      <c r="AJP111" s="87"/>
      <c r="AJQ111" s="87"/>
      <c r="AJR111" s="87"/>
      <c r="AJS111" s="87"/>
      <c r="AJT111" s="87"/>
      <c r="AJU111" s="87"/>
      <c r="AJV111" s="87"/>
      <c r="AJW111" s="87"/>
      <c r="AJX111" s="87"/>
      <c r="AJY111" s="87"/>
      <c r="AJZ111" s="87"/>
      <c r="AKA111" s="87"/>
      <c r="AKB111" s="87"/>
      <c r="AKC111" s="87"/>
      <c r="AKD111" s="87"/>
      <c r="AKE111" s="87"/>
      <c r="AKF111" s="87"/>
      <c r="AKG111" s="87"/>
      <c r="AKH111" s="87"/>
      <c r="AKI111" s="87"/>
      <c r="AKJ111" s="87"/>
      <c r="AKK111" s="87"/>
      <c r="AKL111" s="87"/>
      <c r="AKM111" s="87"/>
      <c r="AKN111" s="87"/>
      <c r="AKO111" s="87"/>
      <c r="AKP111" s="87"/>
      <c r="AKQ111" s="87"/>
      <c r="AKR111" s="87"/>
      <c r="AKS111" s="87"/>
      <c r="AKT111" s="87"/>
      <c r="AKU111" s="87"/>
      <c r="AKV111" s="87"/>
      <c r="AKW111" s="87"/>
      <c r="AKX111" s="87"/>
      <c r="AKY111" s="87"/>
      <c r="AKZ111" s="87"/>
      <c r="ALA111" s="87"/>
      <c r="ALB111" s="87"/>
      <c r="ALC111" s="87"/>
      <c r="ALD111" s="87"/>
      <c r="ALE111" s="87"/>
      <c r="ALF111" s="87"/>
      <c r="ALG111" s="87"/>
      <c r="ALH111" s="87"/>
      <c r="ALI111" s="87"/>
      <c r="ALJ111" s="87"/>
      <c r="ALK111" s="87"/>
      <c r="ALL111" s="87"/>
      <c r="ALM111" s="87"/>
      <c r="ALN111" s="87"/>
      <c r="ALO111" s="87"/>
      <c r="ALP111" s="87"/>
      <c r="ALQ111" s="87"/>
      <c r="ALR111" s="87"/>
      <c r="ALS111" s="87"/>
      <c r="ALT111" s="87"/>
      <c r="ALU111" s="87"/>
      <c r="ALV111" s="87"/>
      <c r="ALW111" s="87"/>
      <c r="ALX111" s="87"/>
      <c r="ALY111" s="87"/>
      <c r="ALZ111" s="87"/>
      <c r="AMA111" s="87"/>
      <c r="AMB111" s="87"/>
      <c r="AMC111" s="87"/>
      <c r="AMD111" s="87"/>
      <c r="AME111" s="87"/>
      <c r="AMF111" s="87"/>
      <c r="AMG111" s="87"/>
      <c r="AMH111" s="87"/>
      <c r="AMI111" s="87"/>
      <c r="AMJ111" s="87"/>
      <c r="AMK111" s="87"/>
      <c r="AML111" s="87"/>
      <c r="AMM111" s="87"/>
      <c r="AMN111" s="87"/>
      <c r="AMO111" s="87"/>
      <c r="AMP111" s="87"/>
      <c r="AMQ111" s="87"/>
      <c r="AMR111" s="87"/>
      <c r="AMS111" s="87"/>
      <c r="AMT111" s="87"/>
      <c r="AMU111" s="87"/>
      <c r="AMV111" s="87"/>
      <c r="AMW111" s="87"/>
      <c r="AMX111" s="87"/>
      <c r="AMY111" s="87"/>
      <c r="AMZ111" s="87"/>
      <c r="ANA111" s="87"/>
      <c r="ANB111" s="87"/>
      <c r="ANC111" s="87"/>
      <c r="AND111" s="87"/>
      <c r="ANE111" s="87"/>
      <c r="ANF111" s="87"/>
      <c r="ANG111" s="87"/>
      <c r="ANH111" s="87"/>
      <c r="ANI111" s="87"/>
      <c r="ANJ111" s="87"/>
      <c r="ANK111" s="87"/>
      <c r="ANL111" s="87"/>
      <c r="ANM111" s="87"/>
      <c r="ANN111" s="87"/>
      <c r="ANO111" s="87"/>
      <c r="ANP111" s="87"/>
      <c r="ANQ111" s="87"/>
      <c r="ANR111" s="87"/>
      <c r="ANS111" s="87"/>
      <c r="ANT111" s="87"/>
      <c r="ANU111" s="87"/>
      <c r="ANV111" s="87"/>
      <c r="ANW111" s="87"/>
      <c r="ANX111" s="87"/>
      <c r="ANY111" s="87"/>
      <c r="ANZ111" s="87"/>
      <c r="AOA111" s="87"/>
      <c r="AOB111" s="87"/>
      <c r="AOC111" s="87"/>
      <c r="AOD111" s="87"/>
      <c r="AOE111" s="87"/>
      <c r="AOF111" s="87"/>
      <c r="AOG111" s="87"/>
      <c r="AOH111" s="87"/>
      <c r="AOI111" s="87"/>
      <c r="AOJ111" s="87"/>
      <c r="AOK111" s="87"/>
      <c r="AOL111" s="87"/>
      <c r="AOM111" s="87"/>
      <c r="AON111" s="87"/>
      <c r="AOO111" s="87"/>
      <c r="AOP111" s="87"/>
      <c r="AOQ111" s="87"/>
      <c r="AOR111" s="87"/>
      <c r="AOS111" s="87"/>
      <c r="AOT111" s="87"/>
      <c r="AOU111" s="87"/>
      <c r="AOV111" s="87"/>
      <c r="AOW111" s="87"/>
      <c r="AOX111" s="87"/>
      <c r="AOY111" s="87"/>
      <c r="AOZ111" s="87"/>
      <c r="APA111" s="87"/>
      <c r="APB111" s="87"/>
      <c r="APC111" s="87"/>
      <c r="APD111" s="87"/>
      <c r="APE111" s="87"/>
      <c r="APF111" s="87"/>
      <c r="APG111" s="87"/>
      <c r="APH111" s="87"/>
      <c r="API111" s="87"/>
      <c r="APJ111" s="87"/>
      <c r="APK111" s="87"/>
      <c r="APL111" s="87"/>
      <c r="APM111" s="87"/>
      <c r="APN111" s="87"/>
      <c r="APO111" s="87"/>
      <c r="APP111" s="87"/>
      <c r="APQ111" s="87"/>
      <c r="APR111" s="87"/>
      <c r="APS111" s="87"/>
      <c r="APT111" s="87"/>
      <c r="APU111" s="87"/>
      <c r="APV111" s="87"/>
      <c r="APW111" s="87"/>
      <c r="APX111" s="87"/>
      <c r="APY111" s="87"/>
      <c r="APZ111" s="87"/>
      <c r="AQA111" s="87"/>
      <c r="AQB111" s="87"/>
      <c r="AQC111" s="87"/>
      <c r="AQD111" s="87"/>
      <c r="AQE111" s="87"/>
      <c r="AQF111" s="87"/>
      <c r="AQG111" s="87"/>
      <c r="AQH111" s="87"/>
      <c r="AQI111" s="87"/>
      <c r="AQJ111" s="87"/>
      <c r="AQK111" s="87"/>
      <c r="AQL111" s="87"/>
      <c r="AQM111" s="87"/>
      <c r="AQN111" s="87"/>
      <c r="AQO111" s="87"/>
      <c r="AQP111" s="87"/>
      <c r="AQQ111" s="87"/>
      <c r="AQR111" s="87"/>
      <c r="AQS111" s="87"/>
      <c r="AQT111" s="87"/>
      <c r="AQU111" s="87"/>
      <c r="AQV111" s="87"/>
      <c r="AQW111" s="87"/>
      <c r="AQX111" s="87"/>
      <c r="AQY111" s="87"/>
      <c r="AQZ111" s="87"/>
      <c r="ARA111" s="87"/>
      <c r="ARB111" s="87"/>
      <c r="ARC111" s="87"/>
      <c r="ARD111" s="87"/>
      <c r="ARE111" s="87"/>
      <c r="ARF111" s="87"/>
      <c r="ARG111" s="87"/>
      <c r="ARH111" s="87"/>
      <c r="ARI111" s="87"/>
      <c r="ARJ111" s="87"/>
      <c r="ARK111" s="87"/>
      <c r="ARL111" s="87"/>
      <c r="ARM111" s="87"/>
      <c r="ARN111" s="87"/>
      <c r="ARO111" s="87"/>
      <c r="ARP111" s="87"/>
      <c r="ARQ111" s="87"/>
      <c r="ARR111" s="87"/>
      <c r="ARS111" s="87"/>
      <c r="ART111" s="87"/>
      <c r="ARU111" s="87"/>
      <c r="ARV111" s="87"/>
      <c r="ARW111" s="87"/>
      <c r="ARX111" s="87"/>
      <c r="ARY111" s="87"/>
      <c r="ARZ111" s="87"/>
      <c r="ASA111" s="87"/>
      <c r="ASB111" s="87"/>
      <c r="ASC111" s="87"/>
      <c r="ASD111" s="87"/>
      <c r="ASE111" s="87"/>
      <c r="ASF111" s="87"/>
      <c r="ASG111" s="87"/>
      <c r="ASH111" s="87"/>
      <c r="ASI111" s="87"/>
      <c r="ASJ111" s="87"/>
      <c r="ASK111" s="87"/>
      <c r="ASL111" s="87"/>
      <c r="ASM111" s="87"/>
      <c r="ASN111" s="87"/>
      <c r="ASO111" s="87"/>
      <c r="ASP111" s="87"/>
      <c r="ASQ111" s="87"/>
      <c r="ASR111" s="87"/>
      <c r="ASS111" s="87"/>
      <c r="AST111" s="87"/>
      <c r="ASU111" s="87"/>
      <c r="ASV111" s="87"/>
      <c r="ASW111" s="87"/>
      <c r="ASX111" s="87"/>
      <c r="ASY111" s="87"/>
      <c r="ASZ111" s="87"/>
      <c r="ATA111" s="87"/>
      <c r="ATB111" s="87"/>
      <c r="ATC111" s="87"/>
      <c r="ATD111" s="87"/>
      <c r="ATE111" s="87"/>
      <c r="ATF111" s="87"/>
      <c r="ATG111" s="87"/>
      <c r="ATH111" s="87"/>
      <c r="ATI111" s="87"/>
      <c r="ATJ111" s="87"/>
      <c r="ATK111" s="87"/>
      <c r="ATL111" s="87"/>
      <c r="ATM111" s="87"/>
      <c r="ATN111" s="87"/>
      <c r="ATO111" s="87"/>
      <c r="ATP111" s="87"/>
      <c r="ATQ111" s="87"/>
      <c r="ATR111" s="87"/>
      <c r="ATS111" s="87"/>
      <c r="ATT111" s="87"/>
      <c r="ATU111" s="87"/>
      <c r="ATV111" s="87"/>
      <c r="ATW111" s="87"/>
      <c r="ATX111" s="87"/>
      <c r="ATY111" s="87"/>
      <c r="ATZ111" s="87"/>
      <c r="AUA111" s="87"/>
      <c r="AUB111" s="87"/>
      <c r="AUC111" s="87"/>
      <c r="AUD111" s="87"/>
      <c r="AUE111" s="87"/>
      <c r="AUF111" s="87"/>
      <c r="AUG111" s="87"/>
      <c r="AUH111" s="87"/>
      <c r="AUI111" s="87"/>
      <c r="AUJ111" s="87"/>
      <c r="AUK111" s="87"/>
      <c r="AUL111" s="87"/>
      <c r="AUM111" s="87"/>
      <c r="AUN111" s="87"/>
      <c r="AUO111" s="87"/>
      <c r="AUP111" s="87"/>
      <c r="AUQ111" s="87"/>
      <c r="AUR111" s="87"/>
      <c r="AUS111" s="87"/>
      <c r="AUT111" s="87"/>
      <c r="AUU111" s="87"/>
      <c r="AUV111" s="87"/>
      <c r="AUW111" s="87"/>
      <c r="AUX111" s="87"/>
      <c r="AUY111" s="87"/>
      <c r="AUZ111" s="87"/>
      <c r="AVA111" s="87"/>
      <c r="AVB111" s="87"/>
      <c r="AVC111" s="87"/>
      <c r="AVD111" s="87"/>
      <c r="AVE111" s="87"/>
      <c r="AVF111" s="87"/>
      <c r="AVG111" s="87"/>
      <c r="AVH111" s="87"/>
      <c r="AVI111" s="87"/>
      <c r="AVJ111" s="87"/>
      <c r="AVK111" s="87"/>
      <c r="AVL111" s="87"/>
      <c r="AVM111" s="87"/>
      <c r="AVN111" s="87"/>
      <c r="AVO111" s="87"/>
      <c r="AVP111" s="87"/>
      <c r="AVQ111" s="87"/>
      <c r="AVR111" s="87"/>
      <c r="AVS111" s="87"/>
      <c r="AVT111" s="87"/>
      <c r="AVU111" s="87"/>
      <c r="AVV111" s="87"/>
      <c r="AVW111" s="87"/>
      <c r="AVX111" s="87"/>
      <c r="AVY111" s="87"/>
      <c r="AVZ111" s="87"/>
      <c r="AWA111" s="87"/>
      <c r="AWB111" s="87"/>
      <c r="AWC111" s="87"/>
      <c r="AWD111" s="87"/>
      <c r="AWE111" s="87"/>
      <c r="AWF111" s="87"/>
      <c r="AWG111" s="87"/>
      <c r="AWH111" s="87"/>
      <c r="AWI111" s="87"/>
      <c r="AWJ111" s="87"/>
      <c r="AWK111" s="87"/>
      <c r="AWL111" s="87"/>
      <c r="AWM111" s="87"/>
      <c r="AWN111" s="87"/>
      <c r="AWO111" s="87"/>
      <c r="AWP111" s="87"/>
      <c r="AWQ111" s="87"/>
      <c r="AWR111" s="87"/>
      <c r="AWS111" s="87"/>
      <c r="AWT111" s="87"/>
      <c r="AWU111" s="87"/>
      <c r="AWV111" s="87"/>
      <c r="AWW111" s="87"/>
      <c r="AWX111" s="87"/>
      <c r="AWY111" s="87"/>
      <c r="AWZ111" s="87"/>
      <c r="AXA111" s="87"/>
      <c r="AXB111" s="87"/>
      <c r="AXC111" s="87"/>
      <c r="AXD111" s="87"/>
      <c r="AXE111" s="87"/>
      <c r="AXF111" s="87"/>
      <c r="AXG111" s="87"/>
      <c r="AXH111" s="87"/>
      <c r="AXI111" s="87"/>
      <c r="AXJ111" s="87"/>
      <c r="AXK111" s="87"/>
      <c r="AXL111" s="87"/>
      <c r="AXM111" s="87"/>
      <c r="AXN111" s="87"/>
      <c r="AXO111" s="87"/>
      <c r="AXP111" s="87"/>
      <c r="AXQ111" s="87"/>
      <c r="AXR111" s="87"/>
      <c r="AXS111" s="87"/>
      <c r="AXT111" s="87"/>
      <c r="AXU111" s="87"/>
      <c r="AXV111" s="87"/>
      <c r="AXW111" s="87"/>
      <c r="AXX111" s="87"/>
      <c r="AXY111" s="87"/>
      <c r="AXZ111" s="87"/>
      <c r="AYA111" s="87"/>
      <c r="AYB111" s="87"/>
      <c r="AYC111" s="87"/>
      <c r="AYD111" s="87"/>
      <c r="AYE111" s="87"/>
      <c r="AYF111" s="87"/>
      <c r="AYG111" s="87"/>
      <c r="AYH111" s="87"/>
      <c r="AYI111" s="87"/>
      <c r="AYJ111" s="87"/>
      <c r="AYK111" s="87"/>
      <c r="AYL111" s="87"/>
      <c r="AYM111" s="87"/>
      <c r="AYN111" s="87"/>
      <c r="AYO111" s="87"/>
      <c r="AYP111" s="87"/>
      <c r="AYQ111" s="87"/>
      <c r="AYR111" s="87"/>
      <c r="AYS111" s="87"/>
      <c r="AYT111" s="87"/>
      <c r="AYU111" s="87"/>
      <c r="AYV111" s="87"/>
      <c r="AYW111" s="87"/>
      <c r="AYX111" s="87"/>
      <c r="AYY111" s="87"/>
      <c r="AYZ111" s="87"/>
      <c r="AZA111" s="87"/>
      <c r="AZB111" s="87"/>
      <c r="AZC111" s="87"/>
      <c r="AZD111" s="87"/>
      <c r="AZE111" s="87"/>
      <c r="AZF111" s="87"/>
      <c r="AZG111" s="87"/>
      <c r="AZH111" s="87"/>
      <c r="AZI111" s="87"/>
      <c r="AZJ111" s="87"/>
      <c r="AZK111" s="87"/>
      <c r="AZL111" s="87"/>
      <c r="AZM111" s="87"/>
      <c r="AZN111" s="87"/>
      <c r="AZO111" s="87"/>
      <c r="AZP111" s="87"/>
      <c r="AZQ111" s="87"/>
      <c r="AZR111" s="87"/>
      <c r="AZS111" s="87"/>
      <c r="AZT111" s="87"/>
      <c r="AZU111" s="87"/>
      <c r="AZV111" s="87"/>
      <c r="AZW111" s="87"/>
      <c r="AZX111" s="87"/>
      <c r="AZY111" s="87"/>
      <c r="AZZ111" s="87"/>
      <c r="BAA111" s="87"/>
      <c r="BAB111" s="87"/>
      <c r="BAC111" s="87"/>
      <c r="BAD111" s="87"/>
      <c r="BAE111" s="87"/>
      <c r="BAF111" s="87"/>
      <c r="BAG111" s="87"/>
      <c r="BAH111" s="87"/>
      <c r="BAI111" s="87"/>
      <c r="BAJ111" s="87"/>
      <c r="BAK111" s="87"/>
      <c r="BAL111" s="87"/>
      <c r="BAM111" s="87"/>
      <c r="BAN111" s="87"/>
      <c r="BAO111" s="87"/>
      <c r="BAP111" s="87"/>
      <c r="BAQ111" s="87"/>
      <c r="BAR111" s="87"/>
      <c r="BAS111" s="87"/>
      <c r="BAT111" s="87"/>
      <c r="BAU111" s="87"/>
      <c r="BAV111" s="87"/>
      <c r="BAW111" s="87"/>
      <c r="BAX111" s="87"/>
      <c r="BAY111" s="87"/>
      <c r="BAZ111" s="87"/>
      <c r="BBA111" s="87"/>
      <c r="BBB111" s="87"/>
      <c r="BBC111" s="87"/>
      <c r="BBD111" s="87"/>
      <c r="BBE111" s="87"/>
      <c r="BBF111" s="87"/>
      <c r="BBG111" s="87"/>
      <c r="BBH111" s="87"/>
      <c r="BBI111" s="87"/>
      <c r="BBJ111" s="87"/>
      <c r="BBK111" s="87"/>
      <c r="BBL111" s="87"/>
      <c r="BBM111" s="87"/>
      <c r="BBN111" s="87"/>
      <c r="BBO111" s="87"/>
      <c r="BBP111" s="87"/>
      <c r="BBQ111" s="87"/>
      <c r="BBR111" s="87"/>
      <c r="BBS111" s="87"/>
      <c r="BBT111" s="87"/>
      <c r="BBU111" s="87"/>
      <c r="BBV111" s="87"/>
      <c r="BBW111" s="87"/>
      <c r="BBX111" s="87"/>
      <c r="BBY111" s="87"/>
      <c r="BBZ111" s="87"/>
      <c r="BCA111" s="87"/>
      <c r="BCB111" s="87"/>
      <c r="BCC111" s="87"/>
      <c r="BCD111" s="87"/>
      <c r="BCE111" s="87"/>
      <c r="BCF111" s="87"/>
      <c r="BCG111" s="87"/>
      <c r="BCH111" s="87"/>
      <c r="BCI111" s="87"/>
      <c r="BCJ111" s="87"/>
      <c r="BCK111" s="87"/>
      <c r="BCL111" s="87"/>
      <c r="BCM111" s="87"/>
      <c r="BCN111" s="87"/>
      <c r="BCO111" s="87"/>
      <c r="BCP111" s="87"/>
      <c r="BCQ111" s="87"/>
      <c r="BCR111" s="87"/>
      <c r="BCS111" s="87"/>
      <c r="BCT111" s="87"/>
      <c r="BCU111" s="87"/>
      <c r="BCV111" s="87"/>
      <c r="BCW111" s="87"/>
      <c r="BCX111" s="87"/>
      <c r="BCY111" s="87"/>
      <c r="BCZ111" s="87"/>
      <c r="BDA111" s="87"/>
      <c r="BDB111" s="87"/>
      <c r="BDC111" s="87"/>
      <c r="BDD111" s="87"/>
      <c r="BDE111" s="87"/>
      <c r="BDF111" s="87"/>
      <c r="BDG111" s="87"/>
      <c r="BDH111" s="87"/>
      <c r="BDI111" s="87"/>
      <c r="BDJ111" s="87"/>
      <c r="BDK111" s="87"/>
      <c r="BDL111" s="87"/>
      <c r="BDM111" s="87"/>
      <c r="BDN111" s="87"/>
      <c r="BDO111" s="87"/>
      <c r="BDP111" s="87"/>
      <c r="BDQ111" s="87"/>
      <c r="BDR111" s="87"/>
      <c r="BDS111" s="87"/>
      <c r="BDT111" s="87"/>
      <c r="BDU111" s="87"/>
      <c r="BDV111" s="87"/>
      <c r="BDW111" s="87"/>
      <c r="BDX111" s="87"/>
      <c r="BDY111" s="87"/>
      <c r="BDZ111" s="87"/>
      <c r="BEA111" s="87"/>
      <c r="BEB111" s="87"/>
      <c r="BEC111" s="87"/>
      <c r="BED111" s="87"/>
      <c r="BEE111" s="87"/>
      <c r="BEF111" s="87"/>
      <c r="BEG111" s="87"/>
      <c r="BEH111" s="87"/>
      <c r="BEI111" s="87"/>
      <c r="BEJ111" s="87"/>
      <c r="BEK111" s="87"/>
      <c r="BEL111" s="87"/>
      <c r="BEM111" s="87"/>
      <c r="BEN111" s="87"/>
      <c r="BEO111" s="87"/>
      <c r="BEP111" s="87"/>
      <c r="BEQ111" s="87"/>
      <c r="BER111" s="87"/>
      <c r="BES111" s="87"/>
      <c r="BET111" s="87"/>
      <c r="BEU111" s="87"/>
      <c r="BEV111" s="87"/>
      <c r="BEW111" s="87"/>
      <c r="BEX111" s="87"/>
      <c r="BEY111" s="87"/>
      <c r="BEZ111" s="87"/>
      <c r="BFA111" s="87"/>
      <c r="BFB111" s="87"/>
      <c r="BFC111" s="87"/>
      <c r="BFD111" s="87"/>
      <c r="BFE111" s="87"/>
      <c r="BFF111" s="87"/>
      <c r="BFG111" s="87"/>
      <c r="BFH111" s="87"/>
      <c r="BFI111" s="87"/>
      <c r="BFJ111" s="87"/>
      <c r="BFK111" s="87"/>
      <c r="BFL111" s="87"/>
      <c r="BFM111" s="87"/>
      <c r="BFN111" s="87"/>
      <c r="BFO111" s="87"/>
      <c r="BFP111" s="87"/>
      <c r="BFQ111" s="87"/>
      <c r="BFR111" s="87"/>
      <c r="BFS111" s="87"/>
      <c r="BFT111" s="87"/>
      <c r="BFU111" s="87"/>
      <c r="BFV111" s="87"/>
      <c r="BFW111" s="87"/>
      <c r="BFX111" s="87"/>
      <c r="BFY111" s="87"/>
      <c r="BFZ111" s="87"/>
      <c r="BGA111" s="87"/>
      <c r="BGB111" s="87"/>
      <c r="BGC111" s="87"/>
      <c r="BGD111" s="87"/>
      <c r="BGE111" s="87"/>
      <c r="BGF111" s="87"/>
      <c r="BGG111" s="87"/>
      <c r="BGH111" s="87"/>
      <c r="BGI111" s="87"/>
      <c r="BGJ111" s="87"/>
      <c r="BGK111" s="87"/>
      <c r="BGL111" s="87"/>
      <c r="BGM111" s="87"/>
      <c r="BGN111" s="87"/>
      <c r="BGO111" s="87"/>
      <c r="BGP111" s="87"/>
      <c r="BGQ111" s="87"/>
      <c r="BGR111" s="87"/>
      <c r="BGS111" s="87"/>
      <c r="BGT111" s="87"/>
      <c r="BGU111" s="87"/>
      <c r="BGV111" s="87"/>
      <c r="BGW111" s="87"/>
      <c r="BGX111" s="87"/>
      <c r="BGY111" s="87"/>
      <c r="BGZ111" s="87"/>
      <c r="BHA111" s="87"/>
      <c r="BHB111" s="87"/>
      <c r="BHC111" s="87"/>
      <c r="BHD111" s="87"/>
      <c r="BHE111" s="87"/>
      <c r="BHF111" s="87"/>
      <c r="BHG111" s="87"/>
      <c r="BHH111" s="87"/>
      <c r="BHI111" s="87"/>
      <c r="BHJ111" s="87"/>
      <c r="BHK111" s="87"/>
      <c r="BHL111" s="87"/>
      <c r="BHM111" s="87"/>
      <c r="BHN111" s="87"/>
      <c r="BHO111" s="87"/>
      <c r="BHP111" s="87"/>
      <c r="BHQ111" s="87"/>
      <c r="BHR111" s="87"/>
      <c r="BHS111" s="87"/>
      <c r="BHT111" s="87"/>
      <c r="BHU111" s="87"/>
      <c r="BHV111" s="87"/>
      <c r="BHW111" s="87"/>
      <c r="BHX111" s="87"/>
      <c r="BHY111" s="87"/>
      <c r="BHZ111" s="87"/>
      <c r="BIA111" s="87"/>
      <c r="BIB111" s="87"/>
      <c r="BIC111" s="87"/>
      <c r="BID111" s="87"/>
      <c r="BIE111" s="87"/>
      <c r="BIF111" s="87"/>
      <c r="BIG111" s="87"/>
      <c r="BIH111" s="87"/>
      <c r="BII111" s="87"/>
      <c r="BIJ111" s="87"/>
      <c r="BIK111" s="87"/>
      <c r="BIL111" s="87"/>
      <c r="BIM111" s="87"/>
      <c r="BIN111" s="87"/>
      <c r="BIO111" s="87"/>
      <c r="BIP111" s="87"/>
      <c r="BIQ111" s="87"/>
      <c r="BIR111" s="87"/>
      <c r="BIS111" s="87"/>
      <c r="BIT111" s="87"/>
      <c r="BIU111" s="87"/>
      <c r="BIV111" s="87"/>
      <c r="BIW111" s="87"/>
      <c r="BIX111" s="87"/>
      <c r="BIY111" s="87"/>
      <c r="BIZ111" s="87"/>
      <c r="BJA111" s="87"/>
      <c r="BJB111" s="87"/>
      <c r="BJC111" s="87"/>
      <c r="BJD111" s="87"/>
      <c r="BJE111" s="87"/>
      <c r="BJF111" s="87"/>
      <c r="BJG111" s="87"/>
      <c r="BJH111" s="87"/>
      <c r="BJI111" s="87"/>
      <c r="BJJ111" s="87"/>
      <c r="BJK111" s="87"/>
      <c r="BJL111" s="87"/>
      <c r="BJM111" s="87"/>
      <c r="BJN111" s="87"/>
      <c r="BJO111" s="87"/>
      <c r="BJP111" s="87"/>
      <c r="BJQ111" s="87"/>
      <c r="BJR111" s="87"/>
      <c r="BJS111" s="87"/>
      <c r="BJT111" s="87"/>
      <c r="BJU111" s="87"/>
      <c r="BJV111" s="87"/>
      <c r="BJW111" s="87"/>
      <c r="BJX111" s="87"/>
      <c r="BJY111" s="87"/>
      <c r="BJZ111" s="87"/>
      <c r="BKA111" s="87"/>
      <c r="BKB111" s="87"/>
      <c r="BKC111" s="87"/>
      <c r="BKD111" s="87"/>
      <c r="BKE111" s="87"/>
      <c r="BKF111" s="87"/>
      <c r="BKG111" s="87"/>
      <c r="BKH111" s="87"/>
      <c r="BKI111" s="87"/>
      <c r="BKJ111" s="87"/>
      <c r="BKK111" s="87"/>
      <c r="BKL111" s="87"/>
      <c r="BKM111" s="87"/>
      <c r="BKN111" s="87"/>
      <c r="BKO111" s="87"/>
      <c r="BKP111" s="87"/>
      <c r="BKQ111" s="87"/>
      <c r="BKR111" s="87"/>
      <c r="BKS111" s="87"/>
      <c r="BKT111" s="87"/>
      <c r="BKU111" s="87"/>
      <c r="BKV111" s="87"/>
      <c r="BKW111" s="87"/>
      <c r="BKX111" s="87"/>
      <c r="BKY111" s="87"/>
      <c r="BKZ111" s="87"/>
      <c r="BLA111" s="87"/>
      <c r="BLB111" s="87"/>
      <c r="BLC111" s="87"/>
      <c r="BLD111" s="87"/>
      <c r="BLE111" s="87"/>
      <c r="BLF111" s="87"/>
      <c r="BLG111" s="87"/>
      <c r="BLH111" s="87"/>
      <c r="BLI111" s="87"/>
      <c r="BLJ111" s="87"/>
      <c r="BLK111" s="87"/>
      <c r="BLL111" s="87"/>
      <c r="BLM111" s="87"/>
      <c r="BLN111" s="87"/>
      <c r="BLO111" s="87"/>
      <c r="BLP111" s="87"/>
      <c r="BLQ111" s="87"/>
      <c r="BLR111" s="87"/>
      <c r="BLS111" s="87"/>
      <c r="BLT111" s="87"/>
      <c r="BLU111" s="87"/>
      <c r="BLV111" s="87"/>
      <c r="BLW111" s="87"/>
      <c r="BLX111" s="87"/>
      <c r="BLY111" s="87"/>
      <c r="BLZ111" s="87"/>
      <c r="BMA111" s="87"/>
      <c r="BMB111" s="87"/>
      <c r="BMC111" s="87"/>
      <c r="BMD111" s="87"/>
      <c r="BME111" s="87"/>
      <c r="BMF111" s="87"/>
      <c r="BMG111" s="87"/>
      <c r="BMH111" s="87"/>
      <c r="BMI111" s="87"/>
      <c r="BMJ111" s="87"/>
      <c r="BMK111" s="87"/>
      <c r="BML111" s="87"/>
      <c r="BMM111" s="87"/>
      <c r="BMN111" s="87"/>
      <c r="BMO111" s="87"/>
      <c r="BMP111" s="87"/>
      <c r="BMQ111" s="87"/>
      <c r="BMR111" s="87"/>
      <c r="BMS111" s="87"/>
      <c r="BMT111" s="87"/>
      <c r="BMU111" s="87"/>
      <c r="BMV111" s="87"/>
      <c r="BMW111" s="87"/>
      <c r="BMX111" s="87"/>
      <c r="BMY111" s="87"/>
      <c r="BMZ111" s="87"/>
      <c r="BNA111" s="87"/>
      <c r="BNB111" s="87"/>
      <c r="BNC111" s="87"/>
      <c r="BND111" s="87"/>
      <c r="BNE111" s="87"/>
      <c r="BNF111" s="87"/>
      <c r="BNG111" s="87"/>
      <c r="BNH111" s="87"/>
      <c r="BNI111" s="87"/>
      <c r="BNJ111" s="87"/>
      <c r="BNK111" s="87"/>
      <c r="BNL111" s="87"/>
      <c r="BNM111" s="87"/>
      <c r="BNN111" s="87"/>
      <c r="BNO111" s="87"/>
      <c r="BNP111" s="87"/>
      <c r="BNQ111" s="87"/>
      <c r="BNR111" s="87"/>
      <c r="BNS111" s="87"/>
      <c r="BNT111" s="87"/>
      <c r="BNU111" s="87"/>
      <c r="BNV111" s="87"/>
      <c r="BNW111" s="87"/>
      <c r="BNX111" s="87"/>
      <c r="BNY111" s="87"/>
      <c r="BNZ111" s="87"/>
      <c r="BOA111" s="87"/>
      <c r="BOB111" s="87"/>
      <c r="BOC111" s="87"/>
      <c r="BOD111" s="87"/>
      <c r="BOE111" s="87"/>
      <c r="BOF111" s="87"/>
      <c r="BOG111" s="87"/>
      <c r="BOH111" s="87"/>
      <c r="BOI111" s="87"/>
      <c r="BOJ111" s="87"/>
      <c r="BOK111" s="87"/>
      <c r="BOL111" s="87"/>
      <c r="BOM111" s="87"/>
      <c r="BON111" s="87"/>
      <c r="BOO111" s="87"/>
      <c r="BOP111" s="87"/>
      <c r="BOQ111" s="87"/>
      <c r="BOR111" s="87"/>
      <c r="BOS111" s="87"/>
      <c r="BOT111" s="87"/>
      <c r="BOU111" s="87"/>
      <c r="BOV111" s="87"/>
      <c r="BOW111" s="87"/>
      <c r="BOX111" s="87"/>
      <c r="BOY111" s="87"/>
      <c r="BOZ111" s="87"/>
      <c r="BPA111" s="87"/>
      <c r="BPB111" s="87"/>
      <c r="BPC111" s="87"/>
      <c r="BPD111" s="87"/>
      <c r="BPE111" s="87"/>
      <c r="BPF111" s="87"/>
      <c r="BPG111" s="87"/>
      <c r="BPH111" s="87"/>
      <c r="BPI111" s="87"/>
      <c r="BPJ111" s="87"/>
      <c r="BPK111" s="87"/>
      <c r="BPL111" s="87"/>
      <c r="BPM111" s="87"/>
      <c r="BPN111" s="87"/>
      <c r="BPO111" s="87"/>
      <c r="BPP111" s="87"/>
      <c r="BPQ111" s="87"/>
      <c r="BPR111" s="87"/>
      <c r="BPS111" s="87"/>
      <c r="BPT111" s="87"/>
      <c r="BPU111" s="87"/>
      <c r="BPV111" s="87"/>
      <c r="BPW111" s="87"/>
      <c r="BPX111" s="87"/>
      <c r="BPY111" s="87"/>
      <c r="BPZ111" s="87"/>
      <c r="BQA111" s="87"/>
      <c r="BQB111" s="87"/>
      <c r="BQC111" s="87"/>
      <c r="BQD111" s="87"/>
      <c r="BQE111" s="87"/>
      <c r="BQF111" s="87"/>
      <c r="BQG111" s="87"/>
      <c r="BQH111" s="87"/>
      <c r="BQI111" s="87"/>
      <c r="BQJ111" s="87"/>
      <c r="BQK111" s="87"/>
      <c r="BQL111" s="87"/>
      <c r="BQM111" s="87"/>
      <c r="BQN111" s="87"/>
      <c r="BQO111" s="87"/>
      <c r="BQP111" s="87"/>
      <c r="BQQ111" s="87"/>
      <c r="BQR111" s="87"/>
      <c r="BQS111" s="87"/>
      <c r="BQT111" s="87"/>
      <c r="BQU111" s="87"/>
      <c r="BQV111" s="87"/>
      <c r="BQW111" s="87"/>
      <c r="BQX111" s="87"/>
      <c r="BQY111" s="87"/>
      <c r="BQZ111" s="87"/>
      <c r="BRA111" s="87"/>
      <c r="BRB111" s="87"/>
      <c r="BRC111" s="87"/>
      <c r="BRD111" s="87"/>
      <c r="BRE111" s="87"/>
      <c r="BRF111" s="87"/>
      <c r="BRG111" s="87"/>
      <c r="BRH111" s="87"/>
      <c r="BRI111" s="87"/>
      <c r="BRJ111" s="87"/>
      <c r="BRK111" s="87"/>
      <c r="BRL111" s="87"/>
      <c r="BRM111" s="87"/>
      <c r="BRN111" s="87"/>
      <c r="BRO111" s="87"/>
      <c r="BRP111" s="87"/>
      <c r="BRQ111" s="87"/>
      <c r="BRR111" s="87"/>
      <c r="BRS111" s="87"/>
      <c r="BRT111" s="87"/>
      <c r="BRU111" s="87"/>
      <c r="BRV111" s="87"/>
      <c r="BRW111" s="87"/>
      <c r="BRX111" s="87"/>
      <c r="BRY111" s="87"/>
      <c r="BRZ111" s="87"/>
      <c r="BSA111" s="87"/>
      <c r="BSB111" s="87"/>
      <c r="BSC111" s="87"/>
      <c r="BSD111" s="87"/>
      <c r="BSE111" s="87"/>
      <c r="BSF111" s="87"/>
      <c r="BSG111" s="87"/>
      <c r="BSH111" s="87"/>
      <c r="BSI111" s="87"/>
      <c r="BSJ111" s="87"/>
      <c r="BSK111" s="87"/>
      <c r="BSL111" s="87"/>
      <c r="BSM111" s="87"/>
      <c r="BSN111" s="87"/>
      <c r="BSO111" s="87"/>
      <c r="BSP111" s="87"/>
      <c r="BSQ111" s="87"/>
      <c r="BSR111" s="87"/>
      <c r="BSS111" s="87"/>
      <c r="BST111" s="87"/>
      <c r="BSU111" s="87"/>
      <c r="BSV111" s="87"/>
      <c r="BSW111" s="87"/>
      <c r="BSX111" s="87"/>
      <c r="BSY111" s="87"/>
      <c r="BSZ111" s="87"/>
      <c r="BTA111" s="87"/>
      <c r="BTB111" s="87"/>
      <c r="BTC111" s="87"/>
      <c r="BTD111" s="87"/>
      <c r="BTE111" s="87"/>
      <c r="BTF111" s="87"/>
      <c r="BTG111" s="87"/>
      <c r="BTH111" s="87"/>
      <c r="BTI111" s="87"/>
      <c r="BTJ111" s="87"/>
      <c r="BTK111" s="87"/>
      <c r="BTL111" s="87"/>
      <c r="BTM111" s="87"/>
      <c r="BTN111" s="87"/>
      <c r="BTO111" s="87"/>
      <c r="BTP111" s="87"/>
      <c r="BTQ111" s="87"/>
      <c r="BTR111" s="87"/>
      <c r="BTS111" s="87"/>
      <c r="BTT111" s="87"/>
      <c r="BTU111" s="87"/>
      <c r="BTV111" s="87"/>
      <c r="BTW111" s="87"/>
      <c r="BTX111" s="87"/>
      <c r="BTY111" s="87"/>
      <c r="BTZ111" s="87"/>
      <c r="BUA111" s="87"/>
      <c r="BUB111" s="87"/>
      <c r="BUC111" s="87"/>
      <c r="BUD111" s="87"/>
      <c r="BUE111" s="87"/>
      <c r="BUF111" s="87"/>
      <c r="BUG111" s="87"/>
      <c r="BUH111" s="87"/>
      <c r="BUI111" s="87"/>
      <c r="BUJ111" s="87"/>
      <c r="BUK111" s="87"/>
      <c r="BUL111" s="87"/>
      <c r="BUM111" s="87"/>
      <c r="BUN111" s="87"/>
      <c r="BUO111" s="87"/>
      <c r="BUP111" s="87"/>
      <c r="BUQ111" s="87"/>
      <c r="BUR111" s="87"/>
      <c r="BUS111" s="87"/>
      <c r="BUT111" s="87"/>
      <c r="BUU111" s="87"/>
      <c r="BUV111" s="87"/>
      <c r="BUW111" s="87"/>
      <c r="BUX111" s="87"/>
      <c r="BUY111" s="87"/>
      <c r="BUZ111" s="87"/>
      <c r="BVA111" s="87"/>
      <c r="BVB111" s="87"/>
      <c r="BVC111" s="87"/>
      <c r="BVD111" s="87"/>
      <c r="BVE111" s="87"/>
      <c r="BVF111" s="87"/>
      <c r="BVG111" s="87"/>
      <c r="BVH111" s="87"/>
      <c r="BVI111" s="87"/>
      <c r="BVJ111" s="87"/>
      <c r="BVK111" s="87"/>
      <c r="BVL111" s="87"/>
      <c r="BVM111" s="87"/>
      <c r="BVN111" s="87"/>
      <c r="BVO111" s="87"/>
      <c r="BVP111" s="87"/>
      <c r="BVQ111" s="87"/>
      <c r="BVR111" s="87"/>
      <c r="BVS111" s="87"/>
      <c r="BVT111" s="87"/>
      <c r="BVU111" s="87"/>
      <c r="BVV111" s="87"/>
      <c r="BVW111" s="87"/>
      <c r="BVX111" s="87"/>
      <c r="BVY111" s="87"/>
      <c r="BVZ111" s="87"/>
      <c r="BWA111" s="87"/>
      <c r="BWB111" s="87"/>
      <c r="BWC111" s="87"/>
      <c r="BWD111" s="87"/>
      <c r="BWE111" s="87"/>
      <c r="BWF111" s="87"/>
      <c r="BWG111" s="87"/>
      <c r="BWH111" s="87"/>
      <c r="BWI111" s="87"/>
      <c r="BWJ111" s="87"/>
      <c r="BWK111" s="87"/>
      <c r="BWL111" s="87"/>
      <c r="BWM111" s="87"/>
      <c r="BWN111" s="87"/>
      <c r="BWO111" s="87"/>
      <c r="BWP111" s="87"/>
      <c r="BWQ111" s="87"/>
      <c r="BWR111" s="87"/>
      <c r="BWS111" s="87"/>
      <c r="BWT111" s="87"/>
      <c r="BWU111" s="87"/>
      <c r="BWV111" s="87"/>
      <c r="BWW111" s="87"/>
      <c r="BWX111" s="87"/>
      <c r="BWY111" s="87"/>
      <c r="BWZ111" s="87"/>
      <c r="BXA111" s="87"/>
      <c r="BXB111" s="87"/>
      <c r="BXC111" s="87"/>
      <c r="BXD111" s="87"/>
      <c r="BXE111" s="87"/>
      <c r="BXF111" s="87"/>
      <c r="BXG111" s="87"/>
      <c r="BXH111" s="87"/>
      <c r="BXI111" s="87"/>
      <c r="BXJ111" s="87"/>
      <c r="BXK111" s="87"/>
      <c r="BXL111" s="87"/>
      <c r="BXM111" s="87"/>
      <c r="BXN111" s="87"/>
      <c r="BXO111" s="87"/>
      <c r="BXP111" s="87"/>
      <c r="BXQ111" s="87"/>
      <c r="BXR111" s="87"/>
      <c r="BXS111" s="87"/>
      <c r="BXT111" s="87"/>
      <c r="BXU111" s="87"/>
      <c r="BXV111" s="87"/>
      <c r="BXW111" s="87"/>
      <c r="BXX111" s="87"/>
      <c r="BXY111" s="87"/>
    </row>
    <row r="112" spans="1:2001" s="88" customFormat="1" ht="15.75" hidden="1" customHeight="1" outlineLevel="1">
      <c r="A112" s="53"/>
      <c r="B112" s="89" t="s">
        <v>44</v>
      </c>
      <c r="C112" s="90">
        <f>'[17]2012 Charge Activity'!$AD$1123</f>
        <v>16</v>
      </c>
      <c r="D112" s="91"/>
      <c r="E112" s="85"/>
      <c r="F112" s="85"/>
      <c r="G112" s="64"/>
      <c r="H112" s="64"/>
      <c r="I112" s="95"/>
      <c r="J112" s="85"/>
      <c r="K112" s="96"/>
      <c r="L112" s="95"/>
      <c r="M112" s="86"/>
      <c r="N112" s="86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  <c r="IU112" s="87"/>
      <c r="IV112" s="87"/>
      <c r="IW112" s="87"/>
      <c r="IX112" s="87"/>
      <c r="IY112" s="87"/>
      <c r="IZ112" s="87"/>
      <c r="JA112" s="87"/>
      <c r="JB112" s="87"/>
      <c r="JC112" s="87"/>
      <c r="JD112" s="87"/>
      <c r="JE112" s="87"/>
      <c r="JF112" s="87"/>
      <c r="JG112" s="87"/>
      <c r="JH112" s="87"/>
      <c r="JI112" s="87"/>
      <c r="JJ112" s="87"/>
      <c r="JK112" s="87"/>
      <c r="JL112" s="87"/>
      <c r="JM112" s="87"/>
      <c r="JN112" s="87"/>
      <c r="JO112" s="87"/>
      <c r="JP112" s="87"/>
      <c r="JQ112" s="87"/>
      <c r="JR112" s="87"/>
      <c r="JS112" s="87"/>
      <c r="JT112" s="87"/>
      <c r="JU112" s="87"/>
      <c r="JV112" s="87"/>
      <c r="JW112" s="87"/>
      <c r="JX112" s="87"/>
      <c r="JY112" s="87"/>
      <c r="JZ112" s="87"/>
      <c r="KA112" s="87"/>
      <c r="KB112" s="87"/>
      <c r="KC112" s="87"/>
      <c r="KD112" s="87"/>
      <c r="KE112" s="87"/>
      <c r="KF112" s="87"/>
      <c r="KG112" s="87"/>
      <c r="KH112" s="87"/>
      <c r="KI112" s="87"/>
      <c r="KJ112" s="87"/>
      <c r="KK112" s="87"/>
      <c r="KL112" s="87"/>
      <c r="KM112" s="87"/>
      <c r="KN112" s="87"/>
      <c r="KO112" s="87"/>
      <c r="KP112" s="87"/>
      <c r="KQ112" s="87"/>
      <c r="KR112" s="87"/>
      <c r="KS112" s="87"/>
      <c r="KT112" s="87"/>
      <c r="KU112" s="87"/>
      <c r="KV112" s="87"/>
      <c r="KW112" s="87"/>
      <c r="KX112" s="87"/>
      <c r="KY112" s="87"/>
      <c r="KZ112" s="87"/>
      <c r="LA112" s="87"/>
      <c r="LB112" s="87"/>
      <c r="LC112" s="87"/>
      <c r="LD112" s="87"/>
      <c r="LE112" s="87"/>
      <c r="LF112" s="87"/>
      <c r="LG112" s="87"/>
      <c r="LH112" s="87"/>
      <c r="LI112" s="87"/>
      <c r="LJ112" s="87"/>
      <c r="LK112" s="87"/>
      <c r="LL112" s="87"/>
      <c r="LM112" s="87"/>
      <c r="LN112" s="87"/>
      <c r="LO112" s="87"/>
      <c r="LP112" s="87"/>
      <c r="LQ112" s="87"/>
      <c r="LR112" s="87"/>
      <c r="LS112" s="87"/>
      <c r="LT112" s="87"/>
      <c r="LU112" s="87"/>
      <c r="LV112" s="87"/>
      <c r="LW112" s="87"/>
      <c r="LX112" s="87"/>
      <c r="LY112" s="87"/>
      <c r="LZ112" s="87"/>
      <c r="MA112" s="87"/>
      <c r="MB112" s="87"/>
      <c r="MC112" s="87"/>
      <c r="MD112" s="87"/>
      <c r="ME112" s="87"/>
      <c r="MF112" s="87"/>
      <c r="MG112" s="87"/>
      <c r="MH112" s="87"/>
      <c r="MI112" s="87"/>
      <c r="MJ112" s="87"/>
      <c r="MK112" s="87"/>
      <c r="ML112" s="87"/>
      <c r="MM112" s="87"/>
      <c r="MN112" s="87"/>
      <c r="MO112" s="87"/>
      <c r="MP112" s="87"/>
      <c r="MQ112" s="87"/>
      <c r="MR112" s="87"/>
      <c r="MS112" s="87"/>
      <c r="MT112" s="87"/>
      <c r="MU112" s="87"/>
      <c r="MV112" s="87"/>
      <c r="MW112" s="87"/>
      <c r="MX112" s="87"/>
      <c r="MY112" s="87"/>
      <c r="MZ112" s="87"/>
      <c r="NA112" s="87"/>
      <c r="NB112" s="87"/>
      <c r="NC112" s="87"/>
      <c r="ND112" s="87"/>
      <c r="NE112" s="87"/>
      <c r="NF112" s="87"/>
      <c r="NG112" s="87"/>
      <c r="NH112" s="87"/>
      <c r="NI112" s="87"/>
      <c r="NJ112" s="87"/>
      <c r="NK112" s="87"/>
      <c r="NL112" s="87"/>
      <c r="NM112" s="87"/>
      <c r="NN112" s="87"/>
      <c r="NO112" s="87"/>
      <c r="NP112" s="87"/>
      <c r="NQ112" s="87"/>
      <c r="NR112" s="87"/>
      <c r="NS112" s="87"/>
      <c r="NT112" s="87"/>
      <c r="NU112" s="87"/>
      <c r="NV112" s="87"/>
      <c r="NW112" s="87"/>
      <c r="NX112" s="87"/>
      <c r="NY112" s="87"/>
      <c r="NZ112" s="87"/>
      <c r="OA112" s="87"/>
      <c r="OB112" s="87"/>
      <c r="OC112" s="87"/>
      <c r="OD112" s="87"/>
      <c r="OE112" s="87"/>
      <c r="OF112" s="87"/>
      <c r="OG112" s="87"/>
      <c r="OH112" s="87"/>
      <c r="OI112" s="87"/>
      <c r="OJ112" s="87"/>
      <c r="OK112" s="87"/>
      <c r="OL112" s="87"/>
      <c r="OM112" s="87"/>
      <c r="ON112" s="87"/>
      <c r="OO112" s="87"/>
      <c r="OP112" s="87"/>
      <c r="OQ112" s="87"/>
      <c r="OR112" s="87"/>
      <c r="OS112" s="87"/>
      <c r="OT112" s="87"/>
      <c r="OU112" s="87"/>
      <c r="OV112" s="87"/>
      <c r="OW112" s="87"/>
      <c r="OX112" s="87"/>
      <c r="OY112" s="87"/>
      <c r="OZ112" s="87"/>
      <c r="PA112" s="87"/>
      <c r="PB112" s="87"/>
      <c r="PC112" s="87"/>
      <c r="PD112" s="87"/>
      <c r="PE112" s="87"/>
      <c r="PF112" s="87"/>
      <c r="PG112" s="87"/>
      <c r="PH112" s="87"/>
      <c r="PI112" s="87"/>
      <c r="PJ112" s="87"/>
      <c r="PK112" s="87"/>
      <c r="PL112" s="87"/>
      <c r="PM112" s="87"/>
      <c r="PN112" s="87"/>
      <c r="PO112" s="87"/>
      <c r="PP112" s="87"/>
      <c r="PQ112" s="87"/>
      <c r="PR112" s="87"/>
      <c r="PS112" s="87"/>
      <c r="PT112" s="87"/>
      <c r="PU112" s="87"/>
      <c r="PV112" s="87"/>
      <c r="PW112" s="87"/>
      <c r="PX112" s="87"/>
      <c r="PY112" s="87"/>
      <c r="PZ112" s="87"/>
      <c r="QA112" s="87"/>
      <c r="QB112" s="87"/>
      <c r="QC112" s="87"/>
      <c r="QD112" s="87"/>
      <c r="QE112" s="87"/>
      <c r="QF112" s="87"/>
      <c r="QG112" s="87"/>
      <c r="QH112" s="87"/>
      <c r="QI112" s="87"/>
      <c r="QJ112" s="87"/>
      <c r="QK112" s="87"/>
      <c r="QL112" s="87"/>
      <c r="QM112" s="87"/>
      <c r="QN112" s="87"/>
      <c r="QO112" s="87"/>
      <c r="QP112" s="87"/>
      <c r="QQ112" s="87"/>
      <c r="QR112" s="87"/>
      <c r="QS112" s="87"/>
      <c r="QT112" s="87"/>
      <c r="QU112" s="87"/>
      <c r="QV112" s="87"/>
      <c r="QW112" s="87"/>
      <c r="QX112" s="87"/>
      <c r="QY112" s="87"/>
      <c r="QZ112" s="87"/>
      <c r="RA112" s="87"/>
      <c r="RB112" s="87"/>
      <c r="RC112" s="87"/>
      <c r="RD112" s="87"/>
      <c r="RE112" s="87"/>
      <c r="RF112" s="87"/>
      <c r="RG112" s="87"/>
      <c r="RH112" s="87"/>
      <c r="RI112" s="87"/>
      <c r="RJ112" s="87"/>
      <c r="RK112" s="87"/>
      <c r="RL112" s="87"/>
      <c r="RM112" s="87"/>
      <c r="RN112" s="87"/>
      <c r="RO112" s="87"/>
      <c r="RP112" s="87"/>
      <c r="RQ112" s="87"/>
      <c r="RR112" s="87"/>
      <c r="RS112" s="87"/>
      <c r="RT112" s="87"/>
      <c r="RU112" s="87"/>
      <c r="RV112" s="87"/>
      <c r="RW112" s="87"/>
      <c r="RX112" s="87"/>
      <c r="RY112" s="87"/>
      <c r="RZ112" s="87"/>
      <c r="SA112" s="87"/>
      <c r="SB112" s="87"/>
      <c r="SC112" s="87"/>
      <c r="SD112" s="87"/>
      <c r="SE112" s="87"/>
      <c r="SF112" s="87"/>
      <c r="SG112" s="87"/>
      <c r="SH112" s="87"/>
      <c r="SI112" s="87"/>
      <c r="SJ112" s="87"/>
      <c r="SK112" s="87"/>
      <c r="SL112" s="87"/>
      <c r="SM112" s="87"/>
      <c r="SN112" s="87"/>
      <c r="SO112" s="87"/>
      <c r="SP112" s="87"/>
      <c r="SQ112" s="87"/>
      <c r="SR112" s="87"/>
      <c r="SS112" s="87"/>
      <c r="ST112" s="87"/>
      <c r="SU112" s="87"/>
      <c r="SV112" s="87"/>
      <c r="SW112" s="87"/>
      <c r="SX112" s="87"/>
      <c r="SY112" s="87"/>
      <c r="SZ112" s="87"/>
      <c r="TA112" s="87"/>
      <c r="TB112" s="87"/>
      <c r="TC112" s="87"/>
      <c r="TD112" s="87"/>
      <c r="TE112" s="87"/>
      <c r="TF112" s="87"/>
      <c r="TG112" s="87"/>
      <c r="TH112" s="87"/>
      <c r="TI112" s="87"/>
      <c r="TJ112" s="87"/>
      <c r="TK112" s="87"/>
      <c r="TL112" s="87"/>
      <c r="TM112" s="87"/>
      <c r="TN112" s="87"/>
      <c r="TO112" s="87"/>
      <c r="TP112" s="87"/>
      <c r="TQ112" s="87"/>
      <c r="TR112" s="87"/>
      <c r="TS112" s="87"/>
      <c r="TT112" s="87"/>
      <c r="TU112" s="87"/>
      <c r="TV112" s="87"/>
      <c r="TW112" s="87"/>
      <c r="TX112" s="87"/>
      <c r="TY112" s="87"/>
      <c r="TZ112" s="87"/>
      <c r="UA112" s="87"/>
      <c r="UB112" s="87"/>
      <c r="UC112" s="87"/>
      <c r="UD112" s="87"/>
      <c r="UE112" s="87"/>
      <c r="UF112" s="87"/>
      <c r="UG112" s="87"/>
      <c r="UH112" s="87"/>
      <c r="UI112" s="87"/>
      <c r="UJ112" s="87"/>
      <c r="UK112" s="87"/>
      <c r="UL112" s="87"/>
      <c r="UM112" s="87"/>
      <c r="UN112" s="87"/>
      <c r="UO112" s="87"/>
      <c r="UP112" s="87"/>
      <c r="UQ112" s="87"/>
      <c r="UR112" s="87"/>
      <c r="US112" s="87"/>
      <c r="UT112" s="87"/>
      <c r="UU112" s="87"/>
      <c r="UV112" s="87"/>
      <c r="UW112" s="87"/>
      <c r="UX112" s="87"/>
      <c r="UY112" s="87"/>
      <c r="UZ112" s="87"/>
      <c r="VA112" s="87"/>
      <c r="VB112" s="87"/>
      <c r="VC112" s="87"/>
      <c r="VD112" s="87"/>
      <c r="VE112" s="87"/>
      <c r="VF112" s="87"/>
      <c r="VG112" s="87"/>
      <c r="VH112" s="87"/>
      <c r="VI112" s="87"/>
      <c r="VJ112" s="87"/>
      <c r="VK112" s="87"/>
      <c r="VL112" s="87"/>
      <c r="VM112" s="87"/>
      <c r="VN112" s="87"/>
      <c r="VO112" s="87"/>
      <c r="VP112" s="87"/>
      <c r="VQ112" s="87"/>
      <c r="VR112" s="87"/>
      <c r="VS112" s="87"/>
      <c r="VT112" s="87"/>
      <c r="VU112" s="87"/>
      <c r="VV112" s="87"/>
      <c r="VW112" s="87"/>
      <c r="VX112" s="87"/>
      <c r="VY112" s="87"/>
      <c r="VZ112" s="87"/>
      <c r="WA112" s="87"/>
      <c r="WB112" s="87"/>
      <c r="WC112" s="87"/>
      <c r="WD112" s="87"/>
      <c r="WE112" s="87"/>
      <c r="WF112" s="87"/>
      <c r="WG112" s="87"/>
      <c r="WH112" s="87"/>
      <c r="WI112" s="87"/>
      <c r="WJ112" s="87"/>
      <c r="WK112" s="87"/>
      <c r="WL112" s="87"/>
      <c r="WM112" s="87"/>
      <c r="WN112" s="87"/>
      <c r="WO112" s="87"/>
      <c r="WP112" s="87"/>
      <c r="WQ112" s="87"/>
      <c r="WR112" s="87"/>
      <c r="WS112" s="87"/>
      <c r="WT112" s="87"/>
      <c r="WU112" s="87"/>
      <c r="WV112" s="87"/>
      <c r="WW112" s="87"/>
      <c r="WX112" s="87"/>
      <c r="WY112" s="87"/>
      <c r="WZ112" s="87"/>
      <c r="XA112" s="87"/>
      <c r="XB112" s="87"/>
      <c r="XC112" s="87"/>
      <c r="XD112" s="87"/>
      <c r="XE112" s="87"/>
      <c r="XF112" s="87"/>
      <c r="XG112" s="87"/>
      <c r="XH112" s="87"/>
      <c r="XI112" s="87"/>
      <c r="XJ112" s="87"/>
      <c r="XK112" s="87"/>
      <c r="XL112" s="87"/>
      <c r="XM112" s="87"/>
      <c r="XN112" s="87"/>
      <c r="XO112" s="87"/>
      <c r="XP112" s="87"/>
      <c r="XQ112" s="87"/>
      <c r="XR112" s="87"/>
      <c r="XS112" s="87"/>
      <c r="XT112" s="87"/>
      <c r="XU112" s="87"/>
      <c r="XV112" s="87"/>
      <c r="XW112" s="87"/>
      <c r="XX112" s="87"/>
      <c r="XY112" s="87"/>
      <c r="XZ112" s="87"/>
      <c r="YA112" s="87"/>
      <c r="YB112" s="87"/>
      <c r="YC112" s="87"/>
      <c r="YD112" s="87"/>
      <c r="YE112" s="87"/>
      <c r="YF112" s="87"/>
      <c r="YG112" s="87"/>
      <c r="YH112" s="87"/>
      <c r="YI112" s="87"/>
      <c r="YJ112" s="87"/>
      <c r="YK112" s="87"/>
      <c r="YL112" s="87"/>
      <c r="YM112" s="87"/>
      <c r="YN112" s="87"/>
      <c r="YO112" s="87"/>
      <c r="YP112" s="87"/>
      <c r="YQ112" s="87"/>
      <c r="YR112" s="87"/>
      <c r="YS112" s="87"/>
      <c r="YT112" s="87"/>
      <c r="YU112" s="87"/>
      <c r="YV112" s="87"/>
      <c r="YW112" s="87"/>
      <c r="YX112" s="87"/>
      <c r="YY112" s="87"/>
      <c r="YZ112" s="87"/>
      <c r="ZA112" s="87"/>
      <c r="ZB112" s="87"/>
      <c r="ZC112" s="87"/>
      <c r="ZD112" s="87"/>
      <c r="ZE112" s="87"/>
      <c r="ZF112" s="87"/>
      <c r="ZG112" s="87"/>
      <c r="ZH112" s="87"/>
      <c r="ZI112" s="87"/>
      <c r="ZJ112" s="87"/>
      <c r="ZK112" s="87"/>
      <c r="ZL112" s="87"/>
      <c r="ZM112" s="87"/>
      <c r="ZN112" s="87"/>
      <c r="ZO112" s="87"/>
      <c r="ZP112" s="87"/>
      <c r="ZQ112" s="87"/>
      <c r="ZR112" s="87"/>
      <c r="ZS112" s="87"/>
      <c r="ZT112" s="87"/>
      <c r="ZU112" s="87"/>
      <c r="ZV112" s="87"/>
      <c r="ZW112" s="87"/>
      <c r="ZX112" s="87"/>
      <c r="ZY112" s="87"/>
      <c r="ZZ112" s="87"/>
      <c r="AAA112" s="87"/>
      <c r="AAB112" s="87"/>
      <c r="AAC112" s="87"/>
      <c r="AAD112" s="87"/>
      <c r="AAE112" s="87"/>
      <c r="AAF112" s="87"/>
      <c r="AAG112" s="87"/>
      <c r="AAH112" s="87"/>
      <c r="AAI112" s="87"/>
      <c r="AAJ112" s="87"/>
      <c r="AAK112" s="87"/>
      <c r="AAL112" s="87"/>
      <c r="AAM112" s="87"/>
      <c r="AAN112" s="87"/>
      <c r="AAO112" s="87"/>
      <c r="AAP112" s="87"/>
      <c r="AAQ112" s="87"/>
      <c r="AAR112" s="87"/>
      <c r="AAS112" s="87"/>
      <c r="AAT112" s="87"/>
      <c r="AAU112" s="87"/>
      <c r="AAV112" s="87"/>
      <c r="AAW112" s="87"/>
      <c r="AAX112" s="87"/>
      <c r="AAY112" s="87"/>
      <c r="AAZ112" s="87"/>
      <c r="ABA112" s="87"/>
      <c r="ABB112" s="87"/>
      <c r="ABC112" s="87"/>
      <c r="ABD112" s="87"/>
      <c r="ABE112" s="87"/>
      <c r="ABF112" s="87"/>
      <c r="ABG112" s="87"/>
      <c r="ABH112" s="87"/>
      <c r="ABI112" s="87"/>
      <c r="ABJ112" s="87"/>
      <c r="ABK112" s="87"/>
      <c r="ABL112" s="87"/>
      <c r="ABM112" s="87"/>
      <c r="ABN112" s="87"/>
      <c r="ABO112" s="87"/>
      <c r="ABP112" s="87"/>
      <c r="ABQ112" s="87"/>
      <c r="ABR112" s="87"/>
      <c r="ABS112" s="87"/>
      <c r="ABT112" s="87"/>
      <c r="ABU112" s="87"/>
      <c r="ABV112" s="87"/>
      <c r="ABW112" s="87"/>
      <c r="ABX112" s="87"/>
      <c r="ABY112" s="87"/>
      <c r="ABZ112" s="87"/>
      <c r="ACA112" s="87"/>
      <c r="ACB112" s="87"/>
      <c r="ACC112" s="87"/>
      <c r="ACD112" s="87"/>
      <c r="ACE112" s="87"/>
      <c r="ACF112" s="87"/>
      <c r="ACG112" s="87"/>
      <c r="ACH112" s="87"/>
      <c r="ACI112" s="87"/>
      <c r="ACJ112" s="87"/>
      <c r="ACK112" s="87"/>
      <c r="ACL112" s="87"/>
      <c r="ACM112" s="87"/>
      <c r="ACN112" s="87"/>
      <c r="ACO112" s="87"/>
      <c r="ACP112" s="87"/>
      <c r="ACQ112" s="87"/>
      <c r="ACR112" s="87"/>
      <c r="ACS112" s="87"/>
      <c r="ACT112" s="87"/>
      <c r="ACU112" s="87"/>
      <c r="ACV112" s="87"/>
      <c r="ACW112" s="87"/>
      <c r="ACX112" s="87"/>
      <c r="ACY112" s="87"/>
      <c r="ACZ112" s="87"/>
      <c r="ADA112" s="87"/>
      <c r="ADB112" s="87"/>
      <c r="ADC112" s="87"/>
      <c r="ADD112" s="87"/>
      <c r="ADE112" s="87"/>
      <c r="ADF112" s="87"/>
      <c r="ADG112" s="87"/>
      <c r="ADH112" s="87"/>
      <c r="ADI112" s="87"/>
      <c r="ADJ112" s="87"/>
      <c r="ADK112" s="87"/>
      <c r="ADL112" s="87"/>
      <c r="ADM112" s="87"/>
      <c r="ADN112" s="87"/>
      <c r="ADO112" s="87"/>
      <c r="ADP112" s="87"/>
      <c r="ADQ112" s="87"/>
      <c r="ADR112" s="87"/>
      <c r="ADS112" s="87"/>
      <c r="ADT112" s="87"/>
      <c r="ADU112" s="87"/>
      <c r="ADV112" s="87"/>
      <c r="ADW112" s="87"/>
      <c r="ADX112" s="87"/>
      <c r="ADY112" s="87"/>
      <c r="ADZ112" s="87"/>
      <c r="AEA112" s="87"/>
      <c r="AEB112" s="87"/>
      <c r="AEC112" s="87"/>
      <c r="AED112" s="87"/>
      <c r="AEE112" s="87"/>
      <c r="AEF112" s="87"/>
      <c r="AEG112" s="87"/>
      <c r="AEH112" s="87"/>
      <c r="AEI112" s="87"/>
      <c r="AEJ112" s="87"/>
      <c r="AEK112" s="87"/>
      <c r="AEL112" s="87"/>
      <c r="AEM112" s="87"/>
      <c r="AEN112" s="87"/>
      <c r="AEO112" s="87"/>
      <c r="AEP112" s="87"/>
      <c r="AEQ112" s="87"/>
      <c r="AER112" s="87"/>
      <c r="AES112" s="87"/>
      <c r="AET112" s="87"/>
      <c r="AEU112" s="87"/>
      <c r="AEV112" s="87"/>
      <c r="AEW112" s="87"/>
      <c r="AEX112" s="87"/>
      <c r="AEY112" s="87"/>
      <c r="AEZ112" s="87"/>
      <c r="AFA112" s="87"/>
      <c r="AFB112" s="87"/>
      <c r="AFC112" s="87"/>
      <c r="AFD112" s="87"/>
      <c r="AFE112" s="87"/>
      <c r="AFF112" s="87"/>
      <c r="AFG112" s="87"/>
      <c r="AFH112" s="87"/>
      <c r="AFI112" s="87"/>
      <c r="AFJ112" s="87"/>
      <c r="AFK112" s="87"/>
      <c r="AFL112" s="87"/>
      <c r="AFM112" s="87"/>
      <c r="AFN112" s="87"/>
      <c r="AFO112" s="87"/>
      <c r="AFP112" s="87"/>
      <c r="AFQ112" s="87"/>
      <c r="AFR112" s="87"/>
      <c r="AFS112" s="87"/>
      <c r="AFT112" s="87"/>
      <c r="AFU112" s="87"/>
      <c r="AFV112" s="87"/>
      <c r="AFW112" s="87"/>
      <c r="AFX112" s="87"/>
      <c r="AFY112" s="87"/>
      <c r="AFZ112" s="87"/>
      <c r="AGA112" s="87"/>
      <c r="AGB112" s="87"/>
      <c r="AGC112" s="87"/>
      <c r="AGD112" s="87"/>
      <c r="AGE112" s="87"/>
      <c r="AGF112" s="87"/>
      <c r="AGG112" s="87"/>
      <c r="AGH112" s="87"/>
      <c r="AGI112" s="87"/>
      <c r="AGJ112" s="87"/>
      <c r="AGK112" s="87"/>
      <c r="AGL112" s="87"/>
      <c r="AGM112" s="87"/>
      <c r="AGN112" s="87"/>
      <c r="AGO112" s="87"/>
      <c r="AGP112" s="87"/>
      <c r="AGQ112" s="87"/>
      <c r="AGR112" s="87"/>
      <c r="AGS112" s="87"/>
      <c r="AGT112" s="87"/>
      <c r="AGU112" s="87"/>
      <c r="AGV112" s="87"/>
      <c r="AGW112" s="87"/>
      <c r="AGX112" s="87"/>
      <c r="AGY112" s="87"/>
      <c r="AGZ112" s="87"/>
      <c r="AHA112" s="87"/>
      <c r="AHB112" s="87"/>
      <c r="AHC112" s="87"/>
      <c r="AHD112" s="87"/>
      <c r="AHE112" s="87"/>
      <c r="AHF112" s="87"/>
      <c r="AHG112" s="87"/>
      <c r="AHH112" s="87"/>
      <c r="AHI112" s="87"/>
      <c r="AHJ112" s="87"/>
      <c r="AHK112" s="87"/>
      <c r="AHL112" s="87"/>
      <c r="AHM112" s="87"/>
      <c r="AHN112" s="87"/>
      <c r="AHO112" s="87"/>
      <c r="AHP112" s="87"/>
      <c r="AHQ112" s="87"/>
      <c r="AHR112" s="87"/>
      <c r="AHS112" s="87"/>
      <c r="AHT112" s="87"/>
      <c r="AHU112" s="87"/>
      <c r="AHV112" s="87"/>
      <c r="AHW112" s="87"/>
      <c r="AHX112" s="87"/>
      <c r="AHY112" s="87"/>
      <c r="AHZ112" s="87"/>
      <c r="AIA112" s="87"/>
      <c r="AIB112" s="87"/>
      <c r="AIC112" s="87"/>
      <c r="AID112" s="87"/>
      <c r="AIE112" s="87"/>
      <c r="AIF112" s="87"/>
      <c r="AIG112" s="87"/>
      <c r="AIH112" s="87"/>
      <c r="AII112" s="87"/>
      <c r="AIJ112" s="87"/>
      <c r="AIK112" s="87"/>
      <c r="AIL112" s="87"/>
      <c r="AIM112" s="87"/>
      <c r="AIN112" s="87"/>
      <c r="AIO112" s="87"/>
      <c r="AIP112" s="87"/>
      <c r="AIQ112" s="87"/>
      <c r="AIR112" s="87"/>
      <c r="AIS112" s="87"/>
      <c r="AIT112" s="87"/>
      <c r="AIU112" s="87"/>
      <c r="AIV112" s="87"/>
      <c r="AIW112" s="87"/>
      <c r="AIX112" s="87"/>
      <c r="AIY112" s="87"/>
      <c r="AIZ112" s="87"/>
      <c r="AJA112" s="87"/>
      <c r="AJB112" s="87"/>
      <c r="AJC112" s="87"/>
      <c r="AJD112" s="87"/>
      <c r="AJE112" s="87"/>
      <c r="AJF112" s="87"/>
      <c r="AJG112" s="87"/>
      <c r="AJH112" s="87"/>
      <c r="AJI112" s="87"/>
      <c r="AJJ112" s="87"/>
      <c r="AJK112" s="87"/>
      <c r="AJL112" s="87"/>
      <c r="AJM112" s="87"/>
      <c r="AJN112" s="87"/>
      <c r="AJO112" s="87"/>
      <c r="AJP112" s="87"/>
      <c r="AJQ112" s="87"/>
      <c r="AJR112" s="87"/>
      <c r="AJS112" s="87"/>
      <c r="AJT112" s="87"/>
      <c r="AJU112" s="87"/>
      <c r="AJV112" s="87"/>
      <c r="AJW112" s="87"/>
      <c r="AJX112" s="87"/>
      <c r="AJY112" s="87"/>
      <c r="AJZ112" s="87"/>
      <c r="AKA112" s="87"/>
      <c r="AKB112" s="87"/>
      <c r="AKC112" s="87"/>
      <c r="AKD112" s="87"/>
      <c r="AKE112" s="87"/>
      <c r="AKF112" s="87"/>
      <c r="AKG112" s="87"/>
      <c r="AKH112" s="87"/>
      <c r="AKI112" s="87"/>
      <c r="AKJ112" s="87"/>
      <c r="AKK112" s="87"/>
      <c r="AKL112" s="87"/>
      <c r="AKM112" s="87"/>
      <c r="AKN112" s="87"/>
      <c r="AKO112" s="87"/>
      <c r="AKP112" s="87"/>
      <c r="AKQ112" s="87"/>
      <c r="AKR112" s="87"/>
      <c r="AKS112" s="87"/>
      <c r="AKT112" s="87"/>
      <c r="AKU112" s="87"/>
      <c r="AKV112" s="87"/>
      <c r="AKW112" s="87"/>
      <c r="AKX112" s="87"/>
      <c r="AKY112" s="87"/>
      <c r="AKZ112" s="87"/>
      <c r="ALA112" s="87"/>
      <c r="ALB112" s="87"/>
      <c r="ALC112" s="87"/>
      <c r="ALD112" s="87"/>
      <c r="ALE112" s="87"/>
      <c r="ALF112" s="87"/>
      <c r="ALG112" s="87"/>
      <c r="ALH112" s="87"/>
      <c r="ALI112" s="87"/>
      <c r="ALJ112" s="87"/>
      <c r="ALK112" s="87"/>
      <c r="ALL112" s="87"/>
      <c r="ALM112" s="87"/>
      <c r="ALN112" s="87"/>
      <c r="ALO112" s="87"/>
      <c r="ALP112" s="87"/>
      <c r="ALQ112" s="87"/>
      <c r="ALR112" s="87"/>
      <c r="ALS112" s="87"/>
      <c r="ALT112" s="87"/>
      <c r="ALU112" s="87"/>
      <c r="ALV112" s="87"/>
      <c r="ALW112" s="87"/>
      <c r="ALX112" s="87"/>
      <c r="ALY112" s="87"/>
      <c r="ALZ112" s="87"/>
      <c r="AMA112" s="87"/>
      <c r="AMB112" s="87"/>
      <c r="AMC112" s="87"/>
      <c r="AMD112" s="87"/>
      <c r="AME112" s="87"/>
      <c r="AMF112" s="87"/>
      <c r="AMG112" s="87"/>
      <c r="AMH112" s="87"/>
      <c r="AMI112" s="87"/>
      <c r="AMJ112" s="87"/>
      <c r="AMK112" s="87"/>
      <c r="AML112" s="87"/>
      <c r="AMM112" s="87"/>
      <c r="AMN112" s="87"/>
      <c r="AMO112" s="87"/>
      <c r="AMP112" s="87"/>
      <c r="AMQ112" s="87"/>
      <c r="AMR112" s="87"/>
      <c r="AMS112" s="87"/>
      <c r="AMT112" s="87"/>
      <c r="AMU112" s="87"/>
      <c r="AMV112" s="87"/>
      <c r="AMW112" s="87"/>
      <c r="AMX112" s="87"/>
      <c r="AMY112" s="87"/>
      <c r="AMZ112" s="87"/>
      <c r="ANA112" s="87"/>
      <c r="ANB112" s="87"/>
      <c r="ANC112" s="87"/>
      <c r="AND112" s="87"/>
      <c r="ANE112" s="87"/>
      <c r="ANF112" s="87"/>
      <c r="ANG112" s="87"/>
      <c r="ANH112" s="87"/>
      <c r="ANI112" s="87"/>
      <c r="ANJ112" s="87"/>
      <c r="ANK112" s="87"/>
      <c r="ANL112" s="87"/>
      <c r="ANM112" s="87"/>
      <c r="ANN112" s="87"/>
      <c r="ANO112" s="87"/>
      <c r="ANP112" s="87"/>
      <c r="ANQ112" s="87"/>
      <c r="ANR112" s="87"/>
      <c r="ANS112" s="87"/>
      <c r="ANT112" s="87"/>
      <c r="ANU112" s="87"/>
      <c r="ANV112" s="87"/>
      <c r="ANW112" s="87"/>
      <c r="ANX112" s="87"/>
      <c r="ANY112" s="87"/>
      <c r="ANZ112" s="87"/>
      <c r="AOA112" s="87"/>
      <c r="AOB112" s="87"/>
      <c r="AOC112" s="87"/>
      <c r="AOD112" s="87"/>
      <c r="AOE112" s="87"/>
      <c r="AOF112" s="87"/>
      <c r="AOG112" s="87"/>
      <c r="AOH112" s="87"/>
      <c r="AOI112" s="87"/>
      <c r="AOJ112" s="87"/>
      <c r="AOK112" s="87"/>
      <c r="AOL112" s="87"/>
      <c r="AOM112" s="87"/>
      <c r="AON112" s="87"/>
      <c r="AOO112" s="87"/>
      <c r="AOP112" s="87"/>
      <c r="AOQ112" s="87"/>
      <c r="AOR112" s="87"/>
      <c r="AOS112" s="87"/>
      <c r="AOT112" s="87"/>
      <c r="AOU112" s="87"/>
      <c r="AOV112" s="87"/>
      <c r="AOW112" s="87"/>
      <c r="AOX112" s="87"/>
      <c r="AOY112" s="87"/>
      <c r="AOZ112" s="87"/>
      <c r="APA112" s="87"/>
      <c r="APB112" s="87"/>
      <c r="APC112" s="87"/>
      <c r="APD112" s="87"/>
      <c r="APE112" s="87"/>
      <c r="APF112" s="87"/>
      <c r="APG112" s="87"/>
      <c r="APH112" s="87"/>
      <c r="API112" s="87"/>
      <c r="APJ112" s="87"/>
      <c r="APK112" s="87"/>
      <c r="APL112" s="87"/>
      <c r="APM112" s="87"/>
      <c r="APN112" s="87"/>
      <c r="APO112" s="87"/>
      <c r="APP112" s="87"/>
      <c r="APQ112" s="87"/>
      <c r="APR112" s="87"/>
      <c r="APS112" s="87"/>
      <c r="APT112" s="87"/>
      <c r="APU112" s="87"/>
      <c r="APV112" s="87"/>
      <c r="APW112" s="87"/>
      <c r="APX112" s="87"/>
      <c r="APY112" s="87"/>
      <c r="APZ112" s="87"/>
      <c r="AQA112" s="87"/>
      <c r="AQB112" s="87"/>
      <c r="AQC112" s="87"/>
      <c r="AQD112" s="87"/>
      <c r="AQE112" s="87"/>
      <c r="AQF112" s="87"/>
      <c r="AQG112" s="87"/>
      <c r="AQH112" s="87"/>
      <c r="AQI112" s="87"/>
      <c r="AQJ112" s="87"/>
      <c r="AQK112" s="87"/>
      <c r="AQL112" s="87"/>
      <c r="AQM112" s="87"/>
      <c r="AQN112" s="87"/>
      <c r="AQO112" s="87"/>
      <c r="AQP112" s="87"/>
      <c r="AQQ112" s="87"/>
      <c r="AQR112" s="87"/>
      <c r="AQS112" s="87"/>
      <c r="AQT112" s="87"/>
      <c r="AQU112" s="87"/>
      <c r="AQV112" s="87"/>
      <c r="AQW112" s="87"/>
      <c r="AQX112" s="87"/>
      <c r="AQY112" s="87"/>
      <c r="AQZ112" s="87"/>
      <c r="ARA112" s="87"/>
      <c r="ARB112" s="87"/>
      <c r="ARC112" s="87"/>
      <c r="ARD112" s="87"/>
      <c r="ARE112" s="87"/>
      <c r="ARF112" s="87"/>
      <c r="ARG112" s="87"/>
      <c r="ARH112" s="87"/>
      <c r="ARI112" s="87"/>
      <c r="ARJ112" s="87"/>
      <c r="ARK112" s="87"/>
      <c r="ARL112" s="87"/>
      <c r="ARM112" s="87"/>
      <c r="ARN112" s="87"/>
      <c r="ARO112" s="87"/>
      <c r="ARP112" s="87"/>
      <c r="ARQ112" s="87"/>
      <c r="ARR112" s="87"/>
      <c r="ARS112" s="87"/>
      <c r="ART112" s="87"/>
      <c r="ARU112" s="87"/>
      <c r="ARV112" s="87"/>
      <c r="ARW112" s="87"/>
      <c r="ARX112" s="87"/>
      <c r="ARY112" s="87"/>
      <c r="ARZ112" s="87"/>
      <c r="ASA112" s="87"/>
      <c r="ASB112" s="87"/>
      <c r="ASC112" s="87"/>
      <c r="ASD112" s="87"/>
      <c r="ASE112" s="87"/>
      <c r="ASF112" s="87"/>
      <c r="ASG112" s="87"/>
      <c r="ASH112" s="87"/>
      <c r="ASI112" s="87"/>
      <c r="ASJ112" s="87"/>
      <c r="ASK112" s="87"/>
      <c r="ASL112" s="87"/>
      <c r="ASM112" s="87"/>
      <c r="ASN112" s="87"/>
      <c r="ASO112" s="87"/>
      <c r="ASP112" s="87"/>
      <c r="ASQ112" s="87"/>
      <c r="ASR112" s="87"/>
      <c r="ASS112" s="87"/>
      <c r="AST112" s="87"/>
      <c r="ASU112" s="87"/>
      <c r="ASV112" s="87"/>
      <c r="ASW112" s="87"/>
      <c r="ASX112" s="87"/>
      <c r="ASY112" s="87"/>
      <c r="ASZ112" s="87"/>
      <c r="ATA112" s="87"/>
      <c r="ATB112" s="87"/>
      <c r="ATC112" s="87"/>
      <c r="ATD112" s="87"/>
      <c r="ATE112" s="87"/>
      <c r="ATF112" s="87"/>
      <c r="ATG112" s="87"/>
      <c r="ATH112" s="87"/>
      <c r="ATI112" s="87"/>
      <c r="ATJ112" s="87"/>
      <c r="ATK112" s="87"/>
      <c r="ATL112" s="87"/>
      <c r="ATM112" s="87"/>
      <c r="ATN112" s="87"/>
      <c r="ATO112" s="87"/>
      <c r="ATP112" s="87"/>
      <c r="ATQ112" s="87"/>
      <c r="ATR112" s="87"/>
      <c r="ATS112" s="87"/>
      <c r="ATT112" s="87"/>
      <c r="ATU112" s="87"/>
      <c r="ATV112" s="87"/>
      <c r="ATW112" s="87"/>
      <c r="ATX112" s="87"/>
      <c r="ATY112" s="87"/>
      <c r="ATZ112" s="87"/>
      <c r="AUA112" s="87"/>
      <c r="AUB112" s="87"/>
      <c r="AUC112" s="87"/>
      <c r="AUD112" s="87"/>
      <c r="AUE112" s="87"/>
      <c r="AUF112" s="87"/>
      <c r="AUG112" s="87"/>
      <c r="AUH112" s="87"/>
      <c r="AUI112" s="87"/>
      <c r="AUJ112" s="87"/>
      <c r="AUK112" s="87"/>
      <c r="AUL112" s="87"/>
      <c r="AUM112" s="87"/>
      <c r="AUN112" s="87"/>
      <c r="AUO112" s="87"/>
      <c r="AUP112" s="87"/>
      <c r="AUQ112" s="87"/>
      <c r="AUR112" s="87"/>
      <c r="AUS112" s="87"/>
      <c r="AUT112" s="87"/>
      <c r="AUU112" s="87"/>
      <c r="AUV112" s="87"/>
      <c r="AUW112" s="87"/>
      <c r="AUX112" s="87"/>
      <c r="AUY112" s="87"/>
      <c r="AUZ112" s="87"/>
      <c r="AVA112" s="87"/>
      <c r="AVB112" s="87"/>
      <c r="AVC112" s="87"/>
      <c r="AVD112" s="87"/>
      <c r="AVE112" s="87"/>
      <c r="AVF112" s="87"/>
      <c r="AVG112" s="87"/>
      <c r="AVH112" s="87"/>
      <c r="AVI112" s="87"/>
      <c r="AVJ112" s="87"/>
      <c r="AVK112" s="87"/>
      <c r="AVL112" s="87"/>
      <c r="AVM112" s="87"/>
      <c r="AVN112" s="87"/>
      <c r="AVO112" s="87"/>
      <c r="AVP112" s="87"/>
      <c r="AVQ112" s="87"/>
      <c r="AVR112" s="87"/>
      <c r="AVS112" s="87"/>
      <c r="AVT112" s="87"/>
      <c r="AVU112" s="87"/>
      <c r="AVV112" s="87"/>
      <c r="AVW112" s="87"/>
      <c r="AVX112" s="87"/>
      <c r="AVY112" s="87"/>
      <c r="AVZ112" s="87"/>
      <c r="AWA112" s="87"/>
      <c r="AWB112" s="87"/>
      <c r="AWC112" s="87"/>
      <c r="AWD112" s="87"/>
      <c r="AWE112" s="87"/>
      <c r="AWF112" s="87"/>
      <c r="AWG112" s="87"/>
      <c r="AWH112" s="87"/>
      <c r="AWI112" s="87"/>
      <c r="AWJ112" s="87"/>
      <c r="AWK112" s="87"/>
      <c r="AWL112" s="87"/>
      <c r="AWM112" s="87"/>
      <c r="AWN112" s="87"/>
      <c r="AWO112" s="87"/>
      <c r="AWP112" s="87"/>
      <c r="AWQ112" s="87"/>
      <c r="AWR112" s="87"/>
      <c r="AWS112" s="87"/>
      <c r="AWT112" s="87"/>
      <c r="AWU112" s="87"/>
      <c r="AWV112" s="87"/>
      <c r="AWW112" s="87"/>
      <c r="AWX112" s="87"/>
      <c r="AWY112" s="87"/>
      <c r="AWZ112" s="87"/>
      <c r="AXA112" s="87"/>
      <c r="AXB112" s="87"/>
      <c r="AXC112" s="87"/>
      <c r="AXD112" s="87"/>
      <c r="AXE112" s="87"/>
      <c r="AXF112" s="87"/>
      <c r="AXG112" s="87"/>
      <c r="AXH112" s="87"/>
      <c r="AXI112" s="87"/>
      <c r="AXJ112" s="87"/>
      <c r="AXK112" s="87"/>
      <c r="AXL112" s="87"/>
      <c r="AXM112" s="87"/>
      <c r="AXN112" s="87"/>
      <c r="AXO112" s="87"/>
      <c r="AXP112" s="87"/>
      <c r="AXQ112" s="87"/>
      <c r="AXR112" s="87"/>
      <c r="AXS112" s="87"/>
      <c r="AXT112" s="87"/>
      <c r="AXU112" s="87"/>
      <c r="AXV112" s="87"/>
      <c r="AXW112" s="87"/>
      <c r="AXX112" s="87"/>
      <c r="AXY112" s="87"/>
      <c r="AXZ112" s="87"/>
      <c r="AYA112" s="87"/>
      <c r="AYB112" s="87"/>
      <c r="AYC112" s="87"/>
      <c r="AYD112" s="87"/>
      <c r="AYE112" s="87"/>
      <c r="AYF112" s="87"/>
      <c r="AYG112" s="87"/>
      <c r="AYH112" s="87"/>
      <c r="AYI112" s="87"/>
      <c r="AYJ112" s="87"/>
      <c r="AYK112" s="87"/>
      <c r="AYL112" s="87"/>
      <c r="AYM112" s="87"/>
      <c r="AYN112" s="87"/>
      <c r="AYO112" s="87"/>
      <c r="AYP112" s="87"/>
      <c r="AYQ112" s="87"/>
      <c r="AYR112" s="87"/>
      <c r="AYS112" s="87"/>
      <c r="AYT112" s="87"/>
      <c r="AYU112" s="87"/>
      <c r="AYV112" s="87"/>
      <c r="AYW112" s="87"/>
      <c r="AYX112" s="87"/>
      <c r="AYY112" s="87"/>
      <c r="AYZ112" s="87"/>
      <c r="AZA112" s="87"/>
      <c r="AZB112" s="87"/>
      <c r="AZC112" s="87"/>
      <c r="AZD112" s="87"/>
      <c r="AZE112" s="87"/>
      <c r="AZF112" s="87"/>
      <c r="AZG112" s="87"/>
      <c r="AZH112" s="87"/>
      <c r="AZI112" s="87"/>
      <c r="AZJ112" s="87"/>
      <c r="AZK112" s="87"/>
      <c r="AZL112" s="87"/>
      <c r="AZM112" s="87"/>
      <c r="AZN112" s="87"/>
      <c r="AZO112" s="87"/>
      <c r="AZP112" s="87"/>
      <c r="AZQ112" s="87"/>
      <c r="AZR112" s="87"/>
      <c r="AZS112" s="87"/>
      <c r="AZT112" s="87"/>
      <c r="AZU112" s="87"/>
      <c r="AZV112" s="87"/>
      <c r="AZW112" s="87"/>
      <c r="AZX112" s="87"/>
      <c r="AZY112" s="87"/>
      <c r="AZZ112" s="87"/>
      <c r="BAA112" s="87"/>
      <c r="BAB112" s="87"/>
      <c r="BAC112" s="87"/>
      <c r="BAD112" s="87"/>
      <c r="BAE112" s="87"/>
      <c r="BAF112" s="87"/>
      <c r="BAG112" s="87"/>
      <c r="BAH112" s="87"/>
      <c r="BAI112" s="87"/>
      <c r="BAJ112" s="87"/>
      <c r="BAK112" s="87"/>
      <c r="BAL112" s="87"/>
      <c r="BAM112" s="87"/>
      <c r="BAN112" s="87"/>
      <c r="BAO112" s="87"/>
      <c r="BAP112" s="87"/>
      <c r="BAQ112" s="87"/>
      <c r="BAR112" s="87"/>
      <c r="BAS112" s="87"/>
      <c r="BAT112" s="87"/>
      <c r="BAU112" s="87"/>
      <c r="BAV112" s="87"/>
      <c r="BAW112" s="87"/>
      <c r="BAX112" s="87"/>
      <c r="BAY112" s="87"/>
      <c r="BAZ112" s="87"/>
      <c r="BBA112" s="87"/>
      <c r="BBB112" s="87"/>
      <c r="BBC112" s="87"/>
      <c r="BBD112" s="87"/>
      <c r="BBE112" s="87"/>
      <c r="BBF112" s="87"/>
      <c r="BBG112" s="87"/>
      <c r="BBH112" s="87"/>
      <c r="BBI112" s="87"/>
      <c r="BBJ112" s="87"/>
      <c r="BBK112" s="87"/>
      <c r="BBL112" s="87"/>
      <c r="BBM112" s="87"/>
      <c r="BBN112" s="87"/>
      <c r="BBO112" s="87"/>
      <c r="BBP112" s="87"/>
      <c r="BBQ112" s="87"/>
      <c r="BBR112" s="87"/>
      <c r="BBS112" s="87"/>
      <c r="BBT112" s="87"/>
      <c r="BBU112" s="87"/>
      <c r="BBV112" s="87"/>
      <c r="BBW112" s="87"/>
      <c r="BBX112" s="87"/>
      <c r="BBY112" s="87"/>
      <c r="BBZ112" s="87"/>
      <c r="BCA112" s="87"/>
      <c r="BCB112" s="87"/>
      <c r="BCC112" s="87"/>
      <c r="BCD112" s="87"/>
      <c r="BCE112" s="87"/>
      <c r="BCF112" s="87"/>
      <c r="BCG112" s="87"/>
      <c r="BCH112" s="87"/>
      <c r="BCI112" s="87"/>
      <c r="BCJ112" s="87"/>
      <c r="BCK112" s="87"/>
      <c r="BCL112" s="87"/>
      <c r="BCM112" s="87"/>
      <c r="BCN112" s="87"/>
      <c r="BCO112" s="87"/>
      <c r="BCP112" s="87"/>
      <c r="BCQ112" s="87"/>
      <c r="BCR112" s="87"/>
      <c r="BCS112" s="87"/>
      <c r="BCT112" s="87"/>
      <c r="BCU112" s="87"/>
      <c r="BCV112" s="87"/>
      <c r="BCW112" s="87"/>
      <c r="BCX112" s="87"/>
      <c r="BCY112" s="87"/>
      <c r="BCZ112" s="87"/>
      <c r="BDA112" s="87"/>
      <c r="BDB112" s="87"/>
      <c r="BDC112" s="87"/>
      <c r="BDD112" s="87"/>
      <c r="BDE112" s="87"/>
      <c r="BDF112" s="87"/>
      <c r="BDG112" s="87"/>
      <c r="BDH112" s="87"/>
      <c r="BDI112" s="87"/>
      <c r="BDJ112" s="87"/>
      <c r="BDK112" s="87"/>
      <c r="BDL112" s="87"/>
      <c r="BDM112" s="87"/>
      <c r="BDN112" s="87"/>
      <c r="BDO112" s="87"/>
      <c r="BDP112" s="87"/>
      <c r="BDQ112" s="87"/>
      <c r="BDR112" s="87"/>
      <c r="BDS112" s="87"/>
      <c r="BDT112" s="87"/>
      <c r="BDU112" s="87"/>
      <c r="BDV112" s="87"/>
      <c r="BDW112" s="87"/>
      <c r="BDX112" s="87"/>
      <c r="BDY112" s="87"/>
      <c r="BDZ112" s="87"/>
      <c r="BEA112" s="87"/>
      <c r="BEB112" s="87"/>
      <c r="BEC112" s="87"/>
      <c r="BED112" s="87"/>
      <c r="BEE112" s="87"/>
      <c r="BEF112" s="87"/>
      <c r="BEG112" s="87"/>
      <c r="BEH112" s="87"/>
      <c r="BEI112" s="87"/>
      <c r="BEJ112" s="87"/>
      <c r="BEK112" s="87"/>
      <c r="BEL112" s="87"/>
      <c r="BEM112" s="87"/>
      <c r="BEN112" s="87"/>
      <c r="BEO112" s="87"/>
      <c r="BEP112" s="87"/>
      <c r="BEQ112" s="87"/>
      <c r="BER112" s="87"/>
      <c r="BES112" s="87"/>
      <c r="BET112" s="87"/>
      <c r="BEU112" s="87"/>
      <c r="BEV112" s="87"/>
      <c r="BEW112" s="87"/>
      <c r="BEX112" s="87"/>
      <c r="BEY112" s="87"/>
      <c r="BEZ112" s="87"/>
      <c r="BFA112" s="87"/>
      <c r="BFB112" s="87"/>
      <c r="BFC112" s="87"/>
      <c r="BFD112" s="87"/>
      <c r="BFE112" s="87"/>
      <c r="BFF112" s="87"/>
      <c r="BFG112" s="87"/>
      <c r="BFH112" s="87"/>
      <c r="BFI112" s="87"/>
      <c r="BFJ112" s="87"/>
      <c r="BFK112" s="87"/>
      <c r="BFL112" s="87"/>
      <c r="BFM112" s="87"/>
      <c r="BFN112" s="87"/>
      <c r="BFO112" s="87"/>
      <c r="BFP112" s="87"/>
      <c r="BFQ112" s="87"/>
      <c r="BFR112" s="87"/>
      <c r="BFS112" s="87"/>
      <c r="BFT112" s="87"/>
      <c r="BFU112" s="87"/>
      <c r="BFV112" s="87"/>
      <c r="BFW112" s="87"/>
      <c r="BFX112" s="87"/>
      <c r="BFY112" s="87"/>
      <c r="BFZ112" s="87"/>
      <c r="BGA112" s="87"/>
      <c r="BGB112" s="87"/>
      <c r="BGC112" s="87"/>
      <c r="BGD112" s="87"/>
      <c r="BGE112" s="87"/>
      <c r="BGF112" s="87"/>
      <c r="BGG112" s="87"/>
      <c r="BGH112" s="87"/>
      <c r="BGI112" s="87"/>
      <c r="BGJ112" s="87"/>
      <c r="BGK112" s="87"/>
      <c r="BGL112" s="87"/>
      <c r="BGM112" s="87"/>
      <c r="BGN112" s="87"/>
      <c r="BGO112" s="87"/>
      <c r="BGP112" s="87"/>
      <c r="BGQ112" s="87"/>
      <c r="BGR112" s="87"/>
      <c r="BGS112" s="87"/>
      <c r="BGT112" s="87"/>
      <c r="BGU112" s="87"/>
      <c r="BGV112" s="87"/>
      <c r="BGW112" s="87"/>
      <c r="BGX112" s="87"/>
      <c r="BGY112" s="87"/>
      <c r="BGZ112" s="87"/>
      <c r="BHA112" s="87"/>
      <c r="BHB112" s="87"/>
      <c r="BHC112" s="87"/>
      <c r="BHD112" s="87"/>
      <c r="BHE112" s="87"/>
      <c r="BHF112" s="87"/>
      <c r="BHG112" s="87"/>
      <c r="BHH112" s="87"/>
      <c r="BHI112" s="87"/>
      <c r="BHJ112" s="87"/>
      <c r="BHK112" s="87"/>
      <c r="BHL112" s="87"/>
      <c r="BHM112" s="87"/>
      <c r="BHN112" s="87"/>
      <c r="BHO112" s="87"/>
      <c r="BHP112" s="87"/>
      <c r="BHQ112" s="87"/>
      <c r="BHR112" s="87"/>
      <c r="BHS112" s="87"/>
      <c r="BHT112" s="87"/>
      <c r="BHU112" s="87"/>
      <c r="BHV112" s="87"/>
      <c r="BHW112" s="87"/>
      <c r="BHX112" s="87"/>
      <c r="BHY112" s="87"/>
      <c r="BHZ112" s="87"/>
      <c r="BIA112" s="87"/>
      <c r="BIB112" s="87"/>
      <c r="BIC112" s="87"/>
      <c r="BID112" s="87"/>
      <c r="BIE112" s="87"/>
      <c r="BIF112" s="87"/>
      <c r="BIG112" s="87"/>
      <c r="BIH112" s="87"/>
      <c r="BII112" s="87"/>
      <c r="BIJ112" s="87"/>
      <c r="BIK112" s="87"/>
      <c r="BIL112" s="87"/>
      <c r="BIM112" s="87"/>
      <c r="BIN112" s="87"/>
      <c r="BIO112" s="87"/>
      <c r="BIP112" s="87"/>
      <c r="BIQ112" s="87"/>
      <c r="BIR112" s="87"/>
      <c r="BIS112" s="87"/>
      <c r="BIT112" s="87"/>
      <c r="BIU112" s="87"/>
      <c r="BIV112" s="87"/>
      <c r="BIW112" s="87"/>
      <c r="BIX112" s="87"/>
      <c r="BIY112" s="87"/>
      <c r="BIZ112" s="87"/>
      <c r="BJA112" s="87"/>
      <c r="BJB112" s="87"/>
      <c r="BJC112" s="87"/>
      <c r="BJD112" s="87"/>
      <c r="BJE112" s="87"/>
      <c r="BJF112" s="87"/>
      <c r="BJG112" s="87"/>
      <c r="BJH112" s="87"/>
      <c r="BJI112" s="87"/>
      <c r="BJJ112" s="87"/>
      <c r="BJK112" s="87"/>
      <c r="BJL112" s="87"/>
      <c r="BJM112" s="87"/>
      <c r="BJN112" s="87"/>
      <c r="BJO112" s="87"/>
      <c r="BJP112" s="87"/>
      <c r="BJQ112" s="87"/>
      <c r="BJR112" s="87"/>
      <c r="BJS112" s="87"/>
      <c r="BJT112" s="87"/>
      <c r="BJU112" s="87"/>
      <c r="BJV112" s="87"/>
      <c r="BJW112" s="87"/>
      <c r="BJX112" s="87"/>
      <c r="BJY112" s="87"/>
      <c r="BJZ112" s="87"/>
      <c r="BKA112" s="87"/>
      <c r="BKB112" s="87"/>
      <c r="BKC112" s="87"/>
      <c r="BKD112" s="87"/>
      <c r="BKE112" s="87"/>
      <c r="BKF112" s="87"/>
      <c r="BKG112" s="87"/>
      <c r="BKH112" s="87"/>
      <c r="BKI112" s="87"/>
      <c r="BKJ112" s="87"/>
      <c r="BKK112" s="87"/>
      <c r="BKL112" s="87"/>
      <c r="BKM112" s="87"/>
      <c r="BKN112" s="87"/>
      <c r="BKO112" s="87"/>
      <c r="BKP112" s="87"/>
      <c r="BKQ112" s="87"/>
      <c r="BKR112" s="87"/>
      <c r="BKS112" s="87"/>
      <c r="BKT112" s="87"/>
      <c r="BKU112" s="87"/>
      <c r="BKV112" s="87"/>
      <c r="BKW112" s="87"/>
      <c r="BKX112" s="87"/>
      <c r="BKY112" s="87"/>
      <c r="BKZ112" s="87"/>
      <c r="BLA112" s="87"/>
      <c r="BLB112" s="87"/>
      <c r="BLC112" s="87"/>
      <c r="BLD112" s="87"/>
      <c r="BLE112" s="87"/>
      <c r="BLF112" s="87"/>
      <c r="BLG112" s="87"/>
      <c r="BLH112" s="87"/>
      <c r="BLI112" s="87"/>
      <c r="BLJ112" s="87"/>
      <c r="BLK112" s="87"/>
      <c r="BLL112" s="87"/>
      <c r="BLM112" s="87"/>
      <c r="BLN112" s="87"/>
      <c r="BLO112" s="87"/>
      <c r="BLP112" s="87"/>
      <c r="BLQ112" s="87"/>
      <c r="BLR112" s="87"/>
      <c r="BLS112" s="87"/>
      <c r="BLT112" s="87"/>
      <c r="BLU112" s="87"/>
      <c r="BLV112" s="87"/>
      <c r="BLW112" s="87"/>
      <c r="BLX112" s="87"/>
      <c r="BLY112" s="87"/>
      <c r="BLZ112" s="87"/>
      <c r="BMA112" s="87"/>
      <c r="BMB112" s="87"/>
      <c r="BMC112" s="87"/>
      <c r="BMD112" s="87"/>
      <c r="BME112" s="87"/>
      <c r="BMF112" s="87"/>
      <c r="BMG112" s="87"/>
      <c r="BMH112" s="87"/>
      <c r="BMI112" s="87"/>
      <c r="BMJ112" s="87"/>
      <c r="BMK112" s="87"/>
      <c r="BML112" s="87"/>
      <c r="BMM112" s="87"/>
      <c r="BMN112" s="87"/>
      <c r="BMO112" s="87"/>
      <c r="BMP112" s="87"/>
      <c r="BMQ112" s="87"/>
      <c r="BMR112" s="87"/>
      <c r="BMS112" s="87"/>
      <c r="BMT112" s="87"/>
      <c r="BMU112" s="87"/>
      <c r="BMV112" s="87"/>
      <c r="BMW112" s="87"/>
      <c r="BMX112" s="87"/>
      <c r="BMY112" s="87"/>
      <c r="BMZ112" s="87"/>
      <c r="BNA112" s="87"/>
      <c r="BNB112" s="87"/>
      <c r="BNC112" s="87"/>
      <c r="BND112" s="87"/>
      <c r="BNE112" s="87"/>
      <c r="BNF112" s="87"/>
      <c r="BNG112" s="87"/>
      <c r="BNH112" s="87"/>
      <c r="BNI112" s="87"/>
      <c r="BNJ112" s="87"/>
      <c r="BNK112" s="87"/>
      <c r="BNL112" s="87"/>
      <c r="BNM112" s="87"/>
      <c r="BNN112" s="87"/>
      <c r="BNO112" s="87"/>
      <c r="BNP112" s="87"/>
      <c r="BNQ112" s="87"/>
      <c r="BNR112" s="87"/>
      <c r="BNS112" s="87"/>
      <c r="BNT112" s="87"/>
      <c r="BNU112" s="87"/>
      <c r="BNV112" s="87"/>
      <c r="BNW112" s="87"/>
      <c r="BNX112" s="87"/>
      <c r="BNY112" s="87"/>
      <c r="BNZ112" s="87"/>
      <c r="BOA112" s="87"/>
      <c r="BOB112" s="87"/>
      <c r="BOC112" s="87"/>
      <c r="BOD112" s="87"/>
      <c r="BOE112" s="87"/>
      <c r="BOF112" s="87"/>
      <c r="BOG112" s="87"/>
      <c r="BOH112" s="87"/>
      <c r="BOI112" s="87"/>
      <c r="BOJ112" s="87"/>
      <c r="BOK112" s="87"/>
      <c r="BOL112" s="87"/>
      <c r="BOM112" s="87"/>
      <c r="BON112" s="87"/>
      <c r="BOO112" s="87"/>
      <c r="BOP112" s="87"/>
      <c r="BOQ112" s="87"/>
      <c r="BOR112" s="87"/>
      <c r="BOS112" s="87"/>
      <c r="BOT112" s="87"/>
      <c r="BOU112" s="87"/>
      <c r="BOV112" s="87"/>
      <c r="BOW112" s="87"/>
      <c r="BOX112" s="87"/>
      <c r="BOY112" s="87"/>
      <c r="BOZ112" s="87"/>
      <c r="BPA112" s="87"/>
      <c r="BPB112" s="87"/>
      <c r="BPC112" s="87"/>
      <c r="BPD112" s="87"/>
      <c r="BPE112" s="87"/>
      <c r="BPF112" s="87"/>
      <c r="BPG112" s="87"/>
      <c r="BPH112" s="87"/>
      <c r="BPI112" s="87"/>
      <c r="BPJ112" s="87"/>
      <c r="BPK112" s="87"/>
      <c r="BPL112" s="87"/>
      <c r="BPM112" s="87"/>
      <c r="BPN112" s="87"/>
      <c r="BPO112" s="87"/>
      <c r="BPP112" s="87"/>
      <c r="BPQ112" s="87"/>
      <c r="BPR112" s="87"/>
      <c r="BPS112" s="87"/>
      <c r="BPT112" s="87"/>
      <c r="BPU112" s="87"/>
      <c r="BPV112" s="87"/>
      <c r="BPW112" s="87"/>
      <c r="BPX112" s="87"/>
      <c r="BPY112" s="87"/>
      <c r="BPZ112" s="87"/>
      <c r="BQA112" s="87"/>
      <c r="BQB112" s="87"/>
      <c r="BQC112" s="87"/>
      <c r="BQD112" s="87"/>
      <c r="BQE112" s="87"/>
      <c r="BQF112" s="87"/>
      <c r="BQG112" s="87"/>
      <c r="BQH112" s="87"/>
      <c r="BQI112" s="87"/>
      <c r="BQJ112" s="87"/>
      <c r="BQK112" s="87"/>
      <c r="BQL112" s="87"/>
      <c r="BQM112" s="87"/>
      <c r="BQN112" s="87"/>
      <c r="BQO112" s="87"/>
      <c r="BQP112" s="87"/>
      <c r="BQQ112" s="87"/>
      <c r="BQR112" s="87"/>
      <c r="BQS112" s="87"/>
      <c r="BQT112" s="87"/>
      <c r="BQU112" s="87"/>
      <c r="BQV112" s="87"/>
      <c r="BQW112" s="87"/>
      <c r="BQX112" s="87"/>
      <c r="BQY112" s="87"/>
      <c r="BQZ112" s="87"/>
      <c r="BRA112" s="87"/>
      <c r="BRB112" s="87"/>
      <c r="BRC112" s="87"/>
      <c r="BRD112" s="87"/>
      <c r="BRE112" s="87"/>
      <c r="BRF112" s="87"/>
      <c r="BRG112" s="87"/>
      <c r="BRH112" s="87"/>
      <c r="BRI112" s="87"/>
      <c r="BRJ112" s="87"/>
      <c r="BRK112" s="87"/>
      <c r="BRL112" s="87"/>
      <c r="BRM112" s="87"/>
      <c r="BRN112" s="87"/>
      <c r="BRO112" s="87"/>
      <c r="BRP112" s="87"/>
      <c r="BRQ112" s="87"/>
      <c r="BRR112" s="87"/>
      <c r="BRS112" s="87"/>
      <c r="BRT112" s="87"/>
      <c r="BRU112" s="87"/>
      <c r="BRV112" s="87"/>
      <c r="BRW112" s="87"/>
      <c r="BRX112" s="87"/>
      <c r="BRY112" s="87"/>
      <c r="BRZ112" s="87"/>
      <c r="BSA112" s="87"/>
      <c r="BSB112" s="87"/>
      <c r="BSC112" s="87"/>
      <c r="BSD112" s="87"/>
      <c r="BSE112" s="87"/>
      <c r="BSF112" s="87"/>
      <c r="BSG112" s="87"/>
      <c r="BSH112" s="87"/>
      <c r="BSI112" s="87"/>
      <c r="BSJ112" s="87"/>
      <c r="BSK112" s="87"/>
      <c r="BSL112" s="87"/>
      <c r="BSM112" s="87"/>
      <c r="BSN112" s="87"/>
      <c r="BSO112" s="87"/>
      <c r="BSP112" s="87"/>
      <c r="BSQ112" s="87"/>
      <c r="BSR112" s="87"/>
      <c r="BSS112" s="87"/>
      <c r="BST112" s="87"/>
      <c r="BSU112" s="87"/>
      <c r="BSV112" s="87"/>
      <c r="BSW112" s="87"/>
      <c r="BSX112" s="87"/>
      <c r="BSY112" s="87"/>
      <c r="BSZ112" s="87"/>
      <c r="BTA112" s="87"/>
      <c r="BTB112" s="87"/>
      <c r="BTC112" s="87"/>
      <c r="BTD112" s="87"/>
      <c r="BTE112" s="87"/>
      <c r="BTF112" s="87"/>
      <c r="BTG112" s="87"/>
      <c r="BTH112" s="87"/>
      <c r="BTI112" s="87"/>
      <c r="BTJ112" s="87"/>
      <c r="BTK112" s="87"/>
      <c r="BTL112" s="87"/>
      <c r="BTM112" s="87"/>
      <c r="BTN112" s="87"/>
      <c r="BTO112" s="87"/>
      <c r="BTP112" s="87"/>
      <c r="BTQ112" s="87"/>
      <c r="BTR112" s="87"/>
      <c r="BTS112" s="87"/>
      <c r="BTT112" s="87"/>
      <c r="BTU112" s="87"/>
      <c r="BTV112" s="87"/>
      <c r="BTW112" s="87"/>
      <c r="BTX112" s="87"/>
      <c r="BTY112" s="87"/>
      <c r="BTZ112" s="87"/>
      <c r="BUA112" s="87"/>
      <c r="BUB112" s="87"/>
      <c r="BUC112" s="87"/>
      <c r="BUD112" s="87"/>
      <c r="BUE112" s="87"/>
      <c r="BUF112" s="87"/>
      <c r="BUG112" s="87"/>
      <c r="BUH112" s="87"/>
      <c r="BUI112" s="87"/>
      <c r="BUJ112" s="87"/>
      <c r="BUK112" s="87"/>
      <c r="BUL112" s="87"/>
      <c r="BUM112" s="87"/>
      <c r="BUN112" s="87"/>
      <c r="BUO112" s="87"/>
      <c r="BUP112" s="87"/>
      <c r="BUQ112" s="87"/>
      <c r="BUR112" s="87"/>
      <c r="BUS112" s="87"/>
      <c r="BUT112" s="87"/>
      <c r="BUU112" s="87"/>
      <c r="BUV112" s="87"/>
      <c r="BUW112" s="87"/>
      <c r="BUX112" s="87"/>
      <c r="BUY112" s="87"/>
      <c r="BUZ112" s="87"/>
      <c r="BVA112" s="87"/>
      <c r="BVB112" s="87"/>
      <c r="BVC112" s="87"/>
      <c r="BVD112" s="87"/>
      <c r="BVE112" s="87"/>
      <c r="BVF112" s="87"/>
      <c r="BVG112" s="87"/>
      <c r="BVH112" s="87"/>
      <c r="BVI112" s="87"/>
      <c r="BVJ112" s="87"/>
      <c r="BVK112" s="87"/>
      <c r="BVL112" s="87"/>
      <c r="BVM112" s="87"/>
      <c r="BVN112" s="87"/>
      <c r="BVO112" s="87"/>
      <c r="BVP112" s="87"/>
      <c r="BVQ112" s="87"/>
      <c r="BVR112" s="87"/>
      <c r="BVS112" s="87"/>
      <c r="BVT112" s="87"/>
      <c r="BVU112" s="87"/>
      <c r="BVV112" s="87"/>
      <c r="BVW112" s="87"/>
      <c r="BVX112" s="87"/>
      <c r="BVY112" s="87"/>
      <c r="BVZ112" s="87"/>
      <c r="BWA112" s="87"/>
      <c r="BWB112" s="87"/>
      <c r="BWC112" s="87"/>
      <c r="BWD112" s="87"/>
      <c r="BWE112" s="87"/>
      <c r="BWF112" s="87"/>
      <c r="BWG112" s="87"/>
      <c r="BWH112" s="87"/>
      <c r="BWI112" s="87"/>
      <c r="BWJ112" s="87"/>
      <c r="BWK112" s="87"/>
      <c r="BWL112" s="87"/>
      <c r="BWM112" s="87"/>
      <c r="BWN112" s="87"/>
      <c r="BWO112" s="87"/>
      <c r="BWP112" s="87"/>
      <c r="BWQ112" s="87"/>
      <c r="BWR112" s="87"/>
      <c r="BWS112" s="87"/>
      <c r="BWT112" s="87"/>
      <c r="BWU112" s="87"/>
      <c r="BWV112" s="87"/>
      <c r="BWW112" s="87"/>
      <c r="BWX112" s="87"/>
      <c r="BWY112" s="87"/>
      <c r="BWZ112" s="87"/>
      <c r="BXA112" s="87"/>
      <c r="BXB112" s="87"/>
      <c r="BXC112" s="87"/>
      <c r="BXD112" s="87"/>
      <c r="BXE112" s="87"/>
      <c r="BXF112" s="87"/>
      <c r="BXG112" s="87"/>
      <c r="BXH112" s="87"/>
      <c r="BXI112" s="87"/>
      <c r="BXJ112" s="87"/>
      <c r="BXK112" s="87"/>
      <c r="BXL112" s="87"/>
      <c r="BXM112" s="87"/>
      <c r="BXN112" s="87"/>
      <c r="BXO112" s="87"/>
      <c r="BXP112" s="87"/>
      <c r="BXQ112" s="87"/>
      <c r="BXR112" s="87"/>
      <c r="BXS112" s="87"/>
      <c r="BXT112" s="87"/>
      <c r="BXU112" s="87"/>
      <c r="BXV112" s="87"/>
      <c r="BXW112" s="87"/>
      <c r="BXX112" s="87"/>
      <c r="BXY112" s="87"/>
    </row>
    <row r="113" spans="1:2001" s="88" customFormat="1" ht="15.75" hidden="1" customHeight="1" outlineLevel="1">
      <c r="A113" s="53"/>
      <c r="B113" s="89" t="s">
        <v>101</v>
      </c>
      <c r="C113" s="90">
        <f>'[17]2012 Charge Activity'!$AD$1124</f>
        <v>1</v>
      </c>
      <c r="D113" s="91"/>
      <c r="E113" s="85"/>
      <c r="F113" s="85"/>
      <c r="G113" s="64"/>
      <c r="H113" s="64"/>
      <c r="I113" s="95"/>
      <c r="J113" s="85"/>
      <c r="K113" s="96"/>
      <c r="L113" s="95"/>
      <c r="M113" s="86"/>
      <c r="N113" s="86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  <c r="IU113" s="87"/>
      <c r="IV113" s="87"/>
      <c r="IW113" s="87"/>
      <c r="IX113" s="87"/>
      <c r="IY113" s="87"/>
      <c r="IZ113" s="87"/>
      <c r="JA113" s="87"/>
      <c r="JB113" s="87"/>
      <c r="JC113" s="87"/>
      <c r="JD113" s="87"/>
      <c r="JE113" s="87"/>
      <c r="JF113" s="87"/>
      <c r="JG113" s="87"/>
      <c r="JH113" s="87"/>
      <c r="JI113" s="87"/>
      <c r="JJ113" s="87"/>
      <c r="JK113" s="87"/>
      <c r="JL113" s="87"/>
      <c r="JM113" s="87"/>
      <c r="JN113" s="87"/>
      <c r="JO113" s="87"/>
      <c r="JP113" s="87"/>
      <c r="JQ113" s="87"/>
      <c r="JR113" s="87"/>
      <c r="JS113" s="87"/>
      <c r="JT113" s="87"/>
      <c r="JU113" s="87"/>
      <c r="JV113" s="87"/>
      <c r="JW113" s="87"/>
      <c r="JX113" s="87"/>
      <c r="JY113" s="87"/>
      <c r="JZ113" s="87"/>
      <c r="KA113" s="87"/>
      <c r="KB113" s="87"/>
      <c r="KC113" s="87"/>
      <c r="KD113" s="87"/>
      <c r="KE113" s="87"/>
      <c r="KF113" s="87"/>
      <c r="KG113" s="87"/>
      <c r="KH113" s="87"/>
      <c r="KI113" s="87"/>
      <c r="KJ113" s="87"/>
      <c r="KK113" s="87"/>
      <c r="KL113" s="87"/>
      <c r="KM113" s="87"/>
      <c r="KN113" s="87"/>
      <c r="KO113" s="87"/>
      <c r="KP113" s="87"/>
      <c r="KQ113" s="87"/>
      <c r="KR113" s="87"/>
      <c r="KS113" s="87"/>
      <c r="KT113" s="87"/>
      <c r="KU113" s="87"/>
      <c r="KV113" s="87"/>
      <c r="KW113" s="87"/>
      <c r="KX113" s="87"/>
      <c r="KY113" s="87"/>
      <c r="KZ113" s="87"/>
      <c r="LA113" s="87"/>
      <c r="LB113" s="87"/>
      <c r="LC113" s="87"/>
      <c r="LD113" s="87"/>
      <c r="LE113" s="87"/>
      <c r="LF113" s="87"/>
      <c r="LG113" s="87"/>
      <c r="LH113" s="87"/>
      <c r="LI113" s="87"/>
      <c r="LJ113" s="87"/>
      <c r="LK113" s="87"/>
      <c r="LL113" s="87"/>
      <c r="LM113" s="87"/>
      <c r="LN113" s="87"/>
      <c r="LO113" s="87"/>
      <c r="LP113" s="87"/>
      <c r="LQ113" s="87"/>
      <c r="LR113" s="87"/>
      <c r="LS113" s="87"/>
      <c r="LT113" s="87"/>
      <c r="LU113" s="87"/>
      <c r="LV113" s="87"/>
      <c r="LW113" s="87"/>
      <c r="LX113" s="87"/>
      <c r="LY113" s="87"/>
      <c r="LZ113" s="87"/>
      <c r="MA113" s="87"/>
      <c r="MB113" s="87"/>
      <c r="MC113" s="87"/>
      <c r="MD113" s="87"/>
      <c r="ME113" s="87"/>
      <c r="MF113" s="87"/>
      <c r="MG113" s="87"/>
      <c r="MH113" s="87"/>
      <c r="MI113" s="87"/>
      <c r="MJ113" s="87"/>
      <c r="MK113" s="87"/>
      <c r="ML113" s="87"/>
      <c r="MM113" s="87"/>
      <c r="MN113" s="87"/>
      <c r="MO113" s="87"/>
      <c r="MP113" s="87"/>
      <c r="MQ113" s="87"/>
      <c r="MR113" s="87"/>
      <c r="MS113" s="87"/>
      <c r="MT113" s="87"/>
      <c r="MU113" s="87"/>
      <c r="MV113" s="87"/>
      <c r="MW113" s="87"/>
      <c r="MX113" s="87"/>
      <c r="MY113" s="87"/>
      <c r="MZ113" s="87"/>
      <c r="NA113" s="87"/>
      <c r="NB113" s="87"/>
      <c r="NC113" s="87"/>
      <c r="ND113" s="87"/>
      <c r="NE113" s="87"/>
      <c r="NF113" s="87"/>
      <c r="NG113" s="87"/>
      <c r="NH113" s="87"/>
      <c r="NI113" s="87"/>
      <c r="NJ113" s="87"/>
      <c r="NK113" s="87"/>
      <c r="NL113" s="87"/>
      <c r="NM113" s="87"/>
      <c r="NN113" s="87"/>
      <c r="NO113" s="87"/>
      <c r="NP113" s="87"/>
      <c r="NQ113" s="87"/>
      <c r="NR113" s="87"/>
      <c r="NS113" s="87"/>
      <c r="NT113" s="87"/>
      <c r="NU113" s="87"/>
      <c r="NV113" s="87"/>
      <c r="NW113" s="87"/>
      <c r="NX113" s="87"/>
      <c r="NY113" s="87"/>
      <c r="NZ113" s="87"/>
      <c r="OA113" s="87"/>
      <c r="OB113" s="87"/>
      <c r="OC113" s="87"/>
      <c r="OD113" s="87"/>
      <c r="OE113" s="87"/>
      <c r="OF113" s="87"/>
      <c r="OG113" s="87"/>
      <c r="OH113" s="87"/>
      <c r="OI113" s="87"/>
      <c r="OJ113" s="87"/>
      <c r="OK113" s="87"/>
      <c r="OL113" s="87"/>
      <c r="OM113" s="87"/>
      <c r="ON113" s="87"/>
      <c r="OO113" s="87"/>
      <c r="OP113" s="87"/>
      <c r="OQ113" s="87"/>
      <c r="OR113" s="87"/>
      <c r="OS113" s="87"/>
      <c r="OT113" s="87"/>
      <c r="OU113" s="87"/>
      <c r="OV113" s="87"/>
      <c r="OW113" s="87"/>
      <c r="OX113" s="87"/>
      <c r="OY113" s="87"/>
      <c r="OZ113" s="87"/>
      <c r="PA113" s="87"/>
      <c r="PB113" s="87"/>
      <c r="PC113" s="87"/>
      <c r="PD113" s="87"/>
      <c r="PE113" s="87"/>
      <c r="PF113" s="87"/>
      <c r="PG113" s="87"/>
      <c r="PH113" s="87"/>
      <c r="PI113" s="87"/>
      <c r="PJ113" s="87"/>
      <c r="PK113" s="87"/>
      <c r="PL113" s="87"/>
      <c r="PM113" s="87"/>
      <c r="PN113" s="87"/>
      <c r="PO113" s="87"/>
      <c r="PP113" s="87"/>
      <c r="PQ113" s="87"/>
      <c r="PR113" s="87"/>
      <c r="PS113" s="87"/>
      <c r="PT113" s="87"/>
      <c r="PU113" s="87"/>
      <c r="PV113" s="87"/>
      <c r="PW113" s="87"/>
      <c r="PX113" s="87"/>
      <c r="PY113" s="87"/>
      <c r="PZ113" s="87"/>
      <c r="QA113" s="87"/>
      <c r="QB113" s="87"/>
      <c r="QC113" s="87"/>
      <c r="QD113" s="87"/>
      <c r="QE113" s="87"/>
      <c r="QF113" s="87"/>
      <c r="QG113" s="87"/>
      <c r="QH113" s="87"/>
      <c r="QI113" s="87"/>
      <c r="QJ113" s="87"/>
      <c r="QK113" s="87"/>
      <c r="QL113" s="87"/>
      <c r="QM113" s="87"/>
      <c r="QN113" s="87"/>
      <c r="QO113" s="87"/>
      <c r="QP113" s="87"/>
      <c r="QQ113" s="87"/>
      <c r="QR113" s="87"/>
      <c r="QS113" s="87"/>
      <c r="QT113" s="87"/>
      <c r="QU113" s="87"/>
      <c r="QV113" s="87"/>
      <c r="QW113" s="87"/>
      <c r="QX113" s="87"/>
      <c r="QY113" s="87"/>
      <c r="QZ113" s="87"/>
      <c r="RA113" s="87"/>
      <c r="RB113" s="87"/>
      <c r="RC113" s="87"/>
      <c r="RD113" s="87"/>
      <c r="RE113" s="87"/>
      <c r="RF113" s="87"/>
      <c r="RG113" s="87"/>
      <c r="RH113" s="87"/>
      <c r="RI113" s="87"/>
      <c r="RJ113" s="87"/>
      <c r="RK113" s="87"/>
      <c r="RL113" s="87"/>
      <c r="RM113" s="87"/>
      <c r="RN113" s="87"/>
      <c r="RO113" s="87"/>
      <c r="RP113" s="87"/>
      <c r="RQ113" s="87"/>
      <c r="RR113" s="87"/>
      <c r="RS113" s="87"/>
      <c r="RT113" s="87"/>
      <c r="RU113" s="87"/>
      <c r="RV113" s="87"/>
      <c r="RW113" s="87"/>
      <c r="RX113" s="87"/>
      <c r="RY113" s="87"/>
      <c r="RZ113" s="87"/>
      <c r="SA113" s="87"/>
      <c r="SB113" s="87"/>
      <c r="SC113" s="87"/>
      <c r="SD113" s="87"/>
      <c r="SE113" s="87"/>
      <c r="SF113" s="87"/>
      <c r="SG113" s="87"/>
      <c r="SH113" s="87"/>
      <c r="SI113" s="87"/>
      <c r="SJ113" s="87"/>
      <c r="SK113" s="87"/>
      <c r="SL113" s="87"/>
      <c r="SM113" s="87"/>
      <c r="SN113" s="87"/>
      <c r="SO113" s="87"/>
      <c r="SP113" s="87"/>
      <c r="SQ113" s="87"/>
      <c r="SR113" s="87"/>
      <c r="SS113" s="87"/>
      <c r="ST113" s="87"/>
      <c r="SU113" s="87"/>
      <c r="SV113" s="87"/>
      <c r="SW113" s="87"/>
      <c r="SX113" s="87"/>
      <c r="SY113" s="87"/>
      <c r="SZ113" s="87"/>
      <c r="TA113" s="87"/>
      <c r="TB113" s="87"/>
      <c r="TC113" s="87"/>
      <c r="TD113" s="87"/>
      <c r="TE113" s="87"/>
      <c r="TF113" s="87"/>
      <c r="TG113" s="87"/>
      <c r="TH113" s="87"/>
      <c r="TI113" s="87"/>
      <c r="TJ113" s="87"/>
      <c r="TK113" s="87"/>
      <c r="TL113" s="87"/>
      <c r="TM113" s="87"/>
      <c r="TN113" s="87"/>
      <c r="TO113" s="87"/>
      <c r="TP113" s="87"/>
      <c r="TQ113" s="87"/>
      <c r="TR113" s="87"/>
      <c r="TS113" s="87"/>
      <c r="TT113" s="87"/>
      <c r="TU113" s="87"/>
      <c r="TV113" s="87"/>
      <c r="TW113" s="87"/>
      <c r="TX113" s="87"/>
      <c r="TY113" s="87"/>
      <c r="TZ113" s="87"/>
      <c r="UA113" s="87"/>
      <c r="UB113" s="87"/>
      <c r="UC113" s="87"/>
      <c r="UD113" s="87"/>
      <c r="UE113" s="87"/>
      <c r="UF113" s="87"/>
      <c r="UG113" s="87"/>
      <c r="UH113" s="87"/>
      <c r="UI113" s="87"/>
      <c r="UJ113" s="87"/>
      <c r="UK113" s="87"/>
      <c r="UL113" s="87"/>
      <c r="UM113" s="87"/>
      <c r="UN113" s="87"/>
      <c r="UO113" s="87"/>
      <c r="UP113" s="87"/>
      <c r="UQ113" s="87"/>
      <c r="UR113" s="87"/>
      <c r="US113" s="87"/>
      <c r="UT113" s="87"/>
      <c r="UU113" s="87"/>
      <c r="UV113" s="87"/>
      <c r="UW113" s="87"/>
      <c r="UX113" s="87"/>
      <c r="UY113" s="87"/>
      <c r="UZ113" s="87"/>
      <c r="VA113" s="87"/>
      <c r="VB113" s="87"/>
      <c r="VC113" s="87"/>
      <c r="VD113" s="87"/>
      <c r="VE113" s="87"/>
      <c r="VF113" s="87"/>
      <c r="VG113" s="87"/>
      <c r="VH113" s="87"/>
      <c r="VI113" s="87"/>
      <c r="VJ113" s="87"/>
      <c r="VK113" s="87"/>
      <c r="VL113" s="87"/>
      <c r="VM113" s="87"/>
      <c r="VN113" s="87"/>
      <c r="VO113" s="87"/>
      <c r="VP113" s="87"/>
      <c r="VQ113" s="87"/>
      <c r="VR113" s="87"/>
      <c r="VS113" s="87"/>
      <c r="VT113" s="87"/>
      <c r="VU113" s="87"/>
      <c r="VV113" s="87"/>
      <c r="VW113" s="87"/>
      <c r="VX113" s="87"/>
      <c r="VY113" s="87"/>
      <c r="VZ113" s="87"/>
      <c r="WA113" s="87"/>
      <c r="WB113" s="87"/>
      <c r="WC113" s="87"/>
      <c r="WD113" s="87"/>
      <c r="WE113" s="87"/>
      <c r="WF113" s="87"/>
      <c r="WG113" s="87"/>
      <c r="WH113" s="87"/>
      <c r="WI113" s="87"/>
      <c r="WJ113" s="87"/>
      <c r="WK113" s="87"/>
      <c r="WL113" s="87"/>
      <c r="WM113" s="87"/>
      <c r="WN113" s="87"/>
      <c r="WO113" s="87"/>
      <c r="WP113" s="87"/>
      <c r="WQ113" s="87"/>
      <c r="WR113" s="87"/>
      <c r="WS113" s="87"/>
      <c r="WT113" s="87"/>
      <c r="WU113" s="87"/>
      <c r="WV113" s="87"/>
      <c r="WW113" s="87"/>
      <c r="WX113" s="87"/>
      <c r="WY113" s="87"/>
      <c r="WZ113" s="87"/>
      <c r="XA113" s="87"/>
      <c r="XB113" s="87"/>
      <c r="XC113" s="87"/>
      <c r="XD113" s="87"/>
      <c r="XE113" s="87"/>
      <c r="XF113" s="87"/>
      <c r="XG113" s="87"/>
      <c r="XH113" s="87"/>
      <c r="XI113" s="87"/>
      <c r="XJ113" s="87"/>
      <c r="XK113" s="87"/>
      <c r="XL113" s="87"/>
      <c r="XM113" s="87"/>
      <c r="XN113" s="87"/>
      <c r="XO113" s="87"/>
      <c r="XP113" s="87"/>
      <c r="XQ113" s="87"/>
      <c r="XR113" s="87"/>
      <c r="XS113" s="87"/>
      <c r="XT113" s="87"/>
      <c r="XU113" s="87"/>
      <c r="XV113" s="87"/>
      <c r="XW113" s="87"/>
      <c r="XX113" s="87"/>
      <c r="XY113" s="87"/>
      <c r="XZ113" s="87"/>
      <c r="YA113" s="87"/>
      <c r="YB113" s="87"/>
      <c r="YC113" s="87"/>
      <c r="YD113" s="87"/>
      <c r="YE113" s="87"/>
      <c r="YF113" s="87"/>
      <c r="YG113" s="87"/>
      <c r="YH113" s="87"/>
      <c r="YI113" s="87"/>
      <c r="YJ113" s="87"/>
      <c r="YK113" s="87"/>
      <c r="YL113" s="87"/>
      <c r="YM113" s="87"/>
      <c r="YN113" s="87"/>
      <c r="YO113" s="87"/>
      <c r="YP113" s="87"/>
      <c r="YQ113" s="87"/>
      <c r="YR113" s="87"/>
      <c r="YS113" s="87"/>
      <c r="YT113" s="87"/>
      <c r="YU113" s="87"/>
      <c r="YV113" s="87"/>
      <c r="YW113" s="87"/>
      <c r="YX113" s="87"/>
      <c r="YY113" s="87"/>
      <c r="YZ113" s="87"/>
      <c r="ZA113" s="87"/>
      <c r="ZB113" s="87"/>
      <c r="ZC113" s="87"/>
      <c r="ZD113" s="87"/>
      <c r="ZE113" s="87"/>
      <c r="ZF113" s="87"/>
      <c r="ZG113" s="87"/>
      <c r="ZH113" s="87"/>
      <c r="ZI113" s="87"/>
      <c r="ZJ113" s="87"/>
      <c r="ZK113" s="87"/>
      <c r="ZL113" s="87"/>
      <c r="ZM113" s="87"/>
      <c r="ZN113" s="87"/>
      <c r="ZO113" s="87"/>
      <c r="ZP113" s="87"/>
      <c r="ZQ113" s="87"/>
      <c r="ZR113" s="87"/>
      <c r="ZS113" s="87"/>
      <c r="ZT113" s="87"/>
      <c r="ZU113" s="87"/>
      <c r="ZV113" s="87"/>
      <c r="ZW113" s="87"/>
      <c r="ZX113" s="87"/>
      <c r="ZY113" s="87"/>
      <c r="ZZ113" s="87"/>
      <c r="AAA113" s="87"/>
      <c r="AAB113" s="87"/>
      <c r="AAC113" s="87"/>
      <c r="AAD113" s="87"/>
      <c r="AAE113" s="87"/>
      <c r="AAF113" s="87"/>
      <c r="AAG113" s="87"/>
      <c r="AAH113" s="87"/>
      <c r="AAI113" s="87"/>
      <c r="AAJ113" s="87"/>
      <c r="AAK113" s="87"/>
      <c r="AAL113" s="87"/>
      <c r="AAM113" s="87"/>
      <c r="AAN113" s="87"/>
      <c r="AAO113" s="87"/>
      <c r="AAP113" s="87"/>
      <c r="AAQ113" s="87"/>
      <c r="AAR113" s="87"/>
      <c r="AAS113" s="87"/>
      <c r="AAT113" s="87"/>
      <c r="AAU113" s="87"/>
      <c r="AAV113" s="87"/>
      <c r="AAW113" s="87"/>
      <c r="AAX113" s="87"/>
      <c r="AAY113" s="87"/>
      <c r="AAZ113" s="87"/>
      <c r="ABA113" s="87"/>
      <c r="ABB113" s="87"/>
      <c r="ABC113" s="87"/>
      <c r="ABD113" s="87"/>
      <c r="ABE113" s="87"/>
      <c r="ABF113" s="87"/>
      <c r="ABG113" s="87"/>
      <c r="ABH113" s="87"/>
      <c r="ABI113" s="87"/>
      <c r="ABJ113" s="87"/>
      <c r="ABK113" s="87"/>
      <c r="ABL113" s="87"/>
      <c r="ABM113" s="87"/>
      <c r="ABN113" s="87"/>
      <c r="ABO113" s="87"/>
      <c r="ABP113" s="87"/>
      <c r="ABQ113" s="87"/>
      <c r="ABR113" s="87"/>
      <c r="ABS113" s="87"/>
      <c r="ABT113" s="87"/>
      <c r="ABU113" s="87"/>
      <c r="ABV113" s="87"/>
      <c r="ABW113" s="87"/>
      <c r="ABX113" s="87"/>
      <c r="ABY113" s="87"/>
      <c r="ABZ113" s="87"/>
      <c r="ACA113" s="87"/>
      <c r="ACB113" s="87"/>
      <c r="ACC113" s="87"/>
      <c r="ACD113" s="87"/>
      <c r="ACE113" s="87"/>
      <c r="ACF113" s="87"/>
      <c r="ACG113" s="87"/>
      <c r="ACH113" s="87"/>
      <c r="ACI113" s="87"/>
      <c r="ACJ113" s="87"/>
      <c r="ACK113" s="87"/>
      <c r="ACL113" s="87"/>
      <c r="ACM113" s="87"/>
      <c r="ACN113" s="87"/>
      <c r="ACO113" s="87"/>
      <c r="ACP113" s="87"/>
      <c r="ACQ113" s="87"/>
      <c r="ACR113" s="87"/>
      <c r="ACS113" s="87"/>
      <c r="ACT113" s="87"/>
      <c r="ACU113" s="87"/>
      <c r="ACV113" s="87"/>
      <c r="ACW113" s="87"/>
      <c r="ACX113" s="87"/>
      <c r="ACY113" s="87"/>
      <c r="ACZ113" s="87"/>
      <c r="ADA113" s="87"/>
      <c r="ADB113" s="87"/>
      <c r="ADC113" s="87"/>
      <c r="ADD113" s="87"/>
      <c r="ADE113" s="87"/>
      <c r="ADF113" s="87"/>
      <c r="ADG113" s="87"/>
      <c r="ADH113" s="87"/>
      <c r="ADI113" s="87"/>
      <c r="ADJ113" s="87"/>
      <c r="ADK113" s="87"/>
      <c r="ADL113" s="87"/>
      <c r="ADM113" s="87"/>
      <c r="ADN113" s="87"/>
      <c r="ADO113" s="87"/>
      <c r="ADP113" s="87"/>
      <c r="ADQ113" s="87"/>
      <c r="ADR113" s="87"/>
      <c r="ADS113" s="87"/>
      <c r="ADT113" s="87"/>
      <c r="ADU113" s="87"/>
      <c r="ADV113" s="87"/>
      <c r="ADW113" s="87"/>
      <c r="ADX113" s="87"/>
      <c r="ADY113" s="87"/>
      <c r="ADZ113" s="87"/>
      <c r="AEA113" s="87"/>
      <c r="AEB113" s="87"/>
      <c r="AEC113" s="87"/>
      <c r="AED113" s="87"/>
      <c r="AEE113" s="87"/>
      <c r="AEF113" s="87"/>
      <c r="AEG113" s="87"/>
      <c r="AEH113" s="87"/>
      <c r="AEI113" s="87"/>
      <c r="AEJ113" s="87"/>
      <c r="AEK113" s="87"/>
      <c r="AEL113" s="87"/>
      <c r="AEM113" s="87"/>
      <c r="AEN113" s="87"/>
      <c r="AEO113" s="87"/>
      <c r="AEP113" s="87"/>
      <c r="AEQ113" s="87"/>
      <c r="AER113" s="87"/>
      <c r="AES113" s="87"/>
      <c r="AET113" s="87"/>
      <c r="AEU113" s="87"/>
      <c r="AEV113" s="87"/>
      <c r="AEW113" s="87"/>
      <c r="AEX113" s="87"/>
      <c r="AEY113" s="87"/>
      <c r="AEZ113" s="87"/>
      <c r="AFA113" s="87"/>
      <c r="AFB113" s="87"/>
      <c r="AFC113" s="87"/>
      <c r="AFD113" s="87"/>
      <c r="AFE113" s="87"/>
      <c r="AFF113" s="87"/>
      <c r="AFG113" s="87"/>
      <c r="AFH113" s="87"/>
      <c r="AFI113" s="87"/>
      <c r="AFJ113" s="87"/>
      <c r="AFK113" s="87"/>
      <c r="AFL113" s="87"/>
      <c r="AFM113" s="87"/>
      <c r="AFN113" s="87"/>
      <c r="AFO113" s="87"/>
      <c r="AFP113" s="87"/>
      <c r="AFQ113" s="87"/>
      <c r="AFR113" s="87"/>
      <c r="AFS113" s="87"/>
      <c r="AFT113" s="87"/>
      <c r="AFU113" s="87"/>
      <c r="AFV113" s="87"/>
      <c r="AFW113" s="87"/>
      <c r="AFX113" s="87"/>
      <c r="AFY113" s="87"/>
      <c r="AFZ113" s="87"/>
      <c r="AGA113" s="87"/>
      <c r="AGB113" s="87"/>
      <c r="AGC113" s="87"/>
      <c r="AGD113" s="87"/>
      <c r="AGE113" s="87"/>
      <c r="AGF113" s="87"/>
      <c r="AGG113" s="87"/>
      <c r="AGH113" s="87"/>
      <c r="AGI113" s="87"/>
      <c r="AGJ113" s="87"/>
      <c r="AGK113" s="87"/>
      <c r="AGL113" s="87"/>
      <c r="AGM113" s="87"/>
      <c r="AGN113" s="87"/>
      <c r="AGO113" s="87"/>
      <c r="AGP113" s="87"/>
      <c r="AGQ113" s="87"/>
      <c r="AGR113" s="87"/>
      <c r="AGS113" s="87"/>
      <c r="AGT113" s="87"/>
      <c r="AGU113" s="87"/>
      <c r="AGV113" s="87"/>
      <c r="AGW113" s="87"/>
      <c r="AGX113" s="87"/>
      <c r="AGY113" s="87"/>
      <c r="AGZ113" s="87"/>
      <c r="AHA113" s="87"/>
      <c r="AHB113" s="87"/>
      <c r="AHC113" s="87"/>
      <c r="AHD113" s="87"/>
      <c r="AHE113" s="87"/>
      <c r="AHF113" s="87"/>
      <c r="AHG113" s="87"/>
      <c r="AHH113" s="87"/>
      <c r="AHI113" s="87"/>
      <c r="AHJ113" s="87"/>
      <c r="AHK113" s="87"/>
      <c r="AHL113" s="87"/>
      <c r="AHM113" s="87"/>
      <c r="AHN113" s="87"/>
      <c r="AHO113" s="87"/>
      <c r="AHP113" s="87"/>
      <c r="AHQ113" s="87"/>
      <c r="AHR113" s="87"/>
      <c r="AHS113" s="87"/>
      <c r="AHT113" s="87"/>
      <c r="AHU113" s="87"/>
      <c r="AHV113" s="87"/>
      <c r="AHW113" s="87"/>
      <c r="AHX113" s="87"/>
      <c r="AHY113" s="87"/>
      <c r="AHZ113" s="87"/>
      <c r="AIA113" s="87"/>
      <c r="AIB113" s="87"/>
      <c r="AIC113" s="87"/>
      <c r="AID113" s="87"/>
      <c r="AIE113" s="87"/>
      <c r="AIF113" s="87"/>
      <c r="AIG113" s="87"/>
      <c r="AIH113" s="87"/>
      <c r="AII113" s="87"/>
      <c r="AIJ113" s="87"/>
      <c r="AIK113" s="87"/>
      <c r="AIL113" s="87"/>
      <c r="AIM113" s="87"/>
      <c r="AIN113" s="87"/>
      <c r="AIO113" s="87"/>
      <c r="AIP113" s="87"/>
      <c r="AIQ113" s="87"/>
      <c r="AIR113" s="87"/>
      <c r="AIS113" s="87"/>
      <c r="AIT113" s="87"/>
      <c r="AIU113" s="87"/>
      <c r="AIV113" s="87"/>
      <c r="AIW113" s="87"/>
      <c r="AIX113" s="87"/>
      <c r="AIY113" s="87"/>
      <c r="AIZ113" s="87"/>
      <c r="AJA113" s="87"/>
      <c r="AJB113" s="87"/>
      <c r="AJC113" s="87"/>
      <c r="AJD113" s="87"/>
      <c r="AJE113" s="87"/>
      <c r="AJF113" s="87"/>
      <c r="AJG113" s="87"/>
      <c r="AJH113" s="87"/>
      <c r="AJI113" s="87"/>
      <c r="AJJ113" s="87"/>
      <c r="AJK113" s="87"/>
      <c r="AJL113" s="87"/>
      <c r="AJM113" s="87"/>
      <c r="AJN113" s="87"/>
      <c r="AJO113" s="87"/>
      <c r="AJP113" s="87"/>
      <c r="AJQ113" s="87"/>
      <c r="AJR113" s="87"/>
      <c r="AJS113" s="87"/>
      <c r="AJT113" s="87"/>
      <c r="AJU113" s="87"/>
      <c r="AJV113" s="87"/>
      <c r="AJW113" s="87"/>
      <c r="AJX113" s="87"/>
      <c r="AJY113" s="87"/>
      <c r="AJZ113" s="87"/>
      <c r="AKA113" s="87"/>
      <c r="AKB113" s="87"/>
      <c r="AKC113" s="87"/>
      <c r="AKD113" s="87"/>
      <c r="AKE113" s="87"/>
      <c r="AKF113" s="87"/>
      <c r="AKG113" s="87"/>
      <c r="AKH113" s="87"/>
      <c r="AKI113" s="87"/>
      <c r="AKJ113" s="87"/>
      <c r="AKK113" s="87"/>
      <c r="AKL113" s="87"/>
      <c r="AKM113" s="87"/>
      <c r="AKN113" s="87"/>
      <c r="AKO113" s="87"/>
      <c r="AKP113" s="87"/>
      <c r="AKQ113" s="87"/>
      <c r="AKR113" s="87"/>
      <c r="AKS113" s="87"/>
      <c r="AKT113" s="87"/>
      <c r="AKU113" s="87"/>
      <c r="AKV113" s="87"/>
      <c r="AKW113" s="87"/>
      <c r="AKX113" s="87"/>
      <c r="AKY113" s="87"/>
      <c r="AKZ113" s="87"/>
      <c r="ALA113" s="87"/>
      <c r="ALB113" s="87"/>
      <c r="ALC113" s="87"/>
      <c r="ALD113" s="87"/>
      <c r="ALE113" s="87"/>
      <c r="ALF113" s="87"/>
      <c r="ALG113" s="87"/>
      <c r="ALH113" s="87"/>
      <c r="ALI113" s="87"/>
      <c r="ALJ113" s="87"/>
      <c r="ALK113" s="87"/>
      <c r="ALL113" s="87"/>
      <c r="ALM113" s="87"/>
      <c r="ALN113" s="87"/>
      <c r="ALO113" s="87"/>
      <c r="ALP113" s="87"/>
      <c r="ALQ113" s="87"/>
      <c r="ALR113" s="87"/>
      <c r="ALS113" s="87"/>
      <c r="ALT113" s="87"/>
      <c r="ALU113" s="87"/>
      <c r="ALV113" s="87"/>
      <c r="ALW113" s="87"/>
      <c r="ALX113" s="87"/>
      <c r="ALY113" s="87"/>
      <c r="ALZ113" s="87"/>
      <c r="AMA113" s="87"/>
      <c r="AMB113" s="87"/>
      <c r="AMC113" s="87"/>
      <c r="AMD113" s="87"/>
      <c r="AME113" s="87"/>
      <c r="AMF113" s="87"/>
      <c r="AMG113" s="87"/>
      <c r="AMH113" s="87"/>
      <c r="AMI113" s="87"/>
      <c r="AMJ113" s="87"/>
      <c r="AMK113" s="87"/>
      <c r="AML113" s="87"/>
      <c r="AMM113" s="87"/>
      <c r="AMN113" s="87"/>
      <c r="AMO113" s="87"/>
      <c r="AMP113" s="87"/>
      <c r="AMQ113" s="87"/>
      <c r="AMR113" s="87"/>
      <c r="AMS113" s="87"/>
      <c r="AMT113" s="87"/>
      <c r="AMU113" s="87"/>
      <c r="AMV113" s="87"/>
      <c r="AMW113" s="87"/>
      <c r="AMX113" s="87"/>
      <c r="AMY113" s="87"/>
      <c r="AMZ113" s="87"/>
      <c r="ANA113" s="87"/>
      <c r="ANB113" s="87"/>
      <c r="ANC113" s="87"/>
      <c r="AND113" s="87"/>
      <c r="ANE113" s="87"/>
      <c r="ANF113" s="87"/>
      <c r="ANG113" s="87"/>
      <c r="ANH113" s="87"/>
      <c r="ANI113" s="87"/>
      <c r="ANJ113" s="87"/>
      <c r="ANK113" s="87"/>
      <c r="ANL113" s="87"/>
      <c r="ANM113" s="87"/>
      <c r="ANN113" s="87"/>
      <c r="ANO113" s="87"/>
      <c r="ANP113" s="87"/>
      <c r="ANQ113" s="87"/>
      <c r="ANR113" s="87"/>
      <c r="ANS113" s="87"/>
      <c r="ANT113" s="87"/>
      <c r="ANU113" s="87"/>
      <c r="ANV113" s="87"/>
      <c r="ANW113" s="87"/>
      <c r="ANX113" s="87"/>
      <c r="ANY113" s="87"/>
      <c r="ANZ113" s="87"/>
      <c r="AOA113" s="87"/>
      <c r="AOB113" s="87"/>
      <c r="AOC113" s="87"/>
      <c r="AOD113" s="87"/>
      <c r="AOE113" s="87"/>
      <c r="AOF113" s="87"/>
      <c r="AOG113" s="87"/>
      <c r="AOH113" s="87"/>
      <c r="AOI113" s="87"/>
      <c r="AOJ113" s="87"/>
      <c r="AOK113" s="87"/>
      <c r="AOL113" s="87"/>
      <c r="AOM113" s="87"/>
      <c r="AON113" s="87"/>
      <c r="AOO113" s="87"/>
      <c r="AOP113" s="87"/>
      <c r="AOQ113" s="87"/>
      <c r="AOR113" s="87"/>
      <c r="AOS113" s="87"/>
      <c r="AOT113" s="87"/>
      <c r="AOU113" s="87"/>
      <c r="AOV113" s="87"/>
      <c r="AOW113" s="87"/>
      <c r="AOX113" s="87"/>
      <c r="AOY113" s="87"/>
      <c r="AOZ113" s="87"/>
      <c r="APA113" s="87"/>
      <c r="APB113" s="87"/>
      <c r="APC113" s="87"/>
      <c r="APD113" s="87"/>
      <c r="APE113" s="87"/>
      <c r="APF113" s="87"/>
      <c r="APG113" s="87"/>
      <c r="APH113" s="87"/>
      <c r="API113" s="87"/>
      <c r="APJ113" s="87"/>
      <c r="APK113" s="87"/>
      <c r="APL113" s="87"/>
      <c r="APM113" s="87"/>
      <c r="APN113" s="87"/>
      <c r="APO113" s="87"/>
      <c r="APP113" s="87"/>
      <c r="APQ113" s="87"/>
      <c r="APR113" s="87"/>
      <c r="APS113" s="87"/>
      <c r="APT113" s="87"/>
      <c r="APU113" s="87"/>
      <c r="APV113" s="87"/>
      <c r="APW113" s="87"/>
      <c r="APX113" s="87"/>
      <c r="APY113" s="87"/>
      <c r="APZ113" s="87"/>
      <c r="AQA113" s="87"/>
      <c r="AQB113" s="87"/>
      <c r="AQC113" s="87"/>
      <c r="AQD113" s="87"/>
      <c r="AQE113" s="87"/>
      <c r="AQF113" s="87"/>
      <c r="AQG113" s="87"/>
      <c r="AQH113" s="87"/>
      <c r="AQI113" s="87"/>
      <c r="AQJ113" s="87"/>
      <c r="AQK113" s="87"/>
      <c r="AQL113" s="87"/>
      <c r="AQM113" s="87"/>
      <c r="AQN113" s="87"/>
      <c r="AQO113" s="87"/>
      <c r="AQP113" s="87"/>
      <c r="AQQ113" s="87"/>
      <c r="AQR113" s="87"/>
      <c r="AQS113" s="87"/>
      <c r="AQT113" s="87"/>
      <c r="AQU113" s="87"/>
      <c r="AQV113" s="87"/>
      <c r="AQW113" s="87"/>
      <c r="AQX113" s="87"/>
      <c r="AQY113" s="87"/>
      <c r="AQZ113" s="87"/>
      <c r="ARA113" s="87"/>
      <c r="ARB113" s="87"/>
      <c r="ARC113" s="87"/>
      <c r="ARD113" s="87"/>
      <c r="ARE113" s="87"/>
      <c r="ARF113" s="87"/>
      <c r="ARG113" s="87"/>
      <c r="ARH113" s="87"/>
      <c r="ARI113" s="87"/>
      <c r="ARJ113" s="87"/>
      <c r="ARK113" s="87"/>
      <c r="ARL113" s="87"/>
      <c r="ARM113" s="87"/>
      <c r="ARN113" s="87"/>
      <c r="ARO113" s="87"/>
      <c r="ARP113" s="87"/>
      <c r="ARQ113" s="87"/>
      <c r="ARR113" s="87"/>
      <c r="ARS113" s="87"/>
      <c r="ART113" s="87"/>
      <c r="ARU113" s="87"/>
      <c r="ARV113" s="87"/>
      <c r="ARW113" s="87"/>
      <c r="ARX113" s="87"/>
      <c r="ARY113" s="87"/>
      <c r="ARZ113" s="87"/>
      <c r="ASA113" s="87"/>
      <c r="ASB113" s="87"/>
      <c r="ASC113" s="87"/>
      <c r="ASD113" s="87"/>
      <c r="ASE113" s="87"/>
      <c r="ASF113" s="87"/>
      <c r="ASG113" s="87"/>
      <c r="ASH113" s="87"/>
      <c r="ASI113" s="87"/>
      <c r="ASJ113" s="87"/>
      <c r="ASK113" s="87"/>
      <c r="ASL113" s="87"/>
      <c r="ASM113" s="87"/>
      <c r="ASN113" s="87"/>
      <c r="ASO113" s="87"/>
      <c r="ASP113" s="87"/>
      <c r="ASQ113" s="87"/>
      <c r="ASR113" s="87"/>
      <c r="ASS113" s="87"/>
      <c r="AST113" s="87"/>
      <c r="ASU113" s="87"/>
      <c r="ASV113" s="87"/>
      <c r="ASW113" s="87"/>
      <c r="ASX113" s="87"/>
      <c r="ASY113" s="87"/>
      <c r="ASZ113" s="87"/>
      <c r="ATA113" s="87"/>
      <c r="ATB113" s="87"/>
      <c r="ATC113" s="87"/>
      <c r="ATD113" s="87"/>
      <c r="ATE113" s="87"/>
      <c r="ATF113" s="87"/>
      <c r="ATG113" s="87"/>
      <c r="ATH113" s="87"/>
      <c r="ATI113" s="87"/>
      <c r="ATJ113" s="87"/>
      <c r="ATK113" s="87"/>
      <c r="ATL113" s="87"/>
      <c r="ATM113" s="87"/>
      <c r="ATN113" s="87"/>
      <c r="ATO113" s="87"/>
      <c r="ATP113" s="87"/>
      <c r="ATQ113" s="87"/>
      <c r="ATR113" s="87"/>
      <c r="ATS113" s="87"/>
      <c r="ATT113" s="87"/>
      <c r="ATU113" s="87"/>
      <c r="ATV113" s="87"/>
      <c r="ATW113" s="87"/>
      <c r="ATX113" s="87"/>
      <c r="ATY113" s="87"/>
      <c r="ATZ113" s="87"/>
      <c r="AUA113" s="87"/>
      <c r="AUB113" s="87"/>
      <c r="AUC113" s="87"/>
      <c r="AUD113" s="87"/>
      <c r="AUE113" s="87"/>
      <c r="AUF113" s="87"/>
      <c r="AUG113" s="87"/>
      <c r="AUH113" s="87"/>
      <c r="AUI113" s="87"/>
      <c r="AUJ113" s="87"/>
      <c r="AUK113" s="87"/>
      <c r="AUL113" s="87"/>
      <c r="AUM113" s="87"/>
      <c r="AUN113" s="87"/>
      <c r="AUO113" s="87"/>
      <c r="AUP113" s="87"/>
      <c r="AUQ113" s="87"/>
      <c r="AUR113" s="87"/>
      <c r="AUS113" s="87"/>
      <c r="AUT113" s="87"/>
      <c r="AUU113" s="87"/>
      <c r="AUV113" s="87"/>
      <c r="AUW113" s="87"/>
      <c r="AUX113" s="87"/>
      <c r="AUY113" s="87"/>
      <c r="AUZ113" s="87"/>
      <c r="AVA113" s="87"/>
      <c r="AVB113" s="87"/>
      <c r="AVC113" s="87"/>
      <c r="AVD113" s="87"/>
      <c r="AVE113" s="87"/>
      <c r="AVF113" s="87"/>
      <c r="AVG113" s="87"/>
      <c r="AVH113" s="87"/>
      <c r="AVI113" s="87"/>
      <c r="AVJ113" s="87"/>
      <c r="AVK113" s="87"/>
      <c r="AVL113" s="87"/>
      <c r="AVM113" s="87"/>
      <c r="AVN113" s="87"/>
      <c r="AVO113" s="87"/>
      <c r="AVP113" s="87"/>
      <c r="AVQ113" s="87"/>
      <c r="AVR113" s="87"/>
      <c r="AVS113" s="87"/>
      <c r="AVT113" s="87"/>
      <c r="AVU113" s="87"/>
      <c r="AVV113" s="87"/>
      <c r="AVW113" s="87"/>
      <c r="AVX113" s="87"/>
      <c r="AVY113" s="87"/>
      <c r="AVZ113" s="87"/>
      <c r="AWA113" s="87"/>
      <c r="AWB113" s="87"/>
      <c r="AWC113" s="87"/>
      <c r="AWD113" s="87"/>
      <c r="AWE113" s="87"/>
      <c r="AWF113" s="87"/>
      <c r="AWG113" s="87"/>
      <c r="AWH113" s="87"/>
      <c r="AWI113" s="87"/>
      <c r="AWJ113" s="87"/>
      <c r="AWK113" s="87"/>
      <c r="AWL113" s="87"/>
      <c r="AWM113" s="87"/>
      <c r="AWN113" s="87"/>
      <c r="AWO113" s="87"/>
      <c r="AWP113" s="87"/>
      <c r="AWQ113" s="87"/>
      <c r="AWR113" s="87"/>
      <c r="AWS113" s="87"/>
      <c r="AWT113" s="87"/>
      <c r="AWU113" s="87"/>
      <c r="AWV113" s="87"/>
      <c r="AWW113" s="87"/>
      <c r="AWX113" s="87"/>
      <c r="AWY113" s="87"/>
      <c r="AWZ113" s="87"/>
      <c r="AXA113" s="87"/>
      <c r="AXB113" s="87"/>
      <c r="AXC113" s="87"/>
      <c r="AXD113" s="87"/>
      <c r="AXE113" s="87"/>
      <c r="AXF113" s="87"/>
      <c r="AXG113" s="87"/>
      <c r="AXH113" s="87"/>
      <c r="AXI113" s="87"/>
      <c r="AXJ113" s="87"/>
      <c r="AXK113" s="87"/>
      <c r="AXL113" s="87"/>
      <c r="AXM113" s="87"/>
      <c r="AXN113" s="87"/>
      <c r="AXO113" s="87"/>
      <c r="AXP113" s="87"/>
      <c r="AXQ113" s="87"/>
      <c r="AXR113" s="87"/>
      <c r="AXS113" s="87"/>
      <c r="AXT113" s="87"/>
      <c r="AXU113" s="87"/>
      <c r="AXV113" s="87"/>
      <c r="AXW113" s="87"/>
      <c r="AXX113" s="87"/>
      <c r="AXY113" s="87"/>
      <c r="AXZ113" s="87"/>
      <c r="AYA113" s="87"/>
      <c r="AYB113" s="87"/>
      <c r="AYC113" s="87"/>
      <c r="AYD113" s="87"/>
      <c r="AYE113" s="87"/>
      <c r="AYF113" s="87"/>
      <c r="AYG113" s="87"/>
      <c r="AYH113" s="87"/>
      <c r="AYI113" s="87"/>
      <c r="AYJ113" s="87"/>
      <c r="AYK113" s="87"/>
      <c r="AYL113" s="87"/>
      <c r="AYM113" s="87"/>
      <c r="AYN113" s="87"/>
      <c r="AYO113" s="87"/>
      <c r="AYP113" s="87"/>
      <c r="AYQ113" s="87"/>
      <c r="AYR113" s="87"/>
      <c r="AYS113" s="87"/>
      <c r="AYT113" s="87"/>
      <c r="AYU113" s="87"/>
      <c r="AYV113" s="87"/>
      <c r="AYW113" s="87"/>
      <c r="AYX113" s="87"/>
      <c r="AYY113" s="87"/>
      <c r="AYZ113" s="87"/>
      <c r="AZA113" s="87"/>
      <c r="AZB113" s="87"/>
      <c r="AZC113" s="87"/>
      <c r="AZD113" s="87"/>
      <c r="AZE113" s="87"/>
      <c r="AZF113" s="87"/>
      <c r="AZG113" s="87"/>
      <c r="AZH113" s="87"/>
      <c r="AZI113" s="87"/>
      <c r="AZJ113" s="87"/>
      <c r="AZK113" s="87"/>
      <c r="AZL113" s="87"/>
      <c r="AZM113" s="87"/>
      <c r="AZN113" s="87"/>
      <c r="AZO113" s="87"/>
      <c r="AZP113" s="87"/>
      <c r="AZQ113" s="87"/>
      <c r="AZR113" s="87"/>
      <c r="AZS113" s="87"/>
      <c r="AZT113" s="87"/>
      <c r="AZU113" s="87"/>
      <c r="AZV113" s="87"/>
      <c r="AZW113" s="87"/>
      <c r="AZX113" s="87"/>
      <c r="AZY113" s="87"/>
      <c r="AZZ113" s="87"/>
      <c r="BAA113" s="87"/>
      <c r="BAB113" s="87"/>
      <c r="BAC113" s="87"/>
      <c r="BAD113" s="87"/>
      <c r="BAE113" s="87"/>
      <c r="BAF113" s="87"/>
      <c r="BAG113" s="87"/>
      <c r="BAH113" s="87"/>
      <c r="BAI113" s="87"/>
      <c r="BAJ113" s="87"/>
      <c r="BAK113" s="87"/>
      <c r="BAL113" s="87"/>
      <c r="BAM113" s="87"/>
      <c r="BAN113" s="87"/>
      <c r="BAO113" s="87"/>
      <c r="BAP113" s="87"/>
      <c r="BAQ113" s="87"/>
      <c r="BAR113" s="87"/>
      <c r="BAS113" s="87"/>
      <c r="BAT113" s="87"/>
      <c r="BAU113" s="87"/>
      <c r="BAV113" s="87"/>
      <c r="BAW113" s="87"/>
      <c r="BAX113" s="87"/>
      <c r="BAY113" s="87"/>
      <c r="BAZ113" s="87"/>
      <c r="BBA113" s="87"/>
      <c r="BBB113" s="87"/>
      <c r="BBC113" s="87"/>
      <c r="BBD113" s="87"/>
      <c r="BBE113" s="87"/>
      <c r="BBF113" s="87"/>
      <c r="BBG113" s="87"/>
      <c r="BBH113" s="87"/>
      <c r="BBI113" s="87"/>
      <c r="BBJ113" s="87"/>
      <c r="BBK113" s="87"/>
      <c r="BBL113" s="87"/>
      <c r="BBM113" s="87"/>
      <c r="BBN113" s="87"/>
      <c r="BBO113" s="87"/>
      <c r="BBP113" s="87"/>
      <c r="BBQ113" s="87"/>
      <c r="BBR113" s="87"/>
      <c r="BBS113" s="87"/>
      <c r="BBT113" s="87"/>
      <c r="BBU113" s="87"/>
      <c r="BBV113" s="87"/>
      <c r="BBW113" s="87"/>
      <c r="BBX113" s="87"/>
      <c r="BBY113" s="87"/>
      <c r="BBZ113" s="87"/>
      <c r="BCA113" s="87"/>
      <c r="BCB113" s="87"/>
      <c r="BCC113" s="87"/>
      <c r="BCD113" s="87"/>
      <c r="BCE113" s="87"/>
      <c r="BCF113" s="87"/>
      <c r="BCG113" s="87"/>
      <c r="BCH113" s="87"/>
      <c r="BCI113" s="87"/>
      <c r="BCJ113" s="87"/>
      <c r="BCK113" s="87"/>
      <c r="BCL113" s="87"/>
      <c r="BCM113" s="87"/>
      <c r="BCN113" s="87"/>
      <c r="BCO113" s="87"/>
      <c r="BCP113" s="87"/>
      <c r="BCQ113" s="87"/>
      <c r="BCR113" s="87"/>
      <c r="BCS113" s="87"/>
      <c r="BCT113" s="87"/>
      <c r="BCU113" s="87"/>
      <c r="BCV113" s="87"/>
      <c r="BCW113" s="87"/>
      <c r="BCX113" s="87"/>
      <c r="BCY113" s="87"/>
      <c r="BCZ113" s="87"/>
      <c r="BDA113" s="87"/>
      <c r="BDB113" s="87"/>
      <c r="BDC113" s="87"/>
      <c r="BDD113" s="87"/>
      <c r="BDE113" s="87"/>
      <c r="BDF113" s="87"/>
      <c r="BDG113" s="87"/>
      <c r="BDH113" s="87"/>
      <c r="BDI113" s="87"/>
      <c r="BDJ113" s="87"/>
      <c r="BDK113" s="87"/>
      <c r="BDL113" s="87"/>
      <c r="BDM113" s="87"/>
      <c r="BDN113" s="87"/>
      <c r="BDO113" s="87"/>
      <c r="BDP113" s="87"/>
      <c r="BDQ113" s="87"/>
      <c r="BDR113" s="87"/>
      <c r="BDS113" s="87"/>
      <c r="BDT113" s="87"/>
      <c r="BDU113" s="87"/>
      <c r="BDV113" s="87"/>
      <c r="BDW113" s="87"/>
      <c r="BDX113" s="87"/>
      <c r="BDY113" s="87"/>
      <c r="BDZ113" s="87"/>
      <c r="BEA113" s="87"/>
      <c r="BEB113" s="87"/>
      <c r="BEC113" s="87"/>
      <c r="BED113" s="87"/>
      <c r="BEE113" s="87"/>
      <c r="BEF113" s="87"/>
      <c r="BEG113" s="87"/>
      <c r="BEH113" s="87"/>
      <c r="BEI113" s="87"/>
      <c r="BEJ113" s="87"/>
      <c r="BEK113" s="87"/>
      <c r="BEL113" s="87"/>
      <c r="BEM113" s="87"/>
      <c r="BEN113" s="87"/>
      <c r="BEO113" s="87"/>
      <c r="BEP113" s="87"/>
      <c r="BEQ113" s="87"/>
      <c r="BER113" s="87"/>
      <c r="BES113" s="87"/>
      <c r="BET113" s="87"/>
      <c r="BEU113" s="87"/>
      <c r="BEV113" s="87"/>
      <c r="BEW113" s="87"/>
      <c r="BEX113" s="87"/>
      <c r="BEY113" s="87"/>
      <c r="BEZ113" s="87"/>
      <c r="BFA113" s="87"/>
      <c r="BFB113" s="87"/>
      <c r="BFC113" s="87"/>
      <c r="BFD113" s="87"/>
      <c r="BFE113" s="87"/>
      <c r="BFF113" s="87"/>
      <c r="BFG113" s="87"/>
      <c r="BFH113" s="87"/>
      <c r="BFI113" s="87"/>
      <c r="BFJ113" s="87"/>
      <c r="BFK113" s="87"/>
      <c r="BFL113" s="87"/>
      <c r="BFM113" s="87"/>
      <c r="BFN113" s="87"/>
      <c r="BFO113" s="87"/>
      <c r="BFP113" s="87"/>
      <c r="BFQ113" s="87"/>
      <c r="BFR113" s="87"/>
      <c r="BFS113" s="87"/>
      <c r="BFT113" s="87"/>
      <c r="BFU113" s="87"/>
      <c r="BFV113" s="87"/>
      <c r="BFW113" s="87"/>
      <c r="BFX113" s="87"/>
      <c r="BFY113" s="87"/>
      <c r="BFZ113" s="87"/>
      <c r="BGA113" s="87"/>
      <c r="BGB113" s="87"/>
      <c r="BGC113" s="87"/>
      <c r="BGD113" s="87"/>
      <c r="BGE113" s="87"/>
      <c r="BGF113" s="87"/>
      <c r="BGG113" s="87"/>
      <c r="BGH113" s="87"/>
      <c r="BGI113" s="87"/>
      <c r="BGJ113" s="87"/>
      <c r="BGK113" s="87"/>
      <c r="BGL113" s="87"/>
      <c r="BGM113" s="87"/>
      <c r="BGN113" s="87"/>
      <c r="BGO113" s="87"/>
      <c r="BGP113" s="87"/>
      <c r="BGQ113" s="87"/>
      <c r="BGR113" s="87"/>
      <c r="BGS113" s="87"/>
      <c r="BGT113" s="87"/>
      <c r="BGU113" s="87"/>
      <c r="BGV113" s="87"/>
      <c r="BGW113" s="87"/>
      <c r="BGX113" s="87"/>
      <c r="BGY113" s="87"/>
      <c r="BGZ113" s="87"/>
      <c r="BHA113" s="87"/>
      <c r="BHB113" s="87"/>
      <c r="BHC113" s="87"/>
      <c r="BHD113" s="87"/>
      <c r="BHE113" s="87"/>
      <c r="BHF113" s="87"/>
      <c r="BHG113" s="87"/>
      <c r="BHH113" s="87"/>
      <c r="BHI113" s="87"/>
      <c r="BHJ113" s="87"/>
      <c r="BHK113" s="87"/>
      <c r="BHL113" s="87"/>
      <c r="BHM113" s="87"/>
      <c r="BHN113" s="87"/>
      <c r="BHO113" s="87"/>
      <c r="BHP113" s="87"/>
      <c r="BHQ113" s="87"/>
      <c r="BHR113" s="87"/>
      <c r="BHS113" s="87"/>
      <c r="BHT113" s="87"/>
      <c r="BHU113" s="87"/>
      <c r="BHV113" s="87"/>
      <c r="BHW113" s="87"/>
      <c r="BHX113" s="87"/>
      <c r="BHY113" s="87"/>
      <c r="BHZ113" s="87"/>
      <c r="BIA113" s="87"/>
      <c r="BIB113" s="87"/>
      <c r="BIC113" s="87"/>
      <c r="BID113" s="87"/>
      <c r="BIE113" s="87"/>
      <c r="BIF113" s="87"/>
      <c r="BIG113" s="87"/>
      <c r="BIH113" s="87"/>
      <c r="BII113" s="87"/>
      <c r="BIJ113" s="87"/>
      <c r="BIK113" s="87"/>
      <c r="BIL113" s="87"/>
      <c r="BIM113" s="87"/>
      <c r="BIN113" s="87"/>
      <c r="BIO113" s="87"/>
      <c r="BIP113" s="87"/>
      <c r="BIQ113" s="87"/>
      <c r="BIR113" s="87"/>
      <c r="BIS113" s="87"/>
      <c r="BIT113" s="87"/>
      <c r="BIU113" s="87"/>
      <c r="BIV113" s="87"/>
      <c r="BIW113" s="87"/>
      <c r="BIX113" s="87"/>
      <c r="BIY113" s="87"/>
      <c r="BIZ113" s="87"/>
      <c r="BJA113" s="87"/>
      <c r="BJB113" s="87"/>
      <c r="BJC113" s="87"/>
      <c r="BJD113" s="87"/>
      <c r="BJE113" s="87"/>
      <c r="BJF113" s="87"/>
      <c r="BJG113" s="87"/>
      <c r="BJH113" s="87"/>
      <c r="BJI113" s="87"/>
      <c r="BJJ113" s="87"/>
      <c r="BJK113" s="87"/>
      <c r="BJL113" s="87"/>
      <c r="BJM113" s="87"/>
      <c r="BJN113" s="87"/>
      <c r="BJO113" s="87"/>
      <c r="BJP113" s="87"/>
      <c r="BJQ113" s="87"/>
      <c r="BJR113" s="87"/>
      <c r="BJS113" s="87"/>
      <c r="BJT113" s="87"/>
      <c r="BJU113" s="87"/>
      <c r="BJV113" s="87"/>
      <c r="BJW113" s="87"/>
      <c r="BJX113" s="87"/>
      <c r="BJY113" s="87"/>
      <c r="BJZ113" s="87"/>
      <c r="BKA113" s="87"/>
      <c r="BKB113" s="87"/>
      <c r="BKC113" s="87"/>
      <c r="BKD113" s="87"/>
      <c r="BKE113" s="87"/>
      <c r="BKF113" s="87"/>
      <c r="BKG113" s="87"/>
      <c r="BKH113" s="87"/>
      <c r="BKI113" s="87"/>
      <c r="BKJ113" s="87"/>
      <c r="BKK113" s="87"/>
      <c r="BKL113" s="87"/>
      <c r="BKM113" s="87"/>
      <c r="BKN113" s="87"/>
      <c r="BKO113" s="87"/>
      <c r="BKP113" s="87"/>
      <c r="BKQ113" s="87"/>
      <c r="BKR113" s="87"/>
      <c r="BKS113" s="87"/>
      <c r="BKT113" s="87"/>
      <c r="BKU113" s="87"/>
      <c r="BKV113" s="87"/>
      <c r="BKW113" s="87"/>
      <c r="BKX113" s="87"/>
      <c r="BKY113" s="87"/>
      <c r="BKZ113" s="87"/>
      <c r="BLA113" s="87"/>
      <c r="BLB113" s="87"/>
      <c r="BLC113" s="87"/>
      <c r="BLD113" s="87"/>
      <c r="BLE113" s="87"/>
      <c r="BLF113" s="87"/>
      <c r="BLG113" s="87"/>
      <c r="BLH113" s="87"/>
      <c r="BLI113" s="87"/>
      <c r="BLJ113" s="87"/>
      <c r="BLK113" s="87"/>
      <c r="BLL113" s="87"/>
      <c r="BLM113" s="87"/>
      <c r="BLN113" s="87"/>
      <c r="BLO113" s="87"/>
      <c r="BLP113" s="87"/>
      <c r="BLQ113" s="87"/>
      <c r="BLR113" s="87"/>
      <c r="BLS113" s="87"/>
      <c r="BLT113" s="87"/>
      <c r="BLU113" s="87"/>
      <c r="BLV113" s="87"/>
      <c r="BLW113" s="87"/>
      <c r="BLX113" s="87"/>
      <c r="BLY113" s="87"/>
      <c r="BLZ113" s="87"/>
      <c r="BMA113" s="87"/>
      <c r="BMB113" s="87"/>
      <c r="BMC113" s="87"/>
      <c r="BMD113" s="87"/>
      <c r="BME113" s="87"/>
      <c r="BMF113" s="87"/>
      <c r="BMG113" s="87"/>
      <c r="BMH113" s="87"/>
      <c r="BMI113" s="87"/>
      <c r="BMJ113" s="87"/>
      <c r="BMK113" s="87"/>
      <c r="BML113" s="87"/>
      <c r="BMM113" s="87"/>
      <c r="BMN113" s="87"/>
      <c r="BMO113" s="87"/>
      <c r="BMP113" s="87"/>
      <c r="BMQ113" s="87"/>
      <c r="BMR113" s="87"/>
      <c r="BMS113" s="87"/>
      <c r="BMT113" s="87"/>
      <c r="BMU113" s="87"/>
      <c r="BMV113" s="87"/>
      <c r="BMW113" s="87"/>
      <c r="BMX113" s="87"/>
      <c r="BMY113" s="87"/>
      <c r="BMZ113" s="87"/>
      <c r="BNA113" s="87"/>
      <c r="BNB113" s="87"/>
      <c r="BNC113" s="87"/>
      <c r="BND113" s="87"/>
      <c r="BNE113" s="87"/>
      <c r="BNF113" s="87"/>
      <c r="BNG113" s="87"/>
      <c r="BNH113" s="87"/>
      <c r="BNI113" s="87"/>
      <c r="BNJ113" s="87"/>
      <c r="BNK113" s="87"/>
      <c r="BNL113" s="87"/>
      <c r="BNM113" s="87"/>
      <c r="BNN113" s="87"/>
      <c r="BNO113" s="87"/>
      <c r="BNP113" s="87"/>
      <c r="BNQ113" s="87"/>
      <c r="BNR113" s="87"/>
      <c r="BNS113" s="87"/>
      <c r="BNT113" s="87"/>
      <c r="BNU113" s="87"/>
      <c r="BNV113" s="87"/>
      <c r="BNW113" s="87"/>
      <c r="BNX113" s="87"/>
      <c r="BNY113" s="87"/>
      <c r="BNZ113" s="87"/>
      <c r="BOA113" s="87"/>
      <c r="BOB113" s="87"/>
      <c r="BOC113" s="87"/>
      <c r="BOD113" s="87"/>
      <c r="BOE113" s="87"/>
      <c r="BOF113" s="87"/>
      <c r="BOG113" s="87"/>
      <c r="BOH113" s="87"/>
      <c r="BOI113" s="87"/>
      <c r="BOJ113" s="87"/>
      <c r="BOK113" s="87"/>
      <c r="BOL113" s="87"/>
      <c r="BOM113" s="87"/>
      <c r="BON113" s="87"/>
      <c r="BOO113" s="87"/>
      <c r="BOP113" s="87"/>
      <c r="BOQ113" s="87"/>
      <c r="BOR113" s="87"/>
      <c r="BOS113" s="87"/>
      <c r="BOT113" s="87"/>
      <c r="BOU113" s="87"/>
      <c r="BOV113" s="87"/>
      <c r="BOW113" s="87"/>
      <c r="BOX113" s="87"/>
      <c r="BOY113" s="87"/>
      <c r="BOZ113" s="87"/>
      <c r="BPA113" s="87"/>
      <c r="BPB113" s="87"/>
      <c r="BPC113" s="87"/>
      <c r="BPD113" s="87"/>
      <c r="BPE113" s="87"/>
      <c r="BPF113" s="87"/>
      <c r="BPG113" s="87"/>
      <c r="BPH113" s="87"/>
      <c r="BPI113" s="87"/>
      <c r="BPJ113" s="87"/>
      <c r="BPK113" s="87"/>
      <c r="BPL113" s="87"/>
      <c r="BPM113" s="87"/>
      <c r="BPN113" s="87"/>
      <c r="BPO113" s="87"/>
      <c r="BPP113" s="87"/>
      <c r="BPQ113" s="87"/>
      <c r="BPR113" s="87"/>
      <c r="BPS113" s="87"/>
      <c r="BPT113" s="87"/>
      <c r="BPU113" s="87"/>
      <c r="BPV113" s="87"/>
      <c r="BPW113" s="87"/>
      <c r="BPX113" s="87"/>
      <c r="BPY113" s="87"/>
      <c r="BPZ113" s="87"/>
      <c r="BQA113" s="87"/>
      <c r="BQB113" s="87"/>
      <c r="BQC113" s="87"/>
      <c r="BQD113" s="87"/>
      <c r="BQE113" s="87"/>
      <c r="BQF113" s="87"/>
      <c r="BQG113" s="87"/>
      <c r="BQH113" s="87"/>
      <c r="BQI113" s="87"/>
      <c r="BQJ113" s="87"/>
      <c r="BQK113" s="87"/>
      <c r="BQL113" s="87"/>
      <c r="BQM113" s="87"/>
      <c r="BQN113" s="87"/>
      <c r="BQO113" s="87"/>
      <c r="BQP113" s="87"/>
      <c r="BQQ113" s="87"/>
      <c r="BQR113" s="87"/>
      <c r="BQS113" s="87"/>
      <c r="BQT113" s="87"/>
      <c r="BQU113" s="87"/>
      <c r="BQV113" s="87"/>
      <c r="BQW113" s="87"/>
      <c r="BQX113" s="87"/>
      <c r="BQY113" s="87"/>
      <c r="BQZ113" s="87"/>
      <c r="BRA113" s="87"/>
      <c r="BRB113" s="87"/>
      <c r="BRC113" s="87"/>
      <c r="BRD113" s="87"/>
      <c r="BRE113" s="87"/>
      <c r="BRF113" s="87"/>
      <c r="BRG113" s="87"/>
      <c r="BRH113" s="87"/>
      <c r="BRI113" s="87"/>
      <c r="BRJ113" s="87"/>
      <c r="BRK113" s="87"/>
      <c r="BRL113" s="87"/>
      <c r="BRM113" s="87"/>
      <c r="BRN113" s="87"/>
      <c r="BRO113" s="87"/>
      <c r="BRP113" s="87"/>
      <c r="BRQ113" s="87"/>
      <c r="BRR113" s="87"/>
      <c r="BRS113" s="87"/>
      <c r="BRT113" s="87"/>
      <c r="BRU113" s="87"/>
      <c r="BRV113" s="87"/>
      <c r="BRW113" s="87"/>
      <c r="BRX113" s="87"/>
      <c r="BRY113" s="87"/>
      <c r="BRZ113" s="87"/>
      <c r="BSA113" s="87"/>
      <c r="BSB113" s="87"/>
      <c r="BSC113" s="87"/>
      <c r="BSD113" s="87"/>
      <c r="BSE113" s="87"/>
      <c r="BSF113" s="87"/>
      <c r="BSG113" s="87"/>
      <c r="BSH113" s="87"/>
      <c r="BSI113" s="87"/>
      <c r="BSJ113" s="87"/>
      <c r="BSK113" s="87"/>
      <c r="BSL113" s="87"/>
      <c r="BSM113" s="87"/>
      <c r="BSN113" s="87"/>
      <c r="BSO113" s="87"/>
      <c r="BSP113" s="87"/>
      <c r="BSQ113" s="87"/>
      <c r="BSR113" s="87"/>
      <c r="BSS113" s="87"/>
      <c r="BST113" s="87"/>
      <c r="BSU113" s="87"/>
      <c r="BSV113" s="87"/>
      <c r="BSW113" s="87"/>
      <c r="BSX113" s="87"/>
      <c r="BSY113" s="87"/>
      <c r="BSZ113" s="87"/>
      <c r="BTA113" s="87"/>
      <c r="BTB113" s="87"/>
      <c r="BTC113" s="87"/>
      <c r="BTD113" s="87"/>
      <c r="BTE113" s="87"/>
      <c r="BTF113" s="87"/>
      <c r="BTG113" s="87"/>
      <c r="BTH113" s="87"/>
      <c r="BTI113" s="87"/>
      <c r="BTJ113" s="87"/>
      <c r="BTK113" s="87"/>
      <c r="BTL113" s="87"/>
      <c r="BTM113" s="87"/>
      <c r="BTN113" s="87"/>
      <c r="BTO113" s="87"/>
      <c r="BTP113" s="87"/>
      <c r="BTQ113" s="87"/>
      <c r="BTR113" s="87"/>
      <c r="BTS113" s="87"/>
      <c r="BTT113" s="87"/>
      <c r="BTU113" s="87"/>
      <c r="BTV113" s="87"/>
      <c r="BTW113" s="87"/>
      <c r="BTX113" s="87"/>
      <c r="BTY113" s="87"/>
      <c r="BTZ113" s="87"/>
      <c r="BUA113" s="87"/>
      <c r="BUB113" s="87"/>
      <c r="BUC113" s="87"/>
      <c r="BUD113" s="87"/>
      <c r="BUE113" s="87"/>
      <c r="BUF113" s="87"/>
      <c r="BUG113" s="87"/>
      <c r="BUH113" s="87"/>
      <c r="BUI113" s="87"/>
      <c r="BUJ113" s="87"/>
      <c r="BUK113" s="87"/>
      <c r="BUL113" s="87"/>
      <c r="BUM113" s="87"/>
      <c r="BUN113" s="87"/>
      <c r="BUO113" s="87"/>
      <c r="BUP113" s="87"/>
      <c r="BUQ113" s="87"/>
      <c r="BUR113" s="87"/>
      <c r="BUS113" s="87"/>
      <c r="BUT113" s="87"/>
      <c r="BUU113" s="87"/>
      <c r="BUV113" s="87"/>
      <c r="BUW113" s="87"/>
      <c r="BUX113" s="87"/>
      <c r="BUY113" s="87"/>
      <c r="BUZ113" s="87"/>
      <c r="BVA113" s="87"/>
      <c r="BVB113" s="87"/>
      <c r="BVC113" s="87"/>
      <c r="BVD113" s="87"/>
      <c r="BVE113" s="87"/>
      <c r="BVF113" s="87"/>
      <c r="BVG113" s="87"/>
      <c r="BVH113" s="87"/>
      <c r="BVI113" s="87"/>
      <c r="BVJ113" s="87"/>
      <c r="BVK113" s="87"/>
      <c r="BVL113" s="87"/>
      <c r="BVM113" s="87"/>
      <c r="BVN113" s="87"/>
      <c r="BVO113" s="87"/>
      <c r="BVP113" s="87"/>
      <c r="BVQ113" s="87"/>
      <c r="BVR113" s="87"/>
      <c r="BVS113" s="87"/>
      <c r="BVT113" s="87"/>
      <c r="BVU113" s="87"/>
      <c r="BVV113" s="87"/>
      <c r="BVW113" s="87"/>
      <c r="BVX113" s="87"/>
      <c r="BVY113" s="87"/>
      <c r="BVZ113" s="87"/>
      <c r="BWA113" s="87"/>
      <c r="BWB113" s="87"/>
      <c r="BWC113" s="87"/>
      <c r="BWD113" s="87"/>
      <c r="BWE113" s="87"/>
      <c r="BWF113" s="87"/>
      <c r="BWG113" s="87"/>
      <c r="BWH113" s="87"/>
      <c r="BWI113" s="87"/>
      <c r="BWJ113" s="87"/>
      <c r="BWK113" s="87"/>
      <c r="BWL113" s="87"/>
      <c r="BWM113" s="87"/>
      <c r="BWN113" s="87"/>
      <c r="BWO113" s="87"/>
      <c r="BWP113" s="87"/>
      <c r="BWQ113" s="87"/>
      <c r="BWR113" s="87"/>
      <c r="BWS113" s="87"/>
      <c r="BWT113" s="87"/>
      <c r="BWU113" s="87"/>
      <c r="BWV113" s="87"/>
      <c r="BWW113" s="87"/>
      <c r="BWX113" s="87"/>
      <c r="BWY113" s="87"/>
      <c r="BWZ113" s="87"/>
      <c r="BXA113" s="87"/>
      <c r="BXB113" s="87"/>
      <c r="BXC113" s="87"/>
      <c r="BXD113" s="87"/>
      <c r="BXE113" s="87"/>
      <c r="BXF113" s="87"/>
      <c r="BXG113" s="87"/>
      <c r="BXH113" s="87"/>
      <c r="BXI113" s="87"/>
      <c r="BXJ113" s="87"/>
      <c r="BXK113" s="87"/>
      <c r="BXL113" s="87"/>
      <c r="BXM113" s="87"/>
      <c r="BXN113" s="87"/>
      <c r="BXO113" s="87"/>
      <c r="BXP113" s="87"/>
      <c r="BXQ113" s="87"/>
      <c r="BXR113" s="87"/>
      <c r="BXS113" s="87"/>
      <c r="BXT113" s="87"/>
      <c r="BXU113" s="87"/>
      <c r="BXV113" s="87"/>
      <c r="BXW113" s="87"/>
      <c r="BXX113" s="87"/>
      <c r="BXY113" s="87"/>
    </row>
    <row r="114" spans="1:2001" s="88" customFormat="1" ht="15.75" hidden="1" customHeight="1" outlineLevel="1">
      <c r="A114" s="53"/>
      <c r="B114" s="89" t="s">
        <v>43</v>
      </c>
      <c r="C114" s="90">
        <f>'[17]2012 Charge Activity'!$AD$1122</f>
        <v>13</v>
      </c>
      <c r="D114" s="91"/>
      <c r="E114" s="85"/>
      <c r="F114" s="85"/>
      <c r="G114" s="64"/>
      <c r="H114" s="64"/>
      <c r="I114" s="95"/>
      <c r="J114" s="85"/>
      <c r="K114" s="96"/>
      <c r="L114" s="95"/>
      <c r="M114" s="86"/>
      <c r="N114" s="86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  <c r="IT114" s="87"/>
      <c r="IU114" s="87"/>
      <c r="IV114" s="87"/>
      <c r="IW114" s="87"/>
      <c r="IX114" s="87"/>
      <c r="IY114" s="87"/>
      <c r="IZ114" s="87"/>
      <c r="JA114" s="87"/>
      <c r="JB114" s="87"/>
      <c r="JC114" s="87"/>
      <c r="JD114" s="87"/>
      <c r="JE114" s="87"/>
      <c r="JF114" s="87"/>
      <c r="JG114" s="87"/>
      <c r="JH114" s="87"/>
      <c r="JI114" s="87"/>
      <c r="JJ114" s="87"/>
      <c r="JK114" s="87"/>
      <c r="JL114" s="87"/>
      <c r="JM114" s="87"/>
      <c r="JN114" s="87"/>
      <c r="JO114" s="87"/>
      <c r="JP114" s="87"/>
      <c r="JQ114" s="87"/>
      <c r="JR114" s="87"/>
      <c r="JS114" s="87"/>
      <c r="JT114" s="87"/>
      <c r="JU114" s="87"/>
      <c r="JV114" s="87"/>
      <c r="JW114" s="87"/>
      <c r="JX114" s="87"/>
      <c r="JY114" s="87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  <c r="ADR114" s="87"/>
      <c r="ADS114" s="87"/>
      <c r="ADT114" s="87"/>
      <c r="ADU114" s="87"/>
      <c r="ADV114" s="87"/>
      <c r="ADW114" s="87"/>
      <c r="ADX114" s="87"/>
      <c r="ADY114" s="87"/>
      <c r="ADZ114" s="87"/>
      <c r="AEA114" s="87"/>
      <c r="AEB114" s="87"/>
      <c r="AEC114" s="87"/>
      <c r="AED114" s="87"/>
      <c r="AEE114" s="87"/>
      <c r="AEF114" s="87"/>
      <c r="AEG114" s="87"/>
      <c r="AEH114" s="87"/>
      <c r="AEI114" s="87"/>
      <c r="AEJ114" s="87"/>
      <c r="AEK114" s="87"/>
      <c r="AEL114" s="87"/>
      <c r="AEM114" s="87"/>
      <c r="AEN114" s="87"/>
      <c r="AEO114" s="87"/>
      <c r="AEP114" s="87"/>
      <c r="AEQ114" s="87"/>
      <c r="AER114" s="87"/>
      <c r="AES114" s="87"/>
      <c r="AET114" s="87"/>
      <c r="AEU114" s="87"/>
      <c r="AEV114" s="87"/>
      <c r="AEW114" s="87"/>
      <c r="AEX114" s="87"/>
      <c r="AEY114" s="87"/>
      <c r="AEZ114" s="87"/>
      <c r="AFA114" s="87"/>
      <c r="AFB114" s="87"/>
      <c r="AFC114" s="87"/>
      <c r="AFD114" s="87"/>
      <c r="AFE114" s="87"/>
      <c r="AFF114" s="87"/>
      <c r="AFG114" s="87"/>
      <c r="AFH114" s="87"/>
      <c r="AFI114" s="87"/>
      <c r="AFJ114" s="87"/>
      <c r="AFK114" s="87"/>
      <c r="AFL114" s="87"/>
      <c r="AFM114" s="87"/>
      <c r="AFN114" s="87"/>
      <c r="AFO114" s="87"/>
      <c r="AFP114" s="87"/>
      <c r="AFQ114" s="87"/>
      <c r="AFR114" s="87"/>
      <c r="AFS114" s="87"/>
      <c r="AFT114" s="87"/>
      <c r="AFU114" s="87"/>
      <c r="AFV114" s="87"/>
      <c r="AFW114" s="87"/>
      <c r="AFX114" s="87"/>
      <c r="AFY114" s="87"/>
      <c r="AFZ114" s="87"/>
      <c r="AGA114" s="87"/>
      <c r="AGB114" s="87"/>
      <c r="AGC114" s="87"/>
      <c r="AGD114" s="87"/>
      <c r="AGE114" s="87"/>
      <c r="AGF114" s="87"/>
      <c r="AGG114" s="87"/>
      <c r="AGH114" s="87"/>
      <c r="AGI114" s="87"/>
      <c r="AGJ114" s="87"/>
      <c r="AGK114" s="87"/>
      <c r="AGL114" s="87"/>
      <c r="AGM114" s="87"/>
      <c r="AGN114" s="87"/>
      <c r="AGO114" s="87"/>
      <c r="AGP114" s="87"/>
      <c r="AGQ114" s="87"/>
      <c r="AGR114" s="87"/>
      <c r="AGS114" s="87"/>
      <c r="AGT114" s="87"/>
      <c r="AGU114" s="87"/>
      <c r="AGV114" s="87"/>
      <c r="AGW114" s="87"/>
      <c r="AGX114" s="87"/>
      <c r="AGY114" s="87"/>
      <c r="AGZ114" s="87"/>
      <c r="AHA114" s="87"/>
      <c r="AHB114" s="87"/>
      <c r="AHC114" s="87"/>
      <c r="AHD114" s="87"/>
      <c r="AHE114" s="87"/>
      <c r="AHF114" s="87"/>
      <c r="AHG114" s="87"/>
      <c r="AHH114" s="87"/>
      <c r="AHI114" s="87"/>
      <c r="AHJ114" s="87"/>
      <c r="AHK114" s="87"/>
      <c r="AHL114" s="87"/>
      <c r="AHM114" s="87"/>
      <c r="AHN114" s="87"/>
      <c r="AHO114" s="87"/>
      <c r="AHP114" s="87"/>
      <c r="AHQ114" s="87"/>
      <c r="AHR114" s="87"/>
      <c r="AHS114" s="87"/>
      <c r="AHT114" s="87"/>
      <c r="AHU114" s="87"/>
      <c r="AHV114" s="87"/>
      <c r="AHW114" s="87"/>
      <c r="AHX114" s="87"/>
      <c r="AHY114" s="87"/>
      <c r="AHZ114" s="87"/>
      <c r="AIA114" s="87"/>
      <c r="AIB114" s="87"/>
      <c r="AIC114" s="87"/>
      <c r="AID114" s="87"/>
      <c r="AIE114" s="87"/>
      <c r="AIF114" s="87"/>
      <c r="AIG114" s="87"/>
      <c r="AIH114" s="87"/>
      <c r="AII114" s="87"/>
      <c r="AIJ114" s="87"/>
      <c r="AIK114" s="87"/>
      <c r="AIL114" s="87"/>
      <c r="AIM114" s="87"/>
      <c r="AIN114" s="87"/>
      <c r="AIO114" s="87"/>
      <c r="AIP114" s="87"/>
      <c r="AIQ114" s="87"/>
      <c r="AIR114" s="87"/>
      <c r="AIS114" s="87"/>
      <c r="AIT114" s="87"/>
      <c r="AIU114" s="87"/>
      <c r="AIV114" s="87"/>
      <c r="AIW114" s="87"/>
      <c r="AIX114" s="87"/>
      <c r="AIY114" s="87"/>
      <c r="AIZ114" s="87"/>
      <c r="AJA114" s="87"/>
      <c r="AJB114" s="87"/>
      <c r="AJC114" s="87"/>
      <c r="AJD114" s="87"/>
      <c r="AJE114" s="87"/>
      <c r="AJF114" s="87"/>
      <c r="AJG114" s="87"/>
      <c r="AJH114" s="87"/>
      <c r="AJI114" s="87"/>
      <c r="AJJ114" s="87"/>
      <c r="AJK114" s="87"/>
      <c r="AJL114" s="87"/>
      <c r="AJM114" s="87"/>
      <c r="AJN114" s="87"/>
      <c r="AJO114" s="87"/>
      <c r="AJP114" s="87"/>
      <c r="AJQ114" s="87"/>
      <c r="AJR114" s="87"/>
      <c r="AJS114" s="87"/>
      <c r="AJT114" s="87"/>
      <c r="AJU114" s="87"/>
      <c r="AJV114" s="87"/>
      <c r="AJW114" s="87"/>
      <c r="AJX114" s="87"/>
      <c r="AJY114" s="87"/>
      <c r="AJZ114" s="87"/>
      <c r="AKA114" s="87"/>
      <c r="AKB114" s="87"/>
      <c r="AKC114" s="87"/>
      <c r="AKD114" s="87"/>
      <c r="AKE114" s="87"/>
      <c r="AKF114" s="87"/>
      <c r="AKG114" s="87"/>
      <c r="AKH114" s="87"/>
      <c r="AKI114" s="87"/>
      <c r="AKJ114" s="87"/>
      <c r="AKK114" s="87"/>
      <c r="AKL114" s="87"/>
      <c r="AKM114" s="87"/>
      <c r="AKN114" s="87"/>
      <c r="AKO114" s="87"/>
      <c r="AKP114" s="87"/>
      <c r="AKQ114" s="87"/>
      <c r="AKR114" s="87"/>
      <c r="AKS114" s="87"/>
      <c r="AKT114" s="87"/>
      <c r="AKU114" s="87"/>
      <c r="AKV114" s="87"/>
      <c r="AKW114" s="87"/>
      <c r="AKX114" s="87"/>
      <c r="AKY114" s="87"/>
      <c r="AKZ114" s="87"/>
      <c r="ALA114" s="87"/>
      <c r="ALB114" s="87"/>
      <c r="ALC114" s="87"/>
      <c r="ALD114" s="87"/>
      <c r="ALE114" s="87"/>
      <c r="ALF114" s="87"/>
      <c r="ALG114" s="87"/>
      <c r="ALH114" s="87"/>
      <c r="ALI114" s="87"/>
      <c r="ALJ114" s="87"/>
      <c r="ALK114" s="87"/>
      <c r="ALL114" s="87"/>
      <c r="ALM114" s="87"/>
      <c r="ALN114" s="87"/>
      <c r="ALO114" s="87"/>
      <c r="ALP114" s="87"/>
      <c r="ALQ114" s="87"/>
      <c r="ALR114" s="87"/>
      <c r="ALS114" s="87"/>
      <c r="ALT114" s="87"/>
      <c r="ALU114" s="87"/>
      <c r="ALV114" s="87"/>
      <c r="ALW114" s="87"/>
      <c r="ALX114" s="87"/>
      <c r="ALY114" s="87"/>
      <c r="ALZ114" s="87"/>
      <c r="AMA114" s="87"/>
      <c r="AMB114" s="87"/>
      <c r="AMC114" s="87"/>
      <c r="AMD114" s="87"/>
      <c r="AME114" s="87"/>
      <c r="AMF114" s="87"/>
      <c r="AMG114" s="87"/>
      <c r="AMH114" s="87"/>
      <c r="AMI114" s="87"/>
      <c r="AMJ114" s="87"/>
      <c r="AMK114" s="87"/>
      <c r="AML114" s="87"/>
      <c r="AMM114" s="87"/>
      <c r="AMN114" s="87"/>
      <c r="AMO114" s="87"/>
      <c r="AMP114" s="87"/>
      <c r="AMQ114" s="87"/>
      <c r="AMR114" s="87"/>
      <c r="AMS114" s="87"/>
      <c r="AMT114" s="87"/>
      <c r="AMU114" s="87"/>
      <c r="AMV114" s="87"/>
      <c r="AMW114" s="87"/>
      <c r="AMX114" s="87"/>
      <c r="AMY114" s="87"/>
      <c r="AMZ114" s="87"/>
      <c r="ANA114" s="87"/>
      <c r="ANB114" s="87"/>
      <c r="ANC114" s="87"/>
      <c r="AND114" s="87"/>
      <c r="ANE114" s="87"/>
      <c r="ANF114" s="87"/>
      <c r="ANG114" s="87"/>
      <c r="ANH114" s="87"/>
      <c r="ANI114" s="87"/>
      <c r="ANJ114" s="87"/>
      <c r="ANK114" s="87"/>
      <c r="ANL114" s="87"/>
      <c r="ANM114" s="87"/>
      <c r="ANN114" s="87"/>
      <c r="ANO114" s="87"/>
      <c r="ANP114" s="87"/>
      <c r="ANQ114" s="87"/>
      <c r="ANR114" s="87"/>
      <c r="ANS114" s="87"/>
      <c r="ANT114" s="87"/>
      <c r="ANU114" s="87"/>
      <c r="ANV114" s="87"/>
      <c r="ANW114" s="87"/>
      <c r="ANX114" s="87"/>
      <c r="ANY114" s="87"/>
      <c r="ANZ114" s="87"/>
      <c r="AOA114" s="87"/>
      <c r="AOB114" s="87"/>
      <c r="AOC114" s="87"/>
      <c r="AOD114" s="87"/>
      <c r="AOE114" s="87"/>
      <c r="AOF114" s="87"/>
      <c r="AOG114" s="87"/>
      <c r="AOH114" s="87"/>
      <c r="AOI114" s="87"/>
      <c r="AOJ114" s="87"/>
      <c r="AOK114" s="87"/>
      <c r="AOL114" s="87"/>
      <c r="AOM114" s="87"/>
      <c r="AON114" s="87"/>
      <c r="AOO114" s="87"/>
      <c r="AOP114" s="87"/>
      <c r="AOQ114" s="87"/>
      <c r="AOR114" s="87"/>
      <c r="AOS114" s="87"/>
      <c r="AOT114" s="87"/>
      <c r="AOU114" s="87"/>
      <c r="AOV114" s="87"/>
      <c r="AOW114" s="87"/>
      <c r="AOX114" s="87"/>
      <c r="AOY114" s="87"/>
      <c r="AOZ114" s="87"/>
      <c r="APA114" s="87"/>
      <c r="APB114" s="87"/>
      <c r="APC114" s="87"/>
      <c r="APD114" s="87"/>
      <c r="APE114" s="87"/>
      <c r="APF114" s="87"/>
      <c r="APG114" s="87"/>
      <c r="APH114" s="87"/>
      <c r="API114" s="87"/>
      <c r="APJ114" s="87"/>
      <c r="APK114" s="87"/>
      <c r="APL114" s="87"/>
      <c r="APM114" s="87"/>
      <c r="APN114" s="87"/>
      <c r="APO114" s="87"/>
      <c r="APP114" s="87"/>
      <c r="APQ114" s="87"/>
      <c r="APR114" s="87"/>
      <c r="APS114" s="87"/>
      <c r="APT114" s="87"/>
      <c r="APU114" s="87"/>
      <c r="APV114" s="87"/>
      <c r="APW114" s="87"/>
      <c r="APX114" s="87"/>
      <c r="APY114" s="87"/>
      <c r="APZ114" s="87"/>
      <c r="AQA114" s="87"/>
      <c r="AQB114" s="87"/>
      <c r="AQC114" s="87"/>
      <c r="AQD114" s="87"/>
      <c r="AQE114" s="87"/>
      <c r="AQF114" s="87"/>
      <c r="AQG114" s="87"/>
      <c r="AQH114" s="87"/>
      <c r="AQI114" s="87"/>
      <c r="AQJ114" s="87"/>
      <c r="AQK114" s="87"/>
      <c r="AQL114" s="87"/>
      <c r="AQM114" s="87"/>
      <c r="AQN114" s="87"/>
      <c r="AQO114" s="87"/>
      <c r="AQP114" s="87"/>
      <c r="AQQ114" s="87"/>
      <c r="AQR114" s="87"/>
      <c r="AQS114" s="87"/>
      <c r="AQT114" s="87"/>
      <c r="AQU114" s="87"/>
      <c r="AQV114" s="87"/>
      <c r="AQW114" s="87"/>
      <c r="AQX114" s="87"/>
      <c r="AQY114" s="87"/>
      <c r="AQZ114" s="87"/>
      <c r="ARA114" s="87"/>
      <c r="ARB114" s="87"/>
      <c r="ARC114" s="87"/>
      <c r="ARD114" s="87"/>
      <c r="ARE114" s="87"/>
      <c r="ARF114" s="87"/>
      <c r="ARG114" s="87"/>
      <c r="ARH114" s="87"/>
      <c r="ARI114" s="87"/>
      <c r="ARJ114" s="87"/>
      <c r="ARK114" s="87"/>
      <c r="ARL114" s="87"/>
      <c r="ARM114" s="87"/>
      <c r="ARN114" s="87"/>
      <c r="ARO114" s="87"/>
      <c r="ARP114" s="87"/>
      <c r="ARQ114" s="87"/>
      <c r="ARR114" s="87"/>
      <c r="ARS114" s="87"/>
      <c r="ART114" s="87"/>
      <c r="ARU114" s="87"/>
      <c r="ARV114" s="87"/>
      <c r="ARW114" s="87"/>
      <c r="ARX114" s="87"/>
      <c r="ARY114" s="87"/>
      <c r="ARZ114" s="87"/>
      <c r="ASA114" s="87"/>
      <c r="ASB114" s="87"/>
      <c r="ASC114" s="87"/>
      <c r="ASD114" s="87"/>
      <c r="ASE114" s="87"/>
      <c r="ASF114" s="87"/>
      <c r="ASG114" s="87"/>
      <c r="ASH114" s="87"/>
      <c r="ASI114" s="87"/>
      <c r="ASJ114" s="87"/>
      <c r="ASK114" s="87"/>
      <c r="ASL114" s="87"/>
      <c r="ASM114" s="87"/>
      <c r="ASN114" s="87"/>
      <c r="ASO114" s="87"/>
      <c r="ASP114" s="87"/>
      <c r="ASQ114" s="87"/>
      <c r="ASR114" s="87"/>
      <c r="ASS114" s="87"/>
      <c r="AST114" s="87"/>
      <c r="ASU114" s="87"/>
      <c r="ASV114" s="87"/>
      <c r="ASW114" s="87"/>
      <c r="ASX114" s="87"/>
      <c r="ASY114" s="87"/>
      <c r="ASZ114" s="87"/>
      <c r="ATA114" s="87"/>
      <c r="ATB114" s="87"/>
      <c r="ATC114" s="87"/>
      <c r="ATD114" s="87"/>
      <c r="ATE114" s="87"/>
      <c r="ATF114" s="87"/>
      <c r="ATG114" s="87"/>
      <c r="ATH114" s="87"/>
      <c r="ATI114" s="87"/>
      <c r="ATJ114" s="87"/>
      <c r="ATK114" s="87"/>
      <c r="ATL114" s="87"/>
      <c r="ATM114" s="87"/>
      <c r="ATN114" s="87"/>
      <c r="ATO114" s="87"/>
      <c r="ATP114" s="87"/>
      <c r="ATQ114" s="87"/>
      <c r="ATR114" s="87"/>
      <c r="ATS114" s="87"/>
      <c r="ATT114" s="87"/>
      <c r="ATU114" s="87"/>
      <c r="ATV114" s="87"/>
      <c r="ATW114" s="87"/>
      <c r="ATX114" s="87"/>
      <c r="ATY114" s="87"/>
      <c r="ATZ114" s="87"/>
      <c r="AUA114" s="87"/>
      <c r="AUB114" s="87"/>
      <c r="AUC114" s="87"/>
      <c r="AUD114" s="87"/>
      <c r="AUE114" s="87"/>
      <c r="AUF114" s="87"/>
      <c r="AUG114" s="87"/>
      <c r="AUH114" s="87"/>
      <c r="AUI114" s="87"/>
      <c r="AUJ114" s="87"/>
      <c r="AUK114" s="87"/>
      <c r="AUL114" s="87"/>
      <c r="AUM114" s="87"/>
      <c r="AUN114" s="87"/>
      <c r="AUO114" s="87"/>
      <c r="AUP114" s="87"/>
      <c r="AUQ114" s="87"/>
      <c r="AUR114" s="87"/>
      <c r="AUS114" s="87"/>
      <c r="AUT114" s="87"/>
      <c r="AUU114" s="87"/>
      <c r="AUV114" s="87"/>
      <c r="AUW114" s="87"/>
      <c r="AUX114" s="87"/>
      <c r="AUY114" s="87"/>
      <c r="AUZ114" s="87"/>
      <c r="AVA114" s="87"/>
      <c r="AVB114" s="87"/>
      <c r="AVC114" s="87"/>
      <c r="AVD114" s="87"/>
      <c r="AVE114" s="87"/>
      <c r="AVF114" s="87"/>
      <c r="AVG114" s="87"/>
      <c r="AVH114" s="87"/>
      <c r="AVI114" s="87"/>
      <c r="AVJ114" s="87"/>
      <c r="AVK114" s="87"/>
      <c r="AVL114" s="87"/>
      <c r="AVM114" s="87"/>
      <c r="AVN114" s="87"/>
      <c r="AVO114" s="87"/>
      <c r="AVP114" s="87"/>
      <c r="AVQ114" s="87"/>
      <c r="AVR114" s="87"/>
      <c r="AVS114" s="87"/>
      <c r="AVT114" s="87"/>
      <c r="AVU114" s="87"/>
      <c r="AVV114" s="87"/>
      <c r="AVW114" s="87"/>
      <c r="AVX114" s="87"/>
      <c r="AVY114" s="87"/>
      <c r="AVZ114" s="87"/>
      <c r="AWA114" s="87"/>
      <c r="AWB114" s="87"/>
      <c r="AWC114" s="87"/>
      <c r="AWD114" s="87"/>
      <c r="AWE114" s="87"/>
      <c r="AWF114" s="87"/>
      <c r="AWG114" s="87"/>
      <c r="AWH114" s="87"/>
      <c r="AWI114" s="87"/>
      <c r="AWJ114" s="87"/>
      <c r="AWK114" s="87"/>
      <c r="AWL114" s="87"/>
      <c r="AWM114" s="87"/>
      <c r="AWN114" s="87"/>
      <c r="AWO114" s="87"/>
      <c r="AWP114" s="87"/>
      <c r="AWQ114" s="87"/>
      <c r="AWR114" s="87"/>
      <c r="AWS114" s="87"/>
      <c r="AWT114" s="87"/>
      <c r="AWU114" s="87"/>
      <c r="AWV114" s="87"/>
      <c r="AWW114" s="87"/>
      <c r="AWX114" s="87"/>
      <c r="AWY114" s="87"/>
      <c r="AWZ114" s="87"/>
      <c r="AXA114" s="87"/>
      <c r="AXB114" s="87"/>
      <c r="AXC114" s="87"/>
      <c r="AXD114" s="87"/>
      <c r="AXE114" s="87"/>
      <c r="AXF114" s="87"/>
      <c r="AXG114" s="87"/>
      <c r="AXH114" s="87"/>
      <c r="AXI114" s="87"/>
      <c r="AXJ114" s="87"/>
      <c r="AXK114" s="87"/>
      <c r="AXL114" s="87"/>
      <c r="AXM114" s="87"/>
      <c r="AXN114" s="87"/>
      <c r="AXO114" s="87"/>
      <c r="AXP114" s="87"/>
      <c r="AXQ114" s="87"/>
      <c r="AXR114" s="87"/>
      <c r="AXS114" s="87"/>
      <c r="AXT114" s="87"/>
      <c r="AXU114" s="87"/>
      <c r="AXV114" s="87"/>
      <c r="AXW114" s="87"/>
      <c r="AXX114" s="87"/>
      <c r="AXY114" s="87"/>
      <c r="AXZ114" s="87"/>
      <c r="AYA114" s="87"/>
      <c r="AYB114" s="87"/>
      <c r="AYC114" s="87"/>
      <c r="AYD114" s="87"/>
      <c r="AYE114" s="87"/>
      <c r="AYF114" s="87"/>
      <c r="AYG114" s="87"/>
      <c r="AYH114" s="87"/>
      <c r="AYI114" s="87"/>
      <c r="AYJ114" s="87"/>
      <c r="AYK114" s="87"/>
      <c r="AYL114" s="87"/>
      <c r="AYM114" s="87"/>
      <c r="AYN114" s="87"/>
      <c r="AYO114" s="87"/>
      <c r="AYP114" s="87"/>
      <c r="AYQ114" s="87"/>
      <c r="AYR114" s="87"/>
      <c r="AYS114" s="87"/>
      <c r="AYT114" s="87"/>
      <c r="AYU114" s="87"/>
      <c r="AYV114" s="87"/>
      <c r="AYW114" s="87"/>
      <c r="AYX114" s="87"/>
      <c r="AYY114" s="87"/>
      <c r="AYZ114" s="87"/>
      <c r="AZA114" s="87"/>
      <c r="AZB114" s="87"/>
      <c r="AZC114" s="87"/>
      <c r="AZD114" s="87"/>
      <c r="AZE114" s="87"/>
      <c r="AZF114" s="87"/>
      <c r="AZG114" s="87"/>
      <c r="AZH114" s="87"/>
      <c r="AZI114" s="87"/>
      <c r="AZJ114" s="87"/>
      <c r="AZK114" s="87"/>
      <c r="AZL114" s="87"/>
      <c r="AZM114" s="87"/>
      <c r="AZN114" s="87"/>
      <c r="AZO114" s="87"/>
      <c r="AZP114" s="87"/>
      <c r="AZQ114" s="87"/>
      <c r="AZR114" s="87"/>
      <c r="AZS114" s="87"/>
      <c r="AZT114" s="87"/>
      <c r="AZU114" s="87"/>
      <c r="AZV114" s="87"/>
      <c r="AZW114" s="87"/>
      <c r="AZX114" s="87"/>
      <c r="AZY114" s="87"/>
      <c r="AZZ114" s="87"/>
      <c r="BAA114" s="87"/>
      <c r="BAB114" s="87"/>
      <c r="BAC114" s="87"/>
      <c r="BAD114" s="87"/>
      <c r="BAE114" s="87"/>
      <c r="BAF114" s="87"/>
      <c r="BAG114" s="87"/>
      <c r="BAH114" s="87"/>
      <c r="BAI114" s="87"/>
      <c r="BAJ114" s="87"/>
      <c r="BAK114" s="87"/>
      <c r="BAL114" s="87"/>
      <c r="BAM114" s="87"/>
      <c r="BAN114" s="87"/>
      <c r="BAO114" s="87"/>
      <c r="BAP114" s="87"/>
      <c r="BAQ114" s="87"/>
      <c r="BAR114" s="87"/>
      <c r="BAS114" s="87"/>
      <c r="BAT114" s="87"/>
      <c r="BAU114" s="87"/>
      <c r="BAV114" s="87"/>
      <c r="BAW114" s="87"/>
      <c r="BAX114" s="87"/>
      <c r="BAY114" s="87"/>
      <c r="BAZ114" s="87"/>
      <c r="BBA114" s="87"/>
      <c r="BBB114" s="87"/>
      <c r="BBC114" s="87"/>
      <c r="BBD114" s="87"/>
      <c r="BBE114" s="87"/>
      <c r="BBF114" s="87"/>
      <c r="BBG114" s="87"/>
      <c r="BBH114" s="87"/>
      <c r="BBI114" s="87"/>
      <c r="BBJ114" s="87"/>
      <c r="BBK114" s="87"/>
      <c r="BBL114" s="87"/>
      <c r="BBM114" s="87"/>
      <c r="BBN114" s="87"/>
      <c r="BBO114" s="87"/>
      <c r="BBP114" s="87"/>
      <c r="BBQ114" s="87"/>
      <c r="BBR114" s="87"/>
      <c r="BBS114" s="87"/>
      <c r="BBT114" s="87"/>
      <c r="BBU114" s="87"/>
      <c r="BBV114" s="87"/>
      <c r="BBW114" s="87"/>
      <c r="BBX114" s="87"/>
      <c r="BBY114" s="87"/>
      <c r="BBZ114" s="87"/>
      <c r="BCA114" s="87"/>
      <c r="BCB114" s="87"/>
      <c r="BCC114" s="87"/>
      <c r="BCD114" s="87"/>
      <c r="BCE114" s="87"/>
      <c r="BCF114" s="87"/>
      <c r="BCG114" s="87"/>
      <c r="BCH114" s="87"/>
      <c r="BCI114" s="87"/>
      <c r="BCJ114" s="87"/>
      <c r="BCK114" s="87"/>
      <c r="BCL114" s="87"/>
      <c r="BCM114" s="87"/>
      <c r="BCN114" s="87"/>
      <c r="BCO114" s="87"/>
      <c r="BCP114" s="87"/>
      <c r="BCQ114" s="87"/>
      <c r="BCR114" s="87"/>
      <c r="BCS114" s="87"/>
      <c r="BCT114" s="87"/>
      <c r="BCU114" s="87"/>
      <c r="BCV114" s="87"/>
      <c r="BCW114" s="87"/>
      <c r="BCX114" s="87"/>
      <c r="BCY114" s="87"/>
      <c r="BCZ114" s="87"/>
      <c r="BDA114" s="87"/>
      <c r="BDB114" s="87"/>
      <c r="BDC114" s="87"/>
      <c r="BDD114" s="87"/>
      <c r="BDE114" s="87"/>
      <c r="BDF114" s="87"/>
      <c r="BDG114" s="87"/>
      <c r="BDH114" s="87"/>
      <c r="BDI114" s="87"/>
      <c r="BDJ114" s="87"/>
      <c r="BDK114" s="87"/>
      <c r="BDL114" s="87"/>
      <c r="BDM114" s="87"/>
      <c r="BDN114" s="87"/>
      <c r="BDO114" s="87"/>
      <c r="BDP114" s="87"/>
      <c r="BDQ114" s="87"/>
      <c r="BDR114" s="87"/>
      <c r="BDS114" s="87"/>
      <c r="BDT114" s="87"/>
      <c r="BDU114" s="87"/>
      <c r="BDV114" s="87"/>
      <c r="BDW114" s="87"/>
      <c r="BDX114" s="87"/>
      <c r="BDY114" s="87"/>
      <c r="BDZ114" s="87"/>
      <c r="BEA114" s="87"/>
      <c r="BEB114" s="87"/>
      <c r="BEC114" s="87"/>
      <c r="BED114" s="87"/>
      <c r="BEE114" s="87"/>
      <c r="BEF114" s="87"/>
      <c r="BEG114" s="87"/>
      <c r="BEH114" s="87"/>
      <c r="BEI114" s="87"/>
      <c r="BEJ114" s="87"/>
      <c r="BEK114" s="87"/>
      <c r="BEL114" s="87"/>
      <c r="BEM114" s="87"/>
      <c r="BEN114" s="87"/>
      <c r="BEO114" s="87"/>
      <c r="BEP114" s="87"/>
      <c r="BEQ114" s="87"/>
      <c r="BER114" s="87"/>
      <c r="BES114" s="87"/>
      <c r="BET114" s="87"/>
      <c r="BEU114" s="87"/>
      <c r="BEV114" s="87"/>
      <c r="BEW114" s="87"/>
      <c r="BEX114" s="87"/>
      <c r="BEY114" s="87"/>
      <c r="BEZ114" s="87"/>
      <c r="BFA114" s="87"/>
      <c r="BFB114" s="87"/>
      <c r="BFC114" s="87"/>
      <c r="BFD114" s="87"/>
      <c r="BFE114" s="87"/>
      <c r="BFF114" s="87"/>
      <c r="BFG114" s="87"/>
      <c r="BFH114" s="87"/>
      <c r="BFI114" s="87"/>
      <c r="BFJ114" s="87"/>
      <c r="BFK114" s="87"/>
      <c r="BFL114" s="87"/>
      <c r="BFM114" s="87"/>
      <c r="BFN114" s="87"/>
      <c r="BFO114" s="87"/>
      <c r="BFP114" s="87"/>
      <c r="BFQ114" s="87"/>
      <c r="BFR114" s="87"/>
      <c r="BFS114" s="87"/>
      <c r="BFT114" s="87"/>
      <c r="BFU114" s="87"/>
      <c r="BFV114" s="87"/>
      <c r="BFW114" s="87"/>
      <c r="BFX114" s="87"/>
      <c r="BFY114" s="87"/>
      <c r="BFZ114" s="87"/>
      <c r="BGA114" s="87"/>
      <c r="BGB114" s="87"/>
      <c r="BGC114" s="87"/>
      <c r="BGD114" s="87"/>
      <c r="BGE114" s="87"/>
      <c r="BGF114" s="87"/>
      <c r="BGG114" s="87"/>
      <c r="BGH114" s="87"/>
      <c r="BGI114" s="87"/>
      <c r="BGJ114" s="87"/>
      <c r="BGK114" s="87"/>
      <c r="BGL114" s="87"/>
      <c r="BGM114" s="87"/>
      <c r="BGN114" s="87"/>
      <c r="BGO114" s="87"/>
      <c r="BGP114" s="87"/>
      <c r="BGQ114" s="87"/>
      <c r="BGR114" s="87"/>
      <c r="BGS114" s="87"/>
      <c r="BGT114" s="87"/>
      <c r="BGU114" s="87"/>
      <c r="BGV114" s="87"/>
      <c r="BGW114" s="87"/>
      <c r="BGX114" s="87"/>
      <c r="BGY114" s="87"/>
      <c r="BGZ114" s="87"/>
      <c r="BHA114" s="87"/>
      <c r="BHB114" s="87"/>
      <c r="BHC114" s="87"/>
      <c r="BHD114" s="87"/>
      <c r="BHE114" s="87"/>
      <c r="BHF114" s="87"/>
      <c r="BHG114" s="87"/>
      <c r="BHH114" s="87"/>
      <c r="BHI114" s="87"/>
      <c r="BHJ114" s="87"/>
      <c r="BHK114" s="87"/>
      <c r="BHL114" s="87"/>
      <c r="BHM114" s="87"/>
      <c r="BHN114" s="87"/>
      <c r="BHO114" s="87"/>
      <c r="BHP114" s="87"/>
      <c r="BHQ114" s="87"/>
      <c r="BHR114" s="87"/>
      <c r="BHS114" s="87"/>
      <c r="BHT114" s="87"/>
      <c r="BHU114" s="87"/>
      <c r="BHV114" s="87"/>
      <c r="BHW114" s="87"/>
      <c r="BHX114" s="87"/>
      <c r="BHY114" s="87"/>
      <c r="BHZ114" s="87"/>
      <c r="BIA114" s="87"/>
      <c r="BIB114" s="87"/>
      <c r="BIC114" s="87"/>
      <c r="BID114" s="87"/>
      <c r="BIE114" s="87"/>
      <c r="BIF114" s="87"/>
      <c r="BIG114" s="87"/>
      <c r="BIH114" s="87"/>
      <c r="BII114" s="87"/>
      <c r="BIJ114" s="87"/>
      <c r="BIK114" s="87"/>
      <c r="BIL114" s="87"/>
      <c r="BIM114" s="87"/>
      <c r="BIN114" s="87"/>
      <c r="BIO114" s="87"/>
      <c r="BIP114" s="87"/>
      <c r="BIQ114" s="87"/>
      <c r="BIR114" s="87"/>
      <c r="BIS114" s="87"/>
      <c r="BIT114" s="87"/>
      <c r="BIU114" s="87"/>
      <c r="BIV114" s="87"/>
      <c r="BIW114" s="87"/>
      <c r="BIX114" s="87"/>
      <c r="BIY114" s="87"/>
      <c r="BIZ114" s="87"/>
      <c r="BJA114" s="87"/>
      <c r="BJB114" s="87"/>
      <c r="BJC114" s="87"/>
      <c r="BJD114" s="87"/>
      <c r="BJE114" s="87"/>
      <c r="BJF114" s="87"/>
      <c r="BJG114" s="87"/>
      <c r="BJH114" s="87"/>
      <c r="BJI114" s="87"/>
      <c r="BJJ114" s="87"/>
      <c r="BJK114" s="87"/>
      <c r="BJL114" s="87"/>
      <c r="BJM114" s="87"/>
      <c r="BJN114" s="87"/>
      <c r="BJO114" s="87"/>
      <c r="BJP114" s="87"/>
      <c r="BJQ114" s="87"/>
      <c r="BJR114" s="87"/>
      <c r="BJS114" s="87"/>
      <c r="BJT114" s="87"/>
      <c r="BJU114" s="87"/>
      <c r="BJV114" s="87"/>
      <c r="BJW114" s="87"/>
      <c r="BJX114" s="87"/>
      <c r="BJY114" s="87"/>
      <c r="BJZ114" s="87"/>
      <c r="BKA114" s="87"/>
      <c r="BKB114" s="87"/>
      <c r="BKC114" s="87"/>
      <c r="BKD114" s="87"/>
      <c r="BKE114" s="87"/>
      <c r="BKF114" s="87"/>
      <c r="BKG114" s="87"/>
      <c r="BKH114" s="87"/>
      <c r="BKI114" s="87"/>
      <c r="BKJ114" s="87"/>
      <c r="BKK114" s="87"/>
      <c r="BKL114" s="87"/>
      <c r="BKM114" s="87"/>
      <c r="BKN114" s="87"/>
      <c r="BKO114" s="87"/>
      <c r="BKP114" s="87"/>
      <c r="BKQ114" s="87"/>
      <c r="BKR114" s="87"/>
      <c r="BKS114" s="87"/>
      <c r="BKT114" s="87"/>
      <c r="BKU114" s="87"/>
      <c r="BKV114" s="87"/>
      <c r="BKW114" s="87"/>
      <c r="BKX114" s="87"/>
      <c r="BKY114" s="87"/>
      <c r="BKZ114" s="87"/>
      <c r="BLA114" s="87"/>
      <c r="BLB114" s="87"/>
      <c r="BLC114" s="87"/>
      <c r="BLD114" s="87"/>
      <c r="BLE114" s="87"/>
      <c r="BLF114" s="87"/>
      <c r="BLG114" s="87"/>
      <c r="BLH114" s="87"/>
      <c r="BLI114" s="87"/>
      <c r="BLJ114" s="87"/>
      <c r="BLK114" s="87"/>
      <c r="BLL114" s="87"/>
      <c r="BLM114" s="87"/>
      <c r="BLN114" s="87"/>
      <c r="BLO114" s="87"/>
      <c r="BLP114" s="87"/>
      <c r="BLQ114" s="87"/>
      <c r="BLR114" s="87"/>
      <c r="BLS114" s="87"/>
      <c r="BLT114" s="87"/>
      <c r="BLU114" s="87"/>
      <c r="BLV114" s="87"/>
      <c r="BLW114" s="87"/>
      <c r="BLX114" s="87"/>
      <c r="BLY114" s="87"/>
      <c r="BLZ114" s="87"/>
      <c r="BMA114" s="87"/>
      <c r="BMB114" s="87"/>
      <c r="BMC114" s="87"/>
      <c r="BMD114" s="87"/>
      <c r="BME114" s="87"/>
      <c r="BMF114" s="87"/>
      <c r="BMG114" s="87"/>
      <c r="BMH114" s="87"/>
      <c r="BMI114" s="87"/>
      <c r="BMJ114" s="87"/>
      <c r="BMK114" s="87"/>
      <c r="BML114" s="87"/>
      <c r="BMM114" s="87"/>
      <c r="BMN114" s="87"/>
      <c r="BMO114" s="87"/>
      <c r="BMP114" s="87"/>
      <c r="BMQ114" s="87"/>
      <c r="BMR114" s="87"/>
      <c r="BMS114" s="87"/>
      <c r="BMT114" s="87"/>
      <c r="BMU114" s="87"/>
      <c r="BMV114" s="87"/>
      <c r="BMW114" s="87"/>
      <c r="BMX114" s="87"/>
      <c r="BMY114" s="87"/>
      <c r="BMZ114" s="87"/>
      <c r="BNA114" s="87"/>
      <c r="BNB114" s="87"/>
      <c r="BNC114" s="87"/>
      <c r="BND114" s="87"/>
      <c r="BNE114" s="87"/>
      <c r="BNF114" s="87"/>
      <c r="BNG114" s="87"/>
      <c r="BNH114" s="87"/>
      <c r="BNI114" s="87"/>
      <c r="BNJ114" s="87"/>
      <c r="BNK114" s="87"/>
      <c r="BNL114" s="87"/>
      <c r="BNM114" s="87"/>
      <c r="BNN114" s="87"/>
      <c r="BNO114" s="87"/>
      <c r="BNP114" s="87"/>
      <c r="BNQ114" s="87"/>
      <c r="BNR114" s="87"/>
      <c r="BNS114" s="87"/>
      <c r="BNT114" s="87"/>
      <c r="BNU114" s="87"/>
      <c r="BNV114" s="87"/>
      <c r="BNW114" s="87"/>
      <c r="BNX114" s="87"/>
      <c r="BNY114" s="87"/>
      <c r="BNZ114" s="87"/>
      <c r="BOA114" s="87"/>
      <c r="BOB114" s="87"/>
      <c r="BOC114" s="87"/>
      <c r="BOD114" s="87"/>
      <c r="BOE114" s="87"/>
      <c r="BOF114" s="87"/>
      <c r="BOG114" s="87"/>
      <c r="BOH114" s="87"/>
      <c r="BOI114" s="87"/>
      <c r="BOJ114" s="87"/>
      <c r="BOK114" s="87"/>
      <c r="BOL114" s="87"/>
      <c r="BOM114" s="87"/>
      <c r="BON114" s="87"/>
      <c r="BOO114" s="87"/>
      <c r="BOP114" s="87"/>
      <c r="BOQ114" s="87"/>
      <c r="BOR114" s="87"/>
      <c r="BOS114" s="87"/>
      <c r="BOT114" s="87"/>
      <c r="BOU114" s="87"/>
      <c r="BOV114" s="87"/>
      <c r="BOW114" s="87"/>
      <c r="BOX114" s="87"/>
      <c r="BOY114" s="87"/>
      <c r="BOZ114" s="87"/>
      <c r="BPA114" s="87"/>
      <c r="BPB114" s="87"/>
      <c r="BPC114" s="87"/>
      <c r="BPD114" s="87"/>
      <c r="BPE114" s="87"/>
      <c r="BPF114" s="87"/>
      <c r="BPG114" s="87"/>
      <c r="BPH114" s="87"/>
      <c r="BPI114" s="87"/>
      <c r="BPJ114" s="87"/>
      <c r="BPK114" s="87"/>
      <c r="BPL114" s="87"/>
      <c r="BPM114" s="87"/>
      <c r="BPN114" s="87"/>
      <c r="BPO114" s="87"/>
      <c r="BPP114" s="87"/>
      <c r="BPQ114" s="87"/>
      <c r="BPR114" s="87"/>
      <c r="BPS114" s="87"/>
      <c r="BPT114" s="87"/>
      <c r="BPU114" s="87"/>
      <c r="BPV114" s="87"/>
      <c r="BPW114" s="87"/>
      <c r="BPX114" s="87"/>
      <c r="BPY114" s="87"/>
      <c r="BPZ114" s="87"/>
      <c r="BQA114" s="87"/>
      <c r="BQB114" s="87"/>
      <c r="BQC114" s="87"/>
      <c r="BQD114" s="87"/>
      <c r="BQE114" s="87"/>
      <c r="BQF114" s="87"/>
      <c r="BQG114" s="87"/>
      <c r="BQH114" s="87"/>
      <c r="BQI114" s="87"/>
      <c r="BQJ114" s="87"/>
      <c r="BQK114" s="87"/>
      <c r="BQL114" s="87"/>
      <c r="BQM114" s="87"/>
      <c r="BQN114" s="87"/>
      <c r="BQO114" s="87"/>
      <c r="BQP114" s="87"/>
      <c r="BQQ114" s="87"/>
      <c r="BQR114" s="87"/>
      <c r="BQS114" s="87"/>
      <c r="BQT114" s="87"/>
      <c r="BQU114" s="87"/>
      <c r="BQV114" s="87"/>
      <c r="BQW114" s="87"/>
      <c r="BQX114" s="87"/>
      <c r="BQY114" s="87"/>
      <c r="BQZ114" s="87"/>
      <c r="BRA114" s="87"/>
      <c r="BRB114" s="87"/>
      <c r="BRC114" s="87"/>
      <c r="BRD114" s="87"/>
      <c r="BRE114" s="87"/>
      <c r="BRF114" s="87"/>
      <c r="BRG114" s="87"/>
      <c r="BRH114" s="87"/>
      <c r="BRI114" s="87"/>
      <c r="BRJ114" s="87"/>
      <c r="BRK114" s="87"/>
      <c r="BRL114" s="87"/>
      <c r="BRM114" s="87"/>
      <c r="BRN114" s="87"/>
      <c r="BRO114" s="87"/>
      <c r="BRP114" s="87"/>
      <c r="BRQ114" s="87"/>
      <c r="BRR114" s="87"/>
      <c r="BRS114" s="87"/>
      <c r="BRT114" s="87"/>
      <c r="BRU114" s="87"/>
      <c r="BRV114" s="87"/>
      <c r="BRW114" s="87"/>
      <c r="BRX114" s="87"/>
      <c r="BRY114" s="87"/>
      <c r="BRZ114" s="87"/>
      <c r="BSA114" s="87"/>
      <c r="BSB114" s="87"/>
      <c r="BSC114" s="87"/>
      <c r="BSD114" s="87"/>
      <c r="BSE114" s="87"/>
      <c r="BSF114" s="87"/>
      <c r="BSG114" s="87"/>
      <c r="BSH114" s="87"/>
      <c r="BSI114" s="87"/>
      <c r="BSJ114" s="87"/>
      <c r="BSK114" s="87"/>
      <c r="BSL114" s="87"/>
      <c r="BSM114" s="87"/>
      <c r="BSN114" s="87"/>
      <c r="BSO114" s="87"/>
      <c r="BSP114" s="87"/>
      <c r="BSQ114" s="87"/>
      <c r="BSR114" s="87"/>
      <c r="BSS114" s="87"/>
      <c r="BST114" s="87"/>
      <c r="BSU114" s="87"/>
      <c r="BSV114" s="87"/>
      <c r="BSW114" s="87"/>
      <c r="BSX114" s="87"/>
      <c r="BSY114" s="87"/>
      <c r="BSZ114" s="87"/>
      <c r="BTA114" s="87"/>
      <c r="BTB114" s="87"/>
      <c r="BTC114" s="87"/>
      <c r="BTD114" s="87"/>
      <c r="BTE114" s="87"/>
      <c r="BTF114" s="87"/>
      <c r="BTG114" s="87"/>
      <c r="BTH114" s="87"/>
      <c r="BTI114" s="87"/>
      <c r="BTJ114" s="87"/>
      <c r="BTK114" s="87"/>
      <c r="BTL114" s="87"/>
      <c r="BTM114" s="87"/>
      <c r="BTN114" s="87"/>
      <c r="BTO114" s="87"/>
      <c r="BTP114" s="87"/>
      <c r="BTQ114" s="87"/>
      <c r="BTR114" s="87"/>
      <c r="BTS114" s="87"/>
      <c r="BTT114" s="87"/>
      <c r="BTU114" s="87"/>
      <c r="BTV114" s="87"/>
      <c r="BTW114" s="87"/>
      <c r="BTX114" s="87"/>
      <c r="BTY114" s="87"/>
      <c r="BTZ114" s="87"/>
      <c r="BUA114" s="87"/>
      <c r="BUB114" s="87"/>
      <c r="BUC114" s="87"/>
      <c r="BUD114" s="87"/>
      <c r="BUE114" s="87"/>
      <c r="BUF114" s="87"/>
      <c r="BUG114" s="87"/>
      <c r="BUH114" s="87"/>
      <c r="BUI114" s="87"/>
      <c r="BUJ114" s="87"/>
      <c r="BUK114" s="87"/>
      <c r="BUL114" s="87"/>
      <c r="BUM114" s="87"/>
      <c r="BUN114" s="87"/>
      <c r="BUO114" s="87"/>
      <c r="BUP114" s="87"/>
      <c r="BUQ114" s="87"/>
      <c r="BUR114" s="87"/>
      <c r="BUS114" s="87"/>
      <c r="BUT114" s="87"/>
      <c r="BUU114" s="87"/>
      <c r="BUV114" s="87"/>
      <c r="BUW114" s="87"/>
      <c r="BUX114" s="87"/>
      <c r="BUY114" s="87"/>
      <c r="BUZ114" s="87"/>
      <c r="BVA114" s="87"/>
      <c r="BVB114" s="87"/>
      <c r="BVC114" s="87"/>
      <c r="BVD114" s="87"/>
      <c r="BVE114" s="87"/>
      <c r="BVF114" s="87"/>
      <c r="BVG114" s="87"/>
      <c r="BVH114" s="87"/>
      <c r="BVI114" s="87"/>
      <c r="BVJ114" s="87"/>
      <c r="BVK114" s="87"/>
      <c r="BVL114" s="87"/>
      <c r="BVM114" s="87"/>
      <c r="BVN114" s="87"/>
      <c r="BVO114" s="87"/>
      <c r="BVP114" s="87"/>
      <c r="BVQ114" s="87"/>
      <c r="BVR114" s="87"/>
      <c r="BVS114" s="87"/>
      <c r="BVT114" s="87"/>
      <c r="BVU114" s="87"/>
      <c r="BVV114" s="87"/>
      <c r="BVW114" s="87"/>
      <c r="BVX114" s="87"/>
      <c r="BVY114" s="87"/>
      <c r="BVZ114" s="87"/>
      <c r="BWA114" s="87"/>
      <c r="BWB114" s="87"/>
      <c r="BWC114" s="87"/>
      <c r="BWD114" s="87"/>
      <c r="BWE114" s="87"/>
      <c r="BWF114" s="87"/>
      <c r="BWG114" s="87"/>
      <c r="BWH114" s="87"/>
      <c r="BWI114" s="87"/>
      <c r="BWJ114" s="87"/>
      <c r="BWK114" s="87"/>
      <c r="BWL114" s="87"/>
      <c r="BWM114" s="87"/>
      <c r="BWN114" s="87"/>
      <c r="BWO114" s="87"/>
      <c r="BWP114" s="87"/>
      <c r="BWQ114" s="87"/>
      <c r="BWR114" s="87"/>
      <c r="BWS114" s="87"/>
      <c r="BWT114" s="87"/>
      <c r="BWU114" s="87"/>
      <c r="BWV114" s="87"/>
      <c r="BWW114" s="87"/>
      <c r="BWX114" s="87"/>
      <c r="BWY114" s="87"/>
      <c r="BWZ114" s="87"/>
      <c r="BXA114" s="87"/>
      <c r="BXB114" s="87"/>
      <c r="BXC114" s="87"/>
      <c r="BXD114" s="87"/>
      <c r="BXE114" s="87"/>
      <c r="BXF114" s="87"/>
      <c r="BXG114" s="87"/>
      <c r="BXH114" s="87"/>
      <c r="BXI114" s="87"/>
      <c r="BXJ114" s="87"/>
      <c r="BXK114" s="87"/>
      <c r="BXL114" s="87"/>
      <c r="BXM114" s="87"/>
      <c r="BXN114" s="87"/>
      <c r="BXO114" s="87"/>
      <c r="BXP114" s="87"/>
      <c r="BXQ114" s="87"/>
      <c r="BXR114" s="87"/>
      <c r="BXS114" s="87"/>
      <c r="BXT114" s="87"/>
      <c r="BXU114" s="87"/>
      <c r="BXV114" s="87"/>
      <c r="BXW114" s="87"/>
      <c r="BXX114" s="87"/>
      <c r="BXY114" s="87"/>
    </row>
    <row r="115" spans="1:2001" s="88" customFormat="1" ht="15.75" hidden="1" customHeight="1" outlineLevel="1">
      <c r="A115" s="53"/>
      <c r="B115" s="89" t="s">
        <v>42</v>
      </c>
      <c r="C115" s="90">
        <f>'[17]2012 Charge Activity'!$AD$1120</f>
        <v>22</v>
      </c>
      <c r="D115" s="91"/>
      <c r="E115" s="85"/>
      <c r="F115" s="85"/>
      <c r="G115" s="64"/>
      <c r="H115" s="64"/>
      <c r="I115" s="95"/>
      <c r="J115" s="85"/>
      <c r="K115" s="96"/>
      <c r="L115" s="95"/>
      <c r="M115" s="86"/>
      <c r="N115" s="86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  <c r="IL115" s="87"/>
      <c r="IM115" s="87"/>
      <c r="IN115" s="87"/>
      <c r="IO115" s="87"/>
      <c r="IP115" s="87"/>
      <c r="IQ115" s="87"/>
      <c r="IR115" s="87"/>
      <c r="IS115" s="87"/>
      <c r="IT115" s="87"/>
      <c r="IU115" s="87"/>
      <c r="IV115" s="87"/>
      <c r="IW115" s="87"/>
      <c r="IX115" s="87"/>
      <c r="IY115" s="87"/>
      <c r="IZ115" s="87"/>
      <c r="JA115" s="87"/>
      <c r="JB115" s="87"/>
      <c r="JC115" s="87"/>
      <c r="JD115" s="87"/>
      <c r="JE115" s="87"/>
      <c r="JF115" s="87"/>
      <c r="JG115" s="87"/>
      <c r="JH115" s="87"/>
      <c r="JI115" s="87"/>
      <c r="JJ115" s="87"/>
      <c r="JK115" s="87"/>
      <c r="JL115" s="87"/>
      <c r="JM115" s="87"/>
      <c r="JN115" s="87"/>
      <c r="JO115" s="87"/>
      <c r="JP115" s="87"/>
      <c r="JQ115" s="87"/>
      <c r="JR115" s="87"/>
      <c r="JS115" s="87"/>
      <c r="JT115" s="87"/>
      <c r="JU115" s="87"/>
      <c r="JV115" s="87"/>
      <c r="JW115" s="87"/>
      <c r="JX115" s="87"/>
      <c r="JY115" s="87"/>
      <c r="JZ115" s="87"/>
      <c r="KA115" s="87"/>
      <c r="KB115" s="87"/>
      <c r="KC115" s="87"/>
      <c r="KD115" s="87"/>
      <c r="KE115" s="87"/>
      <c r="KF115" s="87"/>
      <c r="KG115" s="87"/>
      <c r="KH115" s="87"/>
      <c r="KI115" s="87"/>
      <c r="KJ115" s="87"/>
      <c r="KK115" s="87"/>
      <c r="KL115" s="87"/>
      <c r="KM115" s="87"/>
      <c r="KN115" s="87"/>
      <c r="KO115" s="87"/>
      <c r="KP115" s="87"/>
      <c r="KQ115" s="87"/>
      <c r="KR115" s="87"/>
      <c r="KS115" s="87"/>
      <c r="KT115" s="87"/>
      <c r="KU115" s="87"/>
      <c r="KV115" s="87"/>
      <c r="KW115" s="87"/>
      <c r="KX115" s="87"/>
      <c r="KY115" s="87"/>
      <c r="KZ115" s="87"/>
      <c r="LA115" s="87"/>
      <c r="LB115" s="87"/>
      <c r="LC115" s="87"/>
      <c r="LD115" s="87"/>
      <c r="LE115" s="87"/>
      <c r="LF115" s="87"/>
      <c r="LG115" s="87"/>
      <c r="LH115" s="87"/>
      <c r="LI115" s="87"/>
      <c r="LJ115" s="87"/>
      <c r="LK115" s="87"/>
      <c r="LL115" s="87"/>
      <c r="LM115" s="87"/>
      <c r="LN115" s="87"/>
      <c r="LO115" s="87"/>
      <c r="LP115" s="87"/>
      <c r="LQ115" s="87"/>
      <c r="LR115" s="87"/>
      <c r="LS115" s="87"/>
      <c r="LT115" s="87"/>
      <c r="LU115" s="87"/>
      <c r="LV115" s="87"/>
      <c r="LW115" s="87"/>
      <c r="LX115" s="87"/>
      <c r="LY115" s="87"/>
      <c r="LZ115" s="87"/>
      <c r="MA115" s="87"/>
      <c r="MB115" s="87"/>
      <c r="MC115" s="87"/>
      <c r="MD115" s="87"/>
      <c r="ME115" s="87"/>
      <c r="MF115" s="87"/>
      <c r="MG115" s="87"/>
      <c r="MH115" s="87"/>
      <c r="MI115" s="87"/>
      <c r="MJ115" s="87"/>
      <c r="MK115" s="87"/>
      <c r="ML115" s="87"/>
      <c r="MM115" s="87"/>
      <c r="MN115" s="87"/>
      <c r="MO115" s="87"/>
      <c r="MP115" s="87"/>
      <c r="MQ115" s="87"/>
      <c r="MR115" s="87"/>
      <c r="MS115" s="87"/>
      <c r="MT115" s="87"/>
      <c r="MU115" s="87"/>
      <c r="MV115" s="87"/>
      <c r="MW115" s="87"/>
      <c r="MX115" s="87"/>
      <c r="MY115" s="87"/>
      <c r="MZ115" s="87"/>
      <c r="NA115" s="87"/>
      <c r="NB115" s="87"/>
      <c r="NC115" s="87"/>
      <c r="ND115" s="87"/>
      <c r="NE115" s="87"/>
      <c r="NF115" s="87"/>
      <c r="NG115" s="87"/>
      <c r="NH115" s="87"/>
      <c r="NI115" s="87"/>
      <c r="NJ115" s="87"/>
      <c r="NK115" s="87"/>
      <c r="NL115" s="87"/>
      <c r="NM115" s="87"/>
      <c r="NN115" s="87"/>
      <c r="NO115" s="87"/>
      <c r="NP115" s="87"/>
      <c r="NQ115" s="87"/>
      <c r="NR115" s="87"/>
      <c r="NS115" s="87"/>
      <c r="NT115" s="87"/>
      <c r="NU115" s="87"/>
      <c r="NV115" s="87"/>
      <c r="NW115" s="87"/>
      <c r="NX115" s="87"/>
      <c r="NY115" s="87"/>
      <c r="NZ115" s="87"/>
      <c r="OA115" s="87"/>
      <c r="OB115" s="87"/>
      <c r="OC115" s="87"/>
      <c r="OD115" s="87"/>
      <c r="OE115" s="87"/>
      <c r="OF115" s="87"/>
      <c r="OG115" s="87"/>
      <c r="OH115" s="87"/>
      <c r="OI115" s="87"/>
      <c r="OJ115" s="87"/>
      <c r="OK115" s="87"/>
      <c r="OL115" s="87"/>
      <c r="OM115" s="87"/>
      <c r="ON115" s="87"/>
      <c r="OO115" s="87"/>
      <c r="OP115" s="87"/>
      <c r="OQ115" s="87"/>
      <c r="OR115" s="87"/>
      <c r="OS115" s="87"/>
      <c r="OT115" s="87"/>
      <c r="OU115" s="87"/>
      <c r="OV115" s="87"/>
      <c r="OW115" s="87"/>
      <c r="OX115" s="87"/>
      <c r="OY115" s="87"/>
      <c r="OZ115" s="87"/>
      <c r="PA115" s="87"/>
      <c r="PB115" s="87"/>
      <c r="PC115" s="87"/>
      <c r="PD115" s="87"/>
      <c r="PE115" s="87"/>
      <c r="PF115" s="87"/>
      <c r="PG115" s="87"/>
      <c r="PH115" s="87"/>
      <c r="PI115" s="87"/>
      <c r="PJ115" s="87"/>
      <c r="PK115" s="87"/>
      <c r="PL115" s="87"/>
      <c r="PM115" s="87"/>
      <c r="PN115" s="87"/>
      <c r="PO115" s="87"/>
      <c r="PP115" s="87"/>
      <c r="PQ115" s="87"/>
      <c r="PR115" s="87"/>
      <c r="PS115" s="87"/>
      <c r="PT115" s="87"/>
      <c r="PU115" s="87"/>
      <c r="PV115" s="87"/>
      <c r="PW115" s="87"/>
      <c r="PX115" s="87"/>
      <c r="PY115" s="87"/>
      <c r="PZ115" s="87"/>
      <c r="QA115" s="87"/>
      <c r="QB115" s="87"/>
      <c r="QC115" s="87"/>
      <c r="QD115" s="87"/>
      <c r="QE115" s="87"/>
      <c r="QF115" s="87"/>
      <c r="QG115" s="87"/>
      <c r="QH115" s="87"/>
      <c r="QI115" s="87"/>
      <c r="QJ115" s="87"/>
      <c r="QK115" s="87"/>
      <c r="QL115" s="87"/>
      <c r="QM115" s="87"/>
      <c r="QN115" s="87"/>
      <c r="QO115" s="87"/>
      <c r="QP115" s="87"/>
      <c r="QQ115" s="87"/>
      <c r="QR115" s="87"/>
      <c r="QS115" s="87"/>
      <c r="QT115" s="87"/>
      <c r="QU115" s="87"/>
      <c r="QV115" s="87"/>
      <c r="QW115" s="87"/>
      <c r="QX115" s="87"/>
      <c r="QY115" s="87"/>
      <c r="QZ115" s="87"/>
      <c r="RA115" s="87"/>
      <c r="RB115" s="87"/>
      <c r="RC115" s="87"/>
      <c r="RD115" s="87"/>
      <c r="RE115" s="87"/>
      <c r="RF115" s="87"/>
      <c r="RG115" s="87"/>
      <c r="RH115" s="87"/>
      <c r="RI115" s="87"/>
      <c r="RJ115" s="87"/>
      <c r="RK115" s="87"/>
      <c r="RL115" s="87"/>
      <c r="RM115" s="87"/>
      <c r="RN115" s="87"/>
      <c r="RO115" s="87"/>
      <c r="RP115" s="87"/>
      <c r="RQ115" s="87"/>
      <c r="RR115" s="87"/>
      <c r="RS115" s="87"/>
      <c r="RT115" s="87"/>
      <c r="RU115" s="87"/>
      <c r="RV115" s="87"/>
      <c r="RW115" s="87"/>
      <c r="RX115" s="87"/>
      <c r="RY115" s="87"/>
      <c r="RZ115" s="87"/>
      <c r="SA115" s="87"/>
      <c r="SB115" s="87"/>
      <c r="SC115" s="87"/>
      <c r="SD115" s="87"/>
      <c r="SE115" s="87"/>
      <c r="SF115" s="87"/>
      <c r="SG115" s="87"/>
      <c r="SH115" s="87"/>
      <c r="SI115" s="87"/>
      <c r="SJ115" s="87"/>
      <c r="SK115" s="87"/>
      <c r="SL115" s="87"/>
      <c r="SM115" s="87"/>
      <c r="SN115" s="87"/>
      <c r="SO115" s="87"/>
      <c r="SP115" s="87"/>
      <c r="SQ115" s="87"/>
      <c r="SR115" s="87"/>
      <c r="SS115" s="87"/>
      <c r="ST115" s="87"/>
      <c r="SU115" s="87"/>
      <c r="SV115" s="87"/>
      <c r="SW115" s="87"/>
      <c r="SX115" s="87"/>
      <c r="SY115" s="87"/>
      <c r="SZ115" s="87"/>
      <c r="TA115" s="87"/>
      <c r="TB115" s="87"/>
      <c r="TC115" s="87"/>
      <c r="TD115" s="87"/>
      <c r="TE115" s="87"/>
      <c r="TF115" s="87"/>
      <c r="TG115" s="87"/>
      <c r="TH115" s="87"/>
      <c r="TI115" s="87"/>
      <c r="TJ115" s="87"/>
      <c r="TK115" s="87"/>
      <c r="TL115" s="87"/>
      <c r="TM115" s="87"/>
      <c r="TN115" s="87"/>
      <c r="TO115" s="87"/>
      <c r="TP115" s="87"/>
      <c r="TQ115" s="87"/>
      <c r="TR115" s="87"/>
      <c r="TS115" s="87"/>
      <c r="TT115" s="87"/>
      <c r="TU115" s="87"/>
      <c r="TV115" s="87"/>
      <c r="TW115" s="87"/>
      <c r="TX115" s="87"/>
      <c r="TY115" s="87"/>
      <c r="TZ115" s="87"/>
      <c r="UA115" s="87"/>
      <c r="UB115" s="87"/>
      <c r="UC115" s="87"/>
      <c r="UD115" s="87"/>
      <c r="UE115" s="87"/>
      <c r="UF115" s="87"/>
      <c r="UG115" s="87"/>
      <c r="UH115" s="87"/>
      <c r="UI115" s="87"/>
      <c r="UJ115" s="87"/>
      <c r="UK115" s="87"/>
      <c r="UL115" s="87"/>
      <c r="UM115" s="87"/>
      <c r="UN115" s="87"/>
      <c r="UO115" s="87"/>
      <c r="UP115" s="87"/>
      <c r="UQ115" s="87"/>
      <c r="UR115" s="87"/>
      <c r="US115" s="87"/>
      <c r="UT115" s="87"/>
      <c r="UU115" s="87"/>
      <c r="UV115" s="87"/>
      <c r="UW115" s="87"/>
      <c r="UX115" s="87"/>
      <c r="UY115" s="87"/>
      <c r="UZ115" s="87"/>
      <c r="VA115" s="87"/>
      <c r="VB115" s="87"/>
      <c r="VC115" s="87"/>
      <c r="VD115" s="87"/>
      <c r="VE115" s="87"/>
      <c r="VF115" s="87"/>
      <c r="VG115" s="87"/>
      <c r="VH115" s="87"/>
      <c r="VI115" s="87"/>
      <c r="VJ115" s="87"/>
      <c r="VK115" s="87"/>
      <c r="VL115" s="87"/>
      <c r="VM115" s="87"/>
      <c r="VN115" s="87"/>
      <c r="VO115" s="87"/>
      <c r="VP115" s="87"/>
      <c r="VQ115" s="87"/>
      <c r="VR115" s="87"/>
      <c r="VS115" s="87"/>
      <c r="VT115" s="87"/>
      <c r="VU115" s="87"/>
      <c r="VV115" s="87"/>
      <c r="VW115" s="87"/>
      <c r="VX115" s="87"/>
      <c r="VY115" s="87"/>
      <c r="VZ115" s="87"/>
      <c r="WA115" s="87"/>
      <c r="WB115" s="87"/>
      <c r="WC115" s="87"/>
      <c r="WD115" s="87"/>
      <c r="WE115" s="87"/>
      <c r="WF115" s="87"/>
      <c r="WG115" s="87"/>
      <c r="WH115" s="87"/>
      <c r="WI115" s="87"/>
      <c r="WJ115" s="87"/>
      <c r="WK115" s="87"/>
      <c r="WL115" s="87"/>
      <c r="WM115" s="87"/>
      <c r="WN115" s="87"/>
      <c r="WO115" s="87"/>
      <c r="WP115" s="87"/>
      <c r="WQ115" s="87"/>
      <c r="WR115" s="87"/>
      <c r="WS115" s="87"/>
      <c r="WT115" s="87"/>
      <c r="WU115" s="87"/>
      <c r="WV115" s="87"/>
      <c r="WW115" s="87"/>
      <c r="WX115" s="87"/>
      <c r="WY115" s="87"/>
      <c r="WZ115" s="87"/>
      <c r="XA115" s="87"/>
      <c r="XB115" s="87"/>
      <c r="XC115" s="87"/>
      <c r="XD115" s="87"/>
      <c r="XE115" s="87"/>
      <c r="XF115" s="87"/>
      <c r="XG115" s="87"/>
      <c r="XH115" s="87"/>
      <c r="XI115" s="87"/>
      <c r="XJ115" s="87"/>
      <c r="XK115" s="87"/>
      <c r="XL115" s="87"/>
      <c r="XM115" s="87"/>
      <c r="XN115" s="87"/>
      <c r="XO115" s="87"/>
      <c r="XP115" s="87"/>
      <c r="XQ115" s="87"/>
      <c r="XR115" s="87"/>
      <c r="XS115" s="87"/>
      <c r="XT115" s="87"/>
      <c r="XU115" s="87"/>
      <c r="XV115" s="87"/>
      <c r="XW115" s="87"/>
      <c r="XX115" s="87"/>
      <c r="XY115" s="87"/>
      <c r="XZ115" s="87"/>
      <c r="YA115" s="87"/>
      <c r="YB115" s="87"/>
      <c r="YC115" s="87"/>
      <c r="YD115" s="87"/>
      <c r="YE115" s="87"/>
      <c r="YF115" s="87"/>
      <c r="YG115" s="87"/>
      <c r="YH115" s="87"/>
      <c r="YI115" s="87"/>
      <c r="YJ115" s="87"/>
      <c r="YK115" s="87"/>
      <c r="YL115" s="87"/>
      <c r="YM115" s="87"/>
      <c r="YN115" s="87"/>
      <c r="YO115" s="87"/>
      <c r="YP115" s="87"/>
      <c r="YQ115" s="87"/>
      <c r="YR115" s="87"/>
      <c r="YS115" s="87"/>
      <c r="YT115" s="87"/>
      <c r="YU115" s="87"/>
      <c r="YV115" s="87"/>
      <c r="YW115" s="87"/>
      <c r="YX115" s="87"/>
      <c r="YY115" s="87"/>
      <c r="YZ115" s="87"/>
      <c r="ZA115" s="87"/>
      <c r="ZB115" s="87"/>
      <c r="ZC115" s="87"/>
      <c r="ZD115" s="87"/>
      <c r="ZE115" s="87"/>
      <c r="ZF115" s="87"/>
      <c r="ZG115" s="87"/>
      <c r="ZH115" s="87"/>
      <c r="ZI115" s="87"/>
      <c r="ZJ115" s="87"/>
      <c r="ZK115" s="87"/>
      <c r="ZL115" s="87"/>
      <c r="ZM115" s="87"/>
      <c r="ZN115" s="87"/>
      <c r="ZO115" s="87"/>
      <c r="ZP115" s="87"/>
      <c r="ZQ115" s="87"/>
      <c r="ZR115" s="87"/>
      <c r="ZS115" s="87"/>
      <c r="ZT115" s="87"/>
      <c r="ZU115" s="87"/>
      <c r="ZV115" s="87"/>
      <c r="ZW115" s="87"/>
      <c r="ZX115" s="87"/>
      <c r="ZY115" s="87"/>
      <c r="ZZ115" s="87"/>
      <c r="AAA115" s="87"/>
      <c r="AAB115" s="87"/>
      <c r="AAC115" s="87"/>
      <c r="AAD115" s="87"/>
      <c r="AAE115" s="87"/>
      <c r="AAF115" s="87"/>
      <c r="AAG115" s="87"/>
      <c r="AAH115" s="87"/>
      <c r="AAI115" s="87"/>
      <c r="AAJ115" s="87"/>
      <c r="AAK115" s="87"/>
      <c r="AAL115" s="87"/>
      <c r="AAM115" s="87"/>
      <c r="AAN115" s="87"/>
      <c r="AAO115" s="87"/>
      <c r="AAP115" s="87"/>
      <c r="AAQ115" s="87"/>
      <c r="AAR115" s="87"/>
      <c r="AAS115" s="87"/>
      <c r="AAT115" s="87"/>
      <c r="AAU115" s="87"/>
      <c r="AAV115" s="87"/>
      <c r="AAW115" s="87"/>
      <c r="AAX115" s="87"/>
      <c r="AAY115" s="87"/>
      <c r="AAZ115" s="87"/>
      <c r="ABA115" s="87"/>
      <c r="ABB115" s="87"/>
      <c r="ABC115" s="87"/>
      <c r="ABD115" s="87"/>
      <c r="ABE115" s="87"/>
      <c r="ABF115" s="87"/>
      <c r="ABG115" s="87"/>
      <c r="ABH115" s="87"/>
      <c r="ABI115" s="87"/>
      <c r="ABJ115" s="87"/>
      <c r="ABK115" s="87"/>
      <c r="ABL115" s="87"/>
      <c r="ABM115" s="87"/>
      <c r="ABN115" s="87"/>
      <c r="ABO115" s="87"/>
      <c r="ABP115" s="87"/>
      <c r="ABQ115" s="87"/>
      <c r="ABR115" s="87"/>
      <c r="ABS115" s="87"/>
      <c r="ABT115" s="87"/>
      <c r="ABU115" s="87"/>
      <c r="ABV115" s="87"/>
      <c r="ABW115" s="87"/>
      <c r="ABX115" s="87"/>
      <c r="ABY115" s="87"/>
      <c r="ABZ115" s="87"/>
      <c r="ACA115" s="87"/>
      <c r="ACB115" s="87"/>
      <c r="ACC115" s="87"/>
      <c r="ACD115" s="87"/>
      <c r="ACE115" s="87"/>
      <c r="ACF115" s="87"/>
      <c r="ACG115" s="87"/>
      <c r="ACH115" s="87"/>
      <c r="ACI115" s="87"/>
      <c r="ACJ115" s="87"/>
      <c r="ACK115" s="87"/>
      <c r="ACL115" s="87"/>
      <c r="ACM115" s="87"/>
      <c r="ACN115" s="87"/>
      <c r="ACO115" s="87"/>
      <c r="ACP115" s="87"/>
      <c r="ACQ115" s="87"/>
      <c r="ACR115" s="87"/>
      <c r="ACS115" s="87"/>
      <c r="ACT115" s="87"/>
      <c r="ACU115" s="87"/>
      <c r="ACV115" s="87"/>
      <c r="ACW115" s="87"/>
      <c r="ACX115" s="87"/>
      <c r="ACY115" s="87"/>
      <c r="ACZ115" s="87"/>
      <c r="ADA115" s="87"/>
      <c r="ADB115" s="87"/>
      <c r="ADC115" s="87"/>
      <c r="ADD115" s="87"/>
      <c r="ADE115" s="87"/>
      <c r="ADF115" s="87"/>
      <c r="ADG115" s="87"/>
      <c r="ADH115" s="87"/>
      <c r="ADI115" s="87"/>
      <c r="ADJ115" s="87"/>
      <c r="ADK115" s="87"/>
      <c r="ADL115" s="87"/>
      <c r="ADM115" s="87"/>
      <c r="ADN115" s="87"/>
      <c r="ADO115" s="87"/>
      <c r="ADP115" s="87"/>
      <c r="ADQ115" s="87"/>
      <c r="ADR115" s="87"/>
      <c r="ADS115" s="87"/>
      <c r="ADT115" s="87"/>
      <c r="ADU115" s="87"/>
      <c r="ADV115" s="87"/>
      <c r="ADW115" s="87"/>
      <c r="ADX115" s="87"/>
      <c r="ADY115" s="87"/>
      <c r="ADZ115" s="87"/>
      <c r="AEA115" s="87"/>
      <c r="AEB115" s="87"/>
      <c r="AEC115" s="87"/>
      <c r="AED115" s="87"/>
      <c r="AEE115" s="87"/>
      <c r="AEF115" s="87"/>
      <c r="AEG115" s="87"/>
      <c r="AEH115" s="87"/>
      <c r="AEI115" s="87"/>
      <c r="AEJ115" s="87"/>
      <c r="AEK115" s="87"/>
      <c r="AEL115" s="87"/>
      <c r="AEM115" s="87"/>
      <c r="AEN115" s="87"/>
      <c r="AEO115" s="87"/>
      <c r="AEP115" s="87"/>
      <c r="AEQ115" s="87"/>
      <c r="AER115" s="87"/>
      <c r="AES115" s="87"/>
      <c r="AET115" s="87"/>
      <c r="AEU115" s="87"/>
      <c r="AEV115" s="87"/>
      <c r="AEW115" s="87"/>
      <c r="AEX115" s="87"/>
      <c r="AEY115" s="87"/>
      <c r="AEZ115" s="87"/>
      <c r="AFA115" s="87"/>
      <c r="AFB115" s="87"/>
      <c r="AFC115" s="87"/>
      <c r="AFD115" s="87"/>
      <c r="AFE115" s="87"/>
      <c r="AFF115" s="87"/>
      <c r="AFG115" s="87"/>
      <c r="AFH115" s="87"/>
      <c r="AFI115" s="87"/>
      <c r="AFJ115" s="87"/>
      <c r="AFK115" s="87"/>
      <c r="AFL115" s="87"/>
      <c r="AFM115" s="87"/>
      <c r="AFN115" s="87"/>
      <c r="AFO115" s="87"/>
      <c r="AFP115" s="87"/>
      <c r="AFQ115" s="87"/>
      <c r="AFR115" s="87"/>
      <c r="AFS115" s="87"/>
      <c r="AFT115" s="87"/>
      <c r="AFU115" s="87"/>
      <c r="AFV115" s="87"/>
      <c r="AFW115" s="87"/>
      <c r="AFX115" s="87"/>
      <c r="AFY115" s="87"/>
      <c r="AFZ115" s="87"/>
      <c r="AGA115" s="87"/>
      <c r="AGB115" s="87"/>
      <c r="AGC115" s="87"/>
      <c r="AGD115" s="87"/>
      <c r="AGE115" s="87"/>
      <c r="AGF115" s="87"/>
      <c r="AGG115" s="87"/>
      <c r="AGH115" s="87"/>
      <c r="AGI115" s="87"/>
      <c r="AGJ115" s="87"/>
      <c r="AGK115" s="87"/>
      <c r="AGL115" s="87"/>
      <c r="AGM115" s="87"/>
      <c r="AGN115" s="87"/>
      <c r="AGO115" s="87"/>
      <c r="AGP115" s="87"/>
      <c r="AGQ115" s="87"/>
      <c r="AGR115" s="87"/>
      <c r="AGS115" s="87"/>
      <c r="AGT115" s="87"/>
      <c r="AGU115" s="87"/>
      <c r="AGV115" s="87"/>
      <c r="AGW115" s="87"/>
      <c r="AGX115" s="87"/>
      <c r="AGY115" s="87"/>
      <c r="AGZ115" s="87"/>
      <c r="AHA115" s="87"/>
      <c r="AHB115" s="87"/>
      <c r="AHC115" s="87"/>
      <c r="AHD115" s="87"/>
      <c r="AHE115" s="87"/>
      <c r="AHF115" s="87"/>
      <c r="AHG115" s="87"/>
      <c r="AHH115" s="87"/>
      <c r="AHI115" s="87"/>
      <c r="AHJ115" s="87"/>
      <c r="AHK115" s="87"/>
      <c r="AHL115" s="87"/>
      <c r="AHM115" s="87"/>
      <c r="AHN115" s="87"/>
      <c r="AHO115" s="87"/>
      <c r="AHP115" s="87"/>
      <c r="AHQ115" s="87"/>
      <c r="AHR115" s="87"/>
      <c r="AHS115" s="87"/>
      <c r="AHT115" s="87"/>
      <c r="AHU115" s="87"/>
      <c r="AHV115" s="87"/>
      <c r="AHW115" s="87"/>
      <c r="AHX115" s="87"/>
      <c r="AHY115" s="87"/>
      <c r="AHZ115" s="87"/>
      <c r="AIA115" s="87"/>
      <c r="AIB115" s="87"/>
      <c r="AIC115" s="87"/>
      <c r="AID115" s="87"/>
      <c r="AIE115" s="87"/>
      <c r="AIF115" s="87"/>
      <c r="AIG115" s="87"/>
      <c r="AIH115" s="87"/>
      <c r="AII115" s="87"/>
      <c r="AIJ115" s="87"/>
      <c r="AIK115" s="87"/>
      <c r="AIL115" s="87"/>
      <c r="AIM115" s="87"/>
      <c r="AIN115" s="87"/>
      <c r="AIO115" s="87"/>
      <c r="AIP115" s="87"/>
      <c r="AIQ115" s="87"/>
      <c r="AIR115" s="87"/>
      <c r="AIS115" s="87"/>
      <c r="AIT115" s="87"/>
      <c r="AIU115" s="87"/>
      <c r="AIV115" s="87"/>
      <c r="AIW115" s="87"/>
      <c r="AIX115" s="87"/>
      <c r="AIY115" s="87"/>
      <c r="AIZ115" s="87"/>
      <c r="AJA115" s="87"/>
      <c r="AJB115" s="87"/>
      <c r="AJC115" s="87"/>
      <c r="AJD115" s="87"/>
      <c r="AJE115" s="87"/>
      <c r="AJF115" s="87"/>
      <c r="AJG115" s="87"/>
      <c r="AJH115" s="87"/>
      <c r="AJI115" s="87"/>
      <c r="AJJ115" s="87"/>
      <c r="AJK115" s="87"/>
      <c r="AJL115" s="87"/>
      <c r="AJM115" s="87"/>
      <c r="AJN115" s="87"/>
      <c r="AJO115" s="87"/>
      <c r="AJP115" s="87"/>
      <c r="AJQ115" s="87"/>
      <c r="AJR115" s="87"/>
      <c r="AJS115" s="87"/>
      <c r="AJT115" s="87"/>
      <c r="AJU115" s="87"/>
      <c r="AJV115" s="87"/>
      <c r="AJW115" s="87"/>
      <c r="AJX115" s="87"/>
      <c r="AJY115" s="87"/>
      <c r="AJZ115" s="87"/>
      <c r="AKA115" s="87"/>
      <c r="AKB115" s="87"/>
      <c r="AKC115" s="87"/>
      <c r="AKD115" s="87"/>
      <c r="AKE115" s="87"/>
      <c r="AKF115" s="87"/>
      <c r="AKG115" s="87"/>
      <c r="AKH115" s="87"/>
      <c r="AKI115" s="87"/>
      <c r="AKJ115" s="87"/>
      <c r="AKK115" s="87"/>
      <c r="AKL115" s="87"/>
      <c r="AKM115" s="87"/>
      <c r="AKN115" s="87"/>
      <c r="AKO115" s="87"/>
      <c r="AKP115" s="87"/>
      <c r="AKQ115" s="87"/>
      <c r="AKR115" s="87"/>
      <c r="AKS115" s="87"/>
      <c r="AKT115" s="87"/>
      <c r="AKU115" s="87"/>
      <c r="AKV115" s="87"/>
      <c r="AKW115" s="87"/>
      <c r="AKX115" s="87"/>
      <c r="AKY115" s="87"/>
      <c r="AKZ115" s="87"/>
      <c r="ALA115" s="87"/>
      <c r="ALB115" s="87"/>
      <c r="ALC115" s="87"/>
      <c r="ALD115" s="87"/>
      <c r="ALE115" s="87"/>
      <c r="ALF115" s="87"/>
      <c r="ALG115" s="87"/>
      <c r="ALH115" s="87"/>
      <c r="ALI115" s="87"/>
      <c r="ALJ115" s="87"/>
      <c r="ALK115" s="87"/>
      <c r="ALL115" s="87"/>
      <c r="ALM115" s="87"/>
      <c r="ALN115" s="87"/>
      <c r="ALO115" s="87"/>
      <c r="ALP115" s="87"/>
      <c r="ALQ115" s="87"/>
      <c r="ALR115" s="87"/>
      <c r="ALS115" s="87"/>
      <c r="ALT115" s="87"/>
      <c r="ALU115" s="87"/>
      <c r="ALV115" s="87"/>
      <c r="ALW115" s="87"/>
      <c r="ALX115" s="87"/>
      <c r="ALY115" s="87"/>
      <c r="ALZ115" s="87"/>
      <c r="AMA115" s="87"/>
      <c r="AMB115" s="87"/>
      <c r="AMC115" s="87"/>
      <c r="AMD115" s="87"/>
      <c r="AME115" s="87"/>
      <c r="AMF115" s="87"/>
      <c r="AMG115" s="87"/>
      <c r="AMH115" s="87"/>
      <c r="AMI115" s="87"/>
      <c r="AMJ115" s="87"/>
      <c r="AMK115" s="87"/>
      <c r="AML115" s="87"/>
      <c r="AMM115" s="87"/>
      <c r="AMN115" s="87"/>
      <c r="AMO115" s="87"/>
      <c r="AMP115" s="87"/>
      <c r="AMQ115" s="87"/>
      <c r="AMR115" s="87"/>
      <c r="AMS115" s="87"/>
      <c r="AMT115" s="87"/>
      <c r="AMU115" s="87"/>
      <c r="AMV115" s="87"/>
      <c r="AMW115" s="87"/>
      <c r="AMX115" s="87"/>
      <c r="AMY115" s="87"/>
      <c r="AMZ115" s="87"/>
      <c r="ANA115" s="87"/>
      <c r="ANB115" s="87"/>
      <c r="ANC115" s="87"/>
      <c r="AND115" s="87"/>
      <c r="ANE115" s="87"/>
      <c r="ANF115" s="87"/>
      <c r="ANG115" s="87"/>
      <c r="ANH115" s="87"/>
      <c r="ANI115" s="87"/>
      <c r="ANJ115" s="87"/>
      <c r="ANK115" s="87"/>
      <c r="ANL115" s="87"/>
      <c r="ANM115" s="87"/>
      <c r="ANN115" s="87"/>
      <c r="ANO115" s="87"/>
      <c r="ANP115" s="87"/>
      <c r="ANQ115" s="87"/>
      <c r="ANR115" s="87"/>
      <c r="ANS115" s="87"/>
      <c r="ANT115" s="87"/>
      <c r="ANU115" s="87"/>
      <c r="ANV115" s="87"/>
      <c r="ANW115" s="87"/>
      <c r="ANX115" s="87"/>
      <c r="ANY115" s="87"/>
      <c r="ANZ115" s="87"/>
      <c r="AOA115" s="87"/>
      <c r="AOB115" s="87"/>
      <c r="AOC115" s="87"/>
      <c r="AOD115" s="87"/>
      <c r="AOE115" s="87"/>
      <c r="AOF115" s="87"/>
      <c r="AOG115" s="87"/>
      <c r="AOH115" s="87"/>
      <c r="AOI115" s="87"/>
      <c r="AOJ115" s="87"/>
      <c r="AOK115" s="87"/>
      <c r="AOL115" s="87"/>
      <c r="AOM115" s="87"/>
      <c r="AON115" s="87"/>
      <c r="AOO115" s="87"/>
      <c r="AOP115" s="87"/>
      <c r="AOQ115" s="87"/>
      <c r="AOR115" s="87"/>
      <c r="AOS115" s="87"/>
      <c r="AOT115" s="87"/>
      <c r="AOU115" s="87"/>
      <c r="AOV115" s="87"/>
      <c r="AOW115" s="87"/>
      <c r="AOX115" s="87"/>
      <c r="AOY115" s="87"/>
      <c r="AOZ115" s="87"/>
      <c r="APA115" s="87"/>
      <c r="APB115" s="87"/>
      <c r="APC115" s="87"/>
      <c r="APD115" s="87"/>
      <c r="APE115" s="87"/>
      <c r="APF115" s="87"/>
      <c r="APG115" s="87"/>
      <c r="APH115" s="87"/>
      <c r="API115" s="87"/>
      <c r="APJ115" s="87"/>
      <c r="APK115" s="87"/>
      <c r="APL115" s="87"/>
      <c r="APM115" s="87"/>
      <c r="APN115" s="87"/>
      <c r="APO115" s="87"/>
      <c r="APP115" s="87"/>
      <c r="APQ115" s="87"/>
      <c r="APR115" s="87"/>
      <c r="APS115" s="87"/>
      <c r="APT115" s="87"/>
      <c r="APU115" s="87"/>
      <c r="APV115" s="87"/>
      <c r="APW115" s="87"/>
      <c r="APX115" s="87"/>
      <c r="APY115" s="87"/>
      <c r="APZ115" s="87"/>
      <c r="AQA115" s="87"/>
      <c r="AQB115" s="87"/>
      <c r="AQC115" s="87"/>
      <c r="AQD115" s="87"/>
      <c r="AQE115" s="87"/>
      <c r="AQF115" s="87"/>
      <c r="AQG115" s="87"/>
      <c r="AQH115" s="87"/>
      <c r="AQI115" s="87"/>
      <c r="AQJ115" s="87"/>
      <c r="AQK115" s="87"/>
      <c r="AQL115" s="87"/>
      <c r="AQM115" s="87"/>
      <c r="AQN115" s="87"/>
      <c r="AQO115" s="87"/>
      <c r="AQP115" s="87"/>
      <c r="AQQ115" s="87"/>
      <c r="AQR115" s="87"/>
      <c r="AQS115" s="87"/>
      <c r="AQT115" s="87"/>
      <c r="AQU115" s="87"/>
      <c r="AQV115" s="87"/>
      <c r="AQW115" s="87"/>
      <c r="AQX115" s="87"/>
      <c r="AQY115" s="87"/>
      <c r="AQZ115" s="87"/>
      <c r="ARA115" s="87"/>
      <c r="ARB115" s="87"/>
      <c r="ARC115" s="87"/>
      <c r="ARD115" s="87"/>
      <c r="ARE115" s="87"/>
      <c r="ARF115" s="87"/>
      <c r="ARG115" s="87"/>
      <c r="ARH115" s="87"/>
      <c r="ARI115" s="87"/>
      <c r="ARJ115" s="87"/>
      <c r="ARK115" s="87"/>
      <c r="ARL115" s="87"/>
      <c r="ARM115" s="87"/>
      <c r="ARN115" s="87"/>
      <c r="ARO115" s="87"/>
      <c r="ARP115" s="87"/>
      <c r="ARQ115" s="87"/>
      <c r="ARR115" s="87"/>
      <c r="ARS115" s="87"/>
      <c r="ART115" s="87"/>
      <c r="ARU115" s="87"/>
      <c r="ARV115" s="87"/>
      <c r="ARW115" s="87"/>
      <c r="ARX115" s="87"/>
      <c r="ARY115" s="87"/>
      <c r="ARZ115" s="87"/>
      <c r="ASA115" s="87"/>
      <c r="ASB115" s="87"/>
      <c r="ASC115" s="87"/>
      <c r="ASD115" s="87"/>
      <c r="ASE115" s="87"/>
      <c r="ASF115" s="87"/>
      <c r="ASG115" s="87"/>
      <c r="ASH115" s="87"/>
      <c r="ASI115" s="87"/>
      <c r="ASJ115" s="87"/>
      <c r="ASK115" s="87"/>
      <c r="ASL115" s="87"/>
      <c r="ASM115" s="87"/>
      <c r="ASN115" s="87"/>
      <c r="ASO115" s="87"/>
      <c r="ASP115" s="87"/>
      <c r="ASQ115" s="87"/>
      <c r="ASR115" s="87"/>
      <c r="ASS115" s="87"/>
      <c r="AST115" s="87"/>
      <c r="ASU115" s="87"/>
      <c r="ASV115" s="87"/>
      <c r="ASW115" s="87"/>
      <c r="ASX115" s="87"/>
      <c r="ASY115" s="87"/>
      <c r="ASZ115" s="87"/>
      <c r="ATA115" s="87"/>
      <c r="ATB115" s="87"/>
      <c r="ATC115" s="87"/>
      <c r="ATD115" s="87"/>
      <c r="ATE115" s="87"/>
      <c r="ATF115" s="87"/>
      <c r="ATG115" s="87"/>
      <c r="ATH115" s="87"/>
      <c r="ATI115" s="87"/>
      <c r="ATJ115" s="87"/>
      <c r="ATK115" s="87"/>
      <c r="ATL115" s="87"/>
      <c r="ATM115" s="87"/>
      <c r="ATN115" s="87"/>
      <c r="ATO115" s="87"/>
      <c r="ATP115" s="87"/>
      <c r="ATQ115" s="87"/>
      <c r="ATR115" s="87"/>
      <c r="ATS115" s="87"/>
      <c r="ATT115" s="87"/>
      <c r="ATU115" s="87"/>
      <c r="ATV115" s="87"/>
      <c r="ATW115" s="87"/>
      <c r="ATX115" s="87"/>
      <c r="ATY115" s="87"/>
      <c r="ATZ115" s="87"/>
      <c r="AUA115" s="87"/>
      <c r="AUB115" s="87"/>
      <c r="AUC115" s="87"/>
      <c r="AUD115" s="87"/>
      <c r="AUE115" s="87"/>
      <c r="AUF115" s="87"/>
      <c r="AUG115" s="87"/>
      <c r="AUH115" s="87"/>
      <c r="AUI115" s="87"/>
      <c r="AUJ115" s="87"/>
      <c r="AUK115" s="87"/>
      <c r="AUL115" s="87"/>
      <c r="AUM115" s="87"/>
      <c r="AUN115" s="87"/>
      <c r="AUO115" s="87"/>
      <c r="AUP115" s="87"/>
      <c r="AUQ115" s="87"/>
      <c r="AUR115" s="87"/>
      <c r="AUS115" s="87"/>
      <c r="AUT115" s="87"/>
      <c r="AUU115" s="87"/>
      <c r="AUV115" s="87"/>
      <c r="AUW115" s="87"/>
      <c r="AUX115" s="87"/>
      <c r="AUY115" s="87"/>
      <c r="AUZ115" s="87"/>
      <c r="AVA115" s="87"/>
      <c r="AVB115" s="87"/>
      <c r="AVC115" s="87"/>
      <c r="AVD115" s="87"/>
      <c r="AVE115" s="87"/>
      <c r="AVF115" s="87"/>
      <c r="AVG115" s="87"/>
      <c r="AVH115" s="87"/>
      <c r="AVI115" s="87"/>
      <c r="AVJ115" s="87"/>
      <c r="AVK115" s="87"/>
      <c r="AVL115" s="87"/>
      <c r="AVM115" s="87"/>
      <c r="AVN115" s="87"/>
      <c r="AVO115" s="87"/>
      <c r="AVP115" s="87"/>
      <c r="AVQ115" s="87"/>
      <c r="AVR115" s="87"/>
      <c r="AVS115" s="87"/>
      <c r="AVT115" s="87"/>
      <c r="AVU115" s="87"/>
      <c r="AVV115" s="87"/>
      <c r="AVW115" s="87"/>
      <c r="AVX115" s="87"/>
      <c r="AVY115" s="87"/>
      <c r="AVZ115" s="87"/>
      <c r="AWA115" s="87"/>
      <c r="AWB115" s="87"/>
      <c r="AWC115" s="87"/>
      <c r="AWD115" s="87"/>
      <c r="AWE115" s="87"/>
      <c r="AWF115" s="87"/>
      <c r="AWG115" s="87"/>
      <c r="AWH115" s="87"/>
      <c r="AWI115" s="87"/>
      <c r="AWJ115" s="87"/>
      <c r="AWK115" s="87"/>
      <c r="AWL115" s="87"/>
      <c r="AWM115" s="87"/>
      <c r="AWN115" s="87"/>
      <c r="AWO115" s="87"/>
      <c r="AWP115" s="87"/>
      <c r="AWQ115" s="87"/>
      <c r="AWR115" s="87"/>
      <c r="AWS115" s="87"/>
      <c r="AWT115" s="87"/>
      <c r="AWU115" s="87"/>
      <c r="AWV115" s="87"/>
      <c r="AWW115" s="87"/>
      <c r="AWX115" s="87"/>
      <c r="AWY115" s="87"/>
      <c r="AWZ115" s="87"/>
      <c r="AXA115" s="87"/>
      <c r="AXB115" s="87"/>
      <c r="AXC115" s="87"/>
      <c r="AXD115" s="87"/>
      <c r="AXE115" s="87"/>
      <c r="AXF115" s="87"/>
      <c r="AXG115" s="87"/>
      <c r="AXH115" s="87"/>
      <c r="AXI115" s="87"/>
      <c r="AXJ115" s="87"/>
      <c r="AXK115" s="87"/>
      <c r="AXL115" s="87"/>
      <c r="AXM115" s="87"/>
      <c r="AXN115" s="87"/>
      <c r="AXO115" s="87"/>
      <c r="AXP115" s="87"/>
      <c r="AXQ115" s="87"/>
      <c r="AXR115" s="87"/>
      <c r="AXS115" s="87"/>
      <c r="AXT115" s="87"/>
      <c r="AXU115" s="87"/>
      <c r="AXV115" s="87"/>
      <c r="AXW115" s="87"/>
      <c r="AXX115" s="87"/>
      <c r="AXY115" s="87"/>
      <c r="AXZ115" s="87"/>
      <c r="AYA115" s="87"/>
      <c r="AYB115" s="87"/>
      <c r="AYC115" s="87"/>
      <c r="AYD115" s="87"/>
      <c r="AYE115" s="87"/>
      <c r="AYF115" s="87"/>
      <c r="AYG115" s="87"/>
      <c r="AYH115" s="87"/>
      <c r="AYI115" s="87"/>
      <c r="AYJ115" s="87"/>
      <c r="AYK115" s="87"/>
      <c r="AYL115" s="87"/>
      <c r="AYM115" s="87"/>
      <c r="AYN115" s="87"/>
      <c r="AYO115" s="87"/>
      <c r="AYP115" s="87"/>
      <c r="AYQ115" s="87"/>
      <c r="AYR115" s="87"/>
      <c r="AYS115" s="87"/>
      <c r="AYT115" s="87"/>
      <c r="AYU115" s="87"/>
      <c r="AYV115" s="87"/>
      <c r="AYW115" s="87"/>
      <c r="AYX115" s="87"/>
      <c r="AYY115" s="87"/>
      <c r="AYZ115" s="87"/>
      <c r="AZA115" s="87"/>
      <c r="AZB115" s="87"/>
      <c r="AZC115" s="87"/>
      <c r="AZD115" s="87"/>
      <c r="AZE115" s="87"/>
      <c r="AZF115" s="87"/>
      <c r="AZG115" s="87"/>
      <c r="AZH115" s="87"/>
      <c r="AZI115" s="87"/>
      <c r="AZJ115" s="87"/>
      <c r="AZK115" s="87"/>
      <c r="AZL115" s="87"/>
      <c r="AZM115" s="87"/>
      <c r="AZN115" s="87"/>
      <c r="AZO115" s="87"/>
      <c r="AZP115" s="87"/>
      <c r="AZQ115" s="87"/>
      <c r="AZR115" s="87"/>
      <c r="AZS115" s="87"/>
      <c r="AZT115" s="87"/>
      <c r="AZU115" s="87"/>
      <c r="AZV115" s="87"/>
      <c r="AZW115" s="87"/>
      <c r="AZX115" s="87"/>
      <c r="AZY115" s="87"/>
      <c r="AZZ115" s="87"/>
      <c r="BAA115" s="87"/>
      <c r="BAB115" s="87"/>
      <c r="BAC115" s="87"/>
      <c r="BAD115" s="87"/>
      <c r="BAE115" s="87"/>
      <c r="BAF115" s="87"/>
      <c r="BAG115" s="87"/>
      <c r="BAH115" s="87"/>
      <c r="BAI115" s="87"/>
      <c r="BAJ115" s="87"/>
      <c r="BAK115" s="87"/>
      <c r="BAL115" s="87"/>
      <c r="BAM115" s="87"/>
      <c r="BAN115" s="87"/>
      <c r="BAO115" s="87"/>
      <c r="BAP115" s="87"/>
      <c r="BAQ115" s="87"/>
      <c r="BAR115" s="87"/>
      <c r="BAS115" s="87"/>
      <c r="BAT115" s="87"/>
      <c r="BAU115" s="87"/>
      <c r="BAV115" s="87"/>
      <c r="BAW115" s="87"/>
      <c r="BAX115" s="87"/>
      <c r="BAY115" s="87"/>
      <c r="BAZ115" s="87"/>
      <c r="BBA115" s="87"/>
      <c r="BBB115" s="87"/>
      <c r="BBC115" s="87"/>
      <c r="BBD115" s="87"/>
      <c r="BBE115" s="87"/>
      <c r="BBF115" s="87"/>
      <c r="BBG115" s="87"/>
      <c r="BBH115" s="87"/>
      <c r="BBI115" s="87"/>
      <c r="BBJ115" s="87"/>
      <c r="BBK115" s="87"/>
      <c r="BBL115" s="87"/>
      <c r="BBM115" s="87"/>
      <c r="BBN115" s="87"/>
      <c r="BBO115" s="87"/>
      <c r="BBP115" s="87"/>
      <c r="BBQ115" s="87"/>
      <c r="BBR115" s="87"/>
      <c r="BBS115" s="87"/>
      <c r="BBT115" s="87"/>
      <c r="BBU115" s="87"/>
      <c r="BBV115" s="87"/>
      <c r="BBW115" s="87"/>
      <c r="BBX115" s="87"/>
      <c r="BBY115" s="87"/>
      <c r="BBZ115" s="87"/>
      <c r="BCA115" s="87"/>
      <c r="BCB115" s="87"/>
      <c r="BCC115" s="87"/>
      <c r="BCD115" s="87"/>
      <c r="BCE115" s="87"/>
      <c r="BCF115" s="87"/>
      <c r="BCG115" s="87"/>
      <c r="BCH115" s="87"/>
      <c r="BCI115" s="87"/>
      <c r="BCJ115" s="87"/>
      <c r="BCK115" s="87"/>
      <c r="BCL115" s="87"/>
      <c r="BCM115" s="87"/>
      <c r="BCN115" s="87"/>
      <c r="BCO115" s="87"/>
      <c r="BCP115" s="87"/>
      <c r="BCQ115" s="87"/>
      <c r="BCR115" s="87"/>
      <c r="BCS115" s="87"/>
      <c r="BCT115" s="87"/>
      <c r="BCU115" s="87"/>
      <c r="BCV115" s="87"/>
      <c r="BCW115" s="87"/>
      <c r="BCX115" s="87"/>
      <c r="BCY115" s="87"/>
      <c r="BCZ115" s="87"/>
      <c r="BDA115" s="87"/>
      <c r="BDB115" s="87"/>
      <c r="BDC115" s="87"/>
      <c r="BDD115" s="87"/>
      <c r="BDE115" s="87"/>
      <c r="BDF115" s="87"/>
      <c r="BDG115" s="87"/>
      <c r="BDH115" s="87"/>
      <c r="BDI115" s="87"/>
      <c r="BDJ115" s="87"/>
      <c r="BDK115" s="87"/>
      <c r="BDL115" s="87"/>
      <c r="BDM115" s="87"/>
      <c r="BDN115" s="87"/>
      <c r="BDO115" s="87"/>
      <c r="BDP115" s="87"/>
      <c r="BDQ115" s="87"/>
      <c r="BDR115" s="87"/>
      <c r="BDS115" s="87"/>
      <c r="BDT115" s="87"/>
      <c r="BDU115" s="87"/>
      <c r="BDV115" s="87"/>
      <c r="BDW115" s="87"/>
      <c r="BDX115" s="87"/>
      <c r="BDY115" s="87"/>
      <c r="BDZ115" s="87"/>
      <c r="BEA115" s="87"/>
      <c r="BEB115" s="87"/>
      <c r="BEC115" s="87"/>
      <c r="BED115" s="87"/>
      <c r="BEE115" s="87"/>
      <c r="BEF115" s="87"/>
      <c r="BEG115" s="87"/>
      <c r="BEH115" s="87"/>
      <c r="BEI115" s="87"/>
      <c r="BEJ115" s="87"/>
      <c r="BEK115" s="87"/>
      <c r="BEL115" s="87"/>
      <c r="BEM115" s="87"/>
      <c r="BEN115" s="87"/>
      <c r="BEO115" s="87"/>
      <c r="BEP115" s="87"/>
      <c r="BEQ115" s="87"/>
      <c r="BER115" s="87"/>
      <c r="BES115" s="87"/>
      <c r="BET115" s="87"/>
      <c r="BEU115" s="87"/>
      <c r="BEV115" s="87"/>
      <c r="BEW115" s="87"/>
      <c r="BEX115" s="87"/>
      <c r="BEY115" s="87"/>
      <c r="BEZ115" s="87"/>
      <c r="BFA115" s="87"/>
      <c r="BFB115" s="87"/>
      <c r="BFC115" s="87"/>
      <c r="BFD115" s="87"/>
      <c r="BFE115" s="87"/>
      <c r="BFF115" s="87"/>
      <c r="BFG115" s="87"/>
      <c r="BFH115" s="87"/>
      <c r="BFI115" s="87"/>
      <c r="BFJ115" s="87"/>
      <c r="BFK115" s="87"/>
      <c r="BFL115" s="87"/>
      <c r="BFM115" s="87"/>
      <c r="BFN115" s="87"/>
      <c r="BFO115" s="87"/>
      <c r="BFP115" s="87"/>
      <c r="BFQ115" s="87"/>
      <c r="BFR115" s="87"/>
      <c r="BFS115" s="87"/>
      <c r="BFT115" s="87"/>
      <c r="BFU115" s="87"/>
      <c r="BFV115" s="87"/>
      <c r="BFW115" s="87"/>
      <c r="BFX115" s="87"/>
      <c r="BFY115" s="87"/>
      <c r="BFZ115" s="87"/>
      <c r="BGA115" s="87"/>
      <c r="BGB115" s="87"/>
      <c r="BGC115" s="87"/>
      <c r="BGD115" s="87"/>
      <c r="BGE115" s="87"/>
      <c r="BGF115" s="87"/>
      <c r="BGG115" s="87"/>
      <c r="BGH115" s="87"/>
      <c r="BGI115" s="87"/>
      <c r="BGJ115" s="87"/>
      <c r="BGK115" s="87"/>
      <c r="BGL115" s="87"/>
      <c r="BGM115" s="87"/>
      <c r="BGN115" s="87"/>
      <c r="BGO115" s="87"/>
      <c r="BGP115" s="87"/>
      <c r="BGQ115" s="87"/>
      <c r="BGR115" s="87"/>
      <c r="BGS115" s="87"/>
      <c r="BGT115" s="87"/>
      <c r="BGU115" s="87"/>
      <c r="BGV115" s="87"/>
      <c r="BGW115" s="87"/>
      <c r="BGX115" s="87"/>
      <c r="BGY115" s="87"/>
      <c r="BGZ115" s="87"/>
      <c r="BHA115" s="87"/>
      <c r="BHB115" s="87"/>
      <c r="BHC115" s="87"/>
      <c r="BHD115" s="87"/>
      <c r="BHE115" s="87"/>
      <c r="BHF115" s="87"/>
      <c r="BHG115" s="87"/>
      <c r="BHH115" s="87"/>
      <c r="BHI115" s="87"/>
      <c r="BHJ115" s="87"/>
      <c r="BHK115" s="87"/>
      <c r="BHL115" s="87"/>
      <c r="BHM115" s="87"/>
      <c r="BHN115" s="87"/>
      <c r="BHO115" s="87"/>
      <c r="BHP115" s="87"/>
      <c r="BHQ115" s="87"/>
      <c r="BHR115" s="87"/>
      <c r="BHS115" s="87"/>
      <c r="BHT115" s="87"/>
      <c r="BHU115" s="87"/>
      <c r="BHV115" s="87"/>
      <c r="BHW115" s="87"/>
      <c r="BHX115" s="87"/>
      <c r="BHY115" s="87"/>
      <c r="BHZ115" s="87"/>
      <c r="BIA115" s="87"/>
      <c r="BIB115" s="87"/>
      <c r="BIC115" s="87"/>
      <c r="BID115" s="87"/>
      <c r="BIE115" s="87"/>
      <c r="BIF115" s="87"/>
      <c r="BIG115" s="87"/>
      <c r="BIH115" s="87"/>
      <c r="BII115" s="87"/>
      <c r="BIJ115" s="87"/>
      <c r="BIK115" s="87"/>
      <c r="BIL115" s="87"/>
      <c r="BIM115" s="87"/>
      <c r="BIN115" s="87"/>
      <c r="BIO115" s="87"/>
      <c r="BIP115" s="87"/>
      <c r="BIQ115" s="87"/>
      <c r="BIR115" s="87"/>
      <c r="BIS115" s="87"/>
      <c r="BIT115" s="87"/>
      <c r="BIU115" s="87"/>
      <c r="BIV115" s="87"/>
      <c r="BIW115" s="87"/>
      <c r="BIX115" s="87"/>
      <c r="BIY115" s="87"/>
      <c r="BIZ115" s="87"/>
      <c r="BJA115" s="87"/>
      <c r="BJB115" s="87"/>
      <c r="BJC115" s="87"/>
      <c r="BJD115" s="87"/>
      <c r="BJE115" s="87"/>
      <c r="BJF115" s="87"/>
      <c r="BJG115" s="87"/>
      <c r="BJH115" s="87"/>
      <c r="BJI115" s="87"/>
      <c r="BJJ115" s="87"/>
      <c r="BJK115" s="87"/>
      <c r="BJL115" s="87"/>
      <c r="BJM115" s="87"/>
      <c r="BJN115" s="87"/>
      <c r="BJO115" s="87"/>
      <c r="BJP115" s="87"/>
      <c r="BJQ115" s="87"/>
      <c r="BJR115" s="87"/>
      <c r="BJS115" s="87"/>
      <c r="BJT115" s="87"/>
      <c r="BJU115" s="87"/>
      <c r="BJV115" s="87"/>
      <c r="BJW115" s="87"/>
      <c r="BJX115" s="87"/>
      <c r="BJY115" s="87"/>
      <c r="BJZ115" s="87"/>
      <c r="BKA115" s="87"/>
      <c r="BKB115" s="87"/>
      <c r="BKC115" s="87"/>
      <c r="BKD115" s="87"/>
      <c r="BKE115" s="87"/>
      <c r="BKF115" s="87"/>
      <c r="BKG115" s="87"/>
      <c r="BKH115" s="87"/>
      <c r="BKI115" s="87"/>
      <c r="BKJ115" s="87"/>
      <c r="BKK115" s="87"/>
      <c r="BKL115" s="87"/>
      <c r="BKM115" s="87"/>
      <c r="BKN115" s="87"/>
      <c r="BKO115" s="87"/>
      <c r="BKP115" s="87"/>
      <c r="BKQ115" s="87"/>
      <c r="BKR115" s="87"/>
      <c r="BKS115" s="87"/>
      <c r="BKT115" s="87"/>
      <c r="BKU115" s="87"/>
      <c r="BKV115" s="87"/>
      <c r="BKW115" s="87"/>
      <c r="BKX115" s="87"/>
      <c r="BKY115" s="87"/>
      <c r="BKZ115" s="87"/>
      <c r="BLA115" s="87"/>
      <c r="BLB115" s="87"/>
      <c r="BLC115" s="87"/>
      <c r="BLD115" s="87"/>
      <c r="BLE115" s="87"/>
      <c r="BLF115" s="87"/>
      <c r="BLG115" s="87"/>
      <c r="BLH115" s="87"/>
      <c r="BLI115" s="87"/>
      <c r="BLJ115" s="87"/>
      <c r="BLK115" s="87"/>
      <c r="BLL115" s="87"/>
      <c r="BLM115" s="87"/>
      <c r="BLN115" s="87"/>
      <c r="BLO115" s="87"/>
      <c r="BLP115" s="87"/>
      <c r="BLQ115" s="87"/>
      <c r="BLR115" s="87"/>
      <c r="BLS115" s="87"/>
      <c r="BLT115" s="87"/>
      <c r="BLU115" s="87"/>
      <c r="BLV115" s="87"/>
      <c r="BLW115" s="87"/>
      <c r="BLX115" s="87"/>
      <c r="BLY115" s="87"/>
      <c r="BLZ115" s="87"/>
      <c r="BMA115" s="87"/>
      <c r="BMB115" s="87"/>
      <c r="BMC115" s="87"/>
      <c r="BMD115" s="87"/>
      <c r="BME115" s="87"/>
      <c r="BMF115" s="87"/>
      <c r="BMG115" s="87"/>
      <c r="BMH115" s="87"/>
      <c r="BMI115" s="87"/>
      <c r="BMJ115" s="87"/>
      <c r="BMK115" s="87"/>
      <c r="BML115" s="87"/>
      <c r="BMM115" s="87"/>
      <c r="BMN115" s="87"/>
      <c r="BMO115" s="87"/>
      <c r="BMP115" s="87"/>
      <c r="BMQ115" s="87"/>
      <c r="BMR115" s="87"/>
      <c r="BMS115" s="87"/>
      <c r="BMT115" s="87"/>
      <c r="BMU115" s="87"/>
      <c r="BMV115" s="87"/>
      <c r="BMW115" s="87"/>
      <c r="BMX115" s="87"/>
      <c r="BMY115" s="87"/>
      <c r="BMZ115" s="87"/>
      <c r="BNA115" s="87"/>
      <c r="BNB115" s="87"/>
      <c r="BNC115" s="87"/>
      <c r="BND115" s="87"/>
      <c r="BNE115" s="87"/>
      <c r="BNF115" s="87"/>
      <c r="BNG115" s="87"/>
      <c r="BNH115" s="87"/>
      <c r="BNI115" s="87"/>
      <c r="BNJ115" s="87"/>
      <c r="BNK115" s="87"/>
      <c r="BNL115" s="87"/>
      <c r="BNM115" s="87"/>
      <c r="BNN115" s="87"/>
      <c r="BNO115" s="87"/>
      <c r="BNP115" s="87"/>
      <c r="BNQ115" s="87"/>
      <c r="BNR115" s="87"/>
      <c r="BNS115" s="87"/>
      <c r="BNT115" s="87"/>
      <c r="BNU115" s="87"/>
      <c r="BNV115" s="87"/>
      <c r="BNW115" s="87"/>
      <c r="BNX115" s="87"/>
      <c r="BNY115" s="87"/>
      <c r="BNZ115" s="87"/>
      <c r="BOA115" s="87"/>
      <c r="BOB115" s="87"/>
      <c r="BOC115" s="87"/>
      <c r="BOD115" s="87"/>
      <c r="BOE115" s="87"/>
      <c r="BOF115" s="87"/>
      <c r="BOG115" s="87"/>
      <c r="BOH115" s="87"/>
      <c r="BOI115" s="87"/>
      <c r="BOJ115" s="87"/>
      <c r="BOK115" s="87"/>
      <c r="BOL115" s="87"/>
      <c r="BOM115" s="87"/>
      <c r="BON115" s="87"/>
      <c r="BOO115" s="87"/>
      <c r="BOP115" s="87"/>
      <c r="BOQ115" s="87"/>
      <c r="BOR115" s="87"/>
      <c r="BOS115" s="87"/>
      <c r="BOT115" s="87"/>
      <c r="BOU115" s="87"/>
      <c r="BOV115" s="87"/>
      <c r="BOW115" s="87"/>
      <c r="BOX115" s="87"/>
      <c r="BOY115" s="87"/>
      <c r="BOZ115" s="87"/>
      <c r="BPA115" s="87"/>
      <c r="BPB115" s="87"/>
      <c r="BPC115" s="87"/>
      <c r="BPD115" s="87"/>
      <c r="BPE115" s="87"/>
      <c r="BPF115" s="87"/>
      <c r="BPG115" s="87"/>
      <c r="BPH115" s="87"/>
      <c r="BPI115" s="87"/>
      <c r="BPJ115" s="87"/>
      <c r="BPK115" s="87"/>
      <c r="BPL115" s="87"/>
      <c r="BPM115" s="87"/>
      <c r="BPN115" s="87"/>
      <c r="BPO115" s="87"/>
      <c r="BPP115" s="87"/>
      <c r="BPQ115" s="87"/>
      <c r="BPR115" s="87"/>
      <c r="BPS115" s="87"/>
      <c r="BPT115" s="87"/>
      <c r="BPU115" s="87"/>
      <c r="BPV115" s="87"/>
      <c r="BPW115" s="87"/>
      <c r="BPX115" s="87"/>
      <c r="BPY115" s="87"/>
      <c r="BPZ115" s="87"/>
      <c r="BQA115" s="87"/>
      <c r="BQB115" s="87"/>
      <c r="BQC115" s="87"/>
      <c r="BQD115" s="87"/>
      <c r="BQE115" s="87"/>
      <c r="BQF115" s="87"/>
      <c r="BQG115" s="87"/>
      <c r="BQH115" s="87"/>
      <c r="BQI115" s="87"/>
      <c r="BQJ115" s="87"/>
      <c r="BQK115" s="87"/>
      <c r="BQL115" s="87"/>
      <c r="BQM115" s="87"/>
      <c r="BQN115" s="87"/>
      <c r="BQO115" s="87"/>
      <c r="BQP115" s="87"/>
      <c r="BQQ115" s="87"/>
      <c r="BQR115" s="87"/>
      <c r="BQS115" s="87"/>
      <c r="BQT115" s="87"/>
      <c r="BQU115" s="87"/>
      <c r="BQV115" s="87"/>
      <c r="BQW115" s="87"/>
      <c r="BQX115" s="87"/>
      <c r="BQY115" s="87"/>
      <c r="BQZ115" s="87"/>
      <c r="BRA115" s="87"/>
      <c r="BRB115" s="87"/>
      <c r="BRC115" s="87"/>
      <c r="BRD115" s="87"/>
      <c r="BRE115" s="87"/>
      <c r="BRF115" s="87"/>
      <c r="BRG115" s="87"/>
      <c r="BRH115" s="87"/>
      <c r="BRI115" s="87"/>
      <c r="BRJ115" s="87"/>
      <c r="BRK115" s="87"/>
      <c r="BRL115" s="87"/>
      <c r="BRM115" s="87"/>
      <c r="BRN115" s="87"/>
      <c r="BRO115" s="87"/>
      <c r="BRP115" s="87"/>
      <c r="BRQ115" s="87"/>
      <c r="BRR115" s="87"/>
      <c r="BRS115" s="87"/>
      <c r="BRT115" s="87"/>
      <c r="BRU115" s="87"/>
      <c r="BRV115" s="87"/>
      <c r="BRW115" s="87"/>
      <c r="BRX115" s="87"/>
      <c r="BRY115" s="87"/>
      <c r="BRZ115" s="87"/>
      <c r="BSA115" s="87"/>
      <c r="BSB115" s="87"/>
      <c r="BSC115" s="87"/>
      <c r="BSD115" s="87"/>
      <c r="BSE115" s="87"/>
      <c r="BSF115" s="87"/>
      <c r="BSG115" s="87"/>
      <c r="BSH115" s="87"/>
      <c r="BSI115" s="87"/>
      <c r="BSJ115" s="87"/>
      <c r="BSK115" s="87"/>
      <c r="BSL115" s="87"/>
      <c r="BSM115" s="87"/>
      <c r="BSN115" s="87"/>
      <c r="BSO115" s="87"/>
      <c r="BSP115" s="87"/>
      <c r="BSQ115" s="87"/>
      <c r="BSR115" s="87"/>
      <c r="BSS115" s="87"/>
      <c r="BST115" s="87"/>
      <c r="BSU115" s="87"/>
      <c r="BSV115" s="87"/>
      <c r="BSW115" s="87"/>
      <c r="BSX115" s="87"/>
      <c r="BSY115" s="87"/>
      <c r="BSZ115" s="87"/>
      <c r="BTA115" s="87"/>
      <c r="BTB115" s="87"/>
      <c r="BTC115" s="87"/>
      <c r="BTD115" s="87"/>
      <c r="BTE115" s="87"/>
      <c r="BTF115" s="87"/>
      <c r="BTG115" s="87"/>
      <c r="BTH115" s="87"/>
      <c r="BTI115" s="87"/>
      <c r="BTJ115" s="87"/>
      <c r="BTK115" s="87"/>
      <c r="BTL115" s="87"/>
      <c r="BTM115" s="87"/>
      <c r="BTN115" s="87"/>
      <c r="BTO115" s="87"/>
      <c r="BTP115" s="87"/>
      <c r="BTQ115" s="87"/>
      <c r="BTR115" s="87"/>
      <c r="BTS115" s="87"/>
      <c r="BTT115" s="87"/>
      <c r="BTU115" s="87"/>
      <c r="BTV115" s="87"/>
      <c r="BTW115" s="87"/>
      <c r="BTX115" s="87"/>
      <c r="BTY115" s="87"/>
      <c r="BTZ115" s="87"/>
      <c r="BUA115" s="87"/>
      <c r="BUB115" s="87"/>
      <c r="BUC115" s="87"/>
      <c r="BUD115" s="87"/>
      <c r="BUE115" s="87"/>
      <c r="BUF115" s="87"/>
      <c r="BUG115" s="87"/>
      <c r="BUH115" s="87"/>
      <c r="BUI115" s="87"/>
      <c r="BUJ115" s="87"/>
      <c r="BUK115" s="87"/>
      <c r="BUL115" s="87"/>
      <c r="BUM115" s="87"/>
      <c r="BUN115" s="87"/>
      <c r="BUO115" s="87"/>
      <c r="BUP115" s="87"/>
      <c r="BUQ115" s="87"/>
      <c r="BUR115" s="87"/>
      <c r="BUS115" s="87"/>
      <c r="BUT115" s="87"/>
      <c r="BUU115" s="87"/>
      <c r="BUV115" s="87"/>
      <c r="BUW115" s="87"/>
      <c r="BUX115" s="87"/>
      <c r="BUY115" s="87"/>
      <c r="BUZ115" s="87"/>
      <c r="BVA115" s="87"/>
      <c r="BVB115" s="87"/>
      <c r="BVC115" s="87"/>
      <c r="BVD115" s="87"/>
      <c r="BVE115" s="87"/>
      <c r="BVF115" s="87"/>
      <c r="BVG115" s="87"/>
      <c r="BVH115" s="87"/>
      <c r="BVI115" s="87"/>
      <c r="BVJ115" s="87"/>
      <c r="BVK115" s="87"/>
      <c r="BVL115" s="87"/>
      <c r="BVM115" s="87"/>
      <c r="BVN115" s="87"/>
      <c r="BVO115" s="87"/>
      <c r="BVP115" s="87"/>
      <c r="BVQ115" s="87"/>
      <c r="BVR115" s="87"/>
      <c r="BVS115" s="87"/>
      <c r="BVT115" s="87"/>
      <c r="BVU115" s="87"/>
      <c r="BVV115" s="87"/>
      <c r="BVW115" s="87"/>
      <c r="BVX115" s="87"/>
      <c r="BVY115" s="87"/>
      <c r="BVZ115" s="87"/>
      <c r="BWA115" s="87"/>
      <c r="BWB115" s="87"/>
      <c r="BWC115" s="87"/>
      <c r="BWD115" s="87"/>
      <c r="BWE115" s="87"/>
      <c r="BWF115" s="87"/>
      <c r="BWG115" s="87"/>
      <c r="BWH115" s="87"/>
      <c r="BWI115" s="87"/>
      <c r="BWJ115" s="87"/>
      <c r="BWK115" s="87"/>
      <c r="BWL115" s="87"/>
      <c r="BWM115" s="87"/>
      <c r="BWN115" s="87"/>
      <c r="BWO115" s="87"/>
      <c r="BWP115" s="87"/>
      <c r="BWQ115" s="87"/>
      <c r="BWR115" s="87"/>
      <c r="BWS115" s="87"/>
      <c r="BWT115" s="87"/>
      <c r="BWU115" s="87"/>
      <c r="BWV115" s="87"/>
      <c r="BWW115" s="87"/>
      <c r="BWX115" s="87"/>
      <c r="BWY115" s="87"/>
      <c r="BWZ115" s="87"/>
      <c r="BXA115" s="87"/>
      <c r="BXB115" s="87"/>
      <c r="BXC115" s="87"/>
      <c r="BXD115" s="87"/>
      <c r="BXE115" s="87"/>
      <c r="BXF115" s="87"/>
      <c r="BXG115" s="87"/>
      <c r="BXH115" s="87"/>
      <c r="BXI115" s="87"/>
      <c r="BXJ115" s="87"/>
      <c r="BXK115" s="87"/>
      <c r="BXL115" s="87"/>
      <c r="BXM115" s="87"/>
      <c r="BXN115" s="87"/>
      <c r="BXO115" s="87"/>
      <c r="BXP115" s="87"/>
      <c r="BXQ115" s="87"/>
      <c r="BXR115" s="87"/>
      <c r="BXS115" s="87"/>
      <c r="BXT115" s="87"/>
      <c r="BXU115" s="87"/>
      <c r="BXV115" s="87"/>
      <c r="BXW115" s="87"/>
      <c r="BXX115" s="87"/>
      <c r="BXY115" s="87"/>
    </row>
    <row r="116" spans="1:2001" s="88" customFormat="1" ht="15.75" hidden="1" customHeight="1" outlineLevel="1">
      <c r="A116" s="53"/>
      <c r="B116" s="89" t="s">
        <v>102</v>
      </c>
      <c r="C116" s="90">
        <f>'[17]2012 Charge Activity'!$AD$1121</f>
        <v>1</v>
      </c>
      <c r="D116" s="91"/>
      <c r="E116" s="85"/>
      <c r="F116" s="85"/>
      <c r="G116" s="64"/>
      <c r="H116" s="64"/>
      <c r="I116" s="95"/>
      <c r="J116" s="85"/>
      <c r="K116" s="96"/>
      <c r="L116" s="95"/>
      <c r="M116" s="86"/>
      <c r="N116" s="86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  <c r="IP116" s="87"/>
      <c r="IQ116" s="87"/>
      <c r="IR116" s="87"/>
      <c r="IS116" s="87"/>
      <c r="IT116" s="87"/>
      <c r="IU116" s="87"/>
      <c r="IV116" s="87"/>
      <c r="IW116" s="87"/>
      <c r="IX116" s="87"/>
      <c r="IY116" s="87"/>
      <c r="IZ116" s="87"/>
      <c r="JA116" s="87"/>
      <c r="JB116" s="87"/>
      <c r="JC116" s="87"/>
      <c r="JD116" s="87"/>
      <c r="JE116" s="87"/>
      <c r="JF116" s="87"/>
      <c r="JG116" s="87"/>
      <c r="JH116" s="87"/>
      <c r="JI116" s="87"/>
      <c r="JJ116" s="87"/>
      <c r="JK116" s="87"/>
      <c r="JL116" s="87"/>
      <c r="JM116" s="87"/>
      <c r="JN116" s="87"/>
      <c r="JO116" s="87"/>
      <c r="JP116" s="87"/>
      <c r="JQ116" s="87"/>
      <c r="JR116" s="87"/>
      <c r="JS116" s="87"/>
      <c r="JT116" s="87"/>
      <c r="JU116" s="87"/>
      <c r="JV116" s="87"/>
      <c r="JW116" s="87"/>
      <c r="JX116" s="87"/>
      <c r="JY116" s="87"/>
      <c r="JZ116" s="87"/>
      <c r="KA116" s="87"/>
      <c r="KB116" s="87"/>
      <c r="KC116" s="87"/>
      <c r="KD116" s="87"/>
      <c r="KE116" s="87"/>
      <c r="KF116" s="87"/>
      <c r="KG116" s="87"/>
      <c r="KH116" s="87"/>
      <c r="KI116" s="87"/>
      <c r="KJ116" s="87"/>
      <c r="KK116" s="87"/>
      <c r="KL116" s="87"/>
      <c r="KM116" s="87"/>
      <c r="KN116" s="87"/>
      <c r="KO116" s="87"/>
      <c r="KP116" s="87"/>
      <c r="KQ116" s="87"/>
      <c r="KR116" s="87"/>
      <c r="KS116" s="87"/>
      <c r="KT116" s="87"/>
      <c r="KU116" s="87"/>
      <c r="KV116" s="87"/>
      <c r="KW116" s="87"/>
      <c r="KX116" s="87"/>
      <c r="KY116" s="87"/>
      <c r="KZ116" s="87"/>
      <c r="LA116" s="87"/>
      <c r="LB116" s="87"/>
      <c r="LC116" s="87"/>
      <c r="LD116" s="87"/>
      <c r="LE116" s="87"/>
      <c r="LF116" s="87"/>
      <c r="LG116" s="87"/>
      <c r="LH116" s="87"/>
      <c r="LI116" s="87"/>
      <c r="LJ116" s="87"/>
      <c r="LK116" s="87"/>
      <c r="LL116" s="87"/>
      <c r="LM116" s="87"/>
      <c r="LN116" s="87"/>
      <c r="LO116" s="87"/>
      <c r="LP116" s="87"/>
      <c r="LQ116" s="87"/>
      <c r="LR116" s="87"/>
      <c r="LS116" s="87"/>
      <c r="LT116" s="87"/>
      <c r="LU116" s="87"/>
      <c r="LV116" s="87"/>
      <c r="LW116" s="87"/>
      <c r="LX116" s="87"/>
      <c r="LY116" s="87"/>
      <c r="LZ116" s="87"/>
      <c r="MA116" s="87"/>
      <c r="MB116" s="87"/>
      <c r="MC116" s="87"/>
      <c r="MD116" s="87"/>
      <c r="ME116" s="87"/>
      <c r="MF116" s="87"/>
      <c r="MG116" s="87"/>
      <c r="MH116" s="87"/>
      <c r="MI116" s="87"/>
      <c r="MJ116" s="87"/>
      <c r="MK116" s="87"/>
      <c r="ML116" s="87"/>
      <c r="MM116" s="87"/>
      <c r="MN116" s="87"/>
      <c r="MO116" s="87"/>
      <c r="MP116" s="87"/>
      <c r="MQ116" s="87"/>
      <c r="MR116" s="87"/>
      <c r="MS116" s="87"/>
      <c r="MT116" s="87"/>
      <c r="MU116" s="87"/>
      <c r="MV116" s="87"/>
      <c r="MW116" s="87"/>
      <c r="MX116" s="87"/>
      <c r="MY116" s="87"/>
      <c r="MZ116" s="87"/>
      <c r="NA116" s="87"/>
      <c r="NB116" s="87"/>
      <c r="NC116" s="87"/>
      <c r="ND116" s="87"/>
      <c r="NE116" s="87"/>
      <c r="NF116" s="87"/>
      <c r="NG116" s="87"/>
      <c r="NH116" s="87"/>
      <c r="NI116" s="87"/>
      <c r="NJ116" s="87"/>
      <c r="NK116" s="87"/>
      <c r="NL116" s="87"/>
      <c r="NM116" s="87"/>
      <c r="NN116" s="87"/>
      <c r="NO116" s="87"/>
      <c r="NP116" s="87"/>
      <c r="NQ116" s="87"/>
      <c r="NR116" s="87"/>
      <c r="NS116" s="87"/>
      <c r="NT116" s="87"/>
      <c r="NU116" s="87"/>
      <c r="NV116" s="87"/>
      <c r="NW116" s="87"/>
      <c r="NX116" s="87"/>
      <c r="NY116" s="87"/>
      <c r="NZ116" s="87"/>
      <c r="OA116" s="87"/>
      <c r="OB116" s="87"/>
      <c r="OC116" s="87"/>
      <c r="OD116" s="87"/>
      <c r="OE116" s="87"/>
      <c r="OF116" s="87"/>
      <c r="OG116" s="87"/>
      <c r="OH116" s="87"/>
      <c r="OI116" s="87"/>
      <c r="OJ116" s="87"/>
      <c r="OK116" s="87"/>
      <c r="OL116" s="87"/>
      <c r="OM116" s="87"/>
      <c r="ON116" s="87"/>
      <c r="OO116" s="87"/>
      <c r="OP116" s="87"/>
      <c r="OQ116" s="87"/>
      <c r="OR116" s="87"/>
      <c r="OS116" s="87"/>
      <c r="OT116" s="87"/>
      <c r="OU116" s="87"/>
      <c r="OV116" s="87"/>
      <c r="OW116" s="87"/>
      <c r="OX116" s="87"/>
      <c r="OY116" s="87"/>
      <c r="OZ116" s="87"/>
      <c r="PA116" s="87"/>
      <c r="PB116" s="87"/>
      <c r="PC116" s="87"/>
      <c r="PD116" s="87"/>
      <c r="PE116" s="87"/>
      <c r="PF116" s="87"/>
      <c r="PG116" s="87"/>
      <c r="PH116" s="87"/>
      <c r="PI116" s="87"/>
      <c r="PJ116" s="87"/>
      <c r="PK116" s="87"/>
      <c r="PL116" s="87"/>
      <c r="PM116" s="87"/>
      <c r="PN116" s="87"/>
      <c r="PO116" s="87"/>
      <c r="PP116" s="87"/>
      <c r="PQ116" s="87"/>
      <c r="PR116" s="87"/>
      <c r="PS116" s="87"/>
      <c r="PT116" s="87"/>
      <c r="PU116" s="87"/>
      <c r="PV116" s="87"/>
      <c r="PW116" s="87"/>
      <c r="PX116" s="87"/>
      <c r="PY116" s="87"/>
      <c r="PZ116" s="87"/>
      <c r="QA116" s="87"/>
      <c r="QB116" s="87"/>
      <c r="QC116" s="87"/>
      <c r="QD116" s="87"/>
      <c r="QE116" s="87"/>
      <c r="QF116" s="87"/>
      <c r="QG116" s="87"/>
      <c r="QH116" s="87"/>
      <c r="QI116" s="87"/>
      <c r="QJ116" s="87"/>
      <c r="QK116" s="87"/>
      <c r="QL116" s="87"/>
      <c r="QM116" s="87"/>
      <c r="QN116" s="87"/>
      <c r="QO116" s="87"/>
      <c r="QP116" s="87"/>
      <c r="QQ116" s="87"/>
      <c r="QR116" s="87"/>
      <c r="QS116" s="87"/>
      <c r="QT116" s="87"/>
      <c r="QU116" s="87"/>
      <c r="QV116" s="87"/>
      <c r="QW116" s="87"/>
      <c r="QX116" s="87"/>
      <c r="QY116" s="87"/>
      <c r="QZ116" s="87"/>
      <c r="RA116" s="87"/>
      <c r="RB116" s="87"/>
      <c r="RC116" s="87"/>
      <c r="RD116" s="87"/>
      <c r="RE116" s="87"/>
      <c r="RF116" s="87"/>
      <c r="RG116" s="87"/>
      <c r="RH116" s="87"/>
      <c r="RI116" s="87"/>
      <c r="RJ116" s="87"/>
      <c r="RK116" s="87"/>
      <c r="RL116" s="87"/>
      <c r="RM116" s="87"/>
      <c r="RN116" s="87"/>
      <c r="RO116" s="87"/>
      <c r="RP116" s="87"/>
      <c r="RQ116" s="87"/>
      <c r="RR116" s="87"/>
      <c r="RS116" s="87"/>
      <c r="RT116" s="87"/>
      <c r="RU116" s="87"/>
      <c r="RV116" s="87"/>
      <c r="RW116" s="87"/>
      <c r="RX116" s="87"/>
      <c r="RY116" s="87"/>
      <c r="RZ116" s="87"/>
      <c r="SA116" s="87"/>
      <c r="SB116" s="87"/>
      <c r="SC116" s="87"/>
      <c r="SD116" s="87"/>
      <c r="SE116" s="87"/>
      <c r="SF116" s="87"/>
      <c r="SG116" s="87"/>
      <c r="SH116" s="87"/>
      <c r="SI116" s="87"/>
      <c r="SJ116" s="87"/>
      <c r="SK116" s="87"/>
      <c r="SL116" s="87"/>
      <c r="SM116" s="87"/>
      <c r="SN116" s="87"/>
      <c r="SO116" s="87"/>
      <c r="SP116" s="87"/>
      <c r="SQ116" s="87"/>
      <c r="SR116" s="87"/>
      <c r="SS116" s="87"/>
      <c r="ST116" s="87"/>
      <c r="SU116" s="87"/>
      <c r="SV116" s="87"/>
      <c r="SW116" s="87"/>
      <c r="SX116" s="87"/>
      <c r="SY116" s="87"/>
      <c r="SZ116" s="87"/>
      <c r="TA116" s="87"/>
      <c r="TB116" s="87"/>
      <c r="TC116" s="87"/>
      <c r="TD116" s="87"/>
      <c r="TE116" s="87"/>
      <c r="TF116" s="87"/>
      <c r="TG116" s="87"/>
      <c r="TH116" s="87"/>
      <c r="TI116" s="87"/>
      <c r="TJ116" s="87"/>
      <c r="TK116" s="87"/>
      <c r="TL116" s="87"/>
      <c r="TM116" s="87"/>
      <c r="TN116" s="87"/>
      <c r="TO116" s="87"/>
      <c r="TP116" s="87"/>
      <c r="TQ116" s="87"/>
      <c r="TR116" s="87"/>
      <c r="TS116" s="87"/>
      <c r="TT116" s="87"/>
      <c r="TU116" s="87"/>
      <c r="TV116" s="87"/>
      <c r="TW116" s="87"/>
      <c r="TX116" s="87"/>
      <c r="TY116" s="87"/>
      <c r="TZ116" s="87"/>
      <c r="UA116" s="87"/>
      <c r="UB116" s="87"/>
      <c r="UC116" s="87"/>
      <c r="UD116" s="87"/>
      <c r="UE116" s="87"/>
      <c r="UF116" s="87"/>
      <c r="UG116" s="87"/>
      <c r="UH116" s="87"/>
      <c r="UI116" s="87"/>
      <c r="UJ116" s="87"/>
      <c r="UK116" s="87"/>
      <c r="UL116" s="87"/>
      <c r="UM116" s="87"/>
      <c r="UN116" s="87"/>
      <c r="UO116" s="87"/>
      <c r="UP116" s="87"/>
      <c r="UQ116" s="87"/>
      <c r="UR116" s="87"/>
      <c r="US116" s="87"/>
      <c r="UT116" s="87"/>
      <c r="UU116" s="87"/>
      <c r="UV116" s="87"/>
      <c r="UW116" s="87"/>
      <c r="UX116" s="87"/>
      <c r="UY116" s="87"/>
      <c r="UZ116" s="87"/>
      <c r="VA116" s="87"/>
      <c r="VB116" s="87"/>
      <c r="VC116" s="87"/>
      <c r="VD116" s="87"/>
      <c r="VE116" s="87"/>
      <c r="VF116" s="87"/>
      <c r="VG116" s="87"/>
      <c r="VH116" s="87"/>
      <c r="VI116" s="87"/>
      <c r="VJ116" s="87"/>
      <c r="VK116" s="87"/>
      <c r="VL116" s="87"/>
      <c r="VM116" s="87"/>
      <c r="VN116" s="87"/>
      <c r="VO116" s="87"/>
      <c r="VP116" s="87"/>
      <c r="VQ116" s="87"/>
      <c r="VR116" s="87"/>
      <c r="VS116" s="87"/>
      <c r="VT116" s="87"/>
      <c r="VU116" s="87"/>
      <c r="VV116" s="87"/>
      <c r="VW116" s="87"/>
      <c r="VX116" s="87"/>
      <c r="VY116" s="87"/>
      <c r="VZ116" s="87"/>
      <c r="WA116" s="87"/>
      <c r="WB116" s="87"/>
      <c r="WC116" s="87"/>
      <c r="WD116" s="87"/>
      <c r="WE116" s="87"/>
      <c r="WF116" s="87"/>
      <c r="WG116" s="87"/>
      <c r="WH116" s="87"/>
      <c r="WI116" s="87"/>
      <c r="WJ116" s="87"/>
      <c r="WK116" s="87"/>
      <c r="WL116" s="87"/>
      <c r="WM116" s="87"/>
      <c r="WN116" s="87"/>
      <c r="WO116" s="87"/>
      <c r="WP116" s="87"/>
      <c r="WQ116" s="87"/>
      <c r="WR116" s="87"/>
      <c r="WS116" s="87"/>
      <c r="WT116" s="87"/>
      <c r="WU116" s="87"/>
      <c r="WV116" s="87"/>
      <c r="WW116" s="87"/>
      <c r="WX116" s="87"/>
      <c r="WY116" s="87"/>
      <c r="WZ116" s="87"/>
      <c r="XA116" s="87"/>
      <c r="XB116" s="87"/>
      <c r="XC116" s="87"/>
      <c r="XD116" s="87"/>
      <c r="XE116" s="87"/>
      <c r="XF116" s="87"/>
      <c r="XG116" s="87"/>
      <c r="XH116" s="87"/>
      <c r="XI116" s="87"/>
      <c r="XJ116" s="87"/>
      <c r="XK116" s="87"/>
      <c r="XL116" s="87"/>
      <c r="XM116" s="87"/>
      <c r="XN116" s="87"/>
      <c r="XO116" s="87"/>
      <c r="XP116" s="87"/>
      <c r="XQ116" s="87"/>
      <c r="XR116" s="87"/>
      <c r="XS116" s="87"/>
      <c r="XT116" s="87"/>
      <c r="XU116" s="87"/>
      <c r="XV116" s="87"/>
      <c r="XW116" s="87"/>
      <c r="XX116" s="87"/>
      <c r="XY116" s="87"/>
      <c r="XZ116" s="87"/>
      <c r="YA116" s="87"/>
      <c r="YB116" s="87"/>
      <c r="YC116" s="87"/>
      <c r="YD116" s="87"/>
      <c r="YE116" s="87"/>
      <c r="YF116" s="87"/>
      <c r="YG116" s="87"/>
      <c r="YH116" s="87"/>
      <c r="YI116" s="87"/>
      <c r="YJ116" s="87"/>
      <c r="YK116" s="87"/>
      <c r="YL116" s="87"/>
      <c r="YM116" s="87"/>
      <c r="YN116" s="87"/>
      <c r="YO116" s="87"/>
      <c r="YP116" s="87"/>
      <c r="YQ116" s="87"/>
      <c r="YR116" s="87"/>
      <c r="YS116" s="87"/>
      <c r="YT116" s="87"/>
      <c r="YU116" s="87"/>
      <c r="YV116" s="87"/>
      <c r="YW116" s="87"/>
      <c r="YX116" s="87"/>
      <c r="YY116" s="87"/>
      <c r="YZ116" s="87"/>
      <c r="ZA116" s="87"/>
      <c r="ZB116" s="87"/>
      <c r="ZC116" s="87"/>
      <c r="ZD116" s="87"/>
      <c r="ZE116" s="87"/>
      <c r="ZF116" s="87"/>
      <c r="ZG116" s="87"/>
      <c r="ZH116" s="87"/>
      <c r="ZI116" s="87"/>
      <c r="ZJ116" s="87"/>
      <c r="ZK116" s="87"/>
      <c r="ZL116" s="87"/>
      <c r="ZM116" s="87"/>
      <c r="ZN116" s="87"/>
      <c r="ZO116" s="87"/>
      <c r="ZP116" s="87"/>
      <c r="ZQ116" s="87"/>
      <c r="ZR116" s="87"/>
      <c r="ZS116" s="87"/>
      <c r="ZT116" s="87"/>
      <c r="ZU116" s="87"/>
      <c r="ZV116" s="87"/>
      <c r="ZW116" s="87"/>
      <c r="ZX116" s="87"/>
      <c r="ZY116" s="87"/>
      <c r="ZZ116" s="87"/>
      <c r="AAA116" s="87"/>
      <c r="AAB116" s="87"/>
      <c r="AAC116" s="87"/>
      <c r="AAD116" s="87"/>
      <c r="AAE116" s="87"/>
      <c r="AAF116" s="87"/>
      <c r="AAG116" s="87"/>
      <c r="AAH116" s="87"/>
      <c r="AAI116" s="87"/>
      <c r="AAJ116" s="87"/>
      <c r="AAK116" s="87"/>
      <c r="AAL116" s="87"/>
      <c r="AAM116" s="87"/>
      <c r="AAN116" s="87"/>
      <c r="AAO116" s="87"/>
      <c r="AAP116" s="87"/>
      <c r="AAQ116" s="87"/>
      <c r="AAR116" s="87"/>
      <c r="AAS116" s="87"/>
      <c r="AAT116" s="87"/>
      <c r="AAU116" s="87"/>
      <c r="AAV116" s="87"/>
      <c r="AAW116" s="87"/>
      <c r="AAX116" s="87"/>
      <c r="AAY116" s="87"/>
      <c r="AAZ116" s="87"/>
      <c r="ABA116" s="87"/>
      <c r="ABB116" s="87"/>
      <c r="ABC116" s="87"/>
      <c r="ABD116" s="87"/>
      <c r="ABE116" s="87"/>
      <c r="ABF116" s="87"/>
      <c r="ABG116" s="87"/>
      <c r="ABH116" s="87"/>
      <c r="ABI116" s="87"/>
      <c r="ABJ116" s="87"/>
      <c r="ABK116" s="87"/>
      <c r="ABL116" s="87"/>
      <c r="ABM116" s="87"/>
      <c r="ABN116" s="87"/>
      <c r="ABO116" s="87"/>
      <c r="ABP116" s="87"/>
      <c r="ABQ116" s="87"/>
      <c r="ABR116" s="87"/>
      <c r="ABS116" s="87"/>
      <c r="ABT116" s="87"/>
      <c r="ABU116" s="87"/>
      <c r="ABV116" s="87"/>
      <c r="ABW116" s="87"/>
      <c r="ABX116" s="87"/>
      <c r="ABY116" s="87"/>
      <c r="ABZ116" s="87"/>
      <c r="ACA116" s="87"/>
      <c r="ACB116" s="87"/>
      <c r="ACC116" s="87"/>
      <c r="ACD116" s="87"/>
      <c r="ACE116" s="87"/>
      <c r="ACF116" s="87"/>
      <c r="ACG116" s="87"/>
      <c r="ACH116" s="87"/>
      <c r="ACI116" s="87"/>
      <c r="ACJ116" s="87"/>
      <c r="ACK116" s="87"/>
      <c r="ACL116" s="87"/>
      <c r="ACM116" s="87"/>
      <c r="ACN116" s="87"/>
      <c r="ACO116" s="87"/>
      <c r="ACP116" s="87"/>
      <c r="ACQ116" s="87"/>
      <c r="ACR116" s="87"/>
      <c r="ACS116" s="87"/>
      <c r="ACT116" s="87"/>
      <c r="ACU116" s="87"/>
      <c r="ACV116" s="87"/>
      <c r="ACW116" s="87"/>
      <c r="ACX116" s="87"/>
      <c r="ACY116" s="87"/>
      <c r="ACZ116" s="87"/>
      <c r="ADA116" s="87"/>
      <c r="ADB116" s="87"/>
      <c r="ADC116" s="87"/>
      <c r="ADD116" s="87"/>
      <c r="ADE116" s="87"/>
      <c r="ADF116" s="87"/>
      <c r="ADG116" s="87"/>
      <c r="ADH116" s="87"/>
      <c r="ADI116" s="87"/>
      <c r="ADJ116" s="87"/>
      <c r="ADK116" s="87"/>
      <c r="ADL116" s="87"/>
      <c r="ADM116" s="87"/>
      <c r="ADN116" s="87"/>
      <c r="ADO116" s="87"/>
      <c r="ADP116" s="87"/>
      <c r="ADQ116" s="87"/>
      <c r="ADR116" s="87"/>
      <c r="ADS116" s="87"/>
      <c r="ADT116" s="87"/>
      <c r="ADU116" s="87"/>
      <c r="ADV116" s="87"/>
      <c r="ADW116" s="87"/>
      <c r="ADX116" s="87"/>
      <c r="ADY116" s="87"/>
      <c r="ADZ116" s="87"/>
      <c r="AEA116" s="87"/>
      <c r="AEB116" s="87"/>
      <c r="AEC116" s="87"/>
      <c r="AED116" s="87"/>
      <c r="AEE116" s="87"/>
      <c r="AEF116" s="87"/>
      <c r="AEG116" s="87"/>
      <c r="AEH116" s="87"/>
      <c r="AEI116" s="87"/>
      <c r="AEJ116" s="87"/>
      <c r="AEK116" s="87"/>
      <c r="AEL116" s="87"/>
      <c r="AEM116" s="87"/>
      <c r="AEN116" s="87"/>
      <c r="AEO116" s="87"/>
      <c r="AEP116" s="87"/>
      <c r="AEQ116" s="87"/>
      <c r="AER116" s="87"/>
      <c r="AES116" s="87"/>
      <c r="AET116" s="87"/>
      <c r="AEU116" s="87"/>
      <c r="AEV116" s="87"/>
      <c r="AEW116" s="87"/>
      <c r="AEX116" s="87"/>
      <c r="AEY116" s="87"/>
      <c r="AEZ116" s="87"/>
      <c r="AFA116" s="87"/>
      <c r="AFB116" s="87"/>
      <c r="AFC116" s="87"/>
      <c r="AFD116" s="87"/>
      <c r="AFE116" s="87"/>
      <c r="AFF116" s="87"/>
      <c r="AFG116" s="87"/>
      <c r="AFH116" s="87"/>
      <c r="AFI116" s="87"/>
      <c r="AFJ116" s="87"/>
      <c r="AFK116" s="87"/>
      <c r="AFL116" s="87"/>
      <c r="AFM116" s="87"/>
      <c r="AFN116" s="87"/>
      <c r="AFO116" s="87"/>
      <c r="AFP116" s="87"/>
      <c r="AFQ116" s="87"/>
      <c r="AFR116" s="87"/>
      <c r="AFS116" s="87"/>
      <c r="AFT116" s="87"/>
      <c r="AFU116" s="87"/>
      <c r="AFV116" s="87"/>
      <c r="AFW116" s="87"/>
      <c r="AFX116" s="87"/>
      <c r="AFY116" s="87"/>
      <c r="AFZ116" s="87"/>
      <c r="AGA116" s="87"/>
      <c r="AGB116" s="87"/>
      <c r="AGC116" s="87"/>
      <c r="AGD116" s="87"/>
      <c r="AGE116" s="87"/>
      <c r="AGF116" s="87"/>
      <c r="AGG116" s="87"/>
      <c r="AGH116" s="87"/>
      <c r="AGI116" s="87"/>
      <c r="AGJ116" s="87"/>
      <c r="AGK116" s="87"/>
      <c r="AGL116" s="87"/>
      <c r="AGM116" s="87"/>
      <c r="AGN116" s="87"/>
      <c r="AGO116" s="87"/>
      <c r="AGP116" s="87"/>
      <c r="AGQ116" s="87"/>
      <c r="AGR116" s="87"/>
      <c r="AGS116" s="87"/>
      <c r="AGT116" s="87"/>
      <c r="AGU116" s="87"/>
      <c r="AGV116" s="87"/>
      <c r="AGW116" s="87"/>
      <c r="AGX116" s="87"/>
      <c r="AGY116" s="87"/>
      <c r="AGZ116" s="87"/>
      <c r="AHA116" s="87"/>
      <c r="AHB116" s="87"/>
      <c r="AHC116" s="87"/>
      <c r="AHD116" s="87"/>
      <c r="AHE116" s="87"/>
      <c r="AHF116" s="87"/>
      <c r="AHG116" s="87"/>
      <c r="AHH116" s="87"/>
      <c r="AHI116" s="87"/>
      <c r="AHJ116" s="87"/>
      <c r="AHK116" s="87"/>
      <c r="AHL116" s="87"/>
      <c r="AHM116" s="87"/>
      <c r="AHN116" s="87"/>
      <c r="AHO116" s="87"/>
      <c r="AHP116" s="87"/>
      <c r="AHQ116" s="87"/>
      <c r="AHR116" s="87"/>
      <c r="AHS116" s="87"/>
      <c r="AHT116" s="87"/>
      <c r="AHU116" s="87"/>
      <c r="AHV116" s="87"/>
      <c r="AHW116" s="87"/>
      <c r="AHX116" s="87"/>
      <c r="AHY116" s="87"/>
      <c r="AHZ116" s="87"/>
      <c r="AIA116" s="87"/>
      <c r="AIB116" s="87"/>
      <c r="AIC116" s="87"/>
      <c r="AID116" s="87"/>
      <c r="AIE116" s="87"/>
      <c r="AIF116" s="87"/>
      <c r="AIG116" s="87"/>
      <c r="AIH116" s="87"/>
      <c r="AII116" s="87"/>
      <c r="AIJ116" s="87"/>
      <c r="AIK116" s="87"/>
      <c r="AIL116" s="87"/>
      <c r="AIM116" s="87"/>
      <c r="AIN116" s="87"/>
      <c r="AIO116" s="87"/>
      <c r="AIP116" s="87"/>
      <c r="AIQ116" s="87"/>
      <c r="AIR116" s="87"/>
      <c r="AIS116" s="87"/>
      <c r="AIT116" s="87"/>
      <c r="AIU116" s="87"/>
      <c r="AIV116" s="87"/>
      <c r="AIW116" s="87"/>
      <c r="AIX116" s="87"/>
      <c r="AIY116" s="87"/>
      <c r="AIZ116" s="87"/>
      <c r="AJA116" s="87"/>
      <c r="AJB116" s="87"/>
      <c r="AJC116" s="87"/>
      <c r="AJD116" s="87"/>
      <c r="AJE116" s="87"/>
      <c r="AJF116" s="87"/>
      <c r="AJG116" s="87"/>
      <c r="AJH116" s="87"/>
      <c r="AJI116" s="87"/>
      <c r="AJJ116" s="87"/>
      <c r="AJK116" s="87"/>
      <c r="AJL116" s="87"/>
      <c r="AJM116" s="87"/>
      <c r="AJN116" s="87"/>
      <c r="AJO116" s="87"/>
      <c r="AJP116" s="87"/>
      <c r="AJQ116" s="87"/>
      <c r="AJR116" s="87"/>
      <c r="AJS116" s="87"/>
      <c r="AJT116" s="87"/>
      <c r="AJU116" s="87"/>
      <c r="AJV116" s="87"/>
      <c r="AJW116" s="87"/>
      <c r="AJX116" s="87"/>
      <c r="AJY116" s="87"/>
      <c r="AJZ116" s="87"/>
      <c r="AKA116" s="87"/>
      <c r="AKB116" s="87"/>
      <c r="AKC116" s="87"/>
      <c r="AKD116" s="87"/>
      <c r="AKE116" s="87"/>
      <c r="AKF116" s="87"/>
      <c r="AKG116" s="87"/>
      <c r="AKH116" s="87"/>
      <c r="AKI116" s="87"/>
      <c r="AKJ116" s="87"/>
      <c r="AKK116" s="87"/>
      <c r="AKL116" s="87"/>
      <c r="AKM116" s="87"/>
      <c r="AKN116" s="87"/>
      <c r="AKO116" s="87"/>
      <c r="AKP116" s="87"/>
      <c r="AKQ116" s="87"/>
      <c r="AKR116" s="87"/>
      <c r="AKS116" s="87"/>
      <c r="AKT116" s="87"/>
      <c r="AKU116" s="87"/>
      <c r="AKV116" s="87"/>
      <c r="AKW116" s="87"/>
      <c r="AKX116" s="87"/>
      <c r="AKY116" s="87"/>
      <c r="AKZ116" s="87"/>
      <c r="ALA116" s="87"/>
      <c r="ALB116" s="87"/>
      <c r="ALC116" s="87"/>
      <c r="ALD116" s="87"/>
      <c r="ALE116" s="87"/>
      <c r="ALF116" s="87"/>
      <c r="ALG116" s="87"/>
      <c r="ALH116" s="87"/>
      <c r="ALI116" s="87"/>
      <c r="ALJ116" s="87"/>
      <c r="ALK116" s="87"/>
      <c r="ALL116" s="87"/>
      <c r="ALM116" s="87"/>
      <c r="ALN116" s="87"/>
      <c r="ALO116" s="87"/>
      <c r="ALP116" s="87"/>
      <c r="ALQ116" s="87"/>
      <c r="ALR116" s="87"/>
      <c r="ALS116" s="87"/>
      <c r="ALT116" s="87"/>
      <c r="ALU116" s="87"/>
      <c r="ALV116" s="87"/>
      <c r="ALW116" s="87"/>
      <c r="ALX116" s="87"/>
      <c r="ALY116" s="87"/>
      <c r="ALZ116" s="87"/>
      <c r="AMA116" s="87"/>
      <c r="AMB116" s="87"/>
      <c r="AMC116" s="87"/>
      <c r="AMD116" s="87"/>
      <c r="AME116" s="87"/>
      <c r="AMF116" s="87"/>
      <c r="AMG116" s="87"/>
      <c r="AMH116" s="87"/>
      <c r="AMI116" s="87"/>
      <c r="AMJ116" s="87"/>
      <c r="AMK116" s="87"/>
      <c r="AML116" s="87"/>
      <c r="AMM116" s="87"/>
      <c r="AMN116" s="87"/>
      <c r="AMO116" s="87"/>
      <c r="AMP116" s="87"/>
      <c r="AMQ116" s="87"/>
      <c r="AMR116" s="87"/>
      <c r="AMS116" s="87"/>
      <c r="AMT116" s="87"/>
      <c r="AMU116" s="87"/>
      <c r="AMV116" s="87"/>
      <c r="AMW116" s="87"/>
      <c r="AMX116" s="87"/>
      <c r="AMY116" s="87"/>
      <c r="AMZ116" s="87"/>
      <c r="ANA116" s="87"/>
      <c r="ANB116" s="87"/>
      <c r="ANC116" s="87"/>
      <c r="AND116" s="87"/>
      <c r="ANE116" s="87"/>
      <c r="ANF116" s="87"/>
      <c r="ANG116" s="87"/>
      <c r="ANH116" s="87"/>
      <c r="ANI116" s="87"/>
      <c r="ANJ116" s="87"/>
      <c r="ANK116" s="87"/>
      <c r="ANL116" s="87"/>
      <c r="ANM116" s="87"/>
      <c r="ANN116" s="87"/>
      <c r="ANO116" s="87"/>
      <c r="ANP116" s="87"/>
      <c r="ANQ116" s="87"/>
      <c r="ANR116" s="87"/>
      <c r="ANS116" s="87"/>
      <c r="ANT116" s="87"/>
      <c r="ANU116" s="87"/>
      <c r="ANV116" s="87"/>
      <c r="ANW116" s="87"/>
      <c r="ANX116" s="87"/>
      <c r="ANY116" s="87"/>
      <c r="ANZ116" s="87"/>
      <c r="AOA116" s="87"/>
      <c r="AOB116" s="87"/>
      <c r="AOC116" s="87"/>
      <c r="AOD116" s="87"/>
      <c r="AOE116" s="87"/>
      <c r="AOF116" s="87"/>
      <c r="AOG116" s="87"/>
      <c r="AOH116" s="87"/>
      <c r="AOI116" s="87"/>
      <c r="AOJ116" s="87"/>
      <c r="AOK116" s="87"/>
      <c r="AOL116" s="87"/>
      <c r="AOM116" s="87"/>
      <c r="AON116" s="87"/>
      <c r="AOO116" s="87"/>
      <c r="AOP116" s="87"/>
      <c r="AOQ116" s="87"/>
      <c r="AOR116" s="87"/>
      <c r="AOS116" s="87"/>
      <c r="AOT116" s="87"/>
      <c r="AOU116" s="87"/>
      <c r="AOV116" s="87"/>
      <c r="AOW116" s="87"/>
      <c r="AOX116" s="87"/>
      <c r="AOY116" s="87"/>
      <c r="AOZ116" s="87"/>
      <c r="APA116" s="87"/>
      <c r="APB116" s="87"/>
      <c r="APC116" s="87"/>
      <c r="APD116" s="87"/>
      <c r="APE116" s="87"/>
      <c r="APF116" s="87"/>
      <c r="APG116" s="87"/>
      <c r="APH116" s="87"/>
      <c r="API116" s="87"/>
      <c r="APJ116" s="87"/>
      <c r="APK116" s="87"/>
      <c r="APL116" s="87"/>
      <c r="APM116" s="87"/>
      <c r="APN116" s="87"/>
      <c r="APO116" s="87"/>
      <c r="APP116" s="87"/>
      <c r="APQ116" s="87"/>
      <c r="APR116" s="87"/>
      <c r="APS116" s="87"/>
      <c r="APT116" s="87"/>
      <c r="APU116" s="87"/>
      <c r="APV116" s="87"/>
      <c r="APW116" s="87"/>
      <c r="APX116" s="87"/>
      <c r="APY116" s="87"/>
      <c r="APZ116" s="87"/>
      <c r="AQA116" s="87"/>
      <c r="AQB116" s="87"/>
      <c r="AQC116" s="87"/>
      <c r="AQD116" s="87"/>
      <c r="AQE116" s="87"/>
      <c r="AQF116" s="87"/>
      <c r="AQG116" s="87"/>
      <c r="AQH116" s="87"/>
      <c r="AQI116" s="87"/>
      <c r="AQJ116" s="87"/>
      <c r="AQK116" s="87"/>
      <c r="AQL116" s="87"/>
      <c r="AQM116" s="87"/>
      <c r="AQN116" s="87"/>
      <c r="AQO116" s="87"/>
      <c r="AQP116" s="87"/>
      <c r="AQQ116" s="87"/>
      <c r="AQR116" s="87"/>
      <c r="AQS116" s="87"/>
      <c r="AQT116" s="87"/>
      <c r="AQU116" s="87"/>
      <c r="AQV116" s="87"/>
      <c r="AQW116" s="87"/>
      <c r="AQX116" s="87"/>
      <c r="AQY116" s="87"/>
      <c r="AQZ116" s="87"/>
      <c r="ARA116" s="87"/>
      <c r="ARB116" s="87"/>
      <c r="ARC116" s="87"/>
      <c r="ARD116" s="87"/>
      <c r="ARE116" s="87"/>
      <c r="ARF116" s="87"/>
      <c r="ARG116" s="87"/>
      <c r="ARH116" s="87"/>
      <c r="ARI116" s="87"/>
      <c r="ARJ116" s="87"/>
      <c r="ARK116" s="87"/>
      <c r="ARL116" s="87"/>
      <c r="ARM116" s="87"/>
      <c r="ARN116" s="87"/>
      <c r="ARO116" s="87"/>
      <c r="ARP116" s="87"/>
      <c r="ARQ116" s="87"/>
      <c r="ARR116" s="87"/>
      <c r="ARS116" s="87"/>
      <c r="ART116" s="87"/>
      <c r="ARU116" s="87"/>
      <c r="ARV116" s="87"/>
      <c r="ARW116" s="87"/>
      <c r="ARX116" s="87"/>
      <c r="ARY116" s="87"/>
      <c r="ARZ116" s="87"/>
      <c r="ASA116" s="87"/>
      <c r="ASB116" s="87"/>
      <c r="ASC116" s="87"/>
      <c r="ASD116" s="87"/>
      <c r="ASE116" s="87"/>
      <c r="ASF116" s="87"/>
      <c r="ASG116" s="87"/>
      <c r="ASH116" s="87"/>
      <c r="ASI116" s="87"/>
      <c r="ASJ116" s="87"/>
      <c r="ASK116" s="87"/>
      <c r="ASL116" s="87"/>
      <c r="ASM116" s="87"/>
      <c r="ASN116" s="87"/>
      <c r="ASO116" s="87"/>
      <c r="ASP116" s="87"/>
      <c r="ASQ116" s="87"/>
      <c r="ASR116" s="87"/>
      <c r="ASS116" s="87"/>
      <c r="AST116" s="87"/>
      <c r="ASU116" s="87"/>
      <c r="ASV116" s="87"/>
      <c r="ASW116" s="87"/>
      <c r="ASX116" s="87"/>
      <c r="ASY116" s="87"/>
      <c r="ASZ116" s="87"/>
      <c r="ATA116" s="87"/>
      <c r="ATB116" s="87"/>
      <c r="ATC116" s="87"/>
      <c r="ATD116" s="87"/>
      <c r="ATE116" s="87"/>
      <c r="ATF116" s="87"/>
      <c r="ATG116" s="87"/>
      <c r="ATH116" s="87"/>
      <c r="ATI116" s="87"/>
      <c r="ATJ116" s="87"/>
      <c r="ATK116" s="87"/>
      <c r="ATL116" s="87"/>
      <c r="ATM116" s="87"/>
      <c r="ATN116" s="87"/>
      <c r="ATO116" s="87"/>
      <c r="ATP116" s="87"/>
      <c r="ATQ116" s="87"/>
      <c r="ATR116" s="87"/>
      <c r="ATS116" s="87"/>
      <c r="ATT116" s="87"/>
      <c r="ATU116" s="87"/>
      <c r="ATV116" s="87"/>
      <c r="ATW116" s="87"/>
      <c r="ATX116" s="87"/>
      <c r="ATY116" s="87"/>
      <c r="ATZ116" s="87"/>
      <c r="AUA116" s="87"/>
      <c r="AUB116" s="87"/>
      <c r="AUC116" s="87"/>
      <c r="AUD116" s="87"/>
      <c r="AUE116" s="87"/>
      <c r="AUF116" s="87"/>
      <c r="AUG116" s="87"/>
      <c r="AUH116" s="87"/>
      <c r="AUI116" s="87"/>
      <c r="AUJ116" s="87"/>
      <c r="AUK116" s="87"/>
      <c r="AUL116" s="87"/>
      <c r="AUM116" s="87"/>
      <c r="AUN116" s="87"/>
      <c r="AUO116" s="87"/>
      <c r="AUP116" s="87"/>
      <c r="AUQ116" s="87"/>
      <c r="AUR116" s="87"/>
      <c r="AUS116" s="87"/>
      <c r="AUT116" s="87"/>
      <c r="AUU116" s="87"/>
      <c r="AUV116" s="87"/>
      <c r="AUW116" s="87"/>
      <c r="AUX116" s="87"/>
      <c r="AUY116" s="87"/>
      <c r="AUZ116" s="87"/>
      <c r="AVA116" s="87"/>
      <c r="AVB116" s="87"/>
      <c r="AVC116" s="87"/>
      <c r="AVD116" s="87"/>
      <c r="AVE116" s="87"/>
      <c r="AVF116" s="87"/>
      <c r="AVG116" s="87"/>
      <c r="AVH116" s="87"/>
      <c r="AVI116" s="87"/>
      <c r="AVJ116" s="87"/>
      <c r="AVK116" s="87"/>
      <c r="AVL116" s="87"/>
      <c r="AVM116" s="87"/>
      <c r="AVN116" s="87"/>
      <c r="AVO116" s="87"/>
      <c r="AVP116" s="87"/>
      <c r="AVQ116" s="87"/>
      <c r="AVR116" s="87"/>
      <c r="AVS116" s="87"/>
      <c r="AVT116" s="87"/>
      <c r="AVU116" s="87"/>
      <c r="AVV116" s="87"/>
      <c r="AVW116" s="87"/>
      <c r="AVX116" s="87"/>
      <c r="AVY116" s="87"/>
      <c r="AVZ116" s="87"/>
      <c r="AWA116" s="87"/>
      <c r="AWB116" s="87"/>
      <c r="AWC116" s="87"/>
      <c r="AWD116" s="87"/>
      <c r="AWE116" s="87"/>
      <c r="AWF116" s="87"/>
      <c r="AWG116" s="87"/>
      <c r="AWH116" s="87"/>
      <c r="AWI116" s="87"/>
      <c r="AWJ116" s="87"/>
      <c r="AWK116" s="87"/>
      <c r="AWL116" s="87"/>
      <c r="AWM116" s="87"/>
      <c r="AWN116" s="87"/>
      <c r="AWO116" s="87"/>
      <c r="AWP116" s="87"/>
      <c r="AWQ116" s="87"/>
      <c r="AWR116" s="87"/>
      <c r="AWS116" s="87"/>
      <c r="AWT116" s="87"/>
      <c r="AWU116" s="87"/>
      <c r="AWV116" s="87"/>
      <c r="AWW116" s="87"/>
      <c r="AWX116" s="87"/>
      <c r="AWY116" s="87"/>
      <c r="AWZ116" s="87"/>
      <c r="AXA116" s="87"/>
      <c r="AXB116" s="87"/>
      <c r="AXC116" s="87"/>
      <c r="AXD116" s="87"/>
      <c r="AXE116" s="87"/>
      <c r="AXF116" s="87"/>
      <c r="AXG116" s="87"/>
      <c r="AXH116" s="87"/>
      <c r="AXI116" s="87"/>
      <c r="AXJ116" s="87"/>
      <c r="AXK116" s="87"/>
      <c r="AXL116" s="87"/>
      <c r="AXM116" s="87"/>
      <c r="AXN116" s="87"/>
      <c r="AXO116" s="87"/>
      <c r="AXP116" s="87"/>
      <c r="AXQ116" s="87"/>
      <c r="AXR116" s="87"/>
      <c r="AXS116" s="87"/>
      <c r="AXT116" s="87"/>
      <c r="AXU116" s="87"/>
      <c r="AXV116" s="87"/>
      <c r="AXW116" s="87"/>
      <c r="AXX116" s="87"/>
      <c r="AXY116" s="87"/>
      <c r="AXZ116" s="87"/>
      <c r="AYA116" s="87"/>
      <c r="AYB116" s="87"/>
      <c r="AYC116" s="87"/>
      <c r="AYD116" s="87"/>
      <c r="AYE116" s="87"/>
      <c r="AYF116" s="87"/>
      <c r="AYG116" s="87"/>
      <c r="AYH116" s="87"/>
      <c r="AYI116" s="87"/>
      <c r="AYJ116" s="87"/>
      <c r="AYK116" s="87"/>
      <c r="AYL116" s="87"/>
      <c r="AYM116" s="87"/>
      <c r="AYN116" s="87"/>
      <c r="AYO116" s="87"/>
      <c r="AYP116" s="87"/>
      <c r="AYQ116" s="87"/>
      <c r="AYR116" s="87"/>
      <c r="AYS116" s="87"/>
      <c r="AYT116" s="87"/>
      <c r="AYU116" s="87"/>
      <c r="AYV116" s="87"/>
      <c r="AYW116" s="87"/>
      <c r="AYX116" s="87"/>
      <c r="AYY116" s="87"/>
      <c r="AYZ116" s="87"/>
      <c r="AZA116" s="87"/>
      <c r="AZB116" s="87"/>
      <c r="AZC116" s="87"/>
      <c r="AZD116" s="87"/>
      <c r="AZE116" s="87"/>
      <c r="AZF116" s="87"/>
      <c r="AZG116" s="87"/>
      <c r="AZH116" s="87"/>
      <c r="AZI116" s="87"/>
      <c r="AZJ116" s="87"/>
      <c r="AZK116" s="87"/>
      <c r="AZL116" s="87"/>
      <c r="AZM116" s="87"/>
      <c r="AZN116" s="87"/>
      <c r="AZO116" s="87"/>
      <c r="AZP116" s="87"/>
      <c r="AZQ116" s="87"/>
      <c r="AZR116" s="87"/>
      <c r="AZS116" s="87"/>
      <c r="AZT116" s="87"/>
      <c r="AZU116" s="87"/>
      <c r="AZV116" s="87"/>
      <c r="AZW116" s="87"/>
      <c r="AZX116" s="87"/>
      <c r="AZY116" s="87"/>
      <c r="AZZ116" s="87"/>
      <c r="BAA116" s="87"/>
      <c r="BAB116" s="87"/>
      <c r="BAC116" s="87"/>
      <c r="BAD116" s="87"/>
      <c r="BAE116" s="87"/>
      <c r="BAF116" s="87"/>
      <c r="BAG116" s="87"/>
      <c r="BAH116" s="87"/>
      <c r="BAI116" s="87"/>
      <c r="BAJ116" s="87"/>
      <c r="BAK116" s="87"/>
      <c r="BAL116" s="87"/>
      <c r="BAM116" s="87"/>
      <c r="BAN116" s="87"/>
      <c r="BAO116" s="87"/>
      <c r="BAP116" s="87"/>
      <c r="BAQ116" s="87"/>
      <c r="BAR116" s="87"/>
      <c r="BAS116" s="87"/>
      <c r="BAT116" s="87"/>
      <c r="BAU116" s="87"/>
      <c r="BAV116" s="87"/>
      <c r="BAW116" s="87"/>
      <c r="BAX116" s="87"/>
      <c r="BAY116" s="87"/>
      <c r="BAZ116" s="87"/>
      <c r="BBA116" s="87"/>
      <c r="BBB116" s="87"/>
      <c r="BBC116" s="87"/>
      <c r="BBD116" s="87"/>
      <c r="BBE116" s="87"/>
      <c r="BBF116" s="87"/>
      <c r="BBG116" s="87"/>
      <c r="BBH116" s="87"/>
      <c r="BBI116" s="87"/>
      <c r="BBJ116" s="87"/>
      <c r="BBK116" s="87"/>
      <c r="BBL116" s="87"/>
      <c r="BBM116" s="87"/>
      <c r="BBN116" s="87"/>
      <c r="BBO116" s="87"/>
      <c r="BBP116" s="87"/>
      <c r="BBQ116" s="87"/>
      <c r="BBR116" s="87"/>
      <c r="BBS116" s="87"/>
      <c r="BBT116" s="87"/>
      <c r="BBU116" s="87"/>
      <c r="BBV116" s="87"/>
      <c r="BBW116" s="87"/>
      <c r="BBX116" s="87"/>
      <c r="BBY116" s="87"/>
      <c r="BBZ116" s="87"/>
      <c r="BCA116" s="87"/>
      <c r="BCB116" s="87"/>
      <c r="BCC116" s="87"/>
      <c r="BCD116" s="87"/>
      <c r="BCE116" s="87"/>
      <c r="BCF116" s="87"/>
      <c r="BCG116" s="87"/>
      <c r="BCH116" s="87"/>
      <c r="BCI116" s="87"/>
      <c r="BCJ116" s="87"/>
      <c r="BCK116" s="87"/>
      <c r="BCL116" s="87"/>
      <c r="BCM116" s="87"/>
      <c r="BCN116" s="87"/>
      <c r="BCO116" s="87"/>
      <c r="BCP116" s="87"/>
      <c r="BCQ116" s="87"/>
      <c r="BCR116" s="87"/>
      <c r="BCS116" s="87"/>
      <c r="BCT116" s="87"/>
      <c r="BCU116" s="87"/>
      <c r="BCV116" s="87"/>
      <c r="BCW116" s="87"/>
      <c r="BCX116" s="87"/>
      <c r="BCY116" s="87"/>
      <c r="BCZ116" s="87"/>
      <c r="BDA116" s="87"/>
      <c r="BDB116" s="87"/>
      <c r="BDC116" s="87"/>
      <c r="BDD116" s="87"/>
      <c r="BDE116" s="87"/>
      <c r="BDF116" s="87"/>
      <c r="BDG116" s="87"/>
      <c r="BDH116" s="87"/>
      <c r="BDI116" s="87"/>
      <c r="BDJ116" s="87"/>
      <c r="BDK116" s="87"/>
      <c r="BDL116" s="87"/>
      <c r="BDM116" s="87"/>
      <c r="BDN116" s="87"/>
      <c r="BDO116" s="87"/>
      <c r="BDP116" s="87"/>
      <c r="BDQ116" s="87"/>
      <c r="BDR116" s="87"/>
      <c r="BDS116" s="87"/>
      <c r="BDT116" s="87"/>
      <c r="BDU116" s="87"/>
      <c r="BDV116" s="87"/>
      <c r="BDW116" s="87"/>
      <c r="BDX116" s="87"/>
      <c r="BDY116" s="87"/>
      <c r="BDZ116" s="87"/>
      <c r="BEA116" s="87"/>
      <c r="BEB116" s="87"/>
      <c r="BEC116" s="87"/>
      <c r="BED116" s="87"/>
      <c r="BEE116" s="87"/>
      <c r="BEF116" s="87"/>
      <c r="BEG116" s="87"/>
      <c r="BEH116" s="87"/>
      <c r="BEI116" s="87"/>
      <c r="BEJ116" s="87"/>
      <c r="BEK116" s="87"/>
      <c r="BEL116" s="87"/>
      <c r="BEM116" s="87"/>
      <c r="BEN116" s="87"/>
      <c r="BEO116" s="87"/>
      <c r="BEP116" s="87"/>
      <c r="BEQ116" s="87"/>
      <c r="BER116" s="87"/>
      <c r="BES116" s="87"/>
      <c r="BET116" s="87"/>
      <c r="BEU116" s="87"/>
      <c r="BEV116" s="87"/>
      <c r="BEW116" s="87"/>
      <c r="BEX116" s="87"/>
      <c r="BEY116" s="87"/>
      <c r="BEZ116" s="87"/>
      <c r="BFA116" s="87"/>
      <c r="BFB116" s="87"/>
      <c r="BFC116" s="87"/>
      <c r="BFD116" s="87"/>
      <c r="BFE116" s="87"/>
      <c r="BFF116" s="87"/>
      <c r="BFG116" s="87"/>
      <c r="BFH116" s="87"/>
      <c r="BFI116" s="87"/>
      <c r="BFJ116" s="87"/>
      <c r="BFK116" s="87"/>
      <c r="BFL116" s="87"/>
      <c r="BFM116" s="87"/>
      <c r="BFN116" s="87"/>
      <c r="BFO116" s="87"/>
      <c r="BFP116" s="87"/>
      <c r="BFQ116" s="87"/>
      <c r="BFR116" s="87"/>
      <c r="BFS116" s="87"/>
      <c r="BFT116" s="87"/>
      <c r="BFU116" s="87"/>
      <c r="BFV116" s="87"/>
      <c r="BFW116" s="87"/>
      <c r="BFX116" s="87"/>
      <c r="BFY116" s="87"/>
      <c r="BFZ116" s="87"/>
      <c r="BGA116" s="87"/>
      <c r="BGB116" s="87"/>
      <c r="BGC116" s="87"/>
      <c r="BGD116" s="87"/>
      <c r="BGE116" s="87"/>
      <c r="BGF116" s="87"/>
      <c r="BGG116" s="87"/>
      <c r="BGH116" s="87"/>
      <c r="BGI116" s="87"/>
      <c r="BGJ116" s="87"/>
      <c r="BGK116" s="87"/>
      <c r="BGL116" s="87"/>
      <c r="BGM116" s="87"/>
      <c r="BGN116" s="87"/>
      <c r="BGO116" s="87"/>
      <c r="BGP116" s="87"/>
      <c r="BGQ116" s="87"/>
      <c r="BGR116" s="87"/>
      <c r="BGS116" s="87"/>
      <c r="BGT116" s="87"/>
      <c r="BGU116" s="87"/>
      <c r="BGV116" s="87"/>
      <c r="BGW116" s="87"/>
      <c r="BGX116" s="87"/>
      <c r="BGY116" s="87"/>
      <c r="BGZ116" s="87"/>
      <c r="BHA116" s="87"/>
      <c r="BHB116" s="87"/>
      <c r="BHC116" s="87"/>
      <c r="BHD116" s="87"/>
      <c r="BHE116" s="87"/>
      <c r="BHF116" s="87"/>
      <c r="BHG116" s="87"/>
      <c r="BHH116" s="87"/>
      <c r="BHI116" s="87"/>
      <c r="BHJ116" s="87"/>
      <c r="BHK116" s="87"/>
      <c r="BHL116" s="87"/>
      <c r="BHM116" s="87"/>
      <c r="BHN116" s="87"/>
      <c r="BHO116" s="87"/>
      <c r="BHP116" s="87"/>
      <c r="BHQ116" s="87"/>
      <c r="BHR116" s="87"/>
      <c r="BHS116" s="87"/>
      <c r="BHT116" s="87"/>
      <c r="BHU116" s="87"/>
      <c r="BHV116" s="87"/>
      <c r="BHW116" s="87"/>
      <c r="BHX116" s="87"/>
      <c r="BHY116" s="87"/>
      <c r="BHZ116" s="87"/>
      <c r="BIA116" s="87"/>
      <c r="BIB116" s="87"/>
      <c r="BIC116" s="87"/>
      <c r="BID116" s="87"/>
      <c r="BIE116" s="87"/>
      <c r="BIF116" s="87"/>
      <c r="BIG116" s="87"/>
      <c r="BIH116" s="87"/>
      <c r="BII116" s="87"/>
      <c r="BIJ116" s="87"/>
      <c r="BIK116" s="87"/>
      <c r="BIL116" s="87"/>
      <c r="BIM116" s="87"/>
      <c r="BIN116" s="87"/>
      <c r="BIO116" s="87"/>
      <c r="BIP116" s="87"/>
      <c r="BIQ116" s="87"/>
      <c r="BIR116" s="87"/>
      <c r="BIS116" s="87"/>
      <c r="BIT116" s="87"/>
      <c r="BIU116" s="87"/>
      <c r="BIV116" s="87"/>
      <c r="BIW116" s="87"/>
      <c r="BIX116" s="87"/>
      <c r="BIY116" s="87"/>
      <c r="BIZ116" s="87"/>
      <c r="BJA116" s="87"/>
      <c r="BJB116" s="87"/>
      <c r="BJC116" s="87"/>
      <c r="BJD116" s="87"/>
      <c r="BJE116" s="87"/>
      <c r="BJF116" s="87"/>
      <c r="BJG116" s="87"/>
      <c r="BJH116" s="87"/>
      <c r="BJI116" s="87"/>
      <c r="BJJ116" s="87"/>
      <c r="BJK116" s="87"/>
      <c r="BJL116" s="87"/>
      <c r="BJM116" s="87"/>
      <c r="BJN116" s="87"/>
      <c r="BJO116" s="87"/>
      <c r="BJP116" s="87"/>
      <c r="BJQ116" s="87"/>
      <c r="BJR116" s="87"/>
      <c r="BJS116" s="87"/>
      <c r="BJT116" s="87"/>
      <c r="BJU116" s="87"/>
      <c r="BJV116" s="87"/>
      <c r="BJW116" s="87"/>
      <c r="BJX116" s="87"/>
      <c r="BJY116" s="87"/>
      <c r="BJZ116" s="87"/>
      <c r="BKA116" s="87"/>
      <c r="BKB116" s="87"/>
      <c r="BKC116" s="87"/>
      <c r="BKD116" s="87"/>
      <c r="BKE116" s="87"/>
      <c r="BKF116" s="87"/>
      <c r="BKG116" s="87"/>
      <c r="BKH116" s="87"/>
      <c r="BKI116" s="87"/>
      <c r="BKJ116" s="87"/>
      <c r="BKK116" s="87"/>
      <c r="BKL116" s="87"/>
      <c r="BKM116" s="87"/>
      <c r="BKN116" s="87"/>
      <c r="BKO116" s="87"/>
      <c r="BKP116" s="87"/>
      <c r="BKQ116" s="87"/>
      <c r="BKR116" s="87"/>
      <c r="BKS116" s="87"/>
      <c r="BKT116" s="87"/>
      <c r="BKU116" s="87"/>
      <c r="BKV116" s="87"/>
      <c r="BKW116" s="87"/>
      <c r="BKX116" s="87"/>
      <c r="BKY116" s="87"/>
      <c r="BKZ116" s="87"/>
      <c r="BLA116" s="87"/>
      <c r="BLB116" s="87"/>
      <c r="BLC116" s="87"/>
      <c r="BLD116" s="87"/>
      <c r="BLE116" s="87"/>
      <c r="BLF116" s="87"/>
      <c r="BLG116" s="87"/>
      <c r="BLH116" s="87"/>
      <c r="BLI116" s="87"/>
      <c r="BLJ116" s="87"/>
      <c r="BLK116" s="87"/>
      <c r="BLL116" s="87"/>
      <c r="BLM116" s="87"/>
      <c r="BLN116" s="87"/>
      <c r="BLO116" s="87"/>
      <c r="BLP116" s="87"/>
      <c r="BLQ116" s="87"/>
      <c r="BLR116" s="87"/>
      <c r="BLS116" s="87"/>
      <c r="BLT116" s="87"/>
      <c r="BLU116" s="87"/>
      <c r="BLV116" s="87"/>
      <c r="BLW116" s="87"/>
      <c r="BLX116" s="87"/>
      <c r="BLY116" s="87"/>
      <c r="BLZ116" s="87"/>
      <c r="BMA116" s="87"/>
      <c r="BMB116" s="87"/>
      <c r="BMC116" s="87"/>
      <c r="BMD116" s="87"/>
      <c r="BME116" s="87"/>
      <c r="BMF116" s="87"/>
      <c r="BMG116" s="87"/>
      <c r="BMH116" s="87"/>
      <c r="BMI116" s="87"/>
      <c r="BMJ116" s="87"/>
      <c r="BMK116" s="87"/>
      <c r="BML116" s="87"/>
      <c r="BMM116" s="87"/>
      <c r="BMN116" s="87"/>
      <c r="BMO116" s="87"/>
      <c r="BMP116" s="87"/>
      <c r="BMQ116" s="87"/>
      <c r="BMR116" s="87"/>
      <c r="BMS116" s="87"/>
      <c r="BMT116" s="87"/>
      <c r="BMU116" s="87"/>
      <c r="BMV116" s="87"/>
      <c r="BMW116" s="87"/>
      <c r="BMX116" s="87"/>
      <c r="BMY116" s="87"/>
      <c r="BMZ116" s="87"/>
      <c r="BNA116" s="87"/>
      <c r="BNB116" s="87"/>
      <c r="BNC116" s="87"/>
      <c r="BND116" s="87"/>
      <c r="BNE116" s="87"/>
      <c r="BNF116" s="87"/>
      <c r="BNG116" s="87"/>
      <c r="BNH116" s="87"/>
      <c r="BNI116" s="87"/>
      <c r="BNJ116" s="87"/>
      <c r="BNK116" s="87"/>
      <c r="BNL116" s="87"/>
      <c r="BNM116" s="87"/>
      <c r="BNN116" s="87"/>
      <c r="BNO116" s="87"/>
      <c r="BNP116" s="87"/>
      <c r="BNQ116" s="87"/>
      <c r="BNR116" s="87"/>
      <c r="BNS116" s="87"/>
      <c r="BNT116" s="87"/>
      <c r="BNU116" s="87"/>
      <c r="BNV116" s="87"/>
      <c r="BNW116" s="87"/>
      <c r="BNX116" s="87"/>
      <c r="BNY116" s="87"/>
      <c r="BNZ116" s="87"/>
      <c r="BOA116" s="87"/>
      <c r="BOB116" s="87"/>
      <c r="BOC116" s="87"/>
      <c r="BOD116" s="87"/>
      <c r="BOE116" s="87"/>
      <c r="BOF116" s="87"/>
      <c r="BOG116" s="87"/>
      <c r="BOH116" s="87"/>
      <c r="BOI116" s="87"/>
      <c r="BOJ116" s="87"/>
      <c r="BOK116" s="87"/>
      <c r="BOL116" s="87"/>
      <c r="BOM116" s="87"/>
      <c r="BON116" s="87"/>
      <c r="BOO116" s="87"/>
      <c r="BOP116" s="87"/>
      <c r="BOQ116" s="87"/>
      <c r="BOR116" s="87"/>
      <c r="BOS116" s="87"/>
      <c r="BOT116" s="87"/>
      <c r="BOU116" s="87"/>
      <c r="BOV116" s="87"/>
      <c r="BOW116" s="87"/>
      <c r="BOX116" s="87"/>
      <c r="BOY116" s="87"/>
      <c r="BOZ116" s="87"/>
      <c r="BPA116" s="87"/>
      <c r="BPB116" s="87"/>
      <c r="BPC116" s="87"/>
      <c r="BPD116" s="87"/>
      <c r="BPE116" s="87"/>
      <c r="BPF116" s="87"/>
      <c r="BPG116" s="87"/>
      <c r="BPH116" s="87"/>
      <c r="BPI116" s="87"/>
      <c r="BPJ116" s="87"/>
      <c r="BPK116" s="87"/>
      <c r="BPL116" s="87"/>
      <c r="BPM116" s="87"/>
      <c r="BPN116" s="87"/>
      <c r="BPO116" s="87"/>
      <c r="BPP116" s="87"/>
      <c r="BPQ116" s="87"/>
      <c r="BPR116" s="87"/>
      <c r="BPS116" s="87"/>
      <c r="BPT116" s="87"/>
      <c r="BPU116" s="87"/>
      <c r="BPV116" s="87"/>
      <c r="BPW116" s="87"/>
      <c r="BPX116" s="87"/>
      <c r="BPY116" s="87"/>
      <c r="BPZ116" s="87"/>
      <c r="BQA116" s="87"/>
      <c r="BQB116" s="87"/>
      <c r="BQC116" s="87"/>
      <c r="BQD116" s="87"/>
      <c r="BQE116" s="87"/>
      <c r="BQF116" s="87"/>
      <c r="BQG116" s="87"/>
      <c r="BQH116" s="87"/>
      <c r="BQI116" s="87"/>
      <c r="BQJ116" s="87"/>
      <c r="BQK116" s="87"/>
      <c r="BQL116" s="87"/>
      <c r="BQM116" s="87"/>
      <c r="BQN116" s="87"/>
      <c r="BQO116" s="87"/>
      <c r="BQP116" s="87"/>
      <c r="BQQ116" s="87"/>
      <c r="BQR116" s="87"/>
      <c r="BQS116" s="87"/>
      <c r="BQT116" s="87"/>
      <c r="BQU116" s="87"/>
      <c r="BQV116" s="87"/>
      <c r="BQW116" s="87"/>
      <c r="BQX116" s="87"/>
      <c r="BQY116" s="87"/>
      <c r="BQZ116" s="87"/>
      <c r="BRA116" s="87"/>
      <c r="BRB116" s="87"/>
      <c r="BRC116" s="87"/>
      <c r="BRD116" s="87"/>
      <c r="BRE116" s="87"/>
      <c r="BRF116" s="87"/>
      <c r="BRG116" s="87"/>
      <c r="BRH116" s="87"/>
      <c r="BRI116" s="87"/>
      <c r="BRJ116" s="87"/>
      <c r="BRK116" s="87"/>
      <c r="BRL116" s="87"/>
      <c r="BRM116" s="87"/>
      <c r="BRN116" s="87"/>
      <c r="BRO116" s="87"/>
      <c r="BRP116" s="87"/>
      <c r="BRQ116" s="87"/>
      <c r="BRR116" s="87"/>
      <c r="BRS116" s="87"/>
      <c r="BRT116" s="87"/>
      <c r="BRU116" s="87"/>
      <c r="BRV116" s="87"/>
      <c r="BRW116" s="87"/>
      <c r="BRX116" s="87"/>
      <c r="BRY116" s="87"/>
      <c r="BRZ116" s="87"/>
      <c r="BSA116" s="87"/>
      <c r="BSB116" s="87"/>
      <c r="BSC116" s="87"/>
      <c r="BSD116" s="87"/>
      <c r="BSE116" s="87"/>
      <c r="BSF116" s="87"/>
      <c r="BSG116" s="87"/>
      <c r="BSH116" s="87"/>
      <c r="BSI116" s="87"/>
      <c r="BSJ116" s="87"/>
      <c r="BSK116" s="87"/>
      <c r="BSL116" s="87"/>
      <c r="BSM116" s="87"/>
      <c r="BSN116" s="87"/>
      <c r="BSO116" s="87"/>
      <c r="BSP116" s="87"/>
      <c r="BSQ116" s="87"/>
      <c r="BSR116" s="87"/>
      <c r="BSS116" s="87"/>
      <c r="BST116" s="87"/>
      <c r="BSU116" s="87"/>
      <c r="BSV116" s="87"/>
      <c r="BSW116" s="87"/>
      <c r="BSX116" s="87"/>
      <c r="BSY116" s="87"/>
      <c r="BSZ116" s="87"/>
      <c r="BTA116" s="87"/>
      <c r="BTB116" s="87"/>
      <c r="BTC116" s="87"/>
      <c r="BTD116" s="87"/>
      <c r="BTE116" s="87"/>
      <c r="BTF116" s="87"/>
      <c r="BTG116" s="87"/>
      <c r="BTH116" s="87"/>
      <c r="BTI116" s="87"/>
      <c r="BTJ116" s="87"/>
      <c r="BTK116" s="87"/>
      <c r="BTL116" s="87"/>
      <c r="BTM116" s="87"/>
      <c r="BTN116" s="87"/>
      <c r="BTO116" s="87"/>
      <c r="BTP116" s="87"/>
      <c r="BTQ116" s="87"/>
      <c r="BTR116" s="87"/>
      <c r="BTS116" s="87"/>
      <c r="BTT116" s="87"/>
      <c r="BTU116" s="87"/>
      <c r="BTV116" s="87"/>
      <c r="BTW116" s="87"/>
      <c r="BTX116" s="87"/>
      <c r="BTY116" s="87"/>
      <c r="BTZ116" s="87"/>
      <c r="BUA116" s="87"/>
      <c r="BUB116" s="87"/>
      <c r="BUC116" s="87"/>
      <c r="BUD116" s="87"/>
      <c r="BUE116" s="87"/>
      <c r="BUF116" s="87"/>
      <c r="BUG116" s="87"/>
      <c r="BUH116" s="87"/>
      <c r="BUI116" s="87"/>
      <c r="BUJ116" s="87"/>
      <c r="BUK116" s="87"/>
      <c r="BUL116" s="87"/>
      <c r="BUM116" s="87"/>
      <c r="BUN116" s="87"/>
      <c r="BUO116" s="87"/>
      <c r="BUP116" s="87"/>
      <c r="BUQ116" s="87"/>
      <c r="BUR116" s="87"/>
      <c r="BUS116" s="87"/>
      <c r="BUT116" s="87"/>
      <c r="BUU116" s="87"/>
      <c r="BUV116" s="87"/>
      <c r="BUW116" s="87"/>
      <c r="BUX116" s="87"/>
      <c r="BUY116" s="87"/>
      <c r="BUZ116" s="87"/>
      <c r="BVA116" s="87"/>
      <c r="BVB116" s="87"/>
      <c r="BVC116" s="87"/>
      <c r="BVD116" s="87"/>
      <c r="BVE116" s="87"/>
      <c r="BVF116" s="87"/>
      <c r="BVG116" s="87"/>
      <c r="BVH116" s="87"/>
      <c r="BVI116" s="87"/>
      <c r="BVJ116" s="87"/>
      <c r="BVK116" s="87"/>
      <c r="BVL116" s="87"/>
      <c r="BVM116" s="87"/>
      <c r="BVN116" s="87"/>
      <c r="BVO116" s="87"/>
      <c r="BVP116" s="87"/>
      <c r="BVQ116" s="87"/>
      <c r="BVR116" s="87"/>
      <c r="BVS116" s="87"/>
      <c r="BVT116" s="87"/>
      <c r="BVU116" s="87"/>
      <c r="BVV116" s="87"/>
      <c r="BVW116" s="87"/>
      <c r="BVX116" s="87"/>
      <c r="BVY116" s="87"/>
      <c r="BVZ116" s="87"/>
      <c r="BWA116" s="87"/>
      <c r="BWB116" s="87"/>
      <c r="BWC116" s="87"/>
      <c r="BWD116" s="87"/>
      <c r="BWE116" s="87"/>
      <c r="BWF116" s="87"/>
      <c r="BWG116" s="87"/>
      <c r="BWH116" s="87"/>
      <c r="BWI116" s="87"/>
      <c r="BWJ116" s="87"/>
      <c r="BWK116" s="87"/>
      <c r="BWL116" s="87"/>
      <c r="BWM116" s="87"/>
      <c r="BWN116" s="87"/>
      <c r="BWO116" s="87"/>
      <c r="BWP116" s="87"/>
      <c r="BWQ116" s="87"/>
      <c r="BWR116" s="87"/>
      <c r="BWS116" s="87"/>
      <c r="BWT116" s="87"/>
      <c r="BWU116" s="87"/>
      <c r="BWV116" s="87"/>
      <c r="BWW116" s="87"/>
      <c r="BWX116" s="87"/>
      <c r="BWY116" s="87"/>
      <c r="BWZ116" s="87"/>
      <c r="BXA116" s="87"/>
      <c r="BXB116" s="87"/>
      <c r="BXC116" s="87"/>
      <c r="BXD116" s="87"/>
      <c r="BXE116" s="87"/>
      <c r="BXF116" s="87"/>
      <c r="BXG116" s="87"/>
      <c r="BXH116" s="87"/>
      <c r="BXI116" s="87"/>
      <c r="BXJ116" s="87"/>
      <c r="BXK116" s="87"/>
      <c r="BXL116" s="87"/>
      <c r="BXM116" s="87"/>
      <c r="BXN116" s="87"/>
      <c r="BXO116" s="87"/>
      <c r="BXP116" s="87"/>
      <c r="BXQ116" s="87"/>
      <c r="BXR116" s="87"/>
      <c r="BXS116" s="87"/>
      <c r="BXT116" s="87"/>
      <c r="BXU116" s="87"/>
      <c r="BXV116" s="87"/>
      <c r="BXW116" s="87"/>
      <c r="BXX116" s="87"/>
      <c r="BXY116" s="87"/>
    </row>
    <row r="117" spans="1:2001" s="88" customFormat="1" ht="15.75" hidden="1" customHeight="1" outlineLevel="1">
      <c r="A117" s="53"/>
      <c r="B117" s="89" t="s">
        <v>103</v>
      </c>
      <c r="C117" s="90">
        <f>'[17]2012 Charge Activity'!$AD$1119</f>
        <v>1</v>
      </c>
      <c r="D117" s="91"/>
      <c r="E117" s="85"/>
      <c r="F117" s="85"/>
      <c r="G117" s="64"/>
      <c r="H117" s="64"/>
      <c r="I117" s="95"/>
      <c r="J117" s="85"/>
      <c r="K117" s="96"/>
      <c r="L117" s="95"/>
      <c r="M117" s="86"/>
      <c r="N117" s="86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  <c r="IO117" s="87"/>
      <c r="IP117" s="87"/>
      <c r="IQ117" s="87"/>
      <c r="IR117" s="87"/>
      <c r="IS117" s="87"/>
      <c r="IT117" s="87"/>
      <c r="IU117" s="87"/>
      <c r="IV117" s="87"/>
      <c r="IW117" s="87"/>
      <c r="IX117" s="87"/>
      <c r="IY117" s="87"/>
      <c r="IZ117" s="87"/>
      <c r="JA117" s="87"/>
      <c r="JB117" s="87"/>
      <c r="JC117" s="87"/>
      <c r="JD117" s="87"/>
      <c r="JE117" s="87"/>
      <c r="JF117" s="87"/>
      <c r="JG117" s="87"/>
      <c r="JH117" s="87"/>
      <c r="JI117" s="87"/>
      <c r="JJ117" s="87"/>
      <c r="JK117" s="87"/>
      <c r="JL117" s="87"/>
      <c r="JM117" s="87"/>
      <c r="JN117" s="87"/>
      <c r="JO117" s="87"/>
      <c r="JP117" s="87"/>
      <c r="JQ117" s="87"/>
      <c r="JR117" s="87"/>
      <c r="JS117" s="87"/>
      <c r="JT117" s="87"/>
      <c r="JU117" s="87"/>
      <c r="JV117" s="87"/>
      <c r="JW117" s="87"/>
      <c r="JX117" s="87"/>
      <c r="JY117" s="87"/>
      <c r="JZ117" s="87"/>
      <c r="KA117" s="87"/>
      <c r="KB117" s="87"/>
      <c r="KC117" s="87"/>
      <c r="KD117" s="87"/>
      <c r="KE117" s="87"/>
      <c r="KF117" s="87"/>
      <c r="KG117" s="87"/>
      <c r="KH117" s="87"/>
      <c r="KI117" s="87"/>
      <c r="KJ117" s="87"/>
      <c r="KK117" s="87"/>
      <c r="KL117" s="87"/>
      <c r="KM117" s="87"/>
      <c r="KN117" s="87"/>
      <c r="KO117" s="87"/>
      <c r="KP117" s="87"/>
      <c r="KQ117" s="87"/>
      <c r="KR117" s="87"/>
      <c r="KS117" s="87"/>
      <c r="KT117" s="87"/>
      <c r="KU117" s="87"/>
      <c r="KV117" s="87"/>
      <c r="KW117" s="87"/>
      <c r="KX117" s="87"/>
      <c r="KY117" s="87"/>
      <c r="KZ117" s="87"/>
      <c r="LA117" s="87"/>
      <c r="LB117" s="87"/>
      <c r="LC117" s="87"/>
      <c r="LD117" s="87"/>
      <c r="LE117" s="87"/>
      <c r="LF117" s="87"/>
      <c r="LG117" s="87"/>
      <c r="LH117" s="87"/>
      <c r="LI117" s="87"/>
      <c r="LJ117" s="87"/>
      <c r="LK117" s="87"/>
      <c r="LL117" s="87"/>
      <c r="LM117" s="87"/>
      <c r="LN117" s="87"/>
      <c r="LO117" s="87"/>
      <c r="LP117" s="87"/>
      <c r="LQ117" s="87"/>
      <c r="LR117" s="87"/>
      <c r="LS117" s="87"/>
      <c r="LT117" s="87"/>
      <c r="LU117" s="87"/>
      <c r="LV117" s="87"/>
      <c r="LW117" s="87"/>
      <c r="LX117" s="87"/>
      <c r="LY117" s="87"/>
      <c r="LZ117" s="87"/>
      <c r="MA117" s="87"/>
      <c r="MB117" s="87"/>
      <c r="MC117" s="87"/>
      <c r="MD117" s="87"/>
      <c r="ME117" s="87"/>
      <c r="MF117" s="87"/>
      <c r="MG117" s="87"/>
      <c r="MH117" s="87"/>
      <c r="MI117" s="87"/>
      <c r="MJ117" s="87"/>
      <c r="MK117" s="87"/>
      <c r="ML117" s="87"/>
      <c r="MM117" s="87"/>
      <c r="MN117" s="87"/>
      <c r="MO117" s="87"/>
      <c r="MP117" s="87"/>
      <c r="MQ117" s="87"/>
      <c r="MR117" s="87"/>
      <c r="MS117" s="87"/>
      <c r="MT117" s="87"/>
      <c r="MU117" s="87"/>
      <c r="MV117" s="87"/>
      <c r="MW117" s="87"/>
      <c r="MX117" s="87"/>
      <c r="MY117" s="87"/>
      <c r="MZ117" s="87"/>
      <c r="NA117" s="87"/>
      <c r="NB117" s="87"/>
      <c r="NC117" s="87"/>
      <c r="ND117" s="87"/>
      <c r="NE117" s="87"/>
      <c r="NF117" s="87"/>
      <c r="NG117" s="87"/>
      <c r="NH117" s="87"/>
      <c r="NI117" s="87"/>
      <c r="NJ117" s="87"/>
      <c r="NK117" s="87"/>
      <c r="NL117" s="87"/>
      <c r="NM117" s="87"/>
      <c r="NN117" s="87"/>
      <c r="NO117" s="87"/>
      <c r="NP117" s="87"/>
      <c r="NQ117" s="87"/>
      <c r="NR117" s="87"/>
      <c r="NS117" s="87"/>
      <c r="NT117" s="87"/>
      <c r="NU117" s="87"/>
      <c r="NV117" s="87"/>
      <c r="NW117" s="87"/>
      <c r="NX117" s="87"/>
      <c r="NY117" s="87"/>
      <c r="NZ117" s="87"/>
      <c r="OA117" s="87"/>
      <c r="OB117" s="87"/>
      <c r="OC117" s="87"/>
      <c r="OD117" s="87"/>
      <c r="OE117" s="87"/>
      <c r="OF117" s="87"/>
      <c r="OG117" s="87"/>
      <c r="OH117" s="87"/>
      <c r="OI117" s="87"/>
      <c r="OJ117" s="87"/>
      <c r="OK117" s="87"/>
      <c r="OL117" s="87"/>
      <c r="OM117" s="87"/>
      <c r="ON117" s="87"/>
      <c r="OO117" s="87"/>
      <c r="OP117" s="87"/>
      <c r="OQ117" s="87"/>
      <c r="OR117" s="87"/>
      <c r="OS117" s="87"/>
      <c r="OT117" s="87"/>
      <c r="OU117" s="87"/>
      <c r="OV117" s="87"/>
      <c r="OW117" s="87"/>
      <c r="OX117" s="87"/>
      <c r="OY117" s="87"/>
      <c r="OZ117" s="87"/>
      <c r="PA117" s="87"/>
      <c r="PB117" s="87"/>
      <c r="PC117" s="87"/>
      <c r="PD117" s="87"/>
      <c r="PE117" s="87"/>
      <c r="PF117" s="87"/>
      <c r="PG117" s="87"/>
      <c r="PH117" s="87"/>
      <c r="PI117" s="87"/>
      <c r="PJ117" s="87"/>
      <c r="PK117" s="87"/>
      <c r="PL117" s="87"/>
      <c r="PM117" s="87"/>
      <c r="PN117" s="87"/>
      <c r="PO117" s="87"/>
      <c r="PP117" s="87"/>
      <c r="PQ117" s="87"/>
      <c r="PR117" s="87"/>
      <c r="PS117" s="87"/>
      <c r="PT117" s="87"/>
      <c r="PU117" s="87"/>
      <c r="PV117" s="87"/>
      <c r="PW117" s="87"/>
      <c r="PX117" s="87"/>
      <c r="PY117" s="87"/>
      <c r="PZ117" s="87"/>
      <c r="QA117" s="87"/>
      <c r="QB117" s="87"/>
      <c r="QC117" s="87"/>
      <c r="QD117" s="87"/>
      <c r="QE117" s="87"/>
      <c r="QF117" s="87"/>
      <c r="QG117" s="87"/>
      <c r="QH117" s="87"/>
      <c r="QI117" s="87"/>
      <c r="QJ117" s="87"/>
      <c r="QK117" s="87"/>
      <c r="QL117" s="87"/>
      <c r="QM117" s="87"/>
      <c r="QN117" s="87"/>
      <c r="QO117" s="87"/>
      <c r="QP117" s="87"/>
      <c r="QQ117" s="87"/>
      <c r="QR117" s="87"/>
      <c r="QS117" s="87"/>
      <c r="QT117" s="87"/>
      <c r="QU117" s="87"/>
      <c r="QV117" s="87"/>
      <c r="QW117" s="87"/>
      <c r="QX117" s="87"/>
      <c r="QY117" s="87"/>
      <c r="QZ117" s="87"/>
      <c r="RA117" s="87"/>
      <c r="RB117" s="87"/>
      <c r="RC117" s="87"/>
      <c r="RD117" s="87"/>
      <c r="RE117" s="87"/>
      <c r="RF117" s="87"/>
      <c r="RG117" s="87"/>
      <c r="RH117" s="87"/>
      <c r="RI117" s="87"/>
      <c r="RJ117" s="87"/>
      <c r="RK117" s="87"/>
      <c r="RL117" s="87"/>
      <c r="RM117" s="87"/>
      <c r="RN117" s="87"/>
      <c r="RO117" s="87"/>
      <c r="RP117" s="87"/>
      <c r="RQ117" s="87"/>
      <c r="RR117" s="87"/>
      <c r="RS117" s="87"/>
      <c r="RT117" s="87"/>
      <c r="RU117" s="87"/>
      <c r="RV117" s="87"/>
      <c r="RW117" s="87"/>
      <c r="RX117" s="87"/>
      <c r="RY117" s="87"/>
      <c r="RZ117" s="87"/>
      <c r="SA117" s="87"/>
      <c r="SB117" s="87"/>
      <c r="SC117" s="87"/>
      <c r="SD117" s="87"/>
      <c r="SE117" s="87"/>
      <c r="SF117" s="87"/>
      <c r="SG117" s="87"/>
      <c r="SH117" s="87"/>
      <c r="SI117" s="87"/>
      <c r="SJ117" s="87"/>
      <c r="SK117" s="87"/>
      <c r="SL117" s="87"/>
      <c r="SM117" s="87"/>
      <c r="SN117" s="87"/>
      <c r="SO117" s="87"/>
      <c r="SP117" s="87"/>
      <c r="SQ117" s="87"/>
      <c r="SR117" s="87"/>
      <c r="SS117" s="87"/>
      <c r="ST117" s="87"/>
      <c r="SU117" s="87"/>
      <c r="SV117" s="87"/>
      <c r="SW117" s="87"/>
      <c r="SX117" s="87"/>
      <c r="SY117" s="87"/>
      <c r="SZ117" s="87"/>
      <c r="TA117" s="87"/>
      <c r="TB117" s="87"/>
      <c r="TC117" s="87"/>
      <c r="TD117" s="87"/>
      <c r="TE117" s="87"/>
      <c r="TF117" s="87"/>
      <c r="TG117" s="87"/>
      <c r="TH117" s="87"/>
      <c r="TI117" s="87"/>
      <c r="TJ117" s="87"/>
      <c r="TK117" s="87"/>
      <c r="TL117" s="87"/>
      <c r="TM117" s="87"/>
      <c r="TN117" s="87"/>
      <c r="TO117" s="87"/>
      <c r="TP117" s="87"/>
      <c r="TQ117" s="87"/>
      <c r="TR117" s="87"/>
      <c r="TS117" s="87"/>
      <c r="TT117" s="87"/>
      <c r="TU117" s="87"/>
      <c r="TV117" s="87"/>
      <c r="TW117" s="87"/>
      <c r="TX117" s="87"/>
      <c r="TY117" s="87"/>
      <c r="TZ117" s="87"/>
      <c r="UA117" s="87"/>
      <c r="UB117" s="87"/>
      <c r="UC117" s="87"/>
      <c r="UD117" s="87"/>
      <c r="UE117" s="87"/>
      <c r="UF117" s="87"/>
      <c r="UG117" s="87"/>
      <c r="UH117" s="87"/>
      <c r="UI117" s="87"/>
      <c r="UJ117" s="87"/>
      <c r="UK117" s="87"/>
      <c r="UL117" s="87"/>
      <c r="UM117" s="87"/>
      <c r="UN117" s="87"/>
      <c r="UO117" s="87"/>
      <c r="UP117" s="87"/>
      <c r="UQ117" s="87"/>
      <c r="UR117" s="87"/>
      <c r="US117" s="87"/>
      <c r="UT117" s="87"/>
      <c r="UU117" s="87"/>
      <c r="UV117" s="87"/>
      <c r="UW117" s="87"/>
      <c r="UX117" s="87"/>
      <c r="UY117" s="87"/>
      <c r="UZ117" s="87"/>
      <c r="VA117" s="87"/>
      <c r="VB117" s="87"/>
      <c r="VC117" s="87"/>
      <c r="VD117" s="87"/>
      <c r="VE117" s="87"/>
      <c r="VF117" s="87"/>
      <c r="VG117" s="87"/>
      <c r="VH117" s="87"/>
      <c r="VI117" s="87"/>
      <c r="VJ117" s="87"/>
      <c r="VK117" s="87"/>
      <c r="VL117" s="87"/>
      <c r="VM117" s="87"/>
      <c r="VN117" s="87"/>
      <c r="VO117" s="87"/>
      <c r="VP117" s="87"/>
      <c r="VQ117" s="87"/>
      <c r="VR117" s="87"/>
      <c r="VS117" s="87"/>
      <c r="VT117" s="87"/>
      <c r="VU117" s="87"/>
      <c r="VV117" s="87"/>
      <c r="VW117" s="87"/>
      <c r="VX117" s="87"/>
      <c r="VY117" s="87"/>
      <c r="VZ117" s="87"/>
      <c r="WA117" s="87"/>
      <c r="WB117" s="87"/>
      <c r="WC117" s="87"/>
      <c r="WD117" s="87"/>
      <c r="WE117" s="87"/>
      <c r="WF117" s="87"/>
      <c r="WG117" s="87"/>
      <c r="WH117" s="87"/>
      <c r="WI117" s="87"/>
      <c r="WJ117" s="87"/>
      <c r="WK117" s="87"/>
      <c r="WL117" s="87"/>
      <c r="WM117" s="87"/>
      <c r="WN117" s="87"/>
      <c r="WO117" s="87"/>
      <c r="WP117" s="87"/>
      <c r="WQ117" s="87"/>
      <c r="WR117" s="87"/>
      <c r="WS117" s="87"/>
      <c r="WT117" s="87"/>
      <c r="WU117" s="87"/>
      <c r="WV117" s="87"/>
      <c r="WW117" s="87"/>
      <c r="WX117" s="87"/>
      <c r="WY117" s="87"/>
      <c r="WZ117" s="87"/>
      <c r="XA117" s="87"/>
      <c r="XB117" s="87"/>
      <c r="XC117" s="87"/>
      <c r="XD117" s="87"/>
      <c r="XE117" s="87"/>
      <c r="XF117" s="87"/>
      <c r="XG117" s="87"/>
      <c r="XH117" s="87"/>
      <c r="XI117" s="87"/>
      <c r="XJ117" s="87"/>
      <c r="XK117" s="87"/>
      <c r="XL117" s="87"/>
      <c r="XM117" s="87"/>
      <c r="XN117" s="87"/>
      <c r="XO117" s="87"/>
      <c r="XP117" s="87"/>
      <c r="XQ117" s="87"/>
      <c r="XR117" s="87"/>
      <c r="XS117" s="87"/>
      <c r="XT117" s="87"/>
      <c r="XU117" s="87"/>
      <c r="XV117" s="87"/>
      <c r="XW117" s="87"/>
      <c r="XX117" s="87"/>
      <c r="XY117" s="87"/>
      <c r="XZ117" s="87"/>
      <c r="YA117" s="87"/>
      <c r="YB117" s="87"/>
      <c r="YC117" s="87"/>
      <c r="YD117" s="87"/>
      <c r="YE117" s="87"/>
      <c r="YF117" s="87"/>
      <c r="YG117" s="87"/>
      <c r="YH117" s="87"/>
      <c r="YI117" s="87"/>
      <c r="YJ117" s="87"/>
      <c r="YK117" s="87"/>
      <c r="YL117" s="87"/>
      <c r="YM117" s="87"/>
      <c r="YN117" s="87"/>
      <c r="YO117" s="87"/>
      <c r="YP117" s="87"/>
      <c r="YQ117" s="87"/>
      <c r="YR117" s="87"/>
      <c r="YS117" s="87"/>
      <c r="YT117" s="87"/>
      <c r="YU117" s="87"/>
      <c r="YV117" s="87"/>
      <c r="YW117" s="87"/>
      <c r="YX117" s="87"/>
      <c r="YY117" s="87"/>
      <c r="YZ117" s="87"/>
      <c r="ZA117" s="87"/>
      <c r="ZB117" s="87"/>
      <c r="ZC117" s="87"/>
      <c r="ZD117" s="87"/>
      <c r="ZE117" s="87"/>
      <c r="ZF117" s="87"/>
      <c r="ZG117" s="87"/>
      <c r="ZH117" s="87"/>
      <c r="ZI117" s="87"/>
      <c r="ZJ117" s="87"/>
      <c r="ZK117" s="87"/>
      <c r="ZL117" s="87"/>
      <c r="ZM117" s="87"/>
      <c r="ZN117" s="87"/>
      <c r="ZO117" s="87"/>
      <c r="ZP117" s="87"/>
      <c r="ZQ117" s="87"/>
      <c r="ZR117" s="87"/>
      <c r="ZS117" s="87"/>
      <c r="ZT117" s="87"/>
      <c r="ZU117" s="87"/>
      <c r="ZV117" s="87"/>
      <c r="ZW117" s="87"/>
      <c r="ZX117" s="87"/>
      <c r="ZY117" s="87"/>
      <c r="ZZ117" s="87"/>
      <c r="AAA117" s="87"/>
      <c r="AAB117" s="87"/>
      <c r="AAC117" s="87"/>
      <c r="AAD117" s="87"/>
      <c r="AAE117" s="87"/>
      <c r="AAF117" s="87"/>
      <c r="AAG117" s="87"/>
      <c r="AAH117" s="87"/>
      <c r="AAI117" s="87"/>
      <c r="AAJ117" s="87"/>
      <c r="AAK117" s="87"/>
      <c r="AAL117" s="87"/>
      <c r="AAM117" s="87"/>
      <c r="AAN117" s="87"/>
      <c r="AAO117" s="87"/>
      <c r="AAP117" s="87"/>
      <c r="AAQ117" s="87"/>
      <c r="AAR117" s="87"/>
      <c r="AAS117" s="87"/>
      <c r="AAT117" s="87"/>
      <c r="AAU117" s="87"/>
      <c r="AAV117" s="87"/>
      <c r="AAW117" s="87"/>
      <c r="AAX117" s="87"/>
      <c r="AAY117" s="87"/>
      <c r="AAZ117" s="87"/>
      <c r="ABA117" s="87"/>
      <c r="ABB117" s="87"/>
      <c r="ABC117" s="87"/>
      <c r="ABD117" s="87"/>
      <c r="ABE117" s="87"/>
      <c r="ABF117" s="87"/>
      <c r="ABG117" s="87"/>
      <c r="ABH117" s="87"/>
      <c r="ABI117" s="87"/>
      <c r="ABJ117" s="87"/>
      <c r="ABK117" s="87"/>
      <c r="ABL117" s="87"/>
      <c r="ABM117" s="87"/>
      <c r="ABN117" s="87"/>
      <c r="ABO117" s="87"/>
      <c r="ABP117" s="87"/>
      <c r="ABQ117" s="87"/>
      <c r="ABR117" s="87"/>
      <c r="ABS117" s="87"/>
      <c r="ABT117" s="87"/>
      <c r="ABU117" s="87"/>
      <c r="ABV117" s="87"/>
      <c r="ABW117" s="87"/>
      <c r="ABX117" s="87"/>
      <c r="ABY117" s="87"/>
      <c r="ABZ117" s="87"/>
      <c r="ACA117" s="87"/>
      <c r="ACB117" s="87"/>
      <c r="ACC117" s="87"/>
      <c r="ACD117" s="87"/>
      <c r="ACE117" s="87"/>
      <c r="ACF117" s="87"/>
      <c r="ACG117" s="87"/>
      <c r="ACH117" s="87"/>
      <c r="ACI117" s="87"/>
      <c r="ACJ117" s="87"/>
      <c r="ACK117" s="87"/>
      <c r="ACL117" s="87"/>
      <c r="ACM117" s="87"/>
      <c r="ACN117" s="87"/>
      <c r="ACO117" s="87"/>
      <c r="ACP117" s="87"/>
      <c r="ACQ117" s="87"/>
      <c r="ACR117" s="87"/>
      <c r="ACS117" s="87"/>
      <c r="ACT117" s="87"/>
      <c r="ACU117" s="87"/>
      <c r="ACV117" s="87"/>
      <c r="ACW117" s="87"/>
      <c r="ACX117" s="87"/>
      <c r="ACY117" s="87"/>
      <c r="ACZ117" s="87"/>
      <c r="ADA117" s="87"/>
      <c r="ADB117" s="87"/>
      <c r="ADC117" s="87"/>
      <c r="ADD117" s="87"/>
      <c r="ADE117" s="87"/>
      <c r="ADF117" s="87"/>
      <c r="ADG117" s="87"/>
      <c r="ADH117" s="87"/>
      <c r="ADI117" s="87"/>
      <c r="ADJ117" s="87"/>
      <c r="ADK117" s="87"/>
      <c r="ADL117" s="87"/>
      <c r="ADM117" s="87"/>
      <c r="ADN117" s="87"/>
      <c r="ADO117" s="87"/>
      <c r="ADP117" s="87"/>
      <c r="ADQ117" s="87"/>
      <c r="ADR117" s="87"/>
      <c r="ADS117" s="87"/>
      <c r="ADT117" s="87"/>
      <c r="ADU117" s="87"/>
      <c r="ADV117" s="87"/>
      <c r="ADW117" s="87"/>
      <c r="ADX117" s="87"/>
      <c r="ADY117" s="87"/>
      <c r="ADZ117" s="87"/>
      <c r="AEA117" s="87"/>
      <c r="AEB117" s="87"/>
      <c r="AEC117" s="87"/>
      <c r="AED117" s="87"/>
      <c r="AEE117" s="87"/>
      <c r="AEF117" s="87"/>
      <c r="AEG117" s="87"/>
      <c r="AEH117" s="87"/>
      <c r="AEI117" s="87"/>
      <c r="AEJ117" s="87"/>
      <c r="AEK117" s="87"/>
      <c r="AEL117" s="87"/>
      <c r="AEM117" s="87"/>
      <c r="AEN117" s="87"/>
      <c r="AEO117" s="87"/>
      <c r="AEP117" s="87"/>
      <c r="AEQ117" s="87"/>
      <c r="AER117" s="87"/>
      <c r="AES117" s="87"/>
      <c r="AET117" s="87"/>
      <c r="AEU117" s="87"/>
      <c r="AEV117" s="87"/>
      <c r="AEW117" s="87"/>
      <c r="AEX117" s="87"/>
      <c r="AEY117" s="87"/>
      <c r="AEZ117" s="87"/>
      <c r="AFA117" s="87"/>
      <c r="AFB117" s="87"/>
      <c r="AFC117" s="87"/>
      <c r="AFD117" s="87"/>
      <c r="AFE117" s="87"/>
      <c r="AFF117" s="87"/>
      <c r="AFG117" s="87"/>
      <c r="AFH117" s="87"/>
      <c r="AFI117" s="87"/>
      <c r="AFJ117" s="87"/>
      <c r="AFK117" s="87"/>
      <c r="AFL117" s="87"/>
      <c r="AFM117" s="87"/>
      <c r="AFN117" s="87"/>
      <c r="AFO117" s="87"/>
      <c r="AFP117" s="87"/>
      <c r="AFQ117" s="87"/>
      <c r="AFR117" s="87"/>
      <c r="AFS117" s="87"/>
      <c r="AFT117" s="87"/>
      <c r="AFU117" s="87"/>
      <c r="AFV117" s="87"/>
      <c r="AFW117" s="87"/>
      <c r="AFX117" s="87"/>
      <c r="AFY117" s="87"/>
      <c r="AFZ117" s="87"/>
      <c r="AGA117" s="87"/>
      <c r="AGB117" s="87"/>
      <c r="AGC117" s="87"/>
      <c r="AGD117" s="87"/>
      <c r="AGE117" s="87"/>
      <c r="AGF117" s="87"/>
      <c r="AGG117" s="87"/>
      <c r="AGH117" s="87"/>
      <c r="AGI117" s="87"/>
      <c r="AGJ117" s="87"/>
      <c r="AGK117" s="87"/>
      <c r="AGL117" s="87"/>
      <c r="AGM117" s="87"/>
      <c r="AGN117" s="87"/>
      <c r="AGO117" s="87"/>
      <c r="AGP117" s="87"/>
      <c r="AGQ117" s="87"/>
      <c r="AGR117" s="87"/>
      <c r="AGS117" s="87"/>
      <c r="AGT117" s="87"/>
      <c r="AGU117" s="87"/>
      <c r="AGV117" s="87"/>
      <c r="AGW117" s="87"/>
      <c r="AGX117" s="87"/>
      <c r="AGY117" s="87"/>
      <c r="AGZ117" s="87"/>
      <c r="AHA117" s="87"/>
      <c r="AHB117" s="87"/>
      <c r="AHC117" s="87"/>
      <c r="AHD117" s="87"/>
      <c r="AHE117" s="87"/>
      <c r="AHF117" s="87"/>
      <c r="AHG117" s="87"/>
      <c r="AHH117" s="87"/>
      <c r="AHI117" s="87"/>
      <c r="AHJ117" s="87"/>
      <c r="AHK117" s="87"/>
      <c r="AHL117" s="87"/>
      <c r="AHM117" s="87"/>
      <c r="AHN117" s="87"/>
      <c r="AHO117" s="87"/>
      <c r="AHP117" s="87"/>
      <c r="AHQ117" s="87"/>
      <c r="AHR117" s="87"/>
      <c r="AHS117" s="87"/>
      <c r="AHT117" s="87"/>
      <c r="AHU117" s="87"/>
      <c r="AHV117" s="87"/>
      <c r="AHW117" s="87"/>
      <c r="AHX117" s="87"/>
      <c r="AHY117" s="87"/>
      <c r="AHZ117" s="87"/>
      <c r="AIA117" s="87"/>
      <c r="AIB117" s="87"/>
      <c r="AIC117" s="87"/>
      <c r="AID117" s="87"/>
      <c r="AIE117" s="87"/>
      <c r="AIF117" s="87"/>
      <c r="AIG117" s="87"/>
      <c r="AIH117" s="87"/>
      <c r="AII117" s="87"/>
      <c r="AIJ117" s="87"/>
      <c r="AIK117" s="87"/>
      <c r="AIL117" s="87"/>
      <c r="AIM117" s="87"/>
      <c r="AIN117" s="87"/>
      <c r="AIO117" s="87"/>
      <c r="AIP117" s="87"/>
      <c r="AIQ117" s="87"/>
      <c r="AIR117" s="87"/>
      <c r="AIS117" s="87"/>
      <c r="AIT117" s="87"/>
      <c r="AIU117" s="87"/>
      <c r="AIV117" s="87"/>
      <c r="AIW117" s="87"/>
      <c r="AIX117" s="87"/>
      <c r="AIY117" s="87"/>
      <c r="AIZ117" s="87"/>
      <c r="AJA117" s="87"/>
      <c r="AJB117" s="87"/>
      <c r="AJC117" s="87"/>
      <c r="AJD117" s="87"/>
      <c r="AJE117" s="87"/>
      <c r="AJF117" s="87"/>
      <c r="AJG117" s="87"/>
      <c r="AJH117" s="87"/>
      <c r="AJI117" s="87"/>
      <c r="AJJ117" s="87"/>
      <c r="AJK117" s="87"/>
      <c r="AJL117" s="87"/>
      <c r="AJM117" s="87"/>
      <c r="AJN117" s="87"/>
      <c r="AJO117" s="87"/>
      <c r="AJP117" s="87"/>
      <c r="AJQ117" s="87"/>
      <c r="AJR117" s="87"/>
      <c r="AJS117" s="87"/>
      <c r="AJT117" s="87"/>
      <c r="AJU117" s="87"/>
      <c r="AJV117" s="87"/>
      <c r="AJW117" s="87"/>
      <c r="AJX117" s="87"/>
      <c r="AJY117" s="87"/>
      <c r="AJZ117" s="87"/>
      <c r="AKA117" s="87"/>
      <c r="AKB117" s="87"/>
      <c r="AKC117" s="87"/>
      <c r="AKD117" s="87"/>
      <c r="AKE117" s="87"/>
      <c r="AKF117" s="87"/>
      <c r="AKG117" s="87"/>
      <c r="AKH117" s="87"/>
      <c r="AKI117" s="87"/>
      <c r="AKJ117" s="87"/>
      <c r="AKK117" s="87"/>
      <c r="AKL117" s="87"/>
      <c r="AKM117" s="87"/>
      <c r="AKN117" s="87"/>
      <c r="AKO117" s="87"/>
      <c r="AKP117" s="87"/>
      <c r="AKQ117" s="87"/>
      <c r="AKR117" s="87"/>
      <c r="AKS117" s="87"/>
      <c r="AKT117" s="87"/>
      <c r="AKU117" s="87"/>
      <c r="AKV117" s="87"/>
      <c r="AKW117" s="87"/>
      <c r="AKX117" s="87"/>
      <c r="AKY117" s="87"/>
      <c r="AKZ117" s="87"/>
      <c r="ALA117" s="87"/>
      <c r="ALB117" s="87"/>
      <c r="ALC117" s="87"/>
      <c r="ALD117" s="87"/>
      <c r="ALE117" s="87"/>
      <c r="ALF117" s="87"/>
      <c r="ALG117" s="87"/>
      <c r="ALH117" s="87"/>
      <c r="ALI117" s="87"/>
      <c r="ALJ117" s="87"/>
      <c r="ALK117" s="87"/>
      <c r="ALL117" s="87"/>
      <c r="ALM117" s="87"/>
      <c r="ALN117" s="87"/>
      <c r="ALO117" s="87"/>
      <c r="ALP117" s="87"/>
      <c r="ALQ117" s="87"/>
      <c r="ALR117" s="87"/>
      <c r="ALS117" s="87"/>
      <c r="ALT117" s="87"/>
      <c r="ALU117" s="87"/>
      <c r="ALV117" s="87"/>
      <c r="ALW117" s="87"/>
      <c r="ALX117" s="87"/>
      <c r="ALY117" s="87"/>
      <c r="ALZ117" s="87"/>
      <c r="AMA117" s="87"/>
      <c r="AMB117" s="87"/>
      <c r="AMC117" s="87"/>
      <c r="AMD117" s="87"/>
      <c r="AME117" s="87"/>
      <c r="AMF117" s="87"/>
      <c r="AMG117" s="87"/>
      <c r="AMH117" s="87"/>
      <c r="AMI117" s="87"/>
      <c r="AMJ117" s="87"/>
      <c r="AMK117" s="87"/>
      <c r="AML117" s="87"/>
      <c r="AMM117" s="87"/>
      <c r="AMN117" s="87"/>
      <c r="AMO117" s="87"/>
      <c r="AMP117" s="87"/>
      <c r="AMQ117" s="87"/>
      <c r="AMR117" s="87"/>
      <c r="AMS117" s="87"/>
      <c r="AMT117" s="87"/>
      <c r="AMU117" s="87"/>
      <c r="AMV117" s="87"/>
      <c r="AMW117" s="87"/>
      <c r="AMX117" s="87"/>
      <c r="AMY117" s="87"/>
      <c r="AMZ117" s="87"/>
      <c r="ANA117" s="87"/>
      <c r="ANB117" s="87"/>
      <c r="ANC117" s="87"/>
      <c r="AND117" s="87"/>
      <c r="ANE117" s="87"/>
      <c r="ANF117" s="87"/>
      <c r="ANG117" s="87"/>
      <c r="ANH117" s="87"/>
      <c r="ANI117" s="87"/>
      <c r="ANJ117" s="87"/>
      <c r="ANK117" s="87"/>
      <c r="ANL117" s="87"/>
      <c r="ANM117" s="87"/>
      <c r="ANN117" s="87"/>
      <c r="ANO117" s="87"/>
      <c r="ANP117" s="87"/>
      <c r="ANQ117" s="87"/>
      <c r="ANR117" s="87"/>
      <c r="ANS117" s="87"/>
      <c r="ANT117" s="87"/>
      <c r="ANU117" s="87"/>
      <c r="ANV117" s="87"/>
      <c r="ANW117" s="87"/>
      <c r="ANX117" s="87"/>
      <c r="ANY117" s="87"/>
      <c r="ANZ117" s="87"/>
      <c r="AOA117" s="87"/>
      <c r="AOB117" s="87"/>
      <c r="AOC117" s="87"/>
      <c r="AOD117" s="87"/>
      <c r="AOE117" s="87"/>
      <c r="AOF117" s="87"/>
      <c r="AOG117" s="87"/>
      <c r="AOH117" s="87"/>
      <c r="AOI117" s="87"/>
      <c r="AOJ117" s="87"/>
      <c r="AOK117" s="87"/>
      <c r="AOL117" s="87"/>
      <c r="AOM117" s="87"/>
      <c r="AON117" s="87"/>
      <c r="AOO117" s="87"/>
      <c r="AOP117" s="87"/>
      <c r="AOQ117" s="87"/>
      <c r="AOR117" s="87"/>
      <c r="AOS117" s="87"/>
      <c r="AOT117" s="87"/>
      <c r="AOU117" s="87"/>
      <c r="AOV117" s="87"/>
      <c r="AOW117" s="87"/>
      <c r="AOX117" s="87"/>
      <c r="AOY117" s="87"/>
      <c r="AOZ117" s="87"/>
      <c r="APA117" s="87"/>
      <c r="APB117" s="87"/>
      <c r="APC117" s="87"/>
      <c r="APD117" s="87"/>
      <c r="APE117" s="87"/>
      <c r="APF117" s="87"/>
      <c r="APG117" s="87"/>
      <c r="APH117" s="87"/>
      <c r="API117" s="87"/>
      <c r="APJ117" s="87"/>
      <c r="APK117" s="87"/>
      <c r="APL117" s="87"/>
      <c r="APM117" s="87"/>
      <c r="APN117" s="87"/>
      <c r="APO117" s="87"/>
      <c r="APP117" s="87"/>
      <c r="APQ117" s="87"/>
      <c r="APR117" s="87"/>
      <c r="APS117" s="87"/>
      <c r="APT117" s="87"/>
      <c r="APU117" s="87"/>
      <c r="APV117" s="87"/>
      <c r="APW117" s="87"/>
      <c r="APX117" s="87"/>
      <c r="APY117" s="87"/>
      <c r="APZ117" s="87"/>
      <c r="AQA117" s="87"/>
      <c r="AQB117" s="87"/>
      <c r="AQC117" s="87"/>
      <c r="AQD117" s="87"/>
      <c r="AQE117" s="87"/>
      <c r="AQF117" s="87"/>
      <c r="AQG117" s="87"/>
      <c r="AQH117" s="87"/>
      <c r="AQI117" s="87"/>
      <c r="AQJ117" s="87"/>
      <c r="AQK117" s="87"/>
      <c r="AQL117" s="87"/>
      <c r="AQM117" s="87"/>
      <c r="AQN117" s="87"/>
      <c r="AQO117" s="87"/>
      <c r="AQP117" s="87"/>
      <c r="AQQ117" s="87"/>
      <c r="AQR117" s="87"/>
      <c r="AQS117" s="87"/>
      <c r="AQT117" s="87"/>
      <c r="AQU117" s="87"/>
      <c r="AQV117" s="87"/>
      <c r="AQW117" s="87"/>
      <c r="AQX117" s="87"/>
      <c r="AQY117" s="87"/>
      <c r="AQZ117" s="87"/>
      <c r="ARA117" s="87"/>
      <c r="ARB117" s="87"/>
      <c r="ARC117" s="87"/>
      <c r="ARD117" s="87"/>
      <c r="ARE117" s="87"/>
      <c r="ARF117" s="87"/>
      <c r="ARG117" s="87"/>
      <c r="ARH117" s="87"/>
      <c r="ARI117" s="87"/>
      <c r="ARJ117" s="87"/>
      <c r="ARK117" s="87"/>
      <c r="ARL117" s="87"/>
      <c r="ARM117" s="87"/>
      <c r="ARN117" s="87"/>
      <c r="ARO117" s="87"/>
      <c r="ARP117" s="87"/>
      <c r="ARQ117" s="87"/>
      <c r="ARR117" s="87"/>
      <c r="ARS117" s="87"/>
      <c r="ART117" s="87"/>
      <c r="ARU117" s="87"/>
      <c r="ARV117" s="87"/>
      <c r="ARW117" s="87"/>
      <c r="ARX117" s="87"/>
      <c r="ARY117" s="87"/>
      <c r="ARZ117" s="87"/>
      <c r="ASA117" s="87"/>
      <c r="ASB117" s="87"/>
      <c r="ASC117" s="87"/>
      <c r="ASD117" s="87"/>
      <c r="ASE117" s="87"/>
      <c r="ASF117" s="87"/>
      <c r="ASG117" s="87"/>
      <c r="ASH117" s="87"/>
      <c r="ASI117" s="87"/>
      <c r="ASJ117" s="87"/>
      <c r="ASK117" s="87"/>
      <c r="ASL117" s="87"/>
      <c r="ASM117" s="87"/>
      <c r="ASN117" s="87"/>
      <c r="ASO117" s="87"/>
      <c r="ASP117" s="87"/>
      <c r="ASQ117" s="87"/>
      <c r="ASR117" s="87"/>
      <c r="ASS117" s="87"/>
      <c r="AST117" s="87"/>
      <c r="ASU117" s="87"/>
      <c r="ASV117" s="87"/>
      <c r="ASW117" s="87"/>
      <c r="ASX117" s="87"/>
      <c r="ASY117" s="87"/>
      <c r="ASZ117" s="87"/>
      <c r="ATA117" s="87"/>
      <c r="ATB117" s="87"/>
      <c r="ATC117" s="87"/>
      <c r="ATD117" s="87"/>
      <c r="ATE117" s="87"/>
      <c r="ATF117" s="87"/>
      <c r="ATG117" s="87"/>
      <c r="ATH117" s="87"/>
      <c r="ATI117" s="87"/>
      <c r="ATJ117" s="87"/>
      <c r="ATK117" s="87"/>
      <c r="ATL117" s="87"/>
      <c r="ATM117" s="87"/>
      <c r="ATN117" s="87"/>
      <c r="ATO117" s="87"/>
      <c r="ATP117" s="87"/>
      <c r="ATQ117" s="87"/>
      <c r="ATR117" s="87"/>
      <c r="ATS117" s="87"/>
      <c r="ATT117" s="87"/>
      <c r="ATU117" s="87"/>
      <c r="ATV117" s="87"/>
      <c r="ATW117" s="87"/>
      <c r="ATX117" s="87"/>
      <c r="ATY117" s="87"/>
      <c r="ATZ117" s="87"/>
      <c r="AUA117" s="87"/>
      <c r="AUB117" s="87"/>
      <c r="AUC117" s="87"/>
      <c r="AUD117" s="87"/>
      <c r="AUE117" s="87"/>
      <c r="AUF117" s="87"/>
      <c r="AUG117" s="87"/>
      <c r="AUH117" s="87"/>
      <c r="AUI117" s="87"/>
      <c r="AUJ117" s="87"/>
      <c r="AUK117" s="87"/>
      <c r="AUL117" s="87"/>
      <c r="AUM117" s="87"/>
      <c r="AUN117" s="87"/>
      <c r="AUO117" s="87"/>
      <c r="AUP117" s="87"/>
      <c r="AUQ117" s="87"/>
      <c r="AUR117" s="87"/>
      <c r="AUS117" s="87"/>
      <c r="AUT117" s="87"/>
      <c r="AUU117" s="87"/>
      <c r="AUV117" s="87"/>
      <c r="AUW117" s="87"/>
      <c r="AUX117" s="87"/>
      <c r="AUY117" s="87"/>
      <c r="AUZ117" s="87"/>
      <c r="AVA117" s="87"/>
      <c r="AVB117" s="87"/>
      <c r="AVC117" s="87"/>
      <c r="AVD117" s="87"/>
      <c r="AVE117" s="87"/>
      <c r="AVF117" s="87"/>
      <c r="AVG117" s="87"/>
      <c r="AVH117" s="87"/>
      <c r="AVI117" s="87"/>
      <c r="AVJ117" s="87"/>
      <c r="AVK117" s="87"/>
      <c r="AVL117" s="87"/>
      <c r="AVM117" s="87"/>
      <c r="AVN117" s="87"/>
      <c r="AVO117" s="87"/>
      <c r="AVP117" s="87"/>
      <c r="AVQ117" s="87"/>
      <c r="AVR117" s="87"/>
      <c r="AVS117" s="87"/>
      <c r="AVT117" s="87"/>
      <c r="AVU117" s="87"/>
      <c r="AVV117" s="87"/>
      <c r="AVW117" s="87"/>
      <c r="AVX117" s="87"/>
      <c r="AVY117" s="87"/>
      <c r="AVZ117" s="87"/>
      <c r="AWA117" s="87"/>
      <c r="AWB117" s="87"/>
      <c r="AWC117" s="87"/>
      <c r="AWD117" s="87"/>
      <c r="AWE117" s="87"/>
      <c r="AWF117" s="87"/>
      <c r="AWG117" s="87"/>
      <c r="AWH117" s="87"/>
      <c r="AWI117" s="87"/>
      <c r="AWJ117" s="87"/>
      <c r="AWK117" s="87"/>
      <c r="AWL117" s="87"/>
      <c r="AWM117" s="87"/>
      <c r="AWN117" s="87"/>
      <c r="AWO117" s="87"/>
      <c r="AWP117" s="87"/>
      <c r="AWQ117" s="87"/>
      <c r="AWR117" s="87"/>
      <c r="AWS117" s="87"/>
      <c r="AWT117" s="87"/>
      <c r="AWU117" s="87"/>
      <c r="AWV117" s="87"/>
      <c r="AWW117" s="87"/>
      <c r="AWX117" s="87"/>
      <c r="AWY117" s="87"/>
      <c r="AWZ117" s="87"/>
      <c r="AXA117" s="87"/>
      <c r="AXB117" s="87"/>
      <c r="AXC117" s="87"/>
      <c r="AXD117" s="87"/>
      <c r="AXE117" s="87"/>
      <c r="AXF117" s="87"/>
      <c r="AXG117" s="87"/>
      <c r="AXH117" s="87"/>
      <c r="AXI117" s="87"/>
      <c r="AXJ117" s="87"/>
      <c r="AXK117" s="87"/>
      <c r="AXL117" s="87"/>
      <c r="AXM117" s="87"/>
      <c r="AXN117" s="87"/>
      <c r="AXO117" s="87"/>
      <c r="AXP117" s="87"/>
      <c r="AXQ117" s="87"/>
      <c r="AXR117" s="87"/>
      <c r="AXS117" s="87"/>
      <c r="AXT117" s="87"/>
      <c r="AXU117" s="87"/>
      <c r="AXV117" s="87"/>
      <c r="AXW117" s="87"/>
      <c r="AXX117" s="87"/>
      <c r="AXY117" s="87"/>
      <c r="AXZ117" s="87"/>
      <c r="AYA117" s="87"/>
      <c r="AYB117" s="87"/>
      <c r="AYC117" s="87"/>
      <c r="AYD117" s="87"/>
      <c r="AYE117" s="87"/>
      <c r="AYF117" s="87"/>
      <c r="AYG117" s="87"/>
      <c r="AYH117" s="87"/>
      <c r="AYI117" s="87"/>
      <c r="AYJ117" s="87"/>
      <c r="AYK117" s="87"/>
      <c r="AYL117" s="87"/>
      <c r="AYM117" s="87"/>
      <c r="AYN117" s="87"/>
      <c r="AYO117" s="87"/>
      <c r="AYP117" s="87"/>
      <c r="AYQ117" s="87"/>
      <c r="AYR117" s="87"/>
      <c r="AYS117" s="87"/>
      <c r="AYT117" s="87"/>
      <c r="AYU117" s="87"/>
      <c r="AYV117" s="87"/>
      <c r="AYW117" s="87"/>
      <c r="AYX117" s="87"/>
      <c r="AYY117" s="87"/>
      <c r="AYZ117" s="87"/>
      <c r="AZA117" s="87"/>
      <c r="AZB117" s="87"/>
      <c r="AZC117" s="87"/>
      <c r="AZD117" s="87"/>
      <c r="AZE117" s="87"/>
      <c r="AZF117" s="87"/>
      <c r="AZG117" s="87"/>
      <c r="AZH117" s="87"/>
      <c r="AZI117" s="87"/>
      <c r="AZJ117" s="87"/>
      <c r="AZK117" s="87"/>
      <c r="AZL117" s="87"/>
      <c r="AZM117" s="87"/>
      <c r="AZN117" s="87"/>
      <c r="AZO117" s="87"/>
      <c r="AZP117" s="87"/>
      <c r="AZQ117" s="87"/>
      <c r="AZR117" s="87"/>
      <c r="AZS117" s="87"/>
      <c r="AZT117" s="87"/>
      <c r="AZU117" s="87"/>
      <c r="AZV117" s="87"/>
      <c r="AZW117" s="87"/>
      <c r="AZX117" s="87"/>
      <c r="AZY117" s="87"/>
      <c r="AZZ117" s="87"/>
      <c r="BAA117" s="87"/>
      <c r="BAB117" s="87"/>
      <c r="BAC117" s="87"/>
      <c r="BAD117" s="87"/>
      <c r="BAE117" s="87"/>
      <c r="BAF117" s="87"/>
      <c r="BAG117" s="87"/>
      <c r="BAH117" s="87"/>
      <c r="BAI117" s="87"/>
      <c r="BAJ117" s="87"/>
      <c r="BAK117" s="87"/>
      <c r="BAL117" s="87"/>
      <c r="BAM117" s="87"/>
      <c r="BAN117" s="87"/>
      <c r="BAO117" s="87"/>
      <c r="BAP117" s="87"/>
      <c r="BAQ117" s="87"/>
      <c r="BAR117" s="87"/>
      <c r="BAS117" s="87"/>
      <c r="BAT117" s="87"/>
      <c r="BAU117" s="87"/>
      <c r="BAV117" s="87"/>
      <c r="BAW117" s="87"/>
      <c r="BAX117" s="87"/>
      <c r="BAY117" s="87"/>
      <c r="BAZ117" s="87"/>
      <c r="BBA117" s="87"/>
      <c r="BBB117" s="87"/>
      <c r="BBC117" s="87"/>
      <c r="BBD117" s="87"/>
      <c r="BBE117" s="87"/>
      <c r="BBF117" s="87"/>
      <c r="BBG117" s="87"/>
      <c r="BBH117" s="87"/>
      <c r="BBI117" s="87"/>
      <c r="BBJ117" s="87"/>
      <c r="BBK117" s="87"/>
      <c r="BBL117" s="87"/>
      <c r="BBM117" s="87"/>
      <c r="BBN117" s="87"/>
      <c r="BBO117" s="87"/>
      <c r="BBP117" s="87"/>
      <c r="BBQ117" s="87"/>
      <c r="BBR117" s="87"/>
      <c r="BBS117" s="87"/>
      <c r="BBT117" s="87"/>
      <c r="BBU117" s="87"/>
      <c r="BBV117" s="87"/>
      <c r="BBW117" s="87"/>
      <c r="BBX117" s="87"/>
      <c r="BBY117" s="87"/>
      <c r="BBZ117" s="87"/>
      <c r="BCA117" s="87"/>
      <c r="BCB117" s="87"/>
      <c r="BCC117" s="87"/>
      <c r="BCD117" s="87"/>
      <c r="BCE117" s="87"/>
      <c r="BCF117" s="87"/>
      <c r="BCG117" s="87"/>
      <c r="BCH117" s="87"/>
      <c r="BCI117" s="87"/>
      <c r="BCJ117" s="87"/>
      <c r="BCK117" s="87"/>
      <c r="BCL117" s="87"/>
      <c r="BCM117" s="87"/>
      <c r="BCN117" s="87"/>
      <c r="BCO117" s="87"/>
      <c r="BCP117" s="87"/>
      <c r="BCQ117" s="87"/>
      <c r="BCR117" s="87"/>
      <c r="BCS117" s="87"/>
      <c r="BCT117" s="87"/>
      <c r="BCU117" s="87"/>
      <c r="BCV117" s="87"/>
      <c r="BCW117" s="87"/>
      <c r="BCX117" s="87"/>
      <c r="BCY117" s="87"/>
      <c r="BCZ117" s="87"/>
      <c r="BDA117" s="87"/>
      <c r="BDB117" s="87"/>
      <c r="BDC117" s="87"/>
      <c r="BDD117" s="87"/>
      <c r="BDE117" s="87"/>
      <c r="BDF117" s="87"/>
      <c r="BDG117" s="87"/>
      <c r="BDH117" s="87"/>
      <c r="BDI117" s="87"/>
      <c r="BDJ117" s="87"/>
      <c r="BDK117" s="87"/>
      <c r="BDL117" s="87"/>
      <c r="BDM117" s="87"/>
      <c r="BDN117" s="87"/>
      <c r="BDO117" s="87"/>
      <c r="BDP117" s="87"/>
      <c r="BDQ117" s="87"/>
      <c r="BDR117" s="87"/>
      <c r="BDS117" s="87"/>
      <c r="BDT117" s="87"/>
      <c r="BDU117" s="87"/>
      <c r="BDV117" s="87"/>
      <c r="BDW117" s="87"/>
      <c r="BDX117" s="87"/>
      <c r="BDY117" s="87"/>
      <c r="BDZ117" s="87"/>
      <c r="BEA117" s="87"/>
      <c r="BEB117" s="87"/>
      <c r="BEC117" s="87"/>
      <c r="BED117" s="87"/>
      <c r="BEE117" s="87"/>
      <c r="BEF117" s="87"/>
      <c r="BEG117" s="87"/>
      <c r="BEH117" s="87"/>
      <c r="BEI117" s="87"/>
      <c r="BEJ117" s="87"/>
      <c r="BEK117" s="87"/>
      <c r="BEL117" s="87"/>
      <c r="BEM117" s="87"/>
      <c r="BEN117" s="87"/>
      <c r="BEO117" s="87"/>
      <c r="BEP117" s="87"/>
      <c r="BEQ117" s="87"/>
      <c r="BER117" s="87"/>
      <c r="BES117" s="87"/>
      <c r="BET117" s="87"/>
      <c r="BEU117" s="87"/>
      <c r="BEV117" s="87"/>
      <c r="BEW117" s="87"/>
      <c r="BEX117" s="87"/>
      <c r="BEY117" s="87"/>
      <c r="BEZ117" s="87"/>
      <c r="BFA117" s="87"/>
      <c r="BFB117" s="87"/>
      <c r="BFC117" s="87"/>
      <c r="BFD117" s="87"/>
      <c r="BFE117" s="87"/>
      <c r="BFF117" s="87"/>
      <c r="BFG117" s="87"/>
      <c r="BFH117" s="87"/>
      <c r="BFI117" s="87"/>
      <c r="BFJ117" s="87"/>
      <c r="BFK117" s="87"/>
      <c r="BFL117" s="87"/>
      <c r="BFM117" s="87"/>
      <c r="BFN117" s="87"/>
      <c r="BFO117" s="87"/>
      <c r="BFP117" s="87"/>
      <c r="BFQ117" s="87"/>
      <c r="BFR117" s="87"/>
      <c r="BFS117" s="87"/>
      <c r="BFT117" s="87"/>
      <c r="BFU117" s="87"/>
      <c r="BFV117" s="87"/>
      <c r="BFW117" s="87"/>
      <c r="BFX117" s="87"/>
      <c r="BFY117" s="87"/>
      <c r="BFZ117" s="87"/>
      <c r="BGA117" s="87"/>
      <c r="BGB117" s="87"/>
      <c r="BGC117" s="87"/>
      <c r="BGD117" s="87"/>
      <c r="BGE117" s="87"/>
      <c r="BGF117" s="87"/>
      <c r="BGG117" s="87"/>
      <c r="BGH117" s="87"/>
      <c r="BGI117" s="87"/>
      <c r="BGJ117" s="87"/>
      <c r="BGK117" s="87"/>
      <c r="BGL117" s="87"/>
      <c r="BGM117" s="87"/>
      <c r="BGN117" s="87"/>
      <c r="BGO117" s="87"/>
      <c r="BGP117" s="87"/>
      <c r="BGQ117" s="87"/>
      <c r="BGR117" s="87"/>
      <c r="BGS117" s="87"/>
      <c r="BGT117" s="87"/>
      <c r="BGU117" s="87"/>
      <c r="BGV117" s="87"/>
      <c r="BGW117" s="87"/>
      <c r="BGX117" s="87"/>
      <c r="BGY117" s="87"/>
      <c r="BGZ117" s="87"/>
      <c r="BHA117" s="87"/>
      <c r="BHB117" s="87"/>
      <c r="BHC117" s="87"/>
      <c r="BHD117" s="87"/>
      <c r="BHE117" s="87"/>
      <c r="BHF117" s="87"/>
      <c r="BHG117" s="87"/>
      <c r="BHH117" s="87"/>
      <c r="BHI117" s="87"/>
      <c r="BHJ117" s="87"/>
      <c r="BHK117" s="87"/>
      <c r="BHL117" s="87"/>
      <c r="BHM117" s="87"/>
      <c r="BHN117" s="87"/>
      <c r="BHO117" s="87"/>
      <c r="BHP117" s="87"/>
      <c r="BHQ117" s="87"/>
      <c r="BHR117" s="87"/>
      <c r="BHS117" s="87"/>
      <c r="BHT117" s="87"/>
      <c r="BHU117" s="87"/>
      <c r="BHV117" s="87"/>
      <c r="BHW117" s="87"/>
      <c r="BHX117" s="87"/>
      <c r="BHY117" s="87"/>
      <c r="BHZ117" s="87"/>
      <c r="BIA117" s="87"/>
      <c r="BIB117" s="87"/>
      <c r="BIC117" s="87"/>
      <c r="BID117" s="87"/>
      <c r="BIE117" s="87"/>
      <c r="BIF117" s="87"/>
      <c r="BIG117" s="87"/>
      <c r="BIH117" s="87"/>
      <c r="BII117" s="87"/>
      <c r="BIJ117" s="87"/>
      <c r="BIK117" s="87"/>
      <c r="BIL117" s="87"/>
      <c r="BIM117" s="87"/>
      <c r="BIN117" s="87"/>
      <c r="BIO117" s="87"/>
      <c r="BIP117" s="87"/>
      <c r="BIQ117" s="87"/>
      <c r="BIR117" s="87"/>
      <c r="BIS117" s="87"/>
      <c r="BIT117" s="87"/>
      <c r="BIU117" s="87"/>
      <c r="BIV117" s="87"/>
      <c r="BIW117" s="87"/>
      <c r="BIX117" s="87"/>
      <c r="BIY117" s="87"/>
      <c r="BIZ117" s="87"/>
      <c r="BJA117" s="87"/>
      <c r="BJB117" s="87"/>
      <c r="BJC117" s="87"/>
      <c r="BJD117" s="87"/>
      <c r="BJE117" s="87"/>
      <c r="BJF117" s="87"/>
      <c r="BJG117" s="87"/>
      <c r="BJH117" s="87"/>
      <c r="BJI117" s="87"/>
      <c r="BJJ117" s="87"/>
      <c r="BJK117" s="87"/>
      <c r="BJL117" s="87"/>
      <c r="BJM117" s="87"/>
      <c r="BJN117" s="87"/>
      <c r="BJO117" s="87"/>
      <c r="BJP117" s="87"/>
      <c r="BJQ117" s="87"/>
      <c r="BJR117" s="87"/>
      <c r="BJS117" s="87"/>
      <c r="BJT117" s="87"/>
      <c r="BJU117" s="87"/>
      <c r="BJV117" s="87"/>
      <c r="BJW117" s="87"/>
      <c r="BJX117" s="87"/>
      <c r="BJY117" s="87"/>
      <c r="BJZ117" s="87"/>
      <c r="BKA117" s="87"/>
      <c r="BKB117" s="87"/>
      <c r="BKC117" s="87"/>
      <c r="BKD117" s="87"/>
      <c r="BKE117" s="87"/>
      <c r="BKF117" s="87"/>
      <c r="BKG117" s="87"/>
      <c r="BKH117" s="87"/>
      <c r="BKI117" s="87"/>
      <c r="BKJ117" s="87"/>
      <c r="BKK117" s="87"/>
      <c r="BKL117" s="87"/>
      <c r="BKM117" s="87"/>
      <c r="BKN117" s="87"/>
      <c r="BKO117" s="87"/>
      <c r="BKP117" s="87"/>
      <c r="BKQ117" s="87"/>
      <c r="BKR117" s="87"/>
      <c r="BKS117" s="87"/>
      <c r="BKT117" s="87"/>
      <c r="BKU117" s="87"/>
      <c r="BKV117" s="87"/>
      <c r="BKW117" s="87"/>
      <c r="BKX117" s="87"/>
      <c r="BKY117" s="87"/>
      <c r="BKZ117" s="87"/>
      <c r="BLA117" s="87"/>
      <c r="BLB117" s="87"/>
      <c r="BLC117" s="87"/>
      <c r="BLD117" s="87"/>
      <c r="BLE117" s="87"/>
      <c r="BLF117" s="87"/>
      <c r="BLG117" s="87"/>
      <c r="BLH117" s="87"/>
      <c r="BLI117" s="87"/>
      <c r="BLJ117" s="87"/>
      <c r="BLK117" s="87"/>
      <c r="BLL117" s="87"/>
      <c r="BLM117" s="87"/>
      <c r="BLN117" s="87"/>
      <c r="BLO117" s="87"/>
      <c r="BLP117" s="87"/>
      <c r="BLQ117" s="87"/>
      <c r="BLR117" s="87"/>
      <c r="BLS117" s="87"/>
      <c r="BLT117" s="87"/>
      <c r="BLU117" s="87"/>
      <c r="BLV117" s="87"/>
      <c r="BLW117" s="87"/>
      <c r="BLX117" s="87"/>
      <c r="BLY117" s="87"/>
      <c r="BLZ117" s="87"/>
      <c r="BMA117" s="87"/>
      <c r="BMB117" s="87"/>
      <c r="BMC117" s="87"/>
      <c r="BMD117" s="87"/>
      <c r="BME117" s="87"/>
      <c r="BMF117" s="87"/>
      <c r="BMG117" s="87"/>
      <c r="BMH117" s="87"/>
      <c r="BMI117" s="87"/>
      <c r="BMJ117" s="87"/>
      <c r="BMK117" s="87"/>
      <c r="BML117" s="87"/>
      <c r="BMM117" s="87"/>
      <c r="BMN117" s="87"/>
      <c r="BMO117" s="87"/>
      <c r="BMP117" s="87"/>
      <c r="BMQ117" s="87"/>
      <c r="BMR117" s="87"/>
      <c r="BMS117" s="87"/>
      <c r="BMT117" s="87"/>
      <c r="BMU117" s="87"/>
      <c r="BMV117" s="87"/>
      <c r="BMW117" s="87"/>
      <c r="BMX117" s="87"/>
      <c r="BMY117" s="87"/>
      <c r="BMZ117" s="87"/>
      <c r="BNA117" s="87"/>
      <c r="BNB117" s="87"/>
      <c r="BNC117" s="87"/>
      <c r="BND117" s="87"/>
      <c r="BNE117" s="87"/>
      <c r="BNF117" s="87"/>
      <c r="BNG117" s="87"/>
      <c r="BNH117" s="87"/>
      <c r="BNI117" s="87"/>
      <c r="BNJ117" s="87"/>
      <c r="BNK117" s="87"/>
      <c r="BNL117" s="87"/>
      <c r="BNM117" s="87"/>
      <c r="BNN117" s="87"/>
      <c r="BNO117" s="87"/>
      <c r="BNP117" s="87"/>
      <c r="BNQ117" s="87"/>
      <c r="BNR117" s="87"/>
      <c r="BNS117" s="87"/>
      <c r="BNT117" s="87"/>
      <c r="BNU117" s="87"/>
      <c r="BNV117" s="87"/>
      <c r="BNW117" s="87"/>
      <c r="BNX117" s="87"/>
      <c r="BNY117" s="87"/>
      <c r="BNZ117" s="87"/>
      <c r="BOA117" s="87"/>
      <c r="BOB117" s="87"/>
      <c r="BOC117" s="87"/>
      <c r="BOD117" s="87"/>
      <c r="BOE117" s="87"/>
      <c r="BOF117" s="87"/>
      <c r="BOG117" s="87"/>
      <c r="BOH117" s="87"/>
      <c r="BOI117" s="87"/>
      <c r="BOJ117" s="87"/>
      <c r="BOK117" s="87"/>
      <c r="BOL117" s="87"/>
      <c r="BOM117" s="87"/>
      <c r="BON117" s="87"/>
      <c r="BOO117" s="87"/>
      <c r="BOP117" s="87"/>
      <c r="BOQ117" s="87"/>
      <c r="BOR117" s="87"/>
      <c r="BOS117" s="87"/>
      <c r="BOT117" s="87"/>
      <c r="BOU117" s="87"/>
      <c r="BOV117" s="87"/>
      <c r="BOW117" s="87"/>
      <c r="BOX117" s="87"/>
      <c r="BOY117" s="87"/>
      <c r="BOZ117" s="87"/>
      <c r="BPA117" s="87"/>
      <c r="BPB117" s="87"/>
      <c r="BPC117" s="87"/>
      <c r="BPD117" s="87"/>
      <c r="BPE117" s="87"/>
      <c r="BPF117" s="87"/>
      <c r="BPG117" s="87"/>
      <c r="BPH117" s="87"/>
      <c r="BPI117" s="87"/>
      <c r="BPJ117" s="87"/>
      <c r="BPK117" s="87"/>
      <c r="BPL117" s="87"/>
      <c r="BPM117" s="87"/>
      <c r="BPN117" s="87"/>
      <c r="BPO117" s="87"/>
      <c r="BPP117" s="87"/>
      <c r="BPQ117" s="87"/>
      <c r="BPR117" s="87"/>
      <c r="BPS117" s="87"/>
      <c r="BPT117" s="87"/>
      <c r="BPU117" s="87"/>
      <c r="BPV117" s="87"/>
      <c r="BPW117" s="87"/>
      <c r="BPX117" s="87"/>
      <c r="BPY117" s="87"/>
      <c r="BPZ117" s="87"/>
      <c r="BQA117" s="87"/>
      <c r="BQB117" s="87"/>
      <c r="BQC117" s="87"/>
      <c r="BQD117" s="87"/>
      <c r="BQE117" s="87"/>
      <c r="BQF117" s="87"/>
      <c r="BQG117" s="87"/>
      <c r="BQH117" s="87"/>
      <c r="BQI117" s="87"/>
      <c r="BQJ117" s="87"/>
      <c r="BQK117" s="87"/>
      <c r="BQL117" s="87"/>
      <c r="BQM117" s="87"/>
      <c r="BQN117" s="87"/>
      <c r="BQO117" s="87"/>
      <c r="BQP117" s="87"/>
      <c r="BQQ117" s="87"/>
      <c r="BQR117" s="87"/>
      <c r="BQS117" s="87"/>
      <c r="BQT117" s="87"/>
      <c r="BQU117" s="87"/>
      <c r="BQV117" s="87"/>
      <c r="BQW117" s="87"/>
      <c r="BQX117" s="87"/>
      <c r="BQY117" s="87"/>
      <c r="BQZ117" s="87"/>
      <c r="BRA117" s="87"/>
      <c r="BRB117" s="87"/>
      <c r="BRC117" s="87"/>
      <c r="BRD117" s="87"/>
      <c r="BRE117" s="87"/>
      <c r="BRF117" s="87"/>
      <c r="BRG117" s="87"/>
      <c r="BRH117" s="87"/>
      <c r="BRI117" s="87"/>
      <c r="BRJ117" s="87"/>
      <c r="BRK117" s="87"/>
      <c r="BRL117" s="87"/>
      <c r="BRM117" s="87"/>
      <c r="BRN117" s="87"/>
      <c r="BRO117" s="87"/>
      <c r="BRP117" s="87"/>
      <c r="BRQ117" s="87"/>
      <c r="BRR117" s="87"/>
      <c r="BRS117" s="87"/>
      <c r="BRT117" s="87"/>
      <c r="BRU117" s="87"/>
      <c r="BRV117" s="87"/>
      <c r="BRW117" s="87"/>
      <c r="BRX117" s="87"/>
      <c r="BRY117" s="87"/>
      <c r="BRZ117" s="87"/>
      <c r="BSA117" s="87"/>
      <c r="BSB117" s="87"/>
      <c r="BSC117" s="87"/>
      <c r="BSD117" s="87"/>
      <c r="BSE117" s="87"/>
      <c r="BSF117" s="87"/>
      <c r="BSG117" s="87"/>
      <c r="BSH117" s="87"/>
      <c r="BSI117" s="87"/>
      <c r="BSJ117" s="87"/>
      <c r="BSK117" s="87"/>
      <c r="BSL117" s="87"/>
      <c r="BSM117" s="87"/>
      <c r="BSN117" s="87"/>
      <c r="BSO117" s="87"/>
      <c r="BSP117" s="87"/>
      <c r="BSQ117" s="87"/>
      <c r="BSR117" s="87"/>
      <c r="BSS117" s="87"/>
      <c r="BST117" s="87"/>
      <c r="BSU117" s="87"/>
      <c r="BSV117" s="87"/>
      <c r="BSW117" s="87"/>
      <c r="BSX117" s="87"/>
      <c r="BSY117" s="87"/>
      <c r="BSZ117" s="87"/>
      <c r="BTA117" s="87"/>
      <c r="BTB117" s="87"/>
      <c r="BTC117" s="87"/>
      <c r="BTD117" s="87"/>
      <c r="BTE117" s="87"/>
      <c r="BTF117" s="87"/>
      <c r="BTG117" s="87"/>
      <c r="BTH117" s="87"/>
      <c r="BTI117" s="87"/>
      <c r="BTJ117" s="87"/>
      <c r="BTK117" s="87"/>
      <c r="BTL117" s="87"/>
      <c r="BTM117" s="87"/>
      <c r="BTN117" s="87"/>
      <c r="BTO117" s="87"/>
      <c r="BTP117" s="87"/>
      <c r="BTQ117" s="87"/>
      <c r="BTR117" s="87"/>
      <c r="BTS117" s="87"/>
      <c r="BTT117" s="87"/>
      <c r="BTU117" s="87"/>
      <c r="BTV117" s="87"/>
      <c r="BTW117" s="87"/>
      <c r="BTX117" s="87"/>
      <c r="BTY117" s="87"/>
      <c r="BTZ117" s="87"/>
      <c r="BUA117" s="87"/>
      <c r="BUB117" s="87"/>
      <c r="BUC117" s="87"/>
      <c r="BUD117" s="87"/>
      <c r="BUE117" s="87"/>
      <c r="BUF117" s="87"/>
      <c r="BUG117" s="87"/>
      <c r="BUH117" s="87"/>
      <c r="BUI117" s="87"/>
      <c r="BUJ117" s="87"/>
      <c r="BUK117" s="87"/>
      <c r="BUL117" s="87"/>
      <c r="BUM117" s="87"/>
      <c r="BUN117" s="87"/>
      <c r="BUO117" s="87"/>
      <c r="BUP117" s="87"/>
      <c r="BUQ117" s="87"/>
      <c r="BUR117" s="87"/>
      <c r="BUS117" s="87"/>
      <c r="BUT117" s="87"/>
      <c r="BUU117" s="87"/>
      <c r="BUV117" s="87"/>
      <c r="BUW117" s="87"/>
      <c r="BUX117" s="87"/>
      <c r="BUY117" s="87"/>
      <c r="BUZ117" s="87"/>
      <c r="BVA117" s="87"/>
      <c r="BVB117" s="87"/>
      <c r="BVC117" s="87"/>
      <c r="BVD117" s="87"/>
      <c r="BVE117" s="87"/>
      <c r="BVF117" s="87"/>
      <c r="BVG117" s="87"/>
      <c r="BVH117" s="87"/>
      <c r="BVI117" s="87"/>
      <c r="BVJ117" s="87"/>
      <c r="BVK117" s="87"/>
      <c r="BVL117" s="87"/>
      <c r="BVM117" s="87"/>
      <c r="BVN117" s="87"/>
      <c r="BVO117" s="87"/>
      <c r="BVP117" s="87"/>
      <c r="BVQ117" s="87"/>
      <c r="BVR117" s="87"/>
      <c r="BVS117" s="87"/>
      <c r="BVT117" s="87"/>
      <c r="BVU117" s="87"/>
      <c r="BVV117" s="87"/>
      <c r="BVW117" s="87"/>
      <c r="BVX117" s="87"/>
      <c r="BVY117" s="87"/>
      <c r="BVZ117" s="87"/>
      <c r="BWA117" s="87"/>
      <c r="BWB117" s="87"/>
      <c r="BWC117" s="87"/>
      <c r="BWD117" s="87"/>
      <c r="BWE117" s="87"/>
      <c r="BWF117" s="87"/>
      <c r="BWG117" s="87"/>
      <c r="BWH117" s="87"/>
      <c r="BWI117" s="87"/>
      <c r="BWJ117" s="87"/>
      <c r="BWK117" s="87"/>
      <c r="BWL117" s="87"/>
      <c r="BWM117" s="87"/>
      <c r="BWN117" s="87"/>
      <c r="BWO117" s="87"/>
      <c r="BWP117" s="87"/>
      <c r="BWQ117" s="87"/>
      <c r="BWR117" s="87"/>
      <c r="BWS117" s="87"/>
      <c r="BWT117" s="87"/>
      <c r="BWU117" s="87"/>
      <c r="BWV117" s="87"/>
      <c r="BWW117" s="87"/>
      <c r="BWX117" s="87"/>
      <c r="BWY117" s="87"/>
      <c r="BWZ117" s="87"/>
      <c r="BXA117" s="87"/>
      <c r="BXB117" s="87"/>
      <c r="BXC117" s="87"/>
      <c r="BXD117" s="87"/>
      <c r="BXE117" s="87"/>
      <c r="BXF117" s="87"/>
      <c r="BXG117" s="87"/>
      <c r="BXH117" s="87"/>
      <c r="BXI117" s="87"/>
      <c r="BXJ117" s="87"/>
      <c r="BXK117" s="87"/>
      <c r="BXL117" s="87"/>
      <c r="BXM117" s="87"/>
      <c r="BXN117" s="87"/>
      <c r="BXO117" s="87"/>
      <c r="BXP117" s="87"/>
      <c r="BXQ117" s="87"/>
      <c r="BXR117" s="87"/>
      <c r="BXS117" s="87"/>
      <c r="BXT117" s="87"/>
      <c r="BXU117" s="87"/>
      <c r="BXV117" s="87"/>
      <c r="BXW117" s="87"/>
      <c r="BXX117" s="87"/>
      <c r="BXY117" s="87"/>
    </row>
    <row r="118" spans="1:2001" ht="36.75" collapsed="1">
      <c r="A118" s="53" t="s">
        <v>104</v>
      </c>
      <c r="B118" s="54" t="s">
        <v>105</v>
      </c>
      <c r="C118" s="55"/>
      <c r="D118" s="58"/>
      <c r="E118" s="57"/>
      <c r="F118" s="57"/>
      <c r="G118" s="64"/>
      <c r="H118" s="64"/>
      <c r="I118" s="93"/>
      <c r="J118" s="57"/>
      <c r="K118" s="59"/>
      <c r="L118" s="93"/>
      <c r="M118" s="77"/>
      <c r="N118" s="77"/>
    </row>
    <row r="119" spans="1:2001" s="75" customFormat="1" ht="15.75">
      <c r="A119" s="53"/>
      <c r="B119" s="68" t="s">
        <v>106</v>
      </c>
      <c r="C119" s="69">
        <f>'[17]Schedule 4, RC-1, RC-1A'!B101+'[17]Schedule 4, RC-1, RC-1A'!C101+'[17]Schedule 4, RC-1, RC-1A'!H103</f>
        <v>4</v>
      </c>
      <c r="D119" s="81">
        <v>1</v>
      </c>
      <c r="E119" s="71">
        <v>8</v>
      </c>
      <c r="F119" s="71">
        <f>'[18]Staff calcs'!$M$119</f>
        <v>8.3500875537721875</v>
      </c>
      <c r="G119" s="71">
        <f t="shared" si="33"/>
        <v>8.33</v>
      </c>
      <c r="H119" s="71">
        <f>G119</f>
        <v>8.33</v>
      </c>
      <c r="I119" s="72">
        <f>C119*D119*E119</f>
        <v>32</v>
      </c>
      <c r="J119" s="71">
        <f>I119*12</f>
        <v>384</v>
      </c>
      <c r="K119" s="73">
        <f>C119*D119*H119*12</f>
        <v>399.84000000000003</v>
      </c>
      <c r="L119" s="72">
        <f t="shared" ref="L119" si="49">G119-F119</f>
        <v>-2.0087553772187405E-2</v>
      </c>
      <c r="M119" s="72">
        <f>C119*D119*L119</f>
        <v>-8.0350215088749621E-2</v>
      </c>
      <c r="N119" s="72">
        <f t="shared" ref="N119" si="50">M119*12</f>
        <v>-0.96420258106499546</v>
      </c>
      <c r="O119" s="74">
        <f>(H119-E119)/E119</f>
        <v>4.1250000000000009E-2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  <c r="IY119" s="6"/>
      <c r="IZ119" s="6"/>
      <c r="JA119" s="6"/>
      <c r="JB119" s="6"/>
      <c r="JC119" s="6"/>
      <c r="JD119" s="6"/>
      <c r="JE119" s="6"/>
      <c r="JF119" s="6"/>
      <c r="JG119" s="6"/>
      <c r="JH119" s="6"/>
      <c r="JI119" s="6"/>
      <c r="JJ119" s="6"/>
      <c r="JK119" s="6"/>
      <c r="JL119" s="6"/>
      <c r="JM119" s="6"/>
      <c r="JN119" s="6"/>
      <c r="JO119" s="6"/>
      <c r="JP119" s="6"/>
      <c r="JQ119" s="6"/>
      <c r="JR119" s="6"/>
      <c r="JS119" s="6"/>
      <c r="JT119" s="6"/>
      <c r="JU119" s="6"/>
      <c r="JV119" s="6"/>
      <c r="JW119" s="6"/>
      <c r="JX119" s="6"/>
      <c r="JY119" s="6"/>
      <c r="JZ119" s="6"/>
      <c r="KA119" s="6"/>
      <c r="KB119" s="6"/>
      <c r="KC119" s="6"/>
      <c r="KD119" s="6"/>
      <c r="KE119" s="6"/>
      <c r="KF119" s="6"/>
      <c r="KG119" s="6"/>
      <c r="KH119" s="6"/>
      <c r="KI119" s="6"/>
      <c r="KJ119" s="6"/>
      <c r="KK119" s="6"/>
      <c r="KL119" s="6"/>
      <c r="KM119" s="6"/>
      <c r="KN119" s="6"/>
      <c r="KO119" s="6"/>
      <c r="KP119" s="6"/>
      <c r="KQ119" s="6"/>
      <c r="KR119" s="6"/>
      <c r="KS119" s="6"/>
      <c r="KT119" s="6"/>
      <c r="KU119" s="6"/>
      <c r="KV119" s="6"/>
      <c r="KW119" s="6"/>
      <c r="KX119" s="6"/>
      <c r="KY119" s="6"/>
      <c r="KZ119" s="6"/>
      <c r="LA119" s="6"/>
      <c r="LB119" s="6"/>
      <c r="LC119" s="6"/>
      <c r="LD119" s="6"/>
      <c r="LE119" s="6"/>
      <c r="LF119" s="6"/>
      <c r="LG119" s="6"/>
      <c r="LH119" s="6"/>
      <c r="LI119" s="6"/>
      <c r="LJ119" s="6"/>
      <c r="LK119" s="6"/>
      <c r="LL119" s="6"/>
      <c r="LM119" s="6"/>
      <c r="LN119" s="6"/>
      <c r="LO119" s="6"/>
      <c r="LP119" s="6"/>
      <c r="LQ119" s="6"/>
      <c r="LR119" s="6"/>
      <c r="LS119" s="6"/>
      <c r="LT119" s="6"/>
      <c r="LU119" s="6"/>
      <c r="LV119" s="6"/>
      <c r="LW119" s="6"/>
      <c r="LX119" s="6"/>
      <c r="LY119" s="6"/>
      <c r="LZ119" s="6"/>
      <c r="MA119" s="6"/>
      <c r="MB119" s="6"/>
      <c r="MC119" s="6"/>
      <c r="MD119" s="6"/>
      <c r="ME119" s="6"/>
      <c r="MF119" s="6"/>
      <c r="MG119" s="6"/>
      <c r="MH119" s="6"/>
      <c r="MI119" s="6"/>
      <c r="MJ119" s="6"/>
      <c r="MK119" s="6"/>
      <c r="ML119" s="6"/>
      <c r="MM119" s="6"/>
      <c r="MN119" s="6"/>
      <c r="MO119" s="6"/>
      <c r="MP119" s="6"/>
      <c r="MQ119" s="6"/>
      <c r="MR119" s="6"/>
      <c r="MS119" s="6"/>
      <c r="MT119" s="6"/>
      <c r="MU119" s="6"/>
      <c r="MV119" s="6"/>
      <c r="MW119" s="6"/>
      <c r="MX119" s="6"/>
      <c r="MY119" s="6"/>
      <c r="MZ119" s="6"/>
      <c r="NA119" s="6"/>
      <c r="NB119" s="6"/>
      <c r="NC119" s="6"/>
      <c r="ND119" s="6"/>
      <c r="NE119" s="6"/>
      <c r="NF119" s="6"/>
      <c r="NG119" s="6"/>
      <c r="NH119" s="6"/>
      <c r="NI119" s="6"/>
      <c r="NJ119" s="6"/>
      <c r="NK119" s="6"/>
      <c r="NL119" s="6"/>
      <c r="NM119" s="6"/>
      <c r="NN119" s="6"/>
      <c r="NO119" s="6"/>
      <c r="NP119" s="6"/>
      <c r="NQ119" s="6"/>
      <c r="NR119" s="6"/>
      <c r="NS119" s="6"/>
      <c r="NT119" s="6"/>
      <c r="NU119" s="6"/>
      <c r="NV119" s="6"/>
      <c r="NW119" s="6"/>
      <c r="NX119" s="6"/>
      <c r="NY119" s="6"/>
      <c r="NZ119" s="6"/>
      <c r="OA119" s="6"/>
      <c r="OB119" s="6"/>
      <c r="OC119" s="6"/>
      <c r="OD119" s="6"/>
      <c r="OE119" s="6"/>
      <c r="OF119" s="6"/>
      <c r="OG119" s="6"/>
      <c r="OH119" s="6"/>
      <c r="OI119" s="6"/>
      <c r="OJ119" s="6"/>
      <c r="OK119" s="6"/>
      <c r="OL119" s="6"/>
      <c r="OM119" s="6"/>
      <c r="ON119" s="6"/>
      <c r="OO119" s="6"/>
      <c r="OP119" s="6"/>
      <c r="OQ119" s="6"/>
      <c r="OR119" s="6"/>
      <c r="OS119" s="6"/>
      <c r="OT119" s="6"/>
      <c r="OU119" s="6"/>
      <c r="OV119" s="6"/>
      <c r="OW119" s="6"/>
      <c r="OX119" s="6"/>
      <c r="OY119" s="6"/>
      <c r="OZ119" s="6"/>
      <c r="PA119" s="6"/>
      <c r="PB119" s="6"/>
      <c r="PC119" s="6"/>
      <c r="PD119" s="6"/>
      <c r="PE119" s="6"/>
      <c r="PF119" s="6"/>
      <c r="PG119" s="6"/>
      <c r="PH119" s="6"/>
      <c r="PI119" s="6"/>
      <c r="PJ119" s="6"/>
      <c r="PK119" s="6"/>
      <c r="PL119" s="6"/>
      <c r="PM119" s="6"/>
      <c r="PN119" s="6"/>
      <c r="PO119" s="6"/>
      <c r="PP119" s="6"/>
      <c r="PQ119" s="6"/>
      <c r="PR119" s="6"/>
      <c r="PS119" s="6"/>
      <c r="PT119" s="6"/>
      <c r="PU119" s="6"/>
      <c r="PV119" s="6"/>
      <c r="PW119" s="6"/>
      <c r="PX119" s="6"/>
      <c r="PY119" s="6"/>
      <c r="PZ119" s="6"/>
      <c r="QA119" s="6"/>
      <c r="QB119" s="6"/>
      <c r="QC119" s="6"/>
      <c r="QD119" s="6"/>
      <c r="QE119" s="6"/>
      <c r="QF119" s="6"/>
      <c r="QG119" s="6"/>
      <c r="QH119" s="6"/>
      <c r="QI119" s="6"/>
      <c r="QJ119" s="6"/>
      <c r="QK119" s="6"/>
      <c r="QL119" s="6"/>
      <c r="QM119" s="6"/>
      <c r="QN119" s="6"/>
      <c r="QO119" s="6"/>
      <c r="QP119" s="6"/>
      <c r="QQ119" s="6"/>
      <c r="QR119" s="6"/>
      <c r="QS119" s="6"/>
      <c r="QT119" s="6"/>
      <c r="QU119" s="6"/>
      <c r="QV119" s="6"/>
      <c r="QW119" s="6"/>
      <c r="QX119" s="6"/>
      <c r="QY119" s="6"/>
      <c r="QZ119" s="6"/>
      <c r="RA119" s="6"/>
      <c r="RB119" s="6"/>
      <c r="RC119" s="6"/>
      <c r="RD119" s="6"/>
      <c r="RE119" s="6"/>
      <c r="RF119" s="6"/>
      <c r="RG119" s="6"/>
      <c r="RH119" s="6"/>
      <c r="RI119" s="6"/>
      <c r="RJ119" s="6"/>
      <c r="RK119" s="6"/>
      <c r="RL119" s="6"/>
      <c r="RM119" s="6"/>
      <c r="RN119" s="6"/>
      <c r="RO119" s="6"/>
      <c r="RP119" s="6"/>
      <c r="RQ119" s="6"/>
      <c r="RR119" s="6"/>
      <c r="RS119" s="6"/>
      <c r="RT119" s="6"/>
      <c r="RU119" s="6"/>
      <c r="RV119" s="6"/>
      <c r="RW119" s="6"/>
      <c r="RX119" s="6"/>
      <c r="RY119" s="6"/>
      <c r="RZ119" s="6"/>
      <c r="SA119" s="6"/>
      <c r="SB119" s="6"/>
      <c r="SC119" s="6"/>
      <c r="SD119" s="6"/>
      <c r="SE119" s="6"/>
      <c r="SF119" s="6"/>
      <c r="SG119" s="6"/>
      <c r="SH119" s="6"/>
      <c r="SI119" s="6"/>
      <c r="SJ119" s="6"/>
      <c r="SK119" s="6"/>
      <c r="SL119" s="6"/>
      <c r="SM119" s="6"/>
      <c r="SN119" s="6"/>
      <c r="SO119" s="6"/>
      <c r="SP119" s="6"/>
      <c r="SQ119" s="6"/>
      <c r="SR119" s="6"/>
      <c r="SS119" s="6"/>
      <c r="ST119" s="6"/>
      <c r="SU119" s="6"/>
      <c r="SV119" s="6"/>
      <c r="SW119" s="6"/>
      <c r="SX119" s="6"/>
      <c r="SY119" s="6"/>
      <c r="SZ119" s="6"/>
      <c r="TA119" s="6"/>
      <c r="TB119" s="6"/>
      <c r="TC119" s="6"/>
      <c r="TD119" s="6"/>
      <c r="TE119" s="6"/>
      <c r="TF119" s="6"/>
      <c r="TG119" s="6"/>
      <c r="TH119" s="6"/>
      <c r="TI119" s="6"/>
      <c r="TJ119" s="6"/>
      <c r="TK119" s="6"/>
      <c r="TL119" s="6"/>
      <c r="TM119" s="6"/>
      <c r="TN119" s="6"/>
      <c r="TO119" s="6"/>
      <c r="TP119" s="6"/>
      <c r="TQ119" s="6"/>
      <c r="TR119" s="6"/>
      <c r="TS119" s="6"/>
      <c r="TT119" s="6"/>
      <c r="TU119" s="6"/>
      <c r="TV119" s="6"/>
      <c r="TW119" s="6"/>
      <c r="TX119" s="6"/>
      <c r="TY119" s="6"/>
      <c r="TZ119" s="6"/>
      <c r="UA119" s="6"/>
      <c r="UB119" s="6"/>
      <c r="UC119" s="6"/>
      <c r="UD119" s="6"/>
      <c r="UE119" s="6"/>
      <c r="UF119" s="6"/>
      <c r="UG119" s="6"/>
      <c r="UH119" s="6"/>
      <c r="UI119" s="6"/>
      <c r="UJ119" s="6"/>
      <c r="UK119" s="6"/>
      <c r="UL119" s="6"/>
      <c r="UM119" s="6"/>
      <c r="UN119" s="6"/>
      <c r="UO119" s="6"/>
      <c r="UP119" s="6"/>
      <c r="UQ119" s="6"/>
      <c r="UR119" s="6"/>
      <c r="US119" s="6"/>
      <c r="UT119" s="6"/>
      <c r="UU119" s="6"/>
      <c r="UV119" s="6"/>
      <c r="UW119" s="6"/>
      <c r="UX119" s="6"/>
      <c r="UY119" s="6"/>
      <c r="UZ119" s="6"/>
      <c r="VA119" s="6"/>
      <c r="VB119" s="6"/>
      <c r="VC119" s="6"/>
      <c r="VD119" s="6"/>
      <c r="VE119" s="6"/>
      <c r="VF119" s="6"/>
      <c r="VG119" s="6"/>
      <c r="VH119" s="6"/>
      <c r="VI119" s="6"/>
      <c r="VJ119" s="6"/>
      <c r="VK119" s="6"/>
      <c r="VL119" s="6"/>
      <c r="VM119" s="6"/>
      <c r="VN119" s="6"/>
      <c r="VO119" s="6"/>
      <c r="VP119" s="6"/>
      <c r="VQ119" s="6"/>
      <c r="VR119" s="6"/>
      <c r="VS119" s="6"/>
      <c r="VT119" s="6"/>
      <c r="VU119" s="6"/>
      <c r="VV119" s="6"/>
      <c r="VW119" s="6"/>
      <c r="VX119" s="6"/>
      <c r="VY119" s="6"/>
      <c r="VZ119" s="6"/>
      <c r="WA119" s="6"/>
      <c r="WB119" s="6"/>
      <c r="WC119" s="6"/>
      <c r="WD119" s="6"/>
      <c r="WE119" s="6"/>
      <c r="WF119" s="6"/>
      <c r="WG119" s="6"/>
      <c r="WH119" s="6"/>
      <c r="WI119" s="6"/>
      <c r="WJ119" s="6"/>
      <c r="WK119" s="6"/>
      <c r="WL119" s="6"/>
      <c r="WM119" s="6"/>
      <c r="WN119" s="6"/>
      <c r="WO119" s="6"/>
      <c r="WP119" s="6"/>
      <c r="WQ119" s="6"/>
      <c r="WR119" s="6"/>
      <c r="WS119" s="6"/>
      <c r="WT119" s="6"/>
      <c r="WU119" s="6"/>
      <c r="WV119" s="6"/>
      <c r="WW119" s="6"/>
      <c r="WX119" s="6"/>
      <c r="WY119" s="6"/>
      <c r="WZ119" s="6"/>
      <c r="XA119" s="6"/>
      <c r="XB119" s="6"/>
      <c r="XC119" s="6"/>
      <c r="XD119" s="6"/>
      <c r="XE119" s="6"/>
      <c r="XF119" s="6"/>
      <c r="XG119" s="6"/>
      <c r="XH119" s="6"/>
      <c r="XI119" s="6"/>
      <c r="XJ119" s="6"/>
      <c r="XK119" s="6"/>
      <c r="XL119" s="6"/>
      <c r="XM119" s="6"/>
      <c r="XN119" s="6"/>
      <c r="XO119" s="6"/>
      <c r="XP119" s="6"/>
      <c r="XQ119" s="6"/>
      <c r="XR119" s="6"/>
      <c r="XS119" s="6"/>
      <c r="XT119" s="6"/>
      <c r="XU119" s="6"/>
      <c r="XV119" s="6"/>
      <c r="XW119" s="6"/>
      <c r="XX119" s="6"/>
      <c r="XY119" s="6"/>
      <c r="XZ119" s="6"/>
      <c r="YA119" s="6"/>
      <c r="YB119" s="6"/>
      <c r="YC119" s="6"/>
      <c r="YD119" s="6"/>
      <c r="YE119" s="6"/>
      <c r="YF119" s="6"/>
      <c r="YG119" s="6"/>
      <c r="YH119" s="6"/>
      <c r="YI119" s="6"/>
      <c r="YJ119" s="6"/>
      <c r="YK119" s="6"/>
      <c r="YL119" s="6"/>
      <c r="YM119" s="6"/>
      <c r="YN119" s="6"/>
      <c r="YO119" s="6"/>
      <c r="YP119" s="6"/>
      <c r="YQ119" s="6"/>
      <c r="YR119" s="6"/>
      <c r="YS119" s="6"/>
      <c r="YT119" s="6"/>
      <c r="YU119" s="6"/>
      <c r="YV119" s="6"/>
      <c r="YW119" s="6"/>
      <c r="YX119" s="6"/>
      <c r="YY119" s="6"/>
      <c r="YZ119" s="6"/>
      <c r="ZA119" s="6"/>
      <c r="ZB119" s="6"/>
      <c r="ZC119" s="6"/>
      <c r="ZD119" s="6"/>
      <c r="ZE119" s="6"/>
      <c r="ZF119" s="6"/>
      <c r="ZG119" s="6"/>
      <c r="ZH119" s="6"/>
      <c r="ZI119" s="6"/>
      <c r="ZJ119" s="6"/>
      <c r="ZK119" s="6"/>
      <c r="ZL119" s="6"/>
      <c r="ZM119" s="6"/>
      <c r="ZN119" s="6"/>
      <c r="ZO119" s="6"/>
      <c r="ZP119" s="6"/>
      <c r="ZQ119" s="6"/>
      <c r="ZR119" s="6"/>
      <c r="ZS119" s="6"/>
      <c r="ZT119" s="6"/>
      <c r="ZU119" s="6"/>
      <c r="ZV119" s="6"/>
      <c r="ZW119" s="6"/>
      <c r="ZX119" s="6"/>
      <c r="ZY119" s="6"/>
      <c r="ZZ119" s="6"/>
      <c r="AAA119" s="6"/>
      <c r="AAB119" s="6"/>
      <c r="AAC119" s="6"/>
      <c r="AAD119" s="6"/>
      <c r="AAE119" s="6"/>
      <c r="AAF119" s="6"/>
      <c r="AAG119" s="6"/>
      <c r="AAH119" s="6"/>
      <c r="AAI119" s="6"/>
      <c r="AAJ119" s="6"/>
      <c r="AAK119" s="6"/>
      <c r="AAL119" s="6"/>
      <c r="AAM119" s="6"/>
      <c r="AAN119" s="6"/>
      <c r="AAO119" s="6"/>
      <c r="AAP119" s="6"/>
      <c r="AAQ119" s="6"/>
      <c r="AAR119" s="6"/>
      <c r="AAS119" s="6"/>
      <c r="AAT119" s="6"/>
      <c r="AAU119" s="6"/>
      <c r="AAV119" s="6"/>
      <c r="AAW119" s="6"/>
      <c r="AAX119" s="6"/>
      <c r="AAY119" s="6"/>
      <c r="AAZ119" s="6"/>
      <c r="ABA119" s="6"/>
      <c r="ABB119" s="6"/>
      <c r="ABC119" s="6"/>
      <c r="ABD119" s="6"/>
      <c r="ABE119" s="6"/>
      <c r="ABF119" s="6"/>
      <c r="ABG119" s="6"/>
      <c r="ABH119" s="6"/>
      <c r="ABI119" s="6"/>
      <c r="ABJ119" s="6"/>
      <c r="ABK119" s="6"/>
      <c r="ABL119" s="6"/>
      <c r="ABM119" s="6"/>
      <c r="ABN119" s="6"/>
      <c r="ABO119" s="6"/>
      <c r="ABP119" s="6"/>
      <c r="ABQ119" s="6"/>
      <c r="ABR119" s="6"/>
      <c r="ABS119" s="6"/>
      <c r="ABT119" s="6"/>
      <c r="ABU119" s="6"/>
      <c r="ABV119" s="6"/>
      <c r="ABW119" s="6"/>
      <c r="ABX119" s="6"/>
      <c r="ABY119" s="6"/>
      <c r="ABZ119" s="6"/>
      <c r="ACA119" s="6"/>
      <c r="ACB119" s="6"/>
      <c r="ACC119" s="6"/>
      <c r="ACD119" s="6"/>
      <c r="ACE119" s="6"/>
      <c r="ACF119" s="6"/>
      <c r="ACG119" s="6"/>
      <c r="ACH119" s="6"/>
      <c r="ACI119" s="6"/>
      <c r="ACJ119" s="6"/>
      <c r="ACK119" s="6"/>
      <c r="ACL119" s="6"/>
      <c r="ACM119" s="6"/>
      <c r="ACN119" s="6"/>
      <c r="ACO119" s="6"/>
      <c r="ACP119" s="6"/>
      <c r="ACQ119" s="6"/>
      <c r="ACR119" s="6"/>
      <c r="ACS119" s="6"/>
      <c r="ACT119" s="6"/>
      <c r="ACU119" s="6"/>
      <c r="ACV119" s="6"/>
      <c r="ACW119" s="6"/>
      <c r="ACX119" s="6"/>
      <c r="ACY119" s="6"/>
      <c r="ACZ119" s="6"/>
      <c r="ADA119" s="6"/>
      <c r="ADB119" s="6"/>
      <c r="ADC119" s="6"/>
      <c r="ADD119" s="6"/>
      <c r="ADE119" s="6"/>
      <c r="ADF119" s="6"/>
      <c r="ADG119" s="6"/>
      <c r="ADH119" s="6"/>
      <c r="ADI119" s="6"/>
      <c r="ADJ119" s="6"/>
      <c r="ADK119" s="6"/>
      <c r="ADL119" s="6"/>
      <c r="ADM119" s="6"/>
      <c r="ADN119" s="6"/>
      <c r="ADO119" s="6"/>
      <c r="ADP119" s="6"/>
      <c r="ADQ119" s="6"/>
      <c r="ADR119" s="6"/>
      <c r="ADS119" s="6"/>
      <c r="ADT119" s="6"/>
      <c r="ADU119" s="6"/>
      <c r="ADV119" s="6"/>
      <c r="ADW119" s="6"/>
      <c r="ADX119" s="6"/>
      <c r="ADY119" s="6"/>
      <c r="ADZ119" s="6"/>
      <c r="AEA119" s="6"/>
      <c r="AEB119" s="6"/>
      <c r="AEC119" s="6"/>
      <c r="AED119" s="6"/>
      <c r="AEE119" s="6"/>
      <c r="AEF119" s="6"/>
      <c r="AEG119" s="6"/>
      <c r="AEH119" s="6"/>
      <c r="AEI119" s="6"/>
      <c r="AEJ119" s="6"/>
      <c r="AEK119" s="6"/>
      <c r="AEL119" s="6"/>
      <c r="AEM119" s="6"/>
      <c r="AEN119" s="6"/>
      <c r="AEO119" s="6"/>
      <c r="AEP119" s="6"/>
      <c r="AEQ119" s="6"/>
      <c r="AER119" s="6"/>
      <c r="AES119" s="6"/>
      <c r="AET119" s="6"/>
      <c r="AEU119" s="6"/>
      <c r="AEV119" s="6"/>
      <c r="AEW119" s="6"/>
      <c r="AEX119" s="6"/>
      <c r="AEY119" s="6"/>
      <c r="AEZ119" s="6"/>
      <c r="AFA119" s="6"/>
      <c r="AFB119" s="6"/>
      <c r="AFC119" s="6"/>
      <c r="AFD119" s="6"/>
      <c r="AFE119" s="6"/>
      <c r="AFF119" s="6"/>
      <c r="AFG119" s="6"/>
      <c r="AFH119" s="6"/>
      <c r="AFI119" s="6"/>
      <c r="AFJ119" s="6"/>
      <c r="AFK119" s="6"/>
      <c r="AFL119" s="6"/>
      <c r="AFM119" s="6"/>
      <c r="AFN119" s="6"/>
      <c r="AFO119" s="6"/>
      <c r="AFP119" s="6"/>
      <c r="AFQ119" s="6"/>
      <c r="AFR119" s="6"/>
      <c r="AFS119" s="6"/>
      <c r="AFT119" s="6"/>
      <c r="AFU119" s="6"/>
      <c r="AFV119" s="6"/>
      <c r="AFW119" s="6"/>
      <c r="AFX119" s="6"/>
      <c r="AFY119" s="6"/>
      <c r="AFZ119" s="6"/>
      <c r="AGA119" s="6"/>
      <c r="AGB119" s="6"/>
      <c r="AGC119" s="6"/>
      <c r="AGD119" s="6"/>
      <c r="AGE119" s="6"/>
      <c r="AGF119" s="6"/>
      <c r="AGG119" s="6"/>
      <c r="AGH119" s="6"/>
      <c r="AGI119" s="6"/>
      <c r="AGJ119" s="6"/>
      <c r="AGK119" s="6"/>
      <c r="AGL119" s="6"/>
      <c r="AGM119" s="6"/>
      <c r="AGN119" s="6"/>
      <c r="AGO119" s="6"/>
      <c r="AGP119" s="6"/>
      <c r="AGQ119" s="6"/>
      <c r="AGR119" s="6"/>
      <c r="AGS119" s="6"/>
      <c r="AGT119" s="6"/>
      <c r="AGU119" s="6"/>
      <c r="AGV119" s="6"/>
      <c r="AGW119" s="6"/>
      <c r="AGX119" s="6"/>
      <c r="AGY119" s="6"/>
      <c r="AGZ119" s="6"/>
      <c r="AHA119" s="6"/>
      <c r="AHB119" s="6"/>
      <c r="AHC119" s="6"/>
      <c r="AHD119" s="6"/>
      <c r="AHE119" s="6"/>
      <c r="AHF119" s="6"/>
      <c r="AHG119" s="6"/>
      <c r="AHH119" s="6"/>
      <c r="AHI119" s="6"/>
      <c r="AHJ119" s="6"/>
      <c r="AHK119" s="6"/>
      <c r="AHL119" s="6"/>
      <c r="AHM119" s="6"/>
      <c r="AHN119" s="6"/>
      <c r="AHO119" s="6"/>
      <c r="AHP119" s="6"/>
      <c r="AHQ119" s="6"/>
      <c r="AHR119" s="6"/>
      <c r="AHS119" s="6"/>
      <c r="AHT119" s="6"/>
      <c r="AHU119" s="6"/>
      <c r="AHV119" s="6"/>
      <c r="AHW119" s="6"/>
      <c r="AHX119" s="6"/>
      <c r="AHY119" s="6"/>
      <c r="AHZ119" s="6"/>
      <c r="AIA119" s="6"/>
      <c r="AIB119" s="6"/>
      <c r="AIC119" s="6"/>
      <c r="AID119" s="6"/>
      <c r="AIE119" s="6"/>
      <c r="AIF119" s="6"/>
      <c r="AIG119" s="6"/>
      <c r="AIH119" s="6"/>
      <c r="AII119" s="6"/>
      <c r="AIJ119" s="6"/>
      <c r="AIK119" s="6"/>
      <c r="AIL119" s="6"/>
      <c r="AIM119" s="6"/>
      <c r="AIN119" s="6"/>
      <c r="AIO119" s="6"/>
      <c r="AIP119" s="6"/>
      <c r="AIQ119" s="6"/>
      <c r="AIR119" s="6"/>
      <c r="AIS119" s="6"/>
      <c r="AIT119" s="6"/>
      <c r="AIU119" s="6"/>
      <c r="AIV119" s="6"/>
      <c r="AIW119" s="6"/>
      <c r="AIX119" s="6"/>
      <c r="AIY119" s="6"/>
      <c r="AIZ119" s="6"/>
      <c r="AJA119" s="6"/>
      <c r="AJB119" s="6"/>
      <c r="AJC119" s="6"/>
      <c r="AJD119" s="6"/>
      <c r="AJE119" s="6"/>
      <c r="AJF119" s="6"/>
      <c r="AJG119" s="6"/>
      <c r="AJH119" s="6"/>
      <c r="AJI119" s="6"/>
      <c r="AJJ119" s="6"/>
      <c r="AJK119" s="6"/>
      <c r="AJL119" s="6"/>
      <c r="AJM119" s="6"/>
      <c r="AJN119" s="6"/>
      <c r="AJO119" s="6"/>
      <c r="AJP119" s="6"/>
      <c r="AJQ119" s="6"/>
      <c r="AJR119" s="6"/>
      <c r="AJS119" s="6"/>
      <c r="AJT119" s="6"/>
      <c r="AJU119" s="6"/>
      <c r="AJV119" s="6"/>
      <c r="AJW119" s="6"/>
      <c r="AJX119" s="6"/>
      <c r="AJY119" s="6"/>
      <c r="AJZ119" s="6"/>
      <c r="AKA119" s="6"/>
      <c r="AKB119" s="6"/>
      <c r="AKC119" s="6"/>
      <c r="AKD119" s="6"/>
      <c r="AKE119" s="6"/>
      <c r="AKF119" s="6"/>
      <c r="AKG119" s="6"/>
      <c r="AKH119" s="6"/>
      <c r="AKI119" s="6"/>
      <c r="AKJ119" s="6"/>
      <c r="AKK119" s="6"/>
      <c r="AKL119" s="6"/>
      <c r="AKM119" s="6"/>
      <c r="AKN119" s="6"/>
      <c r="AKO119" s="6"/>
      <c r="AKP119" s="6"/>
      <c r="AKQ119" s="6"/>
      <c r="AKR119" s="6"/>
      <c r="AKS119" s="6"/>
      <c r="AKT119" s="6"/>
      <c r="AKU119" s="6"/>
      <c r="AKV119" s="6"/>
      <c r="AKW119" s="6"/>
      <c r="AKX119" s="6"/>
      <c r="AKY119" s="6"/>
      <c r="AKZ119" s="6"/>
      <c r="ALA119" s="6"/>
      <c r="ALB119" s="6"/>
      <c r="ALC119" s="6"/>
      <c r="ALD119" s="6"/>
      <c r="ALE119" s="6"/>
      <c r="ALF119" s="6"/>
      <c r="ALG119" s="6"/>
      <c r="ALH119" s="6"/>
      <c r="ALI119" s="6"/>
      <c r="ALJ119" s="6"/>
      <c r="ALK119" s="6"/>
      <c r="ALL119" s="6"/>
      <c r="ALM119" s="6"/>
      <c r="ALN119" s="6"/>
      <c r="ALO119" s="6"/>
      <c r="ALP119" s="6"/>
      <c r="ALQ119" s="6"/>
      <c r="ALR119" s="6"/>
      <c r="ALS119" s="6"/>
      <c r="ALT119" s="6"/>
      <c r="ALU119" s="6"/>
      <c r="ALV119" s="6"/>
      <c r="ALW119" s="6"/>
      <c r="ALX119" s="6"/>
      <c r="ALY119" s="6"/>
      <c r="ALZ119" s="6"/>
      <c r="AMA119" s="6"/>
      <c r="AMB119" s="6"/>
      <c r="AMC119" s="6"/>
      <c r="AMD119" s="6"/>
      <c r="AME119" s="6"/>
      <c r="AMF119" s="6"/>
      <c r="AMG119" s="6"/>
      <c r="AMH119" s="6"/>
      <c r="AMI119" s="6"/>
      <c r="AMJ119" s="6"/>
      <c r="AMK119" s="6"/>
      <c r="AML119" s="6"/>
      <c r="AMM119" s="6"/>
      <c r="AMN119" s="6"/>
      <c r="AMO119" s="6"/>
      <c r="AMP119" s="6"/>
      <c r="AMQ119" s="6"/>
      <c r="AMR119" s="6"/>
      <c r="AMS119" s="6"/>
      <c r="AMT119" s="6"/>
      <c r="AMU119" s="6"/>
      <c r="AMV119" s="6"/>
      <c r="AMW119" s="6"/>
      <c r="AMX119" s="6"/>
      <c r="AMY119" s="6"/>
      <c r="AMZ119" s="6"/>
      <c r="ANA119" s="6"/>
      <c r="ANB119" s="6"/>
      <c r="ANC119" s="6"/>
      <c r="AND119" s="6"/>
      <c r="ANE119" s="6"/>
      <c r="ANF119" s="6"/>
      <c r="ANG119" s="6"/>
      <c r="ANH119" s="6"/>
      <c r="ANI119" s="6"/>
      <c r="ANJ119" s="6"/>
      <c r="ANK119" s="6"/>
      <c r="ANL119" s="6"/>
      <c r="ANM119" s="6"/>
      <c r="ANN119" s="6"/>
      <c r="ANO119" s="6"/>
      <c r="ANP119" s="6"/>
      <c r="ANQ119" s="6"/>
      <c r="ANR119" s="6"/>
      <c r="ANS119" s="6"/>
      <c r="ANT119" s="6"/>
      <c r="ANU119" s="6"/>
      <c r="ANV119" s="6"/>
      <c r="ANW119" s="6"/>
      <c r="ANX119" s="6"/>
      <c r="ANY119" s="6"/>
      <c r="ANZ119" s="6"/>
      <c r="AOA119" s="6"/>
      <c r="AOB119" s="6"/>
      <c r="AOC119" s="6"/>
      <c r="AOD119" s="6"/>
      <c r="AOE119" s="6"/>
      <c r="AOF119" s="6"/>
      <c r="AOG119" s="6"/>
      <c r="AOH119" s="6"/>
      <c r="AOI119" s="6"/>
      <c r="AOJ119" s="6"/>
      <c r="AOK119" s="6"/>
      <c r="AOL119" s="6"/>
      <c r="AOM119" s="6"/>
      <c r="AON119" s="6"/>
      <c r="AOO119" s="6"/>
      <c r="AOP119" s="6"/>
      <c r="AOQ119" s="6"/>
      <c r="AOR119" s="6"/>
      <c r="AOS119" s="6"/>
      <c r="AOT119" s="6"/>
      <c r="AOU119" s="6"/>
      <c r="AOV119" s="6"/>
      <c r="AOW119" s="6"/>
      <c r="AOX119" s="6"/>
      <c r="AOY119" s="6"/>
      <c r="AOZ119" s="6"/>
      <c r="APA119" s="6"/>
      <c r="APB119" s="6"/>
      <c r="APC119" s="6"/>
      <c r="APD119" s="6"/>
      <c r="APE119" s="6"/>
      <c r="APF119" s="6"/>
      <c r="APG119" s="6"/>
      <c r="APH119" s="6"/>
      <c r="API119" s="6"/>
      <c r="APJ119" s="6"/>
      <c r="APK119" s="6"/>
      <c r="APL119" s="6"/>
      <c r="APM119" s="6"/>
      <c r="APN119" s="6"/>
      <c r="APO119" s="6"/>
      <c r="APP119" s="6"/>
      <c r="APQ119" s="6"/>
      <c r="APR119" s="6"/>
      <c r="APS119" s="6"/>
      <c r="APT119" s="6"/>
      <c r="APU119" s="6"/>
      <c r="APV119" s="6"/>
      <c r="APW119" s="6"/>
      <c r="APX119" s="6"/>
      <c r="APY119" s="6"/>
      <c r="APZ119" s="6"/>
      <c r="AQA119" s="6"/>
      <c r="AQB119" s="6"/>
      <c r="AQC119" s="6"/>
      <c r="AQD119" s="6"/>
      <c r="AQE119" s="6"/>
      <c r="AQF119" s="6"/>
      <c r="AQG119" s="6"/>
      <c r="AQH119" s="6"/>
      <c r="AQI119" s="6"/>
      <c r="AQJ119" s="6"/>
      <c r="AQK119" s="6"/>
      <c r="AQL119" s="6"/>
      <c r="AQM119" s="6"/>
      <c r="AQN119" s="6"/>
      <c r="AQO119" s="6"/>
      <c r="AQP119" s="6"/>
      <c r="AQQ119" s="6"/>
      <c r="AQR119" s="6"/>
      <c r="AQS119" s="6"/>
      <c r="AQT119" s="6"/>
      <c r="AQU119" s="6"/>
      <c r="AQV119" s="6"/>
      <c r="AQW119" s="6"/>
      <c r="AQX119" s="6"/>
      <c r="AQY119" s="6"/>
      <c r="AQZ119" s="6"/>
      <c r="ARA119" s="6"/>
      <c r="ARB119" s="6"/>
      <c r="ARC119" s="6"/>
      <c r="ARD119" s="6"/>
      <c r="ARE119" s="6"/>
      <c r="ARF119" s="6"/>
      <c r="ARG119" s="6"/>
      <c r="ARH119" s="6"/>
      <c r="ARI119" s="6"/>
      <c r="ARJ119" s="6"/>
      <c r="ARK119" s="6"/>
      <c r="ARL119" s="6"/>
      <c r="ARM119" s="6"/>
      <c r="ARN119" s="6"/>
      <c r="ARO119" s="6"/>
      <c r="ARP119" s="6"/>
      <c r="ARQ119" s="6"/>
      <c r="ARR119" s="6"/>
      <c r="ARS119" s="6"/>
      <c r="ART119" s="6"/>
      <c r="ARU119" s="6"/>
      <c r="ARV119" s="6"/>
      <c r="ARW119" s="6"/>
      <c r="ARX119" s="6"/>
      <c r="ARY119" s="6"/>
      <c r="ARZ119" s="6"/>
      <c r="ASA119" s="6"/>
      <c r="ASB119" s="6"/>
      <c r="ASC119" s="6"/>
      <c r="ASD119" s="6"/>
      <c r="ASE119" s="6"/>
      <c r="ASF119" s="6"/>
      <c r="ASG119" s="6"/>
      <c r="ASH119" s="6"/>
      <c r="ASI119" s="6"/>
      <c r="ASJ119" s="6"/>
      <c r="ASK119" s="6"/>
      <c r="ASL119" s="6"/>
      <c r="ASM119" s="6"/>
      <c r="ASN119" s="6"/>
      <c r="ASO119" s="6"/>
      <c r="ASP119" s="6"/>
      <c r="ASQ119" s="6"/>
      <c r="ASR119" s="6"/>
      <c r="ASS119" s="6"/>
      <c r="AST119" s="6"/>
      <c r="ASU119" s="6"/>
      <c r="ASV119" s="6"/>
      <c r="ASW119" s="6"/>
      <c r="ASX119" s="6"/>
      <c r="ASY119" s="6"/>
      <c r="ASZ119" s="6"/>
      <c r="ATA119" s="6"/>
      <c r="ATB119" s="6"/>
      <c r="ATC119" s="6"/>
      <c r="ATD119" s="6"/>
      <c r="ATE119" s="6"/>
      <c r="ATF119" s="6"/>
      <c r="ATG119" s="6"/>
      <c r="ATH119" s="6"/>
      <c r="ATI119" s="6"/>
      <c r="ATJ119" s="6"/>
      <c r="ATK119" s="6"/>
      <c r="ATL119" s="6"/>
      <c r="ATM119" s="6"/>
      <c r="ATN119" s="6"/>
      <c r="ATO119" s="6"/>
      <c r="ATP119" s="6"/>
      <c r="ATQ119" s="6"/>
      <c r="ATR119" s="6"/>
      <c r="ATS119" s="6"/>
      <c r="ATT119" s="6"/>
      <c r="ATU119" s="6"/>
      <c r="ATV119" s="6"/>
      <c r="ATW119" s="6"/>
      <c r="ATX119" s="6"/>
      <c r="ATY119" s="6"/>
      <c r="ATZ119" s="6"/>
      <c r="AUA119" s="6"/>
      <c r="AUB119" s="6"/>
      <c r="AUC119" s="6"/>
      <c r="AUD119" s="6"/>
      <c r="AUE119" s="6"/>
      <c r="AUF119" s="6"/>
      <c r="AUG119" s="6"/>
      <c r="AUH119" s="6"/>
      <c r="AUI119" s="6"/>
      <c r="AUJ119" s="6"/>
      <c r="AUK119" s="6"/>
      <c r="AUL119" s="6"/>
      <c r="AUM119" s="6"/>
      <c r="AUN119" s="6"/>
      <c r="AUO119" s="6"/>
      <c r="AUP119" s="6"/>
      <c r="AUQ119" s="6"/>
      <c r="AUR119" s="6"/>
      <c r="AUS119" s="6"/>
      <c r="AUT119" s="6"/>
      <c r="AUU119" s="6"/>
      <c r="AUV119" s="6"/>
      <c r="AUW119" s="6"/>
      <c r="AUX119" s="6"/>
      <c r="AUY119" s="6"/>
      <c r="AUZ119" s="6"/>
      <c r="AVA119" s="6"/>
      <c r="AVB119" s="6"/>
      <c r="AVC119" s="6"/>
      <c r="AVD119" s="6"/>
      <c r="AVE119" s="6"/>
      <c r="AVF119" s="6"/>
      <c r="AVG119" s="6"/>
      <c r="AVH119" s="6"/>
      <c r="AVI119" s="6"/>
      <c r="AVJ119" s="6"/>
      <c r="AVK119" s="6"/>
      <c r="AVL119" s="6"/>
      <c r="AVM119" s="6"/>
      <c r="AVN119" s="6"/>
      <c r="AVO119" s="6"/>
      <c r="AVP119" s="6"/>
      <c r="AVQ119" s="6"/>
      <c r="AVR119" s="6"/>
      <c r="AVS119" s="6"/>
      <c r="AVT119" s="6"/>
      <c r="AVU119" s="6"/>
      <c r="AVV119" s="6"/>
      <c r="AVW119" s="6"/>
      <c r="AVX119" s="6"/>
      <c r="AVY119" s="6"/>
      <c r="AVZ119" s="6"/>
      <c r="AWA119" s="6"/>
      <c r="AWB119" s="6"/>
      <c r="AWC119" s="6"/>
      <c r="AWD119" s="6"/>
      <c r="AWE119" s="6"/>
      <c r="AWF119" s="6"/>
      <c r="AWG119" s="6"/>
      <c r="AWH119" s="6"/>
      <c r="AWI119" s="6"/>
      <c r="AWJ119" s="6"/>
      <c r="AWK119" s="6"/>
      <c r="AWL119" s="6"/>
      <c r="AWM119" s="6"/>
      <c r="AWN119" s="6"/>
      <c r="AWO119" s="6"/>
      <c r="AWP119" s="6"/>
      <c r="AWQ119" s="6"/>
      <c r="AWR119" s="6"/>
      <c r="AWS119" s="6"/>
      <c r="AWT119" s="6"/>
      <c r="AWU119" s="6"/>
      <c r="AWV119" s="6"/>
      <c r="AWW119" s="6"/>
      <c r="AWX119" s="6"/>
      <c r="AWY119" s="6"/>
      <c r="AWZ119" s="6"/>
      <c r="AXA119" s="6"/>
      <c r="AXB119" s="6"/>
      <c r="AXC119" s="6"/>
      <c r="AXD119" s="6"/>
      <c r="AXE119" s="6"/>
      <c r="AXF119" s="6"/>
      <c r="AXG119" s="6"/>
      <c r="AXH119" s="6"/>
      <c r="AXI119" s="6"/>
      <c r="AXJ119" s="6"/>
      <c r="AXK119" s="6"/>
      <c r="AXL119" s="6"/>
      <c r="AXM119" s="6"/>
      <c r="AXN119" s="6"/>
      <c r="AXO119" s="6"/>
      <c r="AXP119" s="6"/>
      <c r="AXQ119" s="6"/>
      <c r="AXR119" s="6"/>
      <c r="AXS119" s="6"/>
      <c r="AXT119" s="6"/>
      <c r="AXU119" s="6"/>
      <c r="AXV119" s="6"/>
      <c r="AXW119" s="6"/>
      <c r="AXX119" s="6"/>
      <c r="AXY119" s="6"/>
      <c r="AXZ119" s="6"/>
      <c r="AYA119" s="6"/>
      <c r="AYB119" s="6"/>
      <c r="AYC119" s="6"/>
      <c r="AYD119" s="6"/>
      <c r="AYE119" s="6"/>
      <c r="AYF119" s="6"/>
      <c r="AYG119" s="6"/>
      <c r="AYH119" s="6"/>
      <c r="AYI119" s="6"/>
      <c r="AYJ119" s="6"/>
      <c r="AYK119" s="6"/>
      <c r="AYL119" s="6"/>
      <c r="AYM119" s="6"/>
      <c r="AYN119" s="6"/>
      <c r="AYO119" s="6"/>
      <c r="AYP119" s="6"/>
      <c r="AYQ119" s="6"/>
      <c r="AYR119" s="6"/>
      <c r="AYS119" s="6"/>
      <c r="AYT119" s="6"/>
      <c r="AYU119" s="6"/>
      <c r="AYV119" s="6"/>
      <c r="AYW119" s="6"/>
      <c r="AYX119" s="6"/>
      <c r="AYY119" s="6"/>
      <c r="AYZ119" s="6"/>
      <c r="AZA119" s="6"/>
      <c r="AZB119" s="6"/>
      <c r="AZC119" s="6"/>
      <c r="AZD119" s="6"/>
      <c r="AZE119" s="6"/>
      <c r="AZF119" s="6"/>
      <c r="AZG119" s="6"/>
      <c r="AZH119" s="6"/>
      <c r="AZI119" s="6"/>
      <c r="AZJ119" s="6"/>
      <c r="AZK119" s="6"/>
      <c r="AZL119" s="6"/>
      <c r="AZM119" s="6"/>
      <c r="AZN119" s="6"/>
      <c r="AZO119" s="6"/>
      <c r="AZP119" s="6"/>
      <c r="AZQ119" s="6"/>
      <c r="AZR119" s="6"/>
      <c r="AZS119" s="6"/>
      <c r="AZT119" s="6"/>
      <c r="AZU119" s="6"/>
      <c r="AZV119" s="6"/>
      <c r="AZW119" s="6"/>
      <c r="AZX119" s="6"/>
      <c r="AZY119" s="6"/>
      <c r="AZZ119" s="6"/>
      <c r="BAA119" s="6"/>
      <c r="BAB119" s="6"/>
      <c r="BAC119" s="6"/>
      <c r="BAD119" s="6"/>
      <c r="BAE119" s="6"/>
      <c r="BAF119" s="6"/>
      <c r="BAG119" s="6"/>
      <c r="BAH119" s="6"/>
      <c r="BAI119" s="6"/>
      <c r="BAJ119" s="6"/>
      <c r="BAK119" s="6"/>
      <c r="BAL119" s="6"/>
      <c r="BAM119" s="6"/>
      <c r="BAN119" s="6"/>
      <c r="BAO119" s="6"/>
      <c r="BAP119" s="6"/>
      <c r="BAQ119" s="6"/>
      <c r="BAR119" s="6"/>
      <c r="BAS119" s="6"/>
      <c r="BAT119" s="6"/>
      <c r="BAU119" s="6"/>
      <c r="BAV119" s="6"/>
      <c r="BAW119" s="6"/>
      <c r="BAX119" s="6"/>
      <c r="BAY119" s="6"/>
      <c r="BAZ119" s="6"/>
      <c r="BBA119" s="6"/>
      <c r="BBB119" s="6"/>
      <c r="BBC119" s="6"/>
      <c r="BBD119" s="6"/>
      <c r="BBE119" s="6"/>
      <c r="BBF119" s="6"/>
      <c r="BBG119" s="6"/>
      <c r="BBH119" s="6"/>
      <c r="BBI119" s="6"/>
      <c r="BBJ119" s="6"/>
      <c r="BBK119" s="6"/>
      <c r="BBL119" s="6"/>
      <c r="BBM119" s="6"/>
      <c r="BBN119" s="6"/>
      <c r="BBO119" s="6"/>
      <c r="BBP119" s="6"/>
      <c r="BBQ119" s="6"/>
      <c r="BBR119" s="6"/>
      <c r="BBS119" s="6"/>
      <c r="BBT119" s="6"/>
      <c r="BBU119" s="6"/>
      <c r="BBV119" s="6"/>
      <c r="BBW119" s="6"/>
      <c r="BBX119" s="6"/>
      <c r="BBY119" s="6"/>
      <c r="BBZ119" s="6"/>
      <c r="BCA119" s="6"/>
      <c r="BCB119" s="6"/>
      <c r="BCC119" s="6"/>
      <c r="BCD119" s="6"/>
      <c r="BCE119" s="6"/>
      <c r="BCF119" s="6"/>
      <c r="BCG119" s="6"/>
      <c r="BCH119" s="6"/>
      <c r="BCI119" s="6"/>
      <c r="BCJ119" s="6"/>
      <c r="BCK119" s="6"/>
      <c r="BCL119" s="6"/>
      <c r="BCM119" s="6"/>
      <c r="BCN119" s="6"/>
      <c r="BCO119" s="6"/>
      <c r="BCP119" s="6"/>
      <c r="BCQ119" s="6"/>
      <c r="BCR119" s="6"/>
      <c r="BCS119" s="6"/>
      <c r="BCT119" s="6"/>
      <c r="BCU119" s="6"/>
      <c r="BCV119" s="6"/>
      <c r="BCW119" s="6"/>
      <c r="BCX119" s="6"/>
      <c r="BCY119" s="6"/>
      <c r="BCZ119" s="6"/>
      <c r="BDA119" s="6"/>
      <c r="BDB119" s="6"/>
      <c r="BDC119" s="6"/>
      <c r="BDD119" s="6"/>
      <c r="BDE119" s="6"/>
      <c r="BDF119" s="6"/>
      <c r="BDG119" s="6"/>
      <c r="BDH119" s="6"/>
      <c r="BDI119" s="6"/>
      <c r="BDJ119" s="6"/>
      <c r="BDK119" s="6"/>
      <c r="BDL119" s="6"/>
      <c r="BDM119" s="6"/>
      <c r="BDN119" s="6"/>
      <c r="BDO119" s="6"/>
      <c r="BDP119" s="6"/>
      <c r="BDQ119" s="6"/>
      <c r="BDR119" s="6"/>
      <c r="BDS119" s="6"/>
      <c r="BDT119" s="6"/>
      <c r="BDU119" s="6"/>
      <c r="BDV119" s="6"/>
      <c r="BDW119" s="6"/>
      <c r="BDX119" s="6"/>
      <c r="BDY119" s="6"/>
      <c r="BDZ119" s="6"/>
      <c r="BEA119" s="6"/>
      <c r="BEB119" s="6"/>
      <c r="BEC119" s="6"/>
      <c r="BED119" s="6"/>
      <c r="BEE119" s="6"/>
      <c r="BEF119" s="6"/>
      <c r="BEG119" s="6"/>
      <c r="BEH119" s="6"/>
      <c r="BEI119" s="6"/>
      <c r="BEJ119" s="6"/>
      <c r="BEK119" s="6"/>
      <c r="BEL119" s="6"/>
      <c r="BEM119" s="6"/>
      <c r="BEN119" s="6"/>
      <c r="BEO119" s="6"/>
      <c r="BEP119" s="6"/>
      <c r="BEQ119" s="6"/>
      <c r="BER119" s="6"/>
      <c r="BES119" s="6"/>
      <c r="BET119" s="6"/>
      <c r="BEU119" s="6"/>
      <c r="BEV119" s="6"/>
      <c r="BEW119" s="6"/>
      <c r="BEX119" s="6"/>
      <c r="BEY119" s="6"/>
      <c r="BEZ119" s="6"/>
      <c r="BFA119" s="6"/>
      <c r="BFB119" s="6"/>
      <c r="BFC119" s="6"/>
      <c r="BFD119" s="6"/>
      <c r="BFE119" s="6"/>
      <c r="BFF119" s="6"/>
      <c r="BFG119" s="6"/>
      <c r="BFH119" s="6"/>
      <c r="BFI119" s="6"/>
      <c r="BFJ119" s="6"/>
      <c r="BFK119" s="6"/>
      <c r="BFL119" s="6"/>
      <c r="BFM119" s="6"/>
      <c r="BFN119" s="6"/>
      <c r="BFO119" s="6"/>
      <c r="BFP119" s="6"/>
      <c r="BFQ119" s="6"/>
      <c r="BFR119" s="6"/>
      <c r="BFS119" s="6"/>
      <c r="BFT119" s="6"/>
      <c r="BFU119" s="6"/>
      <c r="BFV119" s="6"/>
      <c r="BFW119" s="6"/>
      <c r="BFX119" s="6"/>
      <c r="BFY119" s="6"/>
      <c r="BFZ119" s="6"/>
      <c r="BGA119" s="6"/>
      <c r="BGB119" s="6"/>
      <c r="BGC119" s="6"/>
      <c r="BGD119" s="6"/>
      <c r="BGE119" s="6"/>
      <c r="BGF119" s="6"/>
      <c r="BGG119" s="6"/>
      <c r="BGH119" s="6"/>
      <c r="BGI119" s="6"/>
      <c r="BGJ119" s="6"/>
      <c r="BGK119" s="6"/>
      <c r="BGL119" s="6"/>
      <c r="BGM119" s="6"/>
      <c r="BGN119" s="6"/>
      <c r="BGO119" s="6"/>
      <c r="BGP119" s="6"/>
      <c r="BGQ119" s="6"/>
      <c r="BGR119" s="6"/>
      <c r="BGS119" s="6"/>
      <c r="BGT119" s="6"/>
      <c r="BGU119" s="6"/>
      <c r="BGV119" s="6"/>
      <c r="BGW119" s="6"/>
      <c r="BGX119" s="6"/>
      <c r="BGY119" s="6"/>
      <c r="BGZ119" s="6"/>
      <c r="BHA119" s="6"/>
      <c r="BHB119" s="6"/>
      <c r="BHC119" s="6"/>
      <c r="BHD119" s="6"/>
      <c r="BHE119" s="6"/>
      <c r="BHF119" s="6"/>
      <c r="BHG119" s="6"/>
      <c r="BHH119" s="6"/>
      <c r="BHI119" s="6"/>
      <c r="BHJ119" s="6"/>
      <c r="BHK119" s="6"/>
      <c r="BHL119" s="6"/>
      <c r="BHM119" s="6"/>
      <c r="BHN119" s="6"/>
      <c r="BHO119" s="6"/>
      <c r="BHP119" s="6"/>
      <c r="BHQ119" s="6"/>
      <c r="BHR119" s="6"/>
      <c r="BHS119" s="6"/>
      <c r="BHT119" s="6"/>
      <c r="BHU119" s="6"/>
      <c r="BHV119" s="6"/>
      <c r="BHW119" s="6"/>
      <c r="BHX119" s="6"/>
      <c r="BHY119" s="6"/>
      <c r="BHZ119" s="6"/>
      <c r="BIA119" s="6"/>
      <c r="BIB119" s="6"/>
      <c r="BIC119" s="6"/>
      <c r="BID119" s="6"/>
      <c r="BIE119" s="6"/>
      <c r="BIF119" s="6"/>
      <c r="BIG119" s="6"/>
      <c r="BIH119" s="6"/>
      <c r="BII119" s="6"/>
      <c r="BIJ119" s="6"/>
      <c r="BIK119" s="6"/>
      <c r="BIL119" s="6"/>
      <c r="BIM119" s="6"/>
      <c r="BIN119" s="6"/>
      <c r="BIO119" s="6"/>
      <c r="BIP119" s="6"/>
      <c r="BIQ119" s="6"/>
      <c r="BIR119" s="6"/>
      <c r="BIS119" s="6"/>
      <c r="BIT119" s="6"/>
      <c r="BIU119" s="6"/>
      <c r="BIV119" s="6"/>
      <c r="BIW119" s="6"/>
      <c r="BIX119" s="6"/>
      <c r="BIY119" s="6"/>
      <c r="BIZ119" s="6"/>
      <c r="BJA119" s="6"/>
      <c r="BJB119" s="6"/>
      <c r="BJC119" s="6"/>
      <c r="BJD119" s="6"/>
      <c r="BJE119" s="6"/>
      <c r="BJF119" s="6"/>
      <c r="BJG119" s="6"/>
      <c r="BJH119" s="6"/>
      <c r="BJI119" s="6"/>
      <c r="BJJ119" s="6"/>
      <c r="BJK119" s="6"/>
      <c r="BJL119" s="6"/>
      <c r="BJM119" s="6"/>
      <c r="BJN119" s="6"/>
      <c r="BJO119" s="6"/>
      <c r="BJP119" s="6"/>
      <c r="BJQ119" s="6"/>
      <c r="BJR119" s="6"/>
      <c r="BJS119" s="6"/>
      <c r="BJT119" s="6"/>
      <c r="BJU119" s="6"/>
      <c r="BJV119" s="6"/>
      <c r="BJW119" s="6"/>
      <c r="BJX119" s="6"/>
      <c r="BJY119" s="6"/>
      <c r="BJZ119" s="6"/>
      <c r="BKA119" s="6"/>
      <c r="BKB119" s="6"/>
      <c r="BKC119" s="6"/>
      <c r="BKD119" s="6"/>
      <c r="BKE119" s="6"/>
      <c r="BKF119" s="6"/>
      <c r="BKG119" s="6"/>
      <c r="BKH119" s="6"/>
      <c r="BKI119" s="6"/>
      <c r="BKJ119" s="6"/>
      <c r="BKK119" s="6"/>
      <c r="BKL119" s="6"/>
      <c r="BKM119" s="6"/>
      <c r="BKN119" s="6"/>
      <c r="BKO119" s="6"/>
      <c r="BKP119" s="6"/>
      <c r="BKQ119" s="6"/>
      <c r="BKR119" s="6"/>
      <c r="BKS119" s="6"/>
      <c r="BKT119" s="6"/>
      <c r="BKU119" s="6"/>
      <c r="BKV119" s="6"/>
      <c r="BKW119" s="6"/>
      <c r="BKX119" s="6"/>
      <c r="BKY119" s="6"/>
      <c r="BKZ119" s="6"/>
      <c r="BLA119" s="6"/>
      <c r="BLB119" s="6"/>
      <c r="BLC119" s="6"/>
      <c r="BLD119" s="6"/>
      <c r="BLE119" s="6"/>
      <c r="BLF119" s="6"/>
      <c r="BLG119" s="6"/>
      <c r="BLH119" s="6"/>
      <c r="BLI119" s="6"/>
      <c r="BLJ119" s="6"/>
      <c r="BLK119" s="6"/>
      <c r="BLL119" s="6"/>
      <c r="BLM119" s="6"/>
      <c r="BLN119" s="6"/>
      <c r="BLO119" s="6"/>
      <c r="BLP119" s="6"/>
      <c r="BLQ119" s="6"/>
      <c r="BLR119" s="6"/>
      <c r="BLS119" s="6"/>
      <c r="BLT119" s="6"/>
      <c r="BLU119" s="6"/>
      <c r="BLV119" s="6"/>
      <c r="BLW119" s="6"/>
      <c r="BLX119" s="6"/>
      <c r="BLY119" s="6"/>
      <c r="BLZ119" s="6"/>
      <c r="BMA119" s="6"/>
      <c r="BMB119" s="6"/>
      <c r="BMC119" s="6"/>
      <c r="BMD119" s="6"/>
      <c r="BME119" s="6"/>
      <c r="BMF119" s="6"/>
      <c r="BMG119" s="6"/>
      <c r="BMH119" s="6"/>
      <c r="BMI119" s="6"/>
      <c r="BMJ119" s="6"/>
      <c r="BMK119" s="6"/>
      <c r="BML119" s="6"/>
      <c r="BMM119" s="6"/>
      <c r="BMN119" s="6"/>
      <c r="BMO119" s="6"/>
      <c r="BMP119" s="6"/>
      <c r="BMQ119" s="6"/>
      <c r="BMR119" s="6"/>
      <c r="BMS119" s="6"/>
      <c r="BMT119" s="6"/>
      <c r="BMU119" s="6"/>
      <c r="BMV119" s="6"/>
      <c r="BMW119" s="6"/>
      <c r="BMX119" s="6"/>
      <c r="BMY119" s="6"/>
      <c r="BMZ119" s="6"/>
      <c r="BNA119" s="6"/>
      <c r="BNB119" s="6"/>
      <c r="BNC119" s="6"/>
      <c r="BND119" s="6"/>
      <c r="BNE119" s="6"/>
      <c r="BNF119" s="6"/>
      <c r="BNG119" s="6"/>
      <c r="BNH119" s="6"/>
      <c r="BNI119" s="6"/>
      <c r="BNJ119" s="6"/>
      <c r="BNK119" s="6"/>
      <c r="BNL119" s="6"/>
      <c r="BNM119" s="6"/>
      <c r="BNN119" s="6"/>
      <c r="BNO119" s="6"/>
      <c r="BNP119" s="6"/>
      <c r="BNQ119" s="6"/>
      <c r="BNR119" s="6"/>
      <c r="BNS119" s="6"/>
      <c r="BNT119" s="6"/>
      <c r="BNU119" s="6"/>
      <c r="BNV119" s="6"/>
      <c r="BNW119" s="6"/>
      <c r="BNX119" s="6"/>
      <c r="BNY119" s="6"/>
      <c r="BNZ119" s="6"/>
      <c r="BOA119" s="6"/>
      <c r="BOB119" s="6"/>
      <c r="BOC119" s="6"/>
      <c r="BOD119" s="6"/>
      <c r="BOE119" s="6"/>
      <c r="BOF119" s="6"/>
      <c r="BOG119" s="6"/>
      <c r="BOH119" s="6"/>
      <c r="BOI119" s="6"/>
      <c r="BOJ119" s="6"/>
      <c r="BOK119" s="6"/>
      <c r="BOL119" s="6"/>
      <c r="BOM119" s="6"/>
      <c r="BON119" s="6"/>
      <c r="BOO119" s="6"/>
      <c r="BOP119" s="6"/>
      <c r="BOQ119" s="6"/>
      <c r="BOR119" s="6"/>
      <c r="BOS119" s="6"/>
      <c r="BOT119" s="6"/>
      <c r="BOU119" s="6"/>
      <c r="BOV119" s="6"/>
      <c r="BOW119" s="6"/>
      <c r="BOX119" s="6"/>
      <c r="BOY119" s="6"/>
      <c r="BOZ119" s="6"/>
      <c r="BPA119" s="6"/>
      <c r="BPB119" s="6"/>
      <c r="BPC119" s="6"/>
      <c r="BPD119" s="6"/>
      <c r="BPE119" s="6"/>
      <c r="BPF119" s="6"/>
      <c r="BPG119" s="6"/>
      <c r="BPH119" s="6"/>
      <c r="BPI119" s="6"/>
      <c r="BPJ119" s="6"/>
      <c r="BPK119" s="6"/>
      <c r="BPL119" s="6"/>
      <c r="BPM119" s="6"/>
      <c r="BPN119" s="6"/>
      <c r="BPO119" s="6"/>
      <c r="BPP119" s="6"/>
      <c r="BPQ119" s="6"/>
      <c r="BPR119" s="6"/>
      <c r="BPS119" s="6"/>
      <c r="BPT119" s="6"/>
      <c r="BPU119" s="6"/>
      <c r="BPV119" s="6"/>
      <c r="BPW119" s="6"/>
      <c r="BPX119" s="6"/>
      <c r="BPY119" s="6"/>
      <c r="BPZ119" s="6"/>
      <c r="BQA119" s="6"/>
      <c r="BQB119" s="6"/>
      <c r="BQC119" s="6"/>
      <c r="BQD119" s="6"/>
      <c r="BQE119" s="6"/>
      <c r="BQF119" s="6"/>
      <c r="BQG119" s="6"/>
      <c r="BQH119" s="6"/>
      <c r="BQI119" s="6"/>
      <c r="BQJ119" s="6"/>
      <c r="BQK119" s="6"/>
      <c r="BQL119" s="6"/>
      <c r="BQM119" s="6"/>
      <c r="BQN119" s="6"/>
      <c r="BQO119" s="6"/>
      <c r="BQP119" s="6"/>
      <c r="BQQ119" s="6"/>
      <c r="BQR119" s="6"/>
      <c r="BQS119" s="6"/>
      <c r="BQT119" s="6"/>
      <c r="BQU119" s="6"/>
      <c r="BQV119" s="6"/>
      <c r="BQW119" s="6"/>
      <c r="BQX119" s="6"/>
      <c r="BQY119" s="6"/>
      <c r="BQZ119" s="6"/>
      <c r="BRA119" s="6"/>
      <c r="BRB119" s="6"/>
      <c r="BRC119" s="6"/>
      <c r="BRD119" s="6"/>
      <c r="BRE119" s="6"/>
      <c r="BRF119" s="6"/>
      <c r="BRG119" s="6"/>
      <c r="BRH119" s="6"/>
      <c r="BRI119" s="6"/>
      <c r="BRJ119" s="6"/>
      <c r="BRK119" s="6"/>
      <c r="BRL119" s="6"/>
      <c r="BRM119" s="6"/>
      <c r="BRN119" s="6"/>
      <c r="BRO119" s="6"/>
      <c r="BRP119" s="6"/>
      <c r="BRQ119" s="6"/>
      <c r="BRR119" s="6"/>
      <c r="BRS119" s="6"/>
      <c r="BRT119" s="6"/>
      <c r="BRU119" s="6"/>
      <c r="BRV119" s="6"/>
      <c r="BRW119" s="6"/>
      <c r="BRX119" s="6"/>
      <c r="BRY119" s="6"/>
      <c r="BRZ119" s="6"/>
      <c r="BSA119" s="6"/>
      <c r="BSB119" s="6"/>
      <c r="BSC119" s="6"/>
      <c r="BSD119" s="6"/>
      <c r="BSE119" s="6"/>
      <c r="BSF119" s="6"/>
      <c r="BSG119" s="6"/>
      <c r="BSH119" s="6"/>
      <c r="BSI119" s="6"/>
      <c r="BSJ119" s="6"/>
      <c r="BSK119" s="6"/>
      <c r="BSL119" s="6"/>
      <c r="BSM119" s="6"/>
      <c r="BSN119" s="6"/>
      <c r="BSO119" s="6"/>
      <c r="BSP119" s="6"/>
      <c r="BSQ119" s="6"/>
      <c r="BSR119" s="6"/>
      <c r="BSS119" s="6"/>
      <c r="BST119" s="6"/>
      <c r="BSU119" s="6"/>
      <c r="BSV119" s="6"/>
      <c r="BSW119" s="6"/>
      <c r="BSX119" s="6"/>
      <c r="BSY119" s="6"/>
      <c r="BSZ119" s="6"/>
      <c r="BTA119" s="6"/>
      <c r="BTB119" s="6"/>
      <c r="BTC119" s="6"/>
      <c r="BTD119" s="6"/>
      <c r="BTE119" s="6"/>
      <c r="BTF119" s="6"/>
      <c r="BTG119" s="6"/>
      <c r="BTH119" s="6"/>
      <c r="BTI119" s="6"/>
      <c r="BTJ119" s="6"/>
      <c r="BTK119" s="6"/>
      <c r="BTL119" s="6"/>
      <c r="BTM119" s="6"/>
      <c r="BTN119" s="6"/>
      <c r="BTO119" s="6"/>
      <c r="BTP119" s="6"/>
      <c r="BTQ119" s="6"/>
      <c r="BTR119" s="6"/>
      <c r="BTS119" s="6"/>
      <c r="BTT119" s="6"/>
      <c r="BTU119" s="6"/>
      <c r="BTV119" s="6"/>
      <c r="BTW119" s="6"/>
      <c r="BTX119" s="6"/>
      <c r="BTY119" s="6"/>
      <c r="BTZ119" s="6"/>
      <c r="BUA119" s="6"/>
      <c r="BUB119" s="6"/>
      <c r="BUC119" s="6"/>
      <c r="BUD119" s="6"/>
      <c r="BUE119" s="6"/>
      <c r="BUF119" s="6"/>
      <c r="BUG119" s="6"/>
      <c r="BUH119" s="6"/>
      <c r="BUI119" s="6"/>
      <c r="BUJ119" s="6"/>
      <c r="BUK119" s="6"/>
      <c r="BUL119" s="6"/>
      <c r="BUM119" s="6"/>
      <c r="BUN119" s="6"/>
      <c r="BUO119" s="6"/>
      <c r="BUP119" s="6"/>
      <c r="BUQ119" s="6"/>
      <c r="BUR119" s="6"/>
      <c r="BUS119" s="6"/>
      <c r="BUT119" s="6"/>
      <c r="BUU119" s="6"/>
      <c r="BUV119" s="6"/>
      <c r="BUW119" s="6"/>
      <c r="BUX119" s="6"/>
      <c r="BUY119" s="6"/>
      <c r="BUZ119" s="6"/>
      <c r="BVA119" s="6"/>
      <c r="BVB119" s="6"/>
      <c r="BVC119" s="6"/>
      <c r="BVD119" s="6"/>
      <c r="BVE119" s="6"/>
      <c r="BVF119" s="6"/>
      <c r="BVG119" s="6"/>
      <c r="BVH119" s="6"/>
      <c r="BVI119" s="6"/>
      <c r="BVJ119" s="6"/>
      <c r="BVK119" s="6"/>
      <c r="BVL119" s="6"/>
      <c r="BVM119" s="6"/>
      <c r="BVN119" s="6"/>
      <c r="BVO119" s="6"/>
      <c r="BVP119" s="6"/>
      <c r="BVQ119" s="6"/>
      <c r="BVR119" s="6"/>
      <c r="BVS119" s="6"/>
      <c r="BVT119" s="6"/>
      <c r="BVU119" s="6"/>
      <c r="BVV119" s="6"/>
      <c r="BVW119" s="6"/>
      <c r="BVX119" s="6"/>
      <c r="BVY119" s="6"/>
      <c r="BVZ119" s="6"/>
      <c r="BWA119" s="6"/>
      <c r="BWB119" s="6"/>
      <c r="BWC119" s="6"/>
      <c r="BWD119" s="6"/>
      <c r="BWE119" s="6"/>
      <c r="BWF119" s="6"/>
      <c r="BWG119" s="6"/>
      <c r="BWH119" s="6"/>
      <c r="BWI119" s="6"/>
      <c r="BWJ119" s="6"/>
      <c r="BWK119" s="6"/>
      <c r="BWL119" s="6"/>
      <c r="BWM119" s="6"/>
      <c r="BWN119" s="6"/>
      <c r="BWO119" s="6"/>
      <c r="BWP119" s="6"/>
      <c r="BWQ119" s="6"/>
      <c r="BWR119" s="6"/>
      <c r="BWS119" s="6"/>
      <c r="BWT119" s="6"/>
      <c r="BWU119" s="6"/>
      <c r="BWV119" s="6"/>
      <c r="BWW119" s="6"/>
      <c r="BWX119" s="6"/>
      <c r="BWY119" s="6"/>
      <c r="BWZ119" s="6"/>
      <c r="BXA119" s="6"/>
      <c r="BXB119" s="6"/>
      <c r="BXC119" s="6"/>
      <c r="BXD119" s="6"/>
      <c r="BXE119" s="6"/>
      <c r="BXF119" s="6"/>
      <c r="BXG119" s="6"/>
      <c r="BXH119" s="6"/>
      <c r="BXI119" s="6"/>
      <c r="BXJ119" s="6"/>
      <c r="BXK119" s="6"/>
      <c r="BXL119" s="6"/>
      <c r="BXM119" s="6"/>
      <c r="BXN119" s="6"/>
      <c r="BXO119" s="6"/>
      <c r="BXP119" s="6"/>
      <c r="BXQ119" s="6"/>
      <c r="BXR119" s="6"/>
      <c r="BXS119" s="6"/>
      <c r="BXT119" s="6"/>
      <c r="BXU119" s="6"/>
      <c r="BXV119" s="6"/>
      <c r="BXW119" s="6"/>
      <c r="BXX119" s="6"/>
      <c r="BXY119" s="6"/>
    </row>
    <row r="120" spans="1:2001" ht="47.25" customHeight="1">
      <c r="A120" s="53" t="s">
        <v>107</v>
      </c>
      <c r="B120" s="97" t="s">
        <v>108</v>
      </c>
      <c r="C120" s="62"/>
      <c r="D120" s="94"/>
      <c r="E120" s="64"/>
      <c r="F120" s="64"/>
      <c r="G120" s="64"/>
      <c r="H120" s="64"/>
      <c r="I120" s="63"/>
      <c r="J120" s="64"/>
      <c r="K120" s="66"/>
      <c r="L120" s="65"/>
      <c r="M120" s="77"/>
      <c r="N120" s="77"/>
    </row>
    <row r="121" spans="1:2001" ht="15.75" customHeight="1">
      <c r="A121" s="53"/>
      <c r="B121" s="61" t="s">
        <v>109</v>
      </c>
      <c r="C121" s="78">
        <f>'[17]Schedule 4, RC-1, RC-1A'!B110+'[17]Schedule 4, RC-1, RC-1A'!C110+'[17]Schedule 4, RC-1, RC-1A'!H110</f>
        <v>16</v>
      </c>
      <c r="D121" s="79"/>
      <c r="E121" s="64">
        <f>'[15]Price Out'!$I$84</f>
        <v>14.85</v>
      </c>
      <c r="F121" s="64">
        <f>'[18]Staff calcs'!$M$133</f>
        <v>15.62283596718426</v>
      </c>
      <c r="G121" s="64">
        <f t="shared" si="33"/>
        <v>15.47</v>
      </c>
      <c r="H121" s="64">
        <f>G121</f>
        <v>15.47</v>
      </c>
      <c r="I121" s="65">
        <f>C121*E121</f>
        <v>237.6</v>
      </c>
      <c r="J121" s="64">
        <f>I121*12</f>
        <v>2851.2</v>
      </c>
      <c r="K121" s="66">
        <f>C121*H121*12</f>
        <v>2970.2400000000002</v>
      </c>
      <c r="L121" s="65">
        <f>G121-F121</f>
        <v>-0.1528359671842594</v>
      </c>
      <c r="M121" s="65">
        <f>C121*L121</f>
        <v>-2.4453754749481504</v>
      </c>
      <c r="N121" s="65">
        <f t="shared" ref="N121:N132" si="51">M121*12</f>
        <v>-29.344505699377805</v>
      </c>
      <c r="O121" s="67">
        <f>(H121-E121)/E121</f>
        <v>4.1750841750841816E-2</v>
      </c>
    </row>
    <row r="122" spans="1:2001" ht="15.75" customHeight="1">
      <c r="A122" s="53"/>
      <c r="B122" s="61" t="s">
        <v>43</v>
      </c>
      <c r="C122" s="78">
        <f>'[17]Schedule 4, RC-1, RC-1A'!B112+'[17]Schedule 4, RC-1, RC-1A'!C112+'[17]Schedule 4, RC-1, RC-1A'!H112</f>
        <v>178</v>
      </c>
      <c r="D122" s="79"/>
      <c r="E122" s="64">
        <f>'[15]Price Out'!$I$86</f>
        <v>18.350000000000001</v>
      </c>
      <c r="F122" s="64">
        <f>'[18]Staff calcs'!$M$137</f>
        <v>19.418332072284127</v>
      </c>
      <c r="G122" s="64">
        <f t="shared" si="33"/>
        <v>19.12</v>
      </c>
      <c r="H122" s="64">
        <f t="shared" ref="H122:H123" si="52">G122</f>
        <v>19.12</v>
      </c>
      <c r="I122" s="65">
        <f t="shared" ref="I122:I123" si="53">C122*E122</f>
        <v>3266.3</v>
      </c>
      <c r="J122" s="64">
        <f>I122*12</f>
        <v>39195.600000000006</v>
      </c>
      <c r="K122" s="66">
        <f>C122*H122*12</f>
        <v>40840.32</v>
      </c>
      <c r="L122" s="65">
        <f t="shared" ref="L122:L132" si="54">G122-F122</f>
        <v>-0.29833207228412562</v>
      </c>
      <c r="M122" s="65">
        <f t="shared" ref="M122:M123" si="55">C122*L122</f>
        <v>-53.10310886657436</v>
      </c>
      <c r="N122" s="65">
        <f t="shared" si="51"/>
        <v>-637.23730639889231</v>
      </c>
      <c r="O122" s="67">
        <f t="shared" ref="O122:O123" si="56">(H122-E122)/E122</f>
        <v>4.1961852861035397E-2</v>
      </c>
    </row>
    <row r="123" spans="1:2001" ht="15.75">
      <c r="A123" s="53"/>
      <c r="B123" s="61" t="s">
        <v>42</v>
      </c>
      <c r="C123" s="78">
        <f>'[17]Schedule 4, RC-1, RC-1A'!B113</f>
        <v>1</v>
      </c>
      <c r="D123" s="79"/>
      <c r="E123" s="64">
        <f>'[15]Price Out'!$I$87</f>
        <v>21.45</v>
      </c>
      <c r="F123" s="64">
        <f>'[18]Staff calcs'!$M$139</f>
        <v>22.99567193436852</v>
      </c>
      <c r="G123" s="64">
        <f t="shared" si="33"/>
        <v>22.35</v>
      </c>
      <c r="H123" s="64">
        <f t="shared" si="52"/>
        <v>22.35</v>
      </c>
      <c r="I123" s="65">
        <f t="shared" si="53"/>
        <v>21.45</v>
      </c>
      <c r="J123" s="64">
        <f>I123*12</f>
        <v>257.39999999999998</v>
      </c>
      <c r="K123" s="66">
        <f>C123*H123*12</f>
        <v>268.20000000000005</v>
      </c>
      <c r="L123" s="65">
        <f t="shared" si="54"/>
        <v>-0.64567193436851866</v>
      </c>
      <c r="M123" s="65">
        <f t="shared" si="55"/>
        <v>-0.64567193436851866</v>
      </c>
      <c r="N123" s="65">
        <f t="shared" si="51"/>
        <v>-7.748063212422224</v>
      </c>
      <c r="O123" s="67">
        <f t="shared" si="56"/>
        <v>4.1958041958042057E-2</v>
      </c>
    </row>
    <row r="124" spans="1:2001" ht="15.75">
      <c r="A124" s="53"/>
      <c r="B124" s="61"/>
      <c r="C124" s="78"/>
      <c r="D124" s="79"/>
      <c r="E124" s="64"/>
      <c r="F124" s="64"/>
      <c r="G124" s="64"/>
      <c r="H124" s="64"/>
      <c r="I124" s="65"/>
      <c r="J124" s="64"/>
      <c r="K124" s="66"/>
      <c r="L124" s="65"/>
      <c r="M124" s="65"/>
      <c r="N124" s="65"/>
      <c r="O124" s="67"/>
    </row>
    <row r="125" spans="1:2001" s="88" customFormat="1" ht="15.75" hidden="1" customHeight="1" outlineLevel="1">
      <c r="A125" s="53"/>
      <c r="B125" s="82" t="s">
        <v>110</v>
      </c>
      <c r="C125" s="83" t="s">
        <v>50</v>
      </c>
      <c r="D125" s="91"/>
      <c r="E125" s="85"/>
      <c r="F125" s="85"/>
      <c r="G125" s="64"/>
      <c r="H125" s="64"/>
      <c r="I125" s="95"/>
      <c r="J125" s="85"/>
      <c r="K125" s="66"/>
      <c r="L125" s="65"/>
      <c r="M125" s="65"/>
      <c r="N125" s="65"/>
      <c r="O125" s="6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  <c r="IT125" s="87"/>
      <c r="IU125" s="87"/>
      <c r="IV125" s="87"/>
      <c r="IW125" s="87"/>
      <c r="IX125" s="87"/>
      <c r="IY125" s="87"/>
      <c r="IZ125" s="87"/>
      <c r="JA125" s="87"/>
      <c r="JB125" s="87"/>
      <c r="JC125" s="87"/>
      <c r="JD125" s="87"/>
      <c r="JE125" s="87"/>
      <c r="JF125" s="87"/>
      <c r="JG125" s="87"/>
      <c r="JH125" s="87"/>
      <c r="JI125" s="87"/>
      <c r="JJ125" s="87"/>
      <c r="JK125" s="87"/>
      <c r="JL125" s="87"/>
      <c r="JM125" s="87"/>
      <c r="JN125" s="87"/>
      <c r="JO125" s="87"/>
      <c r="JP125" s="87"/>
      <c r="JQ125" s="87"/>
      <c r="JR125" s="87"/>
      <c r="JS125" s="87"/>
      <c r="JT125" s="87"/>
      <c r="JU125" s="87"/>
      <c r="JV125" s="87"/>
      <c r="JW125" s="87"/>
      <c r="JX125" s="87"/>
      <c r="JY125" s="87"/>
      <c r="JZ125" s="87"/>
      <c r="KA125" s="87"/>
      <c r="KB125" s="87"/>
      <c r="KC125" s="87"/>
      <c r="KD125" s="87"/>
      <c r="KE125" s="87"/>
      <c r="KF125" s="87"/>
      <c r="KG125" s="87"/>
      <c r="KH125" s="87"/>
      <c r="KI125" s="87"/>
      <c r="KJ125" s="87"/>
      <c r="KK125" s="87"/>
      <c r="KL125" s="87"/>
      <c r="KM125" s="87"/>
      <c r="KN125" s="87"/>
      <c r="KO125" s="87"/>
      <c r="KP125" s="87"/>
      <c r="KQ125" s="87"/>
      <c r="KR125" s="87"/>
      <c r="KS125" s="87"/>
      <c r="KT125" s="87"/>
      <c r="KU125" s="87"/>
      <c r="KV125" s="87"/>
      <c r="KW125" s="87"/>
      <c r="KX125" s="87"/>
      <c r="KY125" s="87"/>
      <c r="KZ125" s="87"/>
      <c r="LA125" s="87"/>
      <c r="LB125" s="87"/>
      <c r="LC125" s="87"/>
      <c r="LD125" s="87"/>
      <c r="LE125" s="87"/>
      <c r="LF125" s="87"/>
      <c r="LG125" s="87"/>
      <c r="LH125" s="87"/>
      <c r="LI125" s="87"/>
      <c r="LJ125" s="87"/>
      <c r="LK125" s="87"/>
      <c r="LL125" s="87"/>
      <c r="LM125" s="87"/>
      <c r="LN125" s="87"/>
      <c r="LO125" s="87"/>
      <c r="LP125" s="87"/>
      <c r="LQ125" s="87"/>
      <c r="LR125" s="87"/>
      <c r="LS125" s="87"/>
      <c r="LT125" s="87"/>
      <c r="LU125" s="87"/>
      <c r="LV125" s="87"/>
      <c r="LW125" s="87"/>
      <c r="LX125" s="87"/>
      <c r="LY125" s="87"/>
      <c r="LZ125" s="87"/>
      <c r="MA125" s="87"/>
      <c r="MB125" s="87"/>
      <c r="MC125" s="87"/>
      <c r="MD125" s="87"/>
      <c r="ME125" s="87"/>
      <c r="MF125" s="87"/>
      <c r="MG125" s="87"/>
      <c r="MH125" s="87"/>
      <c r="MI125" s="87"/>
      <c r="MJ125" s="87"/>
      <c r="MK125" s="87"/>
      <c r="ML125" s="87"/>
      <c r="MM125" s="87"/>
      <c r="MN125" s="87"/>
      <c r="MO125" s="87"/>
      <c r="MP125" s="87"/>
      <c r="MQ125" s="87"/>
      <c r="MR125" s="87"/>
      <c r="MS125" s="87"/>
      <c r="MT125" s="87"/>
      <c r="MU125" s="87"/>
      <c r="MV125" s="87"/>
      <c r="MW125" s="87"/>
      <c r="MX125" s="87"/>
      <c r="MY125" s="87"/>
      <c r="MZ125" s="87"/>
      <c r="NA125" s="87"/>
      <c r="NB125" s="87"/>
      <c r="NC125" s="87"/>
      <c r="ND125" s="87"/>
      <c r="NE125" s="87"/>
      <c r="NF125" s="87"/>
      <c r="NG125" s="87"/>
      <c r="NH125" s="87"/>
      <c r="NI125" s="87"/>
      <c r="NJ125" s="87"/>
      <c r="NK125" s="87"/>
      <c r="NL125" s="87"/>
      <c r="NM125" s="87"/>
      <c r="NN125" s="87"/>
      <c r="NO125" s="87"/>
      <c r="NP125" s="87"/>
      <c r="NQ125" s="87"/>
      <c r="NR125" s="87"/>
      <c r="NS125" s="87"/>
      <c r="NT125" s="87"/>
      <c r="NU125" s="87"/>
      <c r="NV125" s="87"/>
      <c r="NW125" s="87"/>
      <c r="NX125" s="87"/>
      <c r="NY125" s="87"/>
      <c r="NZ125" s="87"/>
      <c r="OA125" s="87"/>
      <c r="OB125" s="87"/>
      <c r="OC125" s="87"/>
      <c r="OD125" s="87"/>
      <c r="OE125" s="87"/>
      <c r="OF125" s="87"/>
      <c r="OG125" s="87"/>
      <c r="OH125" s="87"/>
      <c r="OI125" s="87"/>
      <c r="OJ125" s="87"/>
      <c r="OK125" s="87"/>
      <c r="OL125" s="87"/>
      <c r="OM125" s="87"/>
      <c r="ON125" s="87"/>
      <c r="OO125" s="87"/>
      <c r="OP125" s="87"/>
      <c r="OQ125" s="87"/>
      <c r="OR125" s="87"/>
      <c r="OS125" s="87"/>
      <c r="OT125" s="87"/>
      <c r="OU125" s="87"/>
      <c r="OV125" s="87"/>
      <c r="OW125" s="87"/>
      <c r="OX125" s="87"/>
      <c r="OY125" s="87"/>
      <c r="OZ125" s="87"/>
      <c r="PA125" s="87"/>
      <c r="PB125" s="87"/>
      <c r="PC125" s="87"/>
      <c r="PD125" s="87"/>
      <c r="PE125" s="87"/>
      <c r="PF125" s="87"/>
      <c r="PG125" s="87"/>
      <c r="PH125" s="87"/>
      <c r="PI125" s="87"/>
      <c r="PJ125" s="87"/>
      <c r="PK125" s="87"/>
      <c r="PL125" s="87"/>
      <c r="PM125" s="87"/>
      <c r="PN125" s="87"/>
      <c r="PO125" s="87"/>
      <c r="PP125" s="87"/>
      <c r="PQ125" s="87"/>
      <c r="PR125" s="87"/>
      <c r="PS125" s="87"/>
      <c r="PT125" s="87"/>
      <c r="PU125" s="87"/>
      <c r="PV125" s="87"/>
      <c r="PW125" s="87"/>
      <c r="PX125" s="87"/>
      <c r="PY125" s="87"/>
      <c r="PZ125" s="87"/>
      <c r="QA125" s="87"/>
      <c r="QB125" s="87"/>
      <c r="QC125" s="87"/>
      <c r="QD125" s="87"/>
      <c r="QE125" s="87"/>
      <c r="QF125" s="87"/>
      <c r="QG125" s="87"/>
      <c r="QH125" s="87"/>
      <c r="QI125" s="87"/>
      <c r="QJ125" s="87"/>
      <c r="QK125" s="87"/>
      <c r="QL125" s="87"/>
      <c r="QM125" s="87"/>
      <c r="QN125" s="87"/>
      <c r="QO125" s="87"/>
      <c r="QP125" s="87"/>
      <c r="QQ125" s="87"/>
      <c r="QR125" s="87"/>
      <c r="QS125" s="87"/>
      <c r="QT125" s="87"/>
      <c r="QU125" s="87"/>
      <c r="QV125" s="87"/>
      <c r="QW125" s="87"/>
      <c r="QX125" s="87"/>
      <c r="QY125" s="87"/>
      <c r="QZ125" s="87"/>
      <c r="RA125" s="87"/>
      <c r="RB125" s="87"/>
      <c r="RC125" s="87"/>
      <c r="RD125" s="87"/>
      <c r="RE125" s="87"/>
      <c r="RF125" s="87"/>
      <c r="RG125" s="87"/>
      <c r="RH125" s="87"/>
      <c r="RI125" s="87"/>
      <c r="RJ125" s="87"/>
      <c r="RK125" s="87"/>
      <c r="RL125" s="87"/>
      <c r="RM125" s="87"/>
      <c r="RN125" s="87"/>
      <c r="RO125" s="87"/>
      <c r="RP125" s="87"/>
      <c r="RQ125" s="87"/>
      <c r="RR125" s="87"/>
      <c r="RS125" s="87"/>
      <c r="RT125" s="87"/>
      <c r="RU125" s="87"/>
      <c r="RV125" s="87"/>
      <c r="RW125" s="87"/>
      <c r="RX125" s="87"/>
      <c r="RY125" s="87"/>
      <c r="RZ125" s="87"/>
      <c r="SA125" s="87"/>
      <c r="SB125" s="87"/>
      <c r="SC125" s="87"/>
      <c r="SD125" s="87"/>
      <c r="SE125" s="87"/>
      <c r="SF125" s="87"/>
      <c r="SG125" s="87"/>
      <c r="SH125" s="87"/>
      <c r="SI125" s="87"/>
      <c r="SJ125" s="87"/>
      <c r="SK125" s="87"/>
      <c r="SL125" s="87"/>
      <c r="SM125" s="87"/>
      <c r="SN125" s="87"/>
      <c r="SO125" s="87"/>
      <c r="SP125" s="87"/>
      <c r="SQ125" s="87"/>
      <c r="SR125" s="87"/>
      <c r="SS125" s="87"/>
      <c r="ST125" s="87"/>
      <c r="SU125" s="87"/>
      <c r="SV125" s="87"/>
      <c r="SW125" s="87"/>
      <c r="SX125" s="87"/>
      <c r="SY125" s="87"/>
      <c r="SZ125" s="87"/>
      <c r="TA125" s="87"/>
      <c r="TB125" s="87"/>
      <c r="TC125" s="87"/>
      <c r="TD125" s="87"/>
      <c r="TE125" s="87"/>
      <c r="TF125" s="87"/>
      <c r="TG125" s="87"/>
      <c r="TH125" s="87"/>
      <c r="TI125" s="87"/>
      <c r="TJ125" s="87"/>
      <c r="TK125" s="87"/>
      <c r="TL125" s="87"/>
      <c r="TM125" s="87"/>
      <c r="TN125" s="87"/>
      <c r="TO125" s="87"/>
      <c r="TP125" s="87"/>
      <c r="TQ125" s="87"/>
      <c r="TR125" s="87"/>
      <c r="TS125" s="87"/>
      <c r="TT125" s="87"/>
      <c r="TU125" s="87"/>
      <c r="TV125" s="87"/>
      <c r="TW125" s="87"/>
      <c r="TX125" s="87"/>
      <c r="TY125" s="87"/>
      <c r="TZ125" s="87"/>
      <c r="UA125" s="87"/>
      <c r="UB125" s="87"/>
      <c r="UC125" s="87"/>
      <c r="UD125" s="87"/>
      <c r="UE125" s="87"/>
      <c r="UF125" s="87"/>
      <c r="UG125" s="87"/>
      <c r="UH125" s="87"/>
      <c r="UI125" s="87"/>
      <c r="UJ125" s="87"/>
      <c r="UK125" s="87"/>
      <c r="UL125" s="87"/>
      <c r="UM125" s="87"/>
      <c r="UN125" s="87"/>
      <c r="UO125" s="87"/>
      <c r="UP125" s="87"/>
      <c r="UQ125" s="87"/>
      <c r="UR125" s="87"/>
      <c r="US125" s="87"/>
      <c r="UT125" s="87"/>
      <c r="UU125" s="87"/>
      <c r="UV125" s="87"/>
      <c r="UW125" s="87"/>
      <c r="UX125" s="87"/>
      <c r="UY125" s="87"/>
      <c r="UZ125" s="87"/>
      <c r="VA125" s="87"/>
      <c r="VB125" s="87"/>
      <c r="VC125" s="87"/>
      <c r="VD125" s="87"/>
      <c r="VE125" s="87"/>
      <c r="VF125" s="87"/>
      <c r="VG125" s="87"/>
      <c r="VH125" s="87"/>
      <c r="VI125" s="87"/>
      <c r="VJ125" s="87"/>
      <c r="VK125" s="87"/>
      <c r="VL125" s="87"/>
      <c r="VM125" s="87"/>
      <c r="VN125" s="87"/>
      <c r="VO125" s="87"/>
      <c r="VP125" s="87"/>
      <c r="VQ125" s="87"/>
      <c r="VR125" s="87"/>
      <c r="VS125" s="87"/>
      <c r="VT125" s="87"/>
      <c r="VU125" s="87"/>
      <c r="VV125" s="87"/>
      <c r="VW125" s="87"/>
      <c r="VX125" s="87"/>
      <c r="VY125" s="87"/>
      <c r="VZ125" s="87"/>
      <c r="WA125" s="87"/>
      <c r="WB125" s="87"/>
      <c r="WC125" s="87"/>
      <c r="WD125" s="87"/>
      <c r="WE125" s="87"/>
      <c r="WF125" s="87"/>
      <c r="WG125" s="87"/>
      <c r="WH125" s="87"/>
      <c r="WI125" s="87"/>
      <c r="WJ125" s="87"/>
      <c r="WK125" s="87"/>
      <c r="WL125" s="87"/>
      <c r="WM125" s="87"/>
      <c r="WN125" s="87"/>
      <c r="WO125" s="87"/>
      <c r="WP125" s="87"/>
      <c r="WQ125" s="87"/>
      <c r="WR125" s="87"/>
      <c r="WS125" s="87"/>
      <c r="WT125" s="87"/>
      <c r="WU125" s="87"/>
      <c r="WV125" s="87"/>
      <c r="WW125" s="87"/>
      <c r="WX125" s="87"/>
      <c r="WY125" s="87"/>
      <c r="WZ125" s="87"/>
      <c r="XA125" s="87"/>
      <c r="XB125" s="87"/>
      <c r="XC125" s="87"/>
      <c r="XD125" s="87"/>
      <c r="XE125" s="87"/>
      <c r="XF125" s="87"/>
      <c r="XG125" s="87"/>
      <c r="XH125" s="87"/>
      <c r="XI125" s="87"/>
      <c r="XJ125" s="87"/>
      <c r="XK125" s="87"/>
      <c r="XL125" s="87"/>
      <c r="XM125" s="87"/>
      <c r="XN125" s="87"/>
      <c r="XO125" s="87"/>
      <c r="XP125" s="87"/>
      <c r="XQ125" s="87"/>
      <c r="XR125" s="87"/>
      <c r="XS125" s="87"/>
      <c r="XT125" s="87"/>
      <c r="XU125" s="87"/>
      <c r="XV125" s="87"/>
      <c r="XW125" s="87"/>
      <c r="XX125" s="87"/>
      <c r="XY125" s="87"/>
      <c r="XZ125" s="87"/>
      <c r="YA125" s="87"/>
      <c r="YB125" s="87"/>
      <c r="YC125" s="87"/>
      <c r="YD125" s="87"/>
      <c r="YE125" s="87"/>
      <c r="YF125" s="87"/>
      <c r="YG125" s="87"/>
      <c r="YH125" s="87"/>
      <c r="YI125" s="87"/>
      <c r="YJ125" s="87"/>
      <c r="YK125" s="87"/>
      <c r="YL125" s="87"/>
      <c r="YM125" s="87"/>
      <c r="YN125" s="87"/>
      <c r="YO125" s="87"/>
      <c r="YP125" s="87"/>
      <c r="YQ125" s="87"/>
      <c r="YR125" s="87"/>
      <c r="YS125" s="87"/>
      <c r="YT125" s="87"/>
      <c r="YU125" s="87"/>
      <c r="YV125" s="87"/>
      <c r="YW125" s="87"/>
      <c r="YX125" s="87"/>
      <c r="YY125" s="87"/>
      <c r="YZ125" s="87"/>
      <c r="ZA125" s="87"/>
      <c r="ZB125" s="87"/>
      <c r="ZC125" s="87"/>
      <c r="ZD125" s="87"/>
      <c r="ZE125" s="87"/>
      <c r="ZF125" s="87"/>
      <c r="ZG125" s="87"/>
      <c r="ZH125" s="87"/>
      <c r="ZI125" s="87"/>
      <c r="ZJ125" s="87"/>
      <c r="ZK125" s="87"/>
      <c r="ZL125" s="87"/>
      <c r="ZM125" s="87"/>
      <c r="ZN125" s="87"/>
      <c r="ZO125" s="87"/>
      <c r="ZP125" s="87"/>
      <c r="ZQ125" s="87"/>
      <c r="ZR125" s="87"/>
      <c r="ZS125" s="87"/>
      <c r="ZT125" s="87"/>
      <c r="ZU125" s="87"/>
      <c r="ZV125" s="87"/>
      <c r="ZW125" s="87"/>
      <c r="ZX125" s="87"/>
      <c r="ZY125" s="87"/>
      <c r="ZZ125" s="87"/>
      <c r="AAA125" s="87"/>
      <c r="AAB125" s="87"/>
      <c r="AAC125" s="87"/>
      <c r="AAD125" s="87"/>
      <c r="AAE125" s="87"/>
      <c r="AAF125" s="87"/>
      <c r="AAG125" s="87"/>
      <c r="AAH125" s="87"/>
      <c r="AAI125" s="87"/>
      <c r="AAJ125" s="87"/>
      <c r="AAK125" s="87"/>
      <c r="AAL125" s="87"/>
      <c r="AAM125" s="87"/>
      <c r="AAN125" s="87"/>
      <c r="AAO125" s="87"/>
      <c r="AAP125" s="87"/>
      <c r="AAQ125" s="87"/>
      <c r="AAR125" s="87"/>
      <c r="AAS125" s="87"/>
      <c r="AAT125" s="87"/>
      <c r="AAU125" s="87"/>
      <c r="AAV125" s="87"/>
      <c r="AAW125" s="87"/>
      <c r="AAX125" s="87"/>
      <c r="AAY125" s="87"/>
      <c r="AAZ125" s="87"/>
      <c r="ABA125" s="87"/>
      <c r="ABB125" s="87"/>
      <c r="ABC125" s="87"/>
      <c r="ABD125" s="87"/>
      <c r="ABE125" s="87"/>
      <c r="ABF125" s="87"/>
      <c r="ABG125" s="87"/>
      <c r="ABH125" s="87"/>
      <c r="ABI125" s="87"/>
      <c r="ABJ125" s="87"/>
      <c r="ABK125" s="87"/>
      <c r="ABL125" s="87"/>
      <c r="ABM125" s="87"/>
      <c r="ABN125" s="87"/>
      <c r="ABO125" s="87"/>
      <c r="ABP125" s="87"/>
      <c r="ABQ125" s="87"/>
      <c r="ABR125" s="87"/>
      <c r="ABS125" s="87"/>
      <c r="ABT125" s="87"/>
      <c r="ABU125" s="87"/>
      <c r="ABV125" s="87"/>
      <c r="ABW125" s="87"/>
      <c r="ABX125" s="87"/>
      <c r="ABY125" s="87"/>
      <c r="ABZ125" s="87"/>
      <c r="ACA125" s="87"/>
      <c r="ACB125" s="87"/>
      <c r="ACC125" s="87"/>
      <c r="ACD125" s="87"/>
      <c r="ACE125" s="87"/>
      <c r="ACF125" s="87"/>
      <c r="ACG125" s="87"/>
      <c r="ACH125" s="87"/>
      <c r="ACI125" s="87"/>
      <c r="ACJ125" s="87"/>
      <c r="ACK125" s="87"/>
      <c r="ACL125" s="87"/>
      <c r="ACM125" s="87"/>
      <c r="ACN125" s="87"/>
      <c r="ACO125" s="87"/>
      <c r="ACP125" s="87"/>
      <c r="ACQ125" s="87"/>
      <c r="ACR125" s="87"/>
      <c r="ACS125" s="87"/>
      <c r="ACT125" s="87"/>
      <c r="ACU125" s="87"/>
      <c r="ACV125" s="87"/>
      <c r="ACW125" s="87"/>
      <c r="ACX125" s="87"/>
      <c r="ACY125" s="87"/>
      <c r="ACZ125" s="87"/>
      <c r="ADA125" s="87"/>
      <c r="ADB125" s="87"/>
      <c r="ADC125" s="87"/>
      <c r="ADD125" s="87"/>
      <c r="ADE125" s="87"/>
      <c r="ADF125" s="87"/>
      <c r="ADG125" s="87"/>
      <c r="ADH125" s="87"/>
      <c r="ADI125" s="87"/>
      <c r="ADJ125" s="87"/>
      <c r="ADK125" s="87"/>
      <c r="ADL125" s="87"/>
      <c r="ADM125" s="87"/>
      <c r="ADN125" s="87"/>
      <c r="ADO125" s="87"/>
      <c r="ADP125" s="87"/>
      <c r="ADQ125" s="87"/>
      <c r="ADR125" s="87"/>
      <c r="ADS125" s="87"/>
      <c r="ADT125" s="87"/>
      <c r="ADU125" s="87"/>
      <c r="ADV125" s="87"/>
      <c r="ADW125" s="87"/>
      <c r="ADX125" s="87"/>
      <c r="ADY125" s="87"/>
      <c r="ADZ125" s="87"/>
      <c r="AEA125" s="87"/>
      <c r="AEB125" s="87"/>
      <c r="AEC125" s="87"/>
      <c r="AED125" s="87"/>
      <c r="AEE125" s="87"/>
      <c r="AEF125" s="87"/>
      <c r="AEG125" s="87"/>
      <c r="AEH125" s="87"/>
      <c r="AEI125" s="87"/>
      <c r="AEJ125" s="87"/>
      <c r="AEK125" s="87"/>
      <c r="AEL125" s="87"/>
      <c r="AEM125" s="87"/>
      <c r="AEN125" s="87"/>
      <c r="AEO125" s="87"/>
      <c r="AEP125" s="87"/>
      <c r="AEQ125" s="87"/>
      <c r="AER125" s="87"/>
      <c r="AES125" s="87"/>
      <c r="AET125" s="87"/>
      <c r="AEU125" s="87"/>
      <c r="AEV125" s="87"/>
      <c r="AEW125" s="87"/>
      <c r="AEX125" s="87"/>
      <c r="AEY125" s="87"/>
      <c r="AEZ125" s="87"/>
      <c r="AFA125" s="87"/>
      <c r="AFB125" s="87"/>
      <c r="AFC125" s="87"/>
      <c r="AFD125" s="87"/>
      <c r="AFE125" s="87"/>
      <c r="AFF125" s="87"/>
      <c r="AFG125" s="87"/>
      <c r="AFH125" s="87"/>
      <c r="AFI125" s="87"/>
      <c r="AFJ125" s="87"/>
      <c r="AFK125" s="87"/>
      <c r="AFL125" s="87"/>
      <c r="AFM125" s="87"/>
      <c r="AFN125" s="87"/>
      <c r="AFO125" s="87"/>
      <c r="AFP125" s="87"/>
      <c r="AFQ125" s="87"/>
      <c r="AFR125" s="87"/>
      <c r="AFS125" s="87"/>
      <c r="AFT125" s="87"/>
      <c r="AFU125" s="87"/>
      <c r="AFV125" s="87"/>
      <c r="AFW125" s="87"/>
      <c r="AFX125" s="87"/>
      <c r="AFY125" s="87"/>
      <c r="AFZ125" s="87"/>
      <c r="AGA125" s="87"/>
      <c r="AGB125" s="87"/>
      <c r="AGC125" s="87"/>
      <c r="AGD125" s="87"/>
      <c r="AGE125" s="87"/>
      <c r="AGF125" s="87"/>
      <c r="AGG125" s="87"/>
      <c r="AGH125" s="87"/>
      <c r="AGI125" s="87"/>
      <c r="AGJ125" s="87"/>
      <c r="AGK125" s="87"/>
      <c r="AGL125" s="87"/>
      <c r="AGM125" s="87"/>
      <c r="AGN125" s="87"/>
      <c r="AGO125" s="87"/>
      <c r="AGP125" s="87"/>
      <c r="AGQ125" s="87"/>
      <c r="AGR125" s="87"/>
      <c r="AGS125" s="87"/>
      <c r="AGT125" s="87"/>
      <c r="AGU125" s="87"/>
      <c r="AGV125" s="87"/>
      <c r="AGW125" s="87"/>
      <c r="AGX125" s="87"/>
      <c r="AGY125" s="87"/>
      <c r="AGZ125" s="87"/>
      <c r="AHA125" s="87"/>
      <c r="AHB125" s="87"/>
      <c r="AHC125" s="87"/>
      <c r="AHD125" s="87"/>
      <c r="AHE125" s="87"/>
      <c r="AHF125" s="87"/>
      <c r="AHG125" s="87"/>
      <c r="AHH125" s="87"/>
      <c r="AHI125" s="87"/>
      <c r="AHJ125" s="87"/>
      <c r="AHK125" s="87"/>
      <c r="AHL125" s="87"/>
      <c r="AHM125" s="87"/>
      <c r="AHN125" s="87"/>
      <c r="AHO125" s="87"/>
      <c r="AHP125" s="87"/>
      <c r="AHQ125" s="87"/>
      <c r="AHR125" s="87"/>
      <c r="AHS125" s="87"/>
      <c r="AHT125" s="87"/>
      <c r="AHU125" s="87"/>
      <c r="AHV125" s="87"/>
      <c r="AHW125" s="87"/>
      <c r="AHX125" s="87"/>
      <c r="AHY125" s="87"/>
      <c r="AHZ125" s="87"/>
      <c r="AIA125" s="87"/>
      <c r="AIB125" s="87"/>
      <c r="AIC125" s="87"/>
      <c r="AID125" s="87"/>
      <c r="AIE125" s="87"/>
      <c r="AIF125" s="87"/>
      <c r="AIG125" s="87"/>
      <c r="AIH125" s="87"/>
      <c r="AII125" s="87"/>
      <c r="AIJ125" s="87"/>
      <c r="AIK125" s="87"/>
      <c r="AIL125" s="87"/>
      <c r="AIM125" s="87"/>
      <c r="AIN125" s="87"/>
      <c r="AIO125" s="87"/>
      <c r="AIP125" s="87"/>
      <c r="AIQ125" s="87"/>
      <c r="AIR125" s="87"/>
      <c r="AIS125" s="87"/>
      <c r="AIT125" s="87"/>
      <c r="AIU125" s="87"/>
      <c r="AIV125" s="87"/>
      <c r="AIW125" s="87"/>
      <c r="AIX125" s="87"/>
      <c r="AIY125" s="87"/>
      <c r="AIZ125" s="87"/>
      <c r="AJA125" s="87"/>
      <c r="AJB125" s="87"/>
      <c r="AJC125" s="87"/>
      <c r="AJD125" s="87"/>
      <c r="AJE125" s="87"/>
      <c r="AJF125" s="87"/>
      <c r="AJG125" s="87"/>
      <c r="AJH125" s="87"/>
      <c r="AJI125" s="87"/>
      <c r="AJJ125" s="87"/>
      <c r="AJK125" s="87"/>
      <c r="AJL125" s="87"/>
      <c r="AJM125" s="87"/>
      <c r="AJN125" s="87"/>
      <c r="AJO125" s="87"/>
      <c r="AJP125" s="87"/>
      <c r="AJQ125" s="87"/>
      <c r="AJR125" s="87"/>
      <c r="AJS125" s="87"/>
      <c r="AJT125" s="87"/>
      <c r="AJU125" s="87"/>
      <c r="AJV125" s="87"/>
      <c r="AJW125" s="87"/>
      <c r="AJX125" s="87"/>
      <c r="AJY125" s="87"/>
      <c r="AJZ125" s="87"/>
      <c r="AKA125" s="87"/>
      <c r="AKB125" s="87"/>
      <c r="AKC125" s="87"/>
      <c r="AKD125" s="87"/>
      <c r="AKE125" s="87"/>
      <c r="AKF125" s="87"/>
      <c r="AKG125" s="87"/>
      <c r="AKH125" s="87"/>
      <c r="AKI125" s="87"/>
      <c r="AKJ125" s="87"/>
      <c r="AKK125" s="87"/>
      <c r="AKL125" s="87"/>
      <c r="AKM125" s="87"/>
      <c r="AKN125" s="87"/>
      <c r="AKO125" s="87"/>
      <c r="AKP125" s="87"/>
      <c r="AKQ125" s="87"/>
      <c r="AKR125" s="87"/>
      <c r="AKS125" s="87"/>
      <c r="AKT125" s="87"/>
      <c r="AKU125" s="87"/>
      <c r="AKV125" s="87"/>
      <c r="AKW125" s="87"/>
      <c r="AKX125" s="87"/>
      <c r="AKY125" s="87"/>
      <c r="AKZ125" s="87"/>
      <c r="ALA125" s="87"/>
      <c r="ALB125" s="87"/>
      <c r="ALC125" s="87"/>
      <c r="ALD125" s="87"/>
      <c r="ALE125" s="87"/>
      <c r="ALF125" s="87"/>
      <c r="ALG125" s="87"/>
      <c r="ALH125" s="87"/>
      <c r="ALI125" s="87"/>
      <c r="ALJ125" s="87"/>
      <c r="ALK125" s="87"/>
      <c r="ALL125" s="87"/>
      <c r="ALM125" s="87"/>
      <c r="ALN125" s="87"/>
      <c r="ALO125" s="87"/>
      <c r="ALP125" s="87"/>
      <c r="ALQ125" s="87"/>
      <c r="ALR125" s="87"/>
      <c r="ALS125" s="87"/>
      <c r="ALT125" s="87"/>
      <c r="ALU125" s="87"/>
      <c r="ALV125" s="87"/>
      <c r="ALW125" s="87"/>
      <c r="ALX125" s="87"/>
      <c r="ALY125" s="87"/>
      <c r="ALZ125" s="87"/>
      <c r="AMA125" s="87"/>
      <c r="AMB125" s="87"/>
      <c r="AMC125" s="87"/>
      <c r="AMD125" s="87"/>
      <c r="AME125" s="87"/>
      <c r="AMF125" s="87"/>
      <c r="AMG125" s="87"/>
      <c r="AMH125" s="87"/>
      <c r="AMI125" s="87"/>
      <c r="AMJ125" s="87"/>
      <c r="AMK125" s="87"/>
      <c r="AML125" s="87"/>
      <c r="AMM125" s="87"/>
      <c r="AMN125" s="87"/>
      <c r="AMO125" s="87"/>
      <c r="AMP125" s="87"/>
      <c r="AMQ125" s="87"/>
      <c r="AMR125" s="87"/>
      <c r="AMS125" s="87"/>
      <c r="AMT125" s="87"/>
      <c r="AMU125" s="87"/>
      <c r="AMV125" s="87"/>
      <c r="AMW125" s="87"/>
      <c r="AMX125" s="87"/>
      <c r="AMY125" s="87"/>
      <c r="AMZ125" s="87"/>
      <c r="ANA125" s="87"/>
      <c r="ANB125" s="87"/>
      <c r="ANC125" s="87"/>
      <c r="AND125" s="87"/>
      <c r="ANE125" s="87"/>
      <c r="ANF125" s="87"/>
      <c r="ANG125" s="87"/>
      <c r="ANH125" s="87"/>
      <c r="ANI125" s="87"/>
      <c r="ANJ125" s="87"/>
      <c r="ANK125" s="87"/>
      <c r="ANL125" s="87"/>
      <c r="ANM125" s="87"/>
      <c r="ANN125" s="87"/>
      <c r="ANO125" s="87"/>
      <c r="ANP125" s="87"/>
      <c r="ANQ125" s="87"/>
      <c r="ANR125" s="87"/>
      <c r="ANS125" s="87"/>
      <c r="ANT125" s="87"/>
      <c r="ANU125" s="87"/>
      <c r="ANV125" s="87"/>
      <c r="ANW125" s="87"/>
      <c r="ANX125" s="87"/>
      <c r="ANY125" s="87"/>
      <c r="ANZ125" s="87"/>
      <c r="AOA125" s="87"/>
      <c r="AOB125" s="87"/>
      <c r="AOC125" s="87"/>
      <c r="AOD125" s="87"/>
      <c r="AOE125" s="87"/>
      <c r="AOF125" s="87"/>
      <c r="AOG125" s="87"/>
      <c r="AOH125" s="87"/>
      <c r="AOI125" s="87"/>
      <c r="AOJ125" s="87"/>
      <c r="AOK125" s="87"/>
      <c r="AOL125" s="87"/>
      <c r="AOM125" s="87"/>
      <c r="AON125" s="87"/>
      <c r="AOO125" s="87"/>
      <c r="AOP125" s="87"/>
      <c r="AOQ125" s="87"/>
      <c r="AOR125" s="87"/>
      <c r="AOS125" s="87"/>
      <c r="AOT125" s="87"/>
      <c r="AOU125" s="87"/>
      <c r="AOV125" s="87"/>
      <c r="AOW125" s="87"/>
      <c r="AOX125" s="87"/>
      <c r="AOY125" s="87"/>
      <c r="AOZ125" s="87"/>
      <c r="APA125" s="87"/>
      <c r="APB125" s="87"/>
      <c r="APC125" s="87"/>
      <c r="APD125" s="87"/>
      <c r="APE125" s="87"/>
      <c r="APF125" s="87"/>
      <c r="APG125" s="87"/>
      <c r="APH125" s="87"/>
      <c r="API125" s="87"/>
      <c r="APJ125" s="87"/>
      <c r="APK125" s="87"/>
      <c r="APL125" s="87"/>
      <c r="APM125" s="87"/>
      <c r="APN125" s="87"/>
      <c r="APO125" s="87"/>
      <c r="APP125" s="87"/>
      <c r="APQ125" s="87"/>
      <c r="APR125" s="87"/>
      <c r="APS125" s="87"/>
      <c r="APT125" s="87"/>
      <c r="APU125" s="87"/>
      <c r="APV125" s="87"/>
      <c r="APW125" s="87"/>
      <c r="APX125" s="87"/>
      <c r="APY125" s="87"/>
      <c r="APZ125" s="87"/>
      <c r="AQA125" s="87"/>
      <c r="AQB125" s="87"/>
      <c r="AQC125" s="87"/>
      <c r="AQD125" s="87"/>
      <c r="AQE125" s="87"/>
      <c r="AQF125" s="87"/>
      <c r="AQG125" s="87"/>
      <c r="AQH125" s="87"/>
      <c r="AQI125" s="87"/>
      <c r="AQJ125" s="87"/>
      <c r="AQK125" s="87"/>
      <c r="AQL125" s="87"/>
      <c r="AQM125" s="87"/>
      <c r="AQN125" s="87"/>
      <c r="AQO125" s="87"/>
      <c r="AQP125" s="87"/>
      <c r="AQQ125" s="87"/>
      <c r="AQR125" s="87"/>
      <c r="AQS125" s="87"/>
      <c r="AQT125" s="87"/>
      <c r="AQU125" s="87"/>
      <c r="AQV125" s="87"/>
      <c r="AQW125" s="87"/>
      <c r="AQX125" s="87"/>
      <c r="AQY125" s="87"/>
      <c r="AQZ125" s="87"/>
      <c r="ARA125" s="87"/>
      <c r="ARB125" s="87"/>
      <c r="ARC125" s="87"/>
      <c r="ARD125" s="87"/>
      <c r="ARE125" s="87"/>
      <c r="ARF125" s="87"/>
      <c r="ARG125" s="87"/>
      <c r="ARH125" s="87"/>
      <c r="ARI125" s="87"/>
      <c r="ARJ125" s="87"/>
      <c r="ARK125" s="87"/>
      <c r="ARL125" s="87"/>
      <c r="ARM125" s="87"/>
      <c r="ARN125" s="87"/>
      <c r="ARO125" s="87"/>
      <c r="ARP125" s="87"/>
      <c r="ARQ125" s="87"/>
      <c r="ARR125" s="87"/>
      <c r="ARS125" s="87"/>
      <c r="ART125" s="87"/>
      <c r="ARU125" s="87"/>
      <c r="ARV125" s="87"/>
      <c r="ARW125" s="87"/>
      <c r="ARX125" s="87"/>
      <c r="ARY125" s="87"/>
      <c r="ARZ125" s="87"/>
      <c r="ASA125" s="87"/>
      <c r="ASB125" s="87"/>
      <c r="ASC125" s="87"/>
      <c r="ASD125" s="87"/>
      <c r="ASE125" s="87"/>
      <c r="ASF125" s="87"/>
      <c r="ASG125" s="87"/>
      <c r="ASH125" s="87"/>
      <c r="ASI125" s="87"/>
      <c r="ASJ125" s="87"/>
      <c r="ASK125" s="87"/>
      <c r="ASL125" s="87"/>
      <c r="ASM125" s="87"/>
      <c r="ASN125" s="87"/>
      <c r="ASO125" s="87"/>
      <c r="ASP125" s="87"/>
      <c r="ASQ125" s="87"/>
      <c r="ASR125" s="87"/>
      <c r="ASS125" s="87"/>
      <c r="AST125" s="87"/>
      <c r="ASU125" s="87"/>
      <c r="ASV125" s="87"/>
      <c r="ASW125" s="87"/>
      <c r="ASX125" s="87"/>
      <c r="ASY125" s="87"/>
      <c r="ASZ125" s="87"/>
      <c r="ATA125" s="87"/>
      <c r="ATB125" s="87"/>
      <c r="ATC125" s="87"/>
      <c r="ATD125" s="87"/>
      <c r="ATE125" s="87"/>
      <c r="ATF125" s="87"/>
      <c r="ATG125" s="87"/>
      <c r="ATH125" s="87"/>
      <c r="ATI125" s="87"/>
      <c r="ATJ125" s="87"/>
      <c r="ATK125" s="87"/>
      <c r="ATL125" s="87"/>
      <c r="ATM125" s="87"/>
      <c r="ATN125" s="87"/>
      <c r="ATO125" s="87"/>
      <c r="ATP125" s="87"/>
      <c r="ATQ125" s="87"/>
      <c r="ATR125" s="87"/>
      <c r="ATS125" s="87"/>
      <c r="ATT125" s="87"/>
      <c r="ATU125" s="87"/>
      <c r="ATV125" s="87"/>
      <c r="ATW125" s="87"/>
      <c r="ATX125" s="87"/>
      <c r="ATY125" s="87"/>
      <c r="ATZ125" s="87"/>
      <c r="AUA125" s="87"/>
      <c r="AUB125" s="87"/>
      <c r="AUC125" s="87"/>
      <c r="AUD125" s="87"/>
      <c r="AUE125" s="87"/>
      <c r="AUF125" s="87"/>
      <c r="AUG125" s="87"/>
      <c r="AUH125" s="87"/>
      <c r="AUI125" s="87"/>
      <c r="AUJ125" s="87"/>
      <c r="AUK125" s="87"/>
      <c r="AUL125" s="87"/>
      <c r="AUM125" s="87"/>
      <c r="AUN125" s="87"/>
      <c r="AUO125" s="87"/>
      <c r="AUP125" s="87"/>
      <c r="AUQ125" s="87"/>
      <c r="AUR125" s="87"/>
      <c r="AUS125" s="87"/>
      <c r="AUT125" s="87"/>
      <c r="AUU125" s="87"/>
      <c r="AUV125" s="87"/>
      <c r="AUW125" s="87"/>
      <c r="AUX125" s="87"/>
      <c r="AUY125" s="87"/>
      <c r="AUZ125" s="87"/>
      <c r="AVA125" s="87"/>
      <c r="AVB125" s="87"/>
      <c r="AVC125" s="87"/>
      <c r="AVD125" s="87"/>
      <c r="AVE125" s="87"/>
      <c r="AVF125" s="87"/>
      <c r="AVG125" s="87"/>
      <c r="AVH125" s="87"/>
      <c r="AVI125" s="87"/>
      <c r="AVJ125" s="87"/>
      <c r="AVK125" s="87"/>
      <c r="AVL125" s="87"/>
      <c r="AVM125" s="87"/>
      <c r="AVN125" s="87"/>
      <c r="AVO125" s="87"/>
      <c r="AVP125" s="87"/>
      <c r="AVQ125" s="87"/>
      <c r="AVR125" s="87"/>
      <c r="AVS125" s="87"/>
      <c r="AVT125" s="87"/>
      <c r="AVU125" s="87"/>
      <c r="AVV125" s="87"/>
      <c r="AVW125" s="87"/>
      <c r="AVX125" s="87"/>
      <c r="AVY125" s="87"/>
      <c r="AVZ125" s="87"/>
      <c r="AWA125" s="87"/>
      <c r="AWB125" s="87"/>
      <c r="AWC125" s="87"/>
      <c r="AWD125" s="87"/>
      <c r="AWE125" s="87"/>
      <c r="AWF125" s="87"/>
      <c r="AWG125" s="87"/>
      <c r="AWH125" s="87"/>
      <c r="AWI125" s="87"/>
      <c r="AWJ125" s="87"/>
      <c r="AWK125" s="87"/>
      <c r="AWL125" s="87"/>
      <c r="AWM125" s="87"/>
      <c r="AWN125" s="87"/>
      <c r="AWO125" s="87"/>
      <c r="AWP125" s="87"/>
      <c r="AWQ125" s="87"/>
      <c r="AWR125" s="87"/>
      <c r="AWS125" s="87"/>
      <c r="AWT125" s="87"/>
      <c r="AWU125" s="87"/>
      <c r="AWV125" s="87"/>
      <c r="AWW125" s="87"/>
      <c r="AWX125" s="87"/>
      <c r="AWY125" s="87"/>
      <c r="AWZ125" s="87"/>
      <c r="AXA125" s="87"/>
      <c r="AXB125" s="87"/>
      <c r="AXC125" s="87"/>
      <c r="AXD125" s="87"/>
      <c r="AXE125" s="87"/>
      <c r="AXF125" s="87"/>
      <c r="AXG125" s="87"/>
      <c r="AXH125" s="87"/>
      <c r="AXI125" s="87"/>
      <c r="AXJ125" s="87"/>
      <c r="AXK125" s="87"/>
      <c r="AXL125" s="87"/>
      <c r="AXM125" s="87"/>
      <c r="AXN125" s="87"/>
      <c r="AXO125" s="87"/>
      <c r="AXP125" s="87"/>
      <c r="AXQ125" s="87"/>
      <c r="AXR125" s="87"/>
      <c r="AXS125" s="87"/>
      <c r="AXT125" s="87"/>
      <c r="AXU125" s="87"/>
      <c r="AXV125" s="87"/>
      <c r="AXW125" s="87"/>
      <c r="AXX125" s="87"/>
      <c r="AXY125" s="87"/>
      <c r="AXZ125" s="87"/>
      <c r="AYA125" s="87"/>
      <c r="AYB125" s="87"/>
      <c r="AYC125" s="87"/>
      <c r="AYD125" s="87"/>
      <c r="AYE125" s="87"/>
      <c r="AYF125" s="87"/>
      <c r="AYG125" s="87"/>
      <c r="AYH125" s="87"/>
      <c r="AYI125" s="87"/>
      <c r="AYJ125" s="87"/>
      <c r="AYK125" s="87"/>
      <c r="AYL125" s="87"/>
      <c r="AYM125" s="87"/>
      <c r="AYN125" s="87"/>
      <c r="AYO125" s="87"/>
      <c r="AYP125" s="87"/>
      <c r="AYQ125" s="87"/>
      <c r="AYR125" s="87"/>
      <c r="AYS125" s="87"/>
      <c r="AYT125" s="87"/>
      <c r="AYU125" s="87"/>
      <c r="AYV125" s="87"/>
      <c r="AYW125" s="87"/>
      <c r="AYX125" s="87"/>
      <c r="AYY125" s="87"/>
      <c r="AYZ125" s="87"/>
      <c r="AZA125" s="87"/>
      <c r="AZB125" s="87"/>
      <c r="AZC125" s="87"/>
      <c r="AZD125" s="87"/>
      <c r="AZE125" s="87"/>
      <c r="AZF125" s="87"/>
      <c r="AZG125" s="87"/>
      <c r="AZH125" s="87"/>
      <c r="AZI125" s="87"/>
      <c r="AZJ125" s="87"/>
      <c r="AZK125" s="87"/>
      <c r="AZL125" s="87"/>
      <c r="AZM125" s="87"/>
      <c r="AZN125" s="87"/>
      <c r="AZO125" s="87"/>
      <c r="AZP125" s="87"/>
      <c r="AZQ125" s="87"/>
      <c r="AZR125" s="87"/>
      <c r="AZS125" s="87"/>
      <c r="AZT125" s="87"/>
      <c r="AZU125" s="87"/>
      <c r="AZV125" s="87"/>
      <c r="AZW125" s="87"/>
      <c r="AZX125" s="87"/>
      <c r="AZY125" s="87"/>
      <c r="AZZ125" s="87"/>
      <c r="BAA125" s="87"/>
      <c r="BAB125" s="87"/>
      <c r="BAC125" s="87"/>
      <c r="BAD125" s="87"/>
      <c r="BAE125" s="87"/>
      <c r="BAF125" s="87"/>
      <c r="BAG125" s="87"/>
      <c r="BAH125" s="87"/>
      <c r="BAI125" s="87"/>
      <c r="BAJ125" s="87"/>
      <c r="BAK125" s="87"/>
      <c r="BAL125" s="87"/>
      <c r="BAM125" s="87"/>
      <c r="BAN125" s="87"/>
      <c r="BAO125" s="87"/>
      <c r="BAP125" s="87"/>
      <c r="BAQ125" s="87"/>
      <c r="BAR125" s="87"/>
      <c r="BAS125" s="87"/>
      <c r="BAT125" s="87"/>
      <c r="BAU125" s="87"/>
      <c r="BAV125" s="87"/>
      <c r="BAW125" s="87"/>
      <c r="BAX125" s="87"/>
      <c r="BAY125" s="87"/>
      <c r="BAZ125" s="87"/>
      <c r="BBA125" s="87"/>
      <c r="BBB125" s="87"/>
      <c r="BBC125" s="87"/>
      <c r="BBD125" s="87"/>
      <c r="BBE125" s="87"/>
      <c r="BBF125" s="87"/>
      <c r="BBG125" s="87"/>
      <c r="BBH125" s="87"/>
      <c r="BBI125" s="87"/>
      <c r="BBJ125" s="87"/>
      <c r="BBK125" s="87"/>
      <c r="BBL125" s="87"/>
      <c r="BBM125" s="87"/>
      <c r="BBN125" s="87"/>
      <c r="BBO125" s="87"/>
      <c r="BBP125" s="87"/>
      <c r="BBQ125" s="87"/>
      <c r="BBR125" s="87"/>
      <c r="BBS125" s="87"/>
      <c r="BBT125" s="87"/>
      <c r="BBU125" s="87"/>
      <c r="BBV125" s="87"/>
      <c r="BBW125" s="87"/>
      <c r="BBX125" s="87"/>
      <c r="BBY125" s="87"/>
      <c r="BBZ125" s="87"/>
      <c r="BCA125" s="87"/>
      <c r="BCB125" s="87"/>
      <c r="BCC125" s="87"/>
      <c r="BCD125" s="87"/>
      <c r="BCE125" s="87"/>
      <c r="BCF125" s="87"/>
      <c r="BCG125" s="87"/>
      <c r="BCH125" s="87"/>
      <c r="BCI125" s="87"/>
      <c r="BCJ125" s="87"/>
      <c r="BCK125" s="87"/>
      <c r="BCL125" s="87"/>
      <c r="BCM125" s="87"/>
      <c r="BCN125" s="87"/>
      <c r="BCO125" s="87"/>
      <c r="BCP125" s="87"/>
      <c r="BCQ125" s="87"/>
      <c r="BCR125" s="87"/>
      <c r="BCS125" s="87"/>
      <c r="BCT125" s="87"/>
      <c r="BCU125" s="87"/>
      <c r="BCV125" s="87"/>
      <c r="BCW125" s="87"/>
      <c r="BCX125" s="87"/>
      <c r="BCY125" s="87"/>
      <c r="BCZ125" s="87"/>
      <c r="BDA125" s="87"/>
      <c r="BDB125" s="87"/>
      <c r="BDC125" s="87"/>
      <c r="BDD125" s="87"/>
      <c r="BDE125" s="87"/>
      <c r="BDF125" s="87"/>
      <c r="BDG125" s="87"/>
      <c r="BDH125" s="87"/>
      <c r="BDI125" s="87"/>
      <c r="BDJ125" s="87"/>
      <c r="BDK125" s="87"/>
      <c r="BDL125" s="87"/>
      <c r="BDM125" s="87"/>
      <c r="BDN125" s="87"/>
      <c r="BDO125" s="87"/>
      <c r="BDP125" s="87"/>
      <c r="BDQ125" s="87"/>
      <c r="BDR125" s="87"/>
      <c r="BDS125" s="87"/>
      <c r="BDT125" s="87"/>
      <c r="BDU125" s="87"/>
      <c r="BDV125" s="87"/>
      <c r="BDW125" s="87"/>
      <c r="BDX125" s="87"/>
      <c r="BDY125" s="87"/>
      <c r="BDZ125" s="87"/>
      <c r="BEA125" s="87"/>
      <c r="BEB125" s="87"/>
      <c r="BEC125" s="87"/>
      <c r="BED125" s="87"/>
      <c r="BEE125" s="87"/>
      <c r="BEF125" s="87"/>
      <c r="BEG125" s="87"/>
      <c r="BEH125" s="87"/>
      <c r="BEI125" s="87"/>
      <c r="BEJ125" s="87"/>
      <c r="BEK125" s="87"/>
      <c r="BEL125" s="87"/>
      <c r="BEM125" s="87"/>
      <c r="BEN125" s="87"/>
      <c r="BEO125" s="87"/>
      <c r="BEP125" s="87"/>
      <c r="BEQ125" s="87"/>
      <c r="BER125" s="87"/>
      <c r="BES125" s="87"/>
      <c r="BET125" s="87"/>
      <c r="BEU125" s="87"/>
      <c r="BEV125" s="87"/>
      <c r="BEW125" s="87"/>
      <c r="BEX125" s="87"/>
      <c r="BEY125" s="87"/>
      <c r="BEZ125" s="87"/>
      <c r="BFA125" s="87"/>
      <c r="BFB125" s="87"/>
      <c r="BFC125" s="87"/>
      <c r="BFD125" s="87"/>
      <c r="BFE125" s="87"/>
      <c r="BFF125" s="87"/>
      <c r="BFG125" s="87"/>
      <c r="BFH125" s="87"/>
      <c r="BFI125" s="87"/>
      <c r="BFJ125" s="87"/>
      <c r="BFK125" s="87"/>
      <c r="BFL125" s="87"/>
      <c r="BFM125" s="87"/>
      <c r="BFN125" s="87"/>
      <c r="BFO125" s="87"/>
      <c r="BFP125" s="87"/>
      <c r="BFQ125" s="87"/>
      <c r="BFR125" s="87"/>
      <c r="BFS125" s="87"/>
      <c r="BFT125" s="87"/>
      <c r="BFU125" s="87"/>
      <c r="BFV125" s="87"/>
      <c r="BFW125" s="87"/>
      <c r="BFX125" s="87"/>
      <c r="BFY125" s="87"/>
      <c r="BFZ125" s="87"/>
      <c r="BGA125" s="87"/>
      <c r="BGB125" s="87"/>
      <c r="BGC125" s="87"/>
      <c r="BGD125" s="87"/>
      <c r="BGE125" s="87"/>
      <c r="BGF125" s="87"/>
      <c r="BGG125" s="87"/>
      <c r="BGH125" s="87"/>
      <c r="BGI125" s="87"/>
      <c r="BGJ125" s="87"/>
      <c r="BGK125" s="87"/>
      <c r="BGL125" s="87"/>
      <c r="BGM125" s="87"/>
      <c r="BGN125" s="87"/>
      <c r="BGO125" s="87"/>
      <c r="BGP125" s="87"/>
      <c r="BGQ125" s="87"/>
      <c r="BGR125" s="87"/>
      <c r="BGS125" s="87"/>
      <c r="BGT125" s="87"/>
      <c r="BGU125" s="87"/>
      <c r="BGV125" s="87"/>
      <c r="BGW125" s="87"/>
      <c r="BGX125" s="87"/>
      <c r="BGY125" s="87"/>
      <c r="BGZ125" s="87"/>
      <c r="BHA125" s="87"/>
      <c r="BHB125" s="87"/>
      <c r="BHC125" s="87"/>
      <c r="BHD125" s="87"/>
      <c r="BHE125" s="87"/>
      <c r="BHF125" s="87"/>
      <c r="BHG125" s="87"/>
      <c r="BHH125" s="87"/>
      <c r="BHI125" s="87"/>
      <c r="BHJ125" s="87"/>
      <c r="BHK125" s="87"/>
      <c r="BHL125" s="87"/>
      <c r="BHM125" s="87"/>
      <c r="BHN125" s="87"/>
      <c r="BHO125" s="87"/>
      <c r="BHP125" s="87"/>
      <c r="BHQ125" s="87"/>
      <c r="BHR125" s="87"/>
      <c r="BHS125" s="87"/>
      <c r="BHT125" s="87"/>
      <c r="BHU125" s="87"/>
      <c r="BHV125" s="87"/>
      <c r="BHW125" s="87"/>
      <c r="BHX125" s="87"/>
      <c r="BHY125" s="87"/>
      <c r="BHZ125" s="87"/>
      <c r="BIA125" s="87"/>
      <c r="BIB125" s="87"/>
      <c r="BIC125" s="87"/>
      <c r="BID125" s="87"/>
      <c r="BIE125" s="87"/>
      <c r="BIF125" s="87"/>
      <c r="BIG125" s="87"/>
      <c r="BIH125" s="87"/>
      <c r="BII125" s="87"/>
      <c r="BIJ125" s="87"/>
      <c r="BIK125" s="87"/>
      <c r="BIL125" s="87"/>
      <c r="BIM125" s="87"/>
      <c r="BIN125" s="87"/>
      <c r="BIO125" s="87"/>
      <c r="BIP125" s="87"/>
      <c r="BIQ125" s="87"/>
      <c r="BIR125" s="87"/>
      <c r="BIS125" s="87"/>
      <c r="BIT125" s="87"/>
      <c r="BIU125" s="87"/>
      <c r="BIV125" s="87"/>
      <c r="BIW125" s="87"/>
      <c r="BIX125" s="87"/>
      <c r="BIY125" s="87"/>
      <c r="BIZ125" s="87"/>
      <c r="BJA125" s="87"/>
      <c r="BJB125" s="87"/>
      <c r="BJC125" s="87"/>
      <c r="BJD125" s="87"/>
      <c r="BJE125" s="87"/>
      <c r="BJF125" s="87"/>
      <c r="BJG125" s="87"/>
      <c r="BJH125" s="87"/>
      <c r="BJI125" s="87"/>
      <c r="BJJ125" s="87"/>
      <c r="BJK125" s="87"/>
      <c r="BJL125" s="87"/>
      <c r="BJM125" s="87"/>
      <c r="BJN125" s="87"/>
      <c r="BJO125" s="87"/>
      <c r="BJP125" s="87"/>
      <c r="BJQ125" s="87"/>
      <c r="BJR125" s="87"/>
      <c r="BJS125" s="87"/>
      <c r="BJT125" s="87"/>
      <c r="BJU125" s="87"/>
      <c r="BJV125" s="87"/>
      <c r="BJW125" s="87"/>
      <c r="BJX125" s="87"/>
      <c r="BJY125" s="87"/>
      <c r="BJZ125" s="87"/>
      <c r="BKA125" s="87"/>
      <c r="BKB125" s="87"/>
      <c r="BKC125" s="87"/>
      <c r="BKD125" s="87"/>
      <c r="BKE125" s="87"/>
      <c r="BKF125" s="87"/>
      <c r="BKG125" s="87"/>
      <c r="BKH125" s="87"/>
      <c r="BKI125" s="87"/>
      <c r="BKJ125" s="87"/>
      <c r="BKK125" s="87"/>
      <c r="BKL125" s="87"/>
      <c r="BKM125" s="87"/>
      <c r="BKN125" s="87"/>
      <c r="BKO125" s="87"/>
      <c r="BKP125" s="87"/>
      <c r="BKQ125" s="87"/>
      <c r="BKR125" s="87"/>
      <c r="BKS125" s="87"/>
      <c r="BKT125" s="87"/>
      <c r="BKU125" s="87"/>
      <c r="BKV125" s="87"/>
      <c r="BKW125" s="87"/>
      <c r="BKX125" s="87"/>
      <c r="BKY125" s="87"/>
      <c r="BKZ125" s="87"/>
      <c r="BLA125" s="87"/>
      <c r="BLB125" s="87"/>
      <c r="BLC125" s="87"/>
      <c r="BLD125" s="87"/>
      <c r="BLE125" s="87"/>
      <c r="BLF125" s="87"/>
      <c r="BLG125" s="87"/>
      <c r="BLH125" s="87"/>
      <c r="BLI125" s="87"/>
      <c r="BLJ125" s="87"/>
      <c r="BLK125" s="87"/>
      <c r="BLL125" s="87"/>
      <c r="BLM125" s="87"/>
      <c r="BLN125" s="87"/>
      <c r="BLO125" s="87"/>
      <c r="BLP125" s="87"/>
      <c r="BLQ125" s="87"/>
      <c r="BLR125" s="87"/>
      <c r="BLS125" s="87"/>
      <c r="BLT125" s="87"/>
      <c r="BLU125" s="87"/>
      <c r="BLV125" s="87"/>
      <c r="BLW125" s="87"/>
      <c r="BLX125" s="87"/>
      <c r="BLY125" s="87"/>
      <c r="BLZ125" s="87"/>
      <c r="BMA125" s="87"/>
      <c r="BMB125" s="87"/>
      <c r="BMC125" s="87"/>
      <c r="BMD125" s="87"/>
      <c r="BME125" s="87"/>
      <c r="BMF125" s="87"/>
      <c r="BMG125" s="87"/>
      <c r="BMH125" s="87"/>
      <c r="BMI125" s="87"/>
      <c r="BMJ125" s="87"/>
      <c r="BMK125" s="87"/>
      <c r="BML125" s="87"/>
      <c r="BMM125" s="87"/>
      <c r="BMN125" s="87"/>
      <c r="BMO125" s="87"/>
      <c r="BMP125" s="87"/>
      <c r="BMQ125" s="87"/>
      <c r="BMR125" s="87"/>
      <c r="BMS125" s="87"/>
      <c r="BMT125" s="87"/>
      <c r="BMU125" s="87"/>
      <c r="BMV125" s="87"/>
      <c r="BMW125" s="87"/>
      <c r="BMX125" s="87"/>
      <c r="BMY125" s="87"/>
      <c r="BMZ125" s="87"/>
      <c r="BNA125" s="87"/>
      <c r="BNB125" s="87"/>
      <c r="BNC125" s="87"/>
      <c r="BND125" s="87"/>
      <c r="BNE125" s="87"/>
      <c r="BNF125" s="87"/>
      <c r="BNG125" s="87"/>
      <c r="BNH125" s="87"/>
      <c r="BNI125" s="87"/>
      <c r="BNJ125" s="87"/>
      <c r="BNK125" s="87"/>
      <c r="BNL125" s="87"/>
      <c r="BNM125" s="87"/>
      <c r="BNN125" s="87"/>
      <c r="BNO125" s="87"/>
      <c r="BNP125" s="87"/>
      <c r="BNQ125" s="87"/>
      <c r="BNR125" s="87"/>
      <c r="BNS125" s="87"/>
      <c r="BNT125" s="87"/>
      <c r="BNU125" s="87"/>
      <c r="BNV125" s="87"/>
      <c r="BNW125" s="87"/>
      <c r="BNX125" s="87"/>
      <c r="BNY125" s="87"/>
      <c r="BNZ125" s="87"/>
      <c r="BOA125" s="87"/>
      <c r="BOB125" s="87"/>
      <c r="BOC125" s="87"/>
      <c r="BOD125" s="87"/>
      <c r="BOE125" s="87"/>
      <c r="BOF125" s="87"/>
      <c r="BOG125" s="87"/>
      <c r="BOH125" s="87"/>
      <c r="BOI125" s="87"/>
      <c r="BOJ125" s="87"/>
      <c r="BOK125" s="87"/>
      <c r="BOL125" s="87"/>
      <c r="BOM125" s="87"/>
      <c r="BON125" s="87"/>
      <c r="BOO125" s="87"/>
      <c r="BOP125" s="87"/>
      <c r="BOQ125" s="87"/>
      <c r="BOR125" s="87"/>
      <c r="BOS125" s="87"/>
      <c r="BOT125" s="87"/>
      <c r="BOU125" s="87"/>
      <c r="BOV125" s="87"/>
      <c r="BOW125" s="87"/>
      <c r="BOX125" s="87"/>
      <c r="BOY125" s="87"/>
      <c r="BOZ125" s="87"/>
      <c r="BPA125" s="87"/>
      <c r="BPB125" s="87"/>
      <c r="BPC125" s="87"/>
      <c r="BPD125" s="87"/>
      <c r="BPE125" s="87"/>
      <c r="BPF125" s="87"/>
      <c r="BPG125" s="87"/>
      <c r="BPH125" s="87"/>
      <c r="BPI125" s="87"/>
      <c r="BPJ125" s="87"/>
      <c r="BPK125" s="87"/>
      <c r="BPL125" s="87"/>
      <c r="BPM125" s="87"/>
      <c r="BPN125" s="87"/>
      <c r="BPO125" s="87"/>
      <c r="BPP125" s="87"/>
      <c r="BPQ125" s="87"/>
      <c r="BPR125" s="87"/>
      <c r="BPS125" s="87"/>
      <c r="BPT125" s="87"/>
      <c r="BPU125" s="87"/>
      <c r="BPV125" s="87"/>
      <c r="BPW125" s="87"/>
      <c r="BPX125" s="87"/>
      <c r="BPY125" s="87"/>
      <c r="BPZ125" s="87"/>
      <c r="BQA125" s="87"/>
      <c r="BQB125" s="87"/>
      <c r="BQC125" s="87"/>
      <c r="BQD125" s="87"/>
      <c r="BQE125" s="87"/>
      <c r="BQF125" s="87"/>
      <c r="BQG125" s="87"/>
      <c r="BQH125" s="87"/>
      <c r="BQI125" s="87"/>
      <c r="BQJ125" s="87"/>
      <c r="BQK125" s="87"/>
      <c r="BQL125" s="87"/>
      <c r="BQM125" s="87"/>
      <c r="BQN125" s="87"/>
      <c r="BQO125" s="87"/>
      <c r="BQP125" s="87"/>
      <c r="BQQ125" s="87"/>
      <c r="BQR125" s="87"/>
      <c r="BQS125" s="87"/>
      <c r="BQT125" s="87"/>
      <c r="BQU125" s="87"/>
      <c r="BQV125" s="87"/>
      <c r="BQW125" s="87"/>
      <c r="BQX125" s="87"/>
      <c r="BQY125" s="87"/>
      <c r="BQZ125" s="87"/>
      <c r="BRA125" s="87"/>
      <c r="BRB125" s="87"/>
      <c r="BRC125" s="87"/>
      <c r="BRD125" s="87"/>
      <c r="BRE125" s="87"/>
      <c r="BRF125" s="87"/>
      <c r="BRG125" s="87"/>
      <c r="BRH125" s="87"/>
      <c r="BRI125" s="87"/>
      <c r="BRJ125" s="87"/>
      <c r="BRK125" s="87"/>
      <c r="BRL125" s="87"/>
      <c r="BRM125" s="87"/>
      <c r="BRN125" s="87"/>
      <c r="BRO125" s="87"/>
      <c r="BRP125" s="87"/>
      <c r="BRQ125" s="87"/>
      <c r="BRR125" s="87"/>
      <c r="BRS125" s="87"/>
      <c r="BRT125" s="87"/>
      <c r="BRU125" s="87"/>
      <c r="BRV125" s="87"/>
      <c r="BRW125" s="87"/>
      <c r="BRX125" s="87"/>
      <c r="BRY125" s="87"/>
      <c r="BRZ125" s="87"/>
      <c r="BSA125" s="87"/>
      <c r="BSB125" s="87"/>
      <c r="BSC125" s="87"/>
      <c r="BSD125" s="87"/>
      <c r="BSE125" s="87"/>
      <c r="BSF125" s="87"/>
      <c r="BSG125" s="87"/>
      <c r="BSH125" s="87"/>
      <c r="BSI125" s="87"/>
      <c r="BSJ125" s="87"/>
      <c r="BSK125" s="87"/>
      <c r="BSL125" s="87"/>
      <c r="BSM125" s="87"/>
      <c r="BSN125" s="87"/>
      <c r="BSO125" s="87"/>
      <c r="BSP125" s="87"/>
      <c r="BSQ125" s="87"/>
      <c r="BSR125" s="87"/>
      <c r="BSS125" s="87"/>
      <c r="BST125" s="87"/>
      <c r="BSU125" s="87"/>
      <c r="BSV125" s="87"/>
      <c r="BSW125" s="87"/>
      <c r="BSX125" s="87"/>
      <c r="BSY125" s="87"/>
      <c r="BSZ125" s="87"/>
      <c r="BTA125" s="87"/>
      <c r="BTB125" s="87"/>
      <c r="BTC125" s="87"/>
      <c r="BTD125" s="87"/>
      <c r="BTE125" s="87"/>
      <c r="BTF125" s="87"/>
      <c r="BTG125" s="87"/>
      <c r="BTH125" s="87"/>
      <c r="BTI125" s="87"/>
      <c r="BTJ125" s="87"/>
      <c r="BTK125" s="87"/>
      <c r="BTL125" s="87"/>
      <c r="BTM125" s="87"/>
      <c r="BTN125" s="87"/>
      <c r="BTO125" s="87"/>
      <c r="BTP125" s="87"/>
      <c r="BTQ125" s="87"/>
      <c r="BTR125" s="87"/>
      <c r="BTS125" s="87"/>
      <c r="BTT125" s="87"/>
      <c r="BTU125" s="87"/>
      <c r="BTV125" s="87"/>
      <c r="BTW125" s="87"/>
      <c r="BTX125" s="87"/>
      <c r="BTY125" s="87"/>
      <c r="BTZ125" s="87"/>
      <c r="BUA125" s="87"/>
      <c r="BUB125" s="87"/>
      <c r="BUC125" s="87"/>
      <c r="BUD125" s="87"/>
      <c r="BUE125" s="87"/>
      <c r="BUF125" s="87"/>
      <c r="BUG125" s="87"/>
      <c r="BUH125" s="87"/>
      <c r="BUI125" s="87"/>
      <c r="BUJ125" s="87"/>
      <c r="BUK125" s="87"/>
      <c r="BUL125" s="87"/>
      <c r="BUM125" s="87"/>
      <c r="BUN125" s="87"/>
      <c r="BUO125" s="87"/>
      <c r="BUP125" s="87"/>
      <c r="BUQ125" s="87"/>
      <c r="BUR125" s="87"/>
      <c r="BUS125" s="87"/>
      <c r="BUT125" s="87"/>
      <c r="BUU125" s="87"/>
      <c r="BUV125" s="87"/>
      <c r="BUW125" s="87"/>
      <c r="BUX125" s="87"/>
      <c r="BUY125" s="87"/>
      <c r="BUZ125" s="87"/>
      <c r="BVA125" s="87"/>
      <c r="BVB125" s="87"/>
      <c r="BVC125" s="87"/>
      <c r="BVD125" s="87"/>
      <c r="BVE125" s="87"/>
      <c r="BVF125" s="87"/>
      <c r="BVG125" s="87"/>
      <c r="BVH125" s="87"/>
      <c r="BVI125" s="87"/>
      <c r="BVJ125" s="87"/>
      <c r="BVK125" s="87"/>
      <c r="BVL125" s="87"/>
      <c r="BVM125" s="87"/>
      <c r="BVN125" s="87"/>
      <c r="BVO125" s="87"/>
      <c r="BVP125" s="87"/>
      <c r="BVQ125" s="87"/>
      <c r="BVR125" s="87"/>
      <c r="BVS125" s="87"/>
      <c r="BVT125" s="87"/>
      <c r="BVU125" s="87"/>
      <c r="BVV125" s="87"/>
      <c r="BVW125" s="87"/>
      <c r="BVX125" s="87"/>
      <c r="BVY125" s="87"/>
      <c r="BVZ125" s="87"/>
      <c r="BWA125" s="87"/>
      <c r="BWB125" s="87"/>
      <c r="BWC125" s="87"/>
      <c r="BWD125" s="87"/>
      <c r="BWE125" s="87"/>
      <c r="BWF125" s="87"/>
      <c r="BWG125" s="87"/>
      <c r="BWH125" s="87"/>
      <c r="BWI125" s="87"/>
      <c r="BWJ125" s="87"/>
      <c r="BWK125" s="87"/>
      <c r="BWL125" s="87"/>
      <c r="BWM125" s="87"/>
      <c r="BWN125" s="87"/>
      <c r="BWO125" s="87"/>
      <c r="BWP125" s="87"/>
      <c r="BWQ125" s="87"/>
      <c r="BWR125" s="87"/>
      <c r="BWS125" s="87"/>
      <c r="BWT125" s="87"/>
      <c r="BWU125" s="87"/>
      <c r="BWV125" s="87"/>
      <c r="BWW125" s="87"/>
      <c r="BWX125" s="87"/>
      <c r="BWY125" s="87"/>
      <c r="BWZ125" s="87"/>
      <c r="BXA125" s="87"/>
      <c r="BXB125" s="87"/>
      <c r="BXC125" s="87"/>
      <c r="BXD125" s="87"/>
      <c r="BXE125" s="87"/>
      <c r="BXF125" s="87"/>
      <c r="BXG125" s="87"/>
      <c r="BXH125" s="87"/>
      <c r="BXI125" s="87"/>
      <c r="BXJ125" s="87"/>
      <c r="BXK125" s="87"/>
      <c r="BXL125" s="87"/>
      <c r="BXM125" s="87"/>
      <c r="BXN125" s="87"/>
      <c r="BXO125" s="87"/>
      <c r="BXP125" s="87"/>
      <c r="BXQ125" s="87"/>
      <c r="BXR125" s="87"/>
      <c r="BXS125" s="87"/>
      <c r="BXT125" s="87"/>
      <c r="BXU125" s="87"/>
      <c r="BXV125" s="87"/>
      <c r="BXW125" s="87"/>
      <c r="BXX125" s="87"/>
      <c r="BXY125" s="87"/>
    </row>
    <row r="126" spans="1:2001" s="88" customFormat="1" ht="15.75" hidden="1" customHeight="1" outlineLevel="1">
      <c r="A126" s="53"/>
      <c r="B126" s="89" t="s">
        <v>44</v>
      </c>
      <c r="C126" s="90">
        <f>'[17]2012 Charge Activity'!$AE$1123</f>
        <v>3</v>
      </c>
      <c r="D126" s="91"/>
      <c r="E126" s="85"/>
      <c r="F126" s="85"/>
      <c r="G126" s="64"/>
      <c r="H126" s="64"/>
      <c r="I126" s="95"/>
      <c r="J126" s="85"/>
      <c r="K126" s="66"/>
      <c r="L126" s="65"/>
      <c r="M126" s="65"/>
      <c r="N126" s="65"/>
      <c r="O126" s="6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  <c r="IT126" s="87"/>
      <c r="IU126" s="87"/>
      <c r="IV126" s="87"/>
      <c r="IW126" s="87"/>
      <c r="IX126" s="87"/>
      <c r="IY126" s="87"/>
      <c r="IZ126" s="87"/>
      <c r="JA126" s="87"/>
      <c r="JB126" s="87"/>
      <c r="JC126" s="87"/>
      <c r="JD126" s="87"/>
      <c r="JE126" s="87"/>
      <c r="JF126" s="87"/>
      <c r="JG126" s="87"/>
      <c r="JH126" s="87"/>
      <c r="JI126" s="87"/>
      <c r="JJ126" s="87"/>
      <c r="JK126" s="87"/>
      <c r="JL126" s="87"/>
      <c r="JM126" s="87"/>
      <c r="JN126" s="87"/>
      <c r="JO126" s="87"/>
      <c r="JP126" s="87"/>
      <c r="JQ126" s="87"/>
      <c r="JR126" s="87"/>
      <c r="JS126" s="87"/>
      <c r="JT126" s="87"/>
      <c r="JU126" s="87"/>
      <c r="JV126" s="87"/>
      <c r="JW126" s="87"/>
      <c r="JX126" s="87"/>
      <c r="JY126" s="87"/>
      <c r="JZ126" s="87"/>
      <c r="KA126" s="87"/>
      <c r="KB126" s="87"/>
      <c r="KC126" s="87"/>
      <c r="KD126" s="87"/>
      <c r="KE126" s="87"/>
      <c r="KF126" s="87"/>
      <c r="KG126" s="87"/>
      <c r="KH126" s="87"/>
      <c r="KI126" s="87"/>
      <c r="KJ126" s="87"/>
      <c r="KK126" s="87"/>
      <c r="KL126" s="87"/>
      <c r="KM126" s="87"/>
      <c r="KN126" s="87"/>
      <c r="KO126" s="87"/>
      <c r="KP126" s="87"/>
      <c r="KQ126" s="87"/>
      <c r="KR126" s="87"/>
      <c r="KS126" s="87"/>
      <c r="KT126" s="87"/>
      <c r="KU126" s="87"/>
      <c r="KV126" s="87"/>
      <c r="KW126" s="87"/>
      <c r="KX126" s="87"/>
      <c r="KY126" s="87"/>
      <c r="KZ126" s="87"/>
      <c r="LA126" s="87"/>
      <c r="LB126" s="87"/>
      <c r="LC126" s="87"/>
      <c r="LD126" s="87"/>
      <c r="LE126" s="87"/>
      <c r="LF126" s="87"/>
      <c r="LG126" s="87"/>
      <c r="LH126" s="87"/>
      <c r="LI126" s="87"/>
      <c r="LJ126" s="87"/>
      <c r="LK126" s="87"/>
      <c r="LL126" s="87"/>
      <c r="LM126" s="87"/>
      <c r="LN126" s="87"/>
      <c r="LO126" s="87"/>
      <c r="LP126" s="87"/>
      <c r="LQ126" s="87"/>
      <c r="LR126" s="87"/>
      <c r="LS126" s="87"/>
      <c r="LT126" s="87"/>
      <c r="LU126" s="87"/>
      <c r="LV126" s="87"/>
      <c r="LW126" s="87"/>
      <c r="LX126" s="87"/>
      <c r="LY126" s="87"/>
      <c r="LZ126" s="87"/>
      <c r="MA126" s="87"/>
      <c r="MB126" s="87"/>
      <c r="MC126" s="87"/>
      <c r="MD126" s="87"/>
      <c r="ME126" s="87"/>
      <c r="MF126" s="87"/>
      <c r="MG126" s="87"/>
      <c r="MH126" s="87"/>
      <c r="MI126" s="87"/>
      <c r="MJ126" s="87"/>
      <c r="MK126" s="87"/>
      <c r="ML126" s="87"/>
      <c r="MM126" s="87"/>
      <c r="MN126" s="87"/>
      <c r="MO126" s="87"/>
      <c r="MP126" s="87"/>
      <c r="MQ126" s="87"/>
      <c r="MR126" s="87"/>
      <c r="MS126" s="87"/>
      <c r="MT126" s="87"/>
      <c r="MU126" s="87"/>
      <c r="MV126" s="87"/>
      <c r="MW126" s="87"/>
      <c r="MX126" s="87"/>
      <c r="MY126" s="87"/>
      <c r="MZ126" s="87"/>
      <c r="NA126" s="87"/>
      <c r="NB126" s="87"/>
      <c r="NC126" s="87"/>
      <c r="ND126" s="87"/>
      <c r="NE126" s="87"/>
      <c r="NF126" s="87"/>
      <c r="NG126" s="87"/>
      <c r="NH126" s="87"/>
      <c r="NI126" s="87"/>
      <c r="NJ126" s="87"/>
      <c r="NK126" s="87"/>
      <c r="NL126" s="87"/>
      <c r="NM126" s="87"/>
      <c r="NN126" s="87"/>
      <c r="NO126" s="87"/>
      <c r="NP126" s="87"/>
      <c r="NQ126" s="87"/>
      <c r="NR126" s="87"/>
      <c r="NS126" s="87"/>
      <c r="NT126" s="87"/>
      <c r="NU126" s="87"/>
      <c r="NV126" s="87"/>
      <c r="NW126" s="87"/>
      <c r="NX126" s="87"/>
      <c r="NY126" s="87"/>
      <c r="NZ126" s="87"/>
      <c r="OA126" s="87"/>
      <c r="OB126" s="87"/>
      <c r="OC126" s="87"/>
      <c r="OD126" s="87"/>
      <c r="OE126" s="87"/>
      <c r="OF126" s="87"/>
      <c r="OG126" s="87"/>
      <c r="OH126" s="87"/>
      <c r="OI126" s="87"/>
      <c r="OJ126" s="87"/>
      <c r="OK126" s="87"/>
      <c r="OL126" s="87"/>
      <c r="OM126" s="87"/>
      <c r="ON126" s="87"/>
      <c r="OO126" s="87"/>
      <c r="OP126" s="87"/>
      <c r="OQ126" s="87"/>
      <c r="OR126" s="87"/>
      <c r="OS126" s="87"/>
      <c r="OT126" s="87"/>
      <c r="OU126" s="87"/>
      <c r="OV126" s="87"/>
      <c r="OW126" s="87"/>
      <c r="OX126" s="87"/>
      <c r="OY126" s="87"/>
      <c r="OZ126" s="87"/>
      <c r="PA126" s="87"/>
      <c r="PB126" s="87"/>
      <c r="PC126" s="87"/>
      <c r="PD126" s="87"/>
      <c r="PE126" s="87"/>
      <c r="PF126" s="87"/>
      <c r="PG126" s="87"/>
      <c r="PH126" s="87"/>
      <c r="PI126" s="87"/>
      <c r="PJ126" s="87"/>
      <c r="PK126" s="87"/>
      <c r="PL126" s="87"/>
      <c r="PM126" s="87"/>
      <c r="PN126" s="87"/>
      <c r="PO126" s="87"/>
      <c r="PP126" s="87"/>
      <c r="PQ126" s="87"/>
      <c r="PR126" s="87"/>
      <c r="PS126" s="87"/>
      <c r="PT126" s="87"/>
      <c r="PU126" s="87"/>
      <c r="PV126" s="87"/>
      <c r="PW126" s="87"/>
      <c r="PX126" s="87"/>
      <c r="PY126" s="87"/>
      <c r="PZ126" s="87"/>
      <c r="QA126" s="87"/>
      <c r="QB126" s="87"/>
      <c r="QC126" s="87"/>
      <c r="QD126" s="87"/>
      <c r="QE126" s="87"/>
      <c r="QF126" s="87"/>
      <c r="QG126" s="87"/>
      <c r="QH126" s="87"/>
      <c r="QI126" s="87"/>
      <c r="QJ126" s="87"/>
      <c r="QK126" s="87"/>
      <c r="QL126" s="87"/>
      <c r="QM126" s="87"/>
      <c r="QN126" s="87"/>
      <c r="QO126" s="87"/>
      <c r="QP126" s="87"/>
      <c r="QQ126" s="87"/>
      <c r="QR126" s="87"/>
      <c r="QS126" s="87"/>
      <c r="QT126" s="87"/>
      <c r="QU126" s="87"/>
      <c r="QV126" s="87"/>
      <c r="QW126" s="87"/>
      <c r="QX126" s="87"/>
      <c r="QY126" s="87"/>
      <c r="QZ126" s="87"/>
      <c r="RA126" s="87"/>
      <c r="RB126" s="87"/>
      <c r="RC126" s="87"/>
      <c r="RD126" s="87"/>
      <c r="RE126" s="87"/>
      <c r="RF126" s="87"/>
      <c r="RG126" s="87"/>
      <c r="RH126" s="87"/>
      <c r="RI126" s="87"/>
      <c r="RJ126" s="87"/>
      <c r="RK126" s="87"/>
      <c r="RL126" s="87"/>
      <c r="RM126" s="87"/>
      <c r="RN126" s="87"/>
      <c r="RO126" s="87"/>
      <c r="RP126" s="87"/>
      <c r="RQ126" s="87"/>
      <c r="RR126" s="87"/>
      <c r="RS126" s="87"/>
      <c r="RT126" s="87"/>
      <c r="RU126" s="87"/>
      <c r="RV126" s="87"/>
      <c r="RW126" s="87"/>
      <c r="RX126" s="87"/>
      <c r="RY126" s="87"/>
      <c r="RZ126" s="87"/>
      <c r="SA126" s="87"/>
      <c r="SB126" s="87"/>
      <c r="SC126" s="87"/>
      <c r="SD126" s="87"/>
      <c r="SE126" s="87"/>
      <c r="SF126" s="87"/>
      <c r="SG126" s="87"/>
      <c r="SH126" s="87"/>
      <c r="SI126" s="87"/>
      <c r="SJ126" s="87"/>
      <c r="SK126" s="87"/>
      <c r="SL126" s="87"/>
      <c r="SM126" s="87"/>
      <c r="SN126" s="87"/>
      <c r="SO126" s="87"/>
      <c r="SP126" s="87"/>
      <c r="SQ126" s="87"/>
      <c r="SR126" s="87"/>
      <c r="SS126" s="87"/>
      <c r="ST126" s="87"/>
      <c r="SU126" s="87"/>
      <c r="SV126" s="87"/>
      <c r="SW126" s="87"/>
      <c r="SX126" s="87"/>
      <c r="SY126" s="87"/>
      <c r="SZ126" s="87"/>
      <c r="TA126" s="87"/>
      <c r="TB126" s="87"/>
      <c r="TC126" s="87"/>
      <c r="TD126" s="87"/>
      <c r="TE126" s="87"/>
      <c r="TF126" s="87"/>
      <c r="TG126" s="87"/>
      <c r="TH126" s="87"/>
      <c r="TI126" s="87"/>
      <c r="TJ126" s="87"/>
      <c r="TK126" s="87"/>
      <c r="TL126" s="87"/>
      <c r="TM126" s="87"/>
      <c r="TN126" s="87"/>
      <c r="TO126" s="87"/>
      <c r="TP126" s="87"/>
      <c r="TQ126" s="87"/>
      <c r="TR126" s="87"/>
      <c r="TS126" s="87"/>
      <c r="TT126" s="87"/>
      <c r="TU126" s="87"/>
      <c r="TV126" s="87"/>
      <c r="TW126" s="87"/>
      <c r="TX126" s="87"/>
      <c r="TY126" s="87"/>
      <c r="TZ126" s="87"/>
      <c r="UA126" s="87"/>
      <c r="UB126" s="87"/>
      <c r="UC126" s="87"/>
      <c r="UD126" s="87"/>
      <c r="UE126" s="87"/>
      <c r="UF126" s="87"/>
      <c r="UG126" s="87"/>
      <c r="UH126" s="87"/>
      <c r="UI126" s="87"/>
      <c r="UJ126" s="87"/>
      <c r="UK126" s="87"/>
      <c r="UL126" s="87"/>
      <c r="UM126" s="87"/>
      <c r="UN126" s="87"/>
      <c r="UO126" s="87"/>
      <c r="UP126" s="87"/>
      <c r="UQ126" s="87"/>
      <c r="UR126" s="87"/>
      <c r="US126" s="87"/>
      <c r="UT126" s="87"/>
      <c r="UU126" s="87"/>
      <c r="UV126" s="87"/>
      <c r="UW126" s="87"/>
      <c r="UX126" s="87"/>
      <c r="UY126" s="87"/>
      <c r="UZ126" s="87"/>
      <c r="VA126" s="87"/>
      <c r="VB126" s="87"/>
      <c r="VC126" s="87"/>
      <c r="VD126" s="87"/>
      <c r="VE126" s="87"/>
      <c r="VF126" s="87"/>
      <c r="VG126" s="87"/>
      <c r="VH126" s="87"/>
      <c r="VI126" s="87"/>
      <c r="VJ126" s="87"/>
      <c r="VK126" s="87"/>
      <c r="VL126" s="87"/>
      <c r="VM126" s="87"/>
      <c r="VN126" s="87"/>
      <c r="VO126" s="87"/>
      <c r="VP126" s="87"/>
      <c r="VQ126" s="87"/>
      <c r="VR126" s="87"/>
      <c r="VS126" s="87"/>
      <c r="VT126" s="87"/>
      <c r="VU126" s="87"/>
      <c r="VV126" s="87"/>
      <c r="VW126" s="87"/>
      <c r="VX126" s="87"/>
      <c r="VY126" s="87"/>
      <c r="VZ126" s="87"/>
      <c r="WA126" s="87"/>
      <c r="WB126" s="87"/>
      <c r="WC126" s="87"/>
      <c r="WD126" s="87"/>
      <c r="WE126" s="87"/>
      <c r="WF126" s="87"/>
      <c r="WG126" s="87"/>
      <c r="WH126" s="87"/>
      <c r="WI126" s="87"/>
      <c r="WJ126" s="87"/>
      <c r="WK126" s="87"/>
      <c r="WL126" s="87"/>
      <c r="WM126" s="87"/>
      <c r="WN126" s="87"/>
      <c r="WO126" s="87"/>
      <c r="WP126" s="87"/>
      <c r="WQ126" s="87"/>
      <c r="WR126" s="87"/>
      <c r="WS126" s="87"/>
      <c r="WT126" s="87"/>
      <c r="WU126" s="87"/>
      <c r="WV126" s="87"/>
      <c r="WW126" s="87"/>
      <c r="WX126" s="87"/>
      <c r="WY126" s="87"/>
      <c r="WZ126" s="87"/>
      <c r="XA126" s="87"/>
      <c r="XB126" s="87"/>
      <c r="XC126" s="87"/>
      <c r="XD126" s="87"/>
      <c r="XE126" s="87"/>
      <c r="XF126" s="87"/>
      <c r="XG126" s="87"/>
      <c r="XH126" s="87"/>
      <c r="XI126" s="87"/>
      <c r="XJ126" s="87"/>
      <c r="XK126" s="87"/>
      <c r="XL126" s="87"/>
      <c r="XM126" s="87"/>
      <c r="XN126" s="87"/>
      <c r="XO126" s="87"/>
      <c r="XP126" s="87"/>
      <c r="XQ126" s="87"/>
      <c r="XR126" s="87"/>
      <c r="XS126" s="87"/>
      <c r="XT126" s="87"/>
      <c r="XU126" s="87"/>
      <c r="XV126" s="87"/>
      <c r="XW126" s="87"/>
      <c r="XX126" s="87"/>
      <c r="XY126" s="87"/>
      <c r="XZ126" s="87"/>
      <c r="YA126" s="87"/>
      <c r="YB126" s="87"/>
      <c r="YC126" s="87"/>
      <c r="YD126" s="87"/>
      <c r="YE126" s="87"/>
      <c r="YF126" s="87"/>
      <c r="YG126" s="87"/>
      <c r="YH126" s="87"/>
      <c r="YI126" s="87"/>
      <c r="YJ126" s="87"/>
      <c r="YK126" s="87"/>
      <c r="YL126" s="87"/>
      <c r="YM126" s="87"/>
      <c r="YN126" s="87"/>
      <c r="YO126" s="87"/>
      <c r="YP126" s="87"/>
      <c r="YQ126" s="87"/>
      <c r="YR126" s="87"/>
      <c r="YS126" s="87"/>
      <c r="YT126" s="87"/>
      <c r="YU126" s="87"/>
      <c r="YV126" s="87"/>
      <c r="YW126" s="87"/>
      <c r="YX126" s="87"/>
      <c r="YY126" s="87"/>
      <c r="YZ126" s="87"/>
      <c r="ZA126" s="87"/>
      <c r="ZB126" s="87"/>
      <c r="ZC126" s="87"/>
      <c r="ZD126" s="87"/>
      <c r="ZE126" s="87"/>
      <c r="ZF126" s="87"/>
      <c r="ZG126" s="87"/>
      <c r="ZH126" s="87"/>
      <c r="ZI126" s="87"/>
      <c r="ZJ126" s="87"/>
      <c r="ZK126" s="87"/>
      <c r="ZL126" s="87"/>
      <c r="ZM126" s="87"/>
      <c r="ZN126" s="87"/>
      <c r="ZO126" s="87"/>
      <c r="ZP126" s="87"/>
      <c r="ZQ126" s="87"/>
      <c r="ZR126" s="87"/>
      <c r="ZS126" s="87"/>
      <c r="ZT126" s="87"/>
      <c r="ZU126" s="87"/>
      <c r="ZV126" s="87"/>
      <c r="ZW126" s="87"/>
      <c r="ZX126" s="87"/>
      <c r="ZY126" s="87"/>
      <c r="ZZ126" s="87"/>
      <c r="AAA126" s="87"/>
      <c r="AAB126" s="87"/>
      <c r="AAC126" s="87"/>
      <c r="AAD126" s="87"/>
      <c r="AAE126" s="87"/>
      <c r="AAF126" s="87"/>
      <c r="AAG126" s="87"/>
      <c r="AAH126" s="87"/>
      <c r="AAI126" s="87"/>
      <c r="AAJ126" s="87"/>
      <c r="AAK126" s="87"/>
      <c r="AAL126" s="87"/>
      <c r="AAM126" s="87"/>
      <c r="AAN126" s="87"/>
      <c r="AAO126" s="87"/>
      <c r="AAP126" s="87"/>
      <c r="AAQ126" s="87"/>
      <c r="AAR126" s="87"/>
      <c r="AAS126" s="87"/>
      <c r="AAT126" s="87"/>
      <c r="AAU126" s="87"/>
      <c r="AAV126" s="87"/>
      <c r="AAW126" s="87"/>
      <c r="AAX126" s="87"/>
      <c r="AAY126" s="87"/>
      <c r="AAZ126" s="87"/>
      <c r="ABA126" s="87"/>
      <c r="ABB126" s="87"/>
      <c r="ABC126" s="87"/>
      <c r="ABD126" s="87"/>
      <c r="ABE126" s="87"/>
      <c r="ABF126" s="87"/>
      <c r="ABG126" s="87"/>
      <c r="ABH126" s="87"/>
      <c r="ABI126" s="87"/>
      <c r="ABJ126" s="87"/>
      <c r="ABK126" s="87"/>
      <c r="ABL126" s="87"/>
      <c r="ABM126" s="87"/>
      <c r="ABN126" s="87"/>
      <c r="ABO126" s="87"/>
      <c r="ABP126" s="87"/>
      <c r="ABQ126" s="87"/>
      <c r="ABR126" s="87"/>
      <c r="ABS126" s="87"/>
      <c r="ABT126" s="87"/>
      <c r="ABU126" s="87"/>
      <c r="ABV126" s="87"/>
      <c r="ABW126" s="87"/>
      <c r="ABX126" s="87"/>
      <c r="ABY126" s="87"/>
      <c r="ABZ126" s="87"/>
      <c r="ACA126" s="87"/>
      <c r="ACB126" s="87"/>
      <c r="ACC126" s="87"/>
      <c r="ACD126" s="87"/>
      <c r="ACE126" s="87"/>
      <c r="ACF126" s="87"/>
      <c r="ACG126" s="87"/>
      <c r="ACH126" s="87"/>
      <c r="ACI126" s="87"/>
      <c r="ACJ126" s="87"/>
      <c r="ACK126" s="87"/>
      <c r="ACL126" s="87"/>
      <c r="ACM126" s="87"/>
      <c r="ACN126" s="87"/>
      <c r="ACO126" s="87"/>
      <c r="ACP126" s="87"/>
      <c r="ACQ126" s="87"/>
      <c r="ACR126" s="87"/>
      <c r="ACS126" s="87"/>
      <c r="ACT126" s="87"/>
      <c r="ACU126" s="87"/>
      <c r="ACV126" s="87"/>
      <c r="ACW126" s="87"/>
      <c r="ACX126" s="87"/>
      <c r="ACY126" s="87"/>
      <c r="ACZ126" s="87"/>
      <c r="ADA126" s="87"/>
      <c r="ADB126" s="87"/>
      <c r="ADC126" s="87"/>
      <c r="ADD126" s="87"/>
      <c r="ADE126" s="87"/>
      <c r="ADF126" s="87"/>
      <c r="ADG126" s="87"/>
      <c r="ADH126" s="87"/>
      <c r="ADI126" s="87"/>
      <c r="ADJ126" s="87"/>
      <c r="ADK126" s="87"/>
      <c r="ADL126" s="87"/>
      <c r="ADM126" s="87"/>
      <c r="ADN126" s="87"/>
      <c r="ADO126" s="87"/>
      <c r="ADP126" s="87"/>
      <c r="ADQ126" s="87"/>
      <c r="ADR126" s="87"/>
      <c r="ADS126" s="87"/>
      <c r="ADT126" s="87"/>
      <c r="ADU126" s="87"/>
      <c r="ADV126" s="87"/>
      <c r="ADW126" s="87"/>
      <c r="ADX126" s="87"/>
      <c r="ADY126" s="87"/>
      <c r="ADZ126" s="87"/>
      <c r="AEA126" s="87"/>
      <c r="AEB126" s="87"/>
      <c r="AEC126" s="87"/>
      <c r="AED126" s="87"/>
      <c r="AEE126" s="87"/>
      <c r="AEF126" s="87"/>
      <c r="AEG126" s="87"/>
      <c r="AEH126" s="87"/>
      <c r="AEI126" s="87"/>
      <c r="AEJ126" s="87"/>
      <c r="AEK126" s="87"/>
      <c r="AEL126" s="87"/>
      <c r="AEM126" s="87"/>
      <c r="AEN126" s="87"/>
      <c r="AEO126" s="87"/>
      <c r="AEP126" s="87"/>
      <c r="AEQ126" s="87"/>
      <c r="AER126" s="87"/>
      <c r="AES126" s="87"/>
      <c r="AET126" s="87"/>
      <c r="AEU126" s="87"/>
      <c r="AEV126" s="87"/>
      <c r="AEW126" s="87"/>
      <c r="AEX126" s="87"/>
      <c r="AEY126" s="87"/>
      <c r="AEZ126" s="87"/>
      <c r="AFA126" s="87"/>
      <c r="AFB126" s="87"/>
      <c r="AFC126" s="87"/>
      <c r="AFD126" s="87"/>
      <c r="AFE126" s="87"/>
      <c r="AFF126" s="87"/>
      <c r="AFG126" s="87"/>
      <c r="AFH126" s="87"/>
      <c r="AFI126" s="87"/>
      <c r="AFJ126" s="87"/>
      <c r="AFK126" s="87"/>
      <c r="AFL126" s="87"/>
      <c r="AFM126" s="87"/>
      <c r="AFN126" s="87"/>
      <c r="AFO126" s="87"/>
      <c r="AFP126" s="87"/>
      <c r="AFQ126" s="87"/>
      <c r="AFR126" s="87"/>
      <c r="AFS126" s="87"/>
      <c r="AFT126" s="87"/>
      <c r="AFU126" s="87"/>
      <c r="AFV126" s="87"/>
      <c r="AFW126" s="87"/>
      <c r="AFX126" s="87"/>
      <c r="AFY126" s="87"/>
      <c r="AFZ126" s="87"/>
      <c r="AGA126" s="87"/>
      <c r="AGB126" s="87"/>
      <c r="AGC126" s="87"/>
      <c r="AGD126" s="87"/>
      <c r="AGE126" s="87"/>
      <c r="AGF126" s="87"/>
      <c r="AGG126" s="87"/>
      <c r="AGH126" s="87"/>
      <c r="AGI126" s="87"/>
      <c r="AGJ126" s="87"/>
      <c r="AGK126" s="87"/>
      <c r="AGL126" s="87"/>
      <c r="AGM126" s="87"/>
      <c r="AGN126" s="87"/>
      <c r="AGO126" s="87"/>
      <c r="AGP126" s="87"/>
      <c r="AGQ126" s="87"/>
      <c r="AGR126" s="87"/>
      <c r="AGS126" s="87"/>
      <c r="AGT126" s="87"/>
      <c r="AGU126" s="87"/>
      <c r="AGV126" s="87"/>
      <c r="AGW126" s="87"/>
      <c r="AGX126" s="87"/>
      <c r="AGY126" s="87"/>
      <c r="AGZ126" s="87"/>
      <c r="AHA126" s="87"/>
      <c r="AHB126" s="87"/>
      <c r="AHC126" s="87"/>
      <c r="AHD126" s="87"/>
      <c r="AHE126" s="87"/>
      <c r="AHF126" s="87"/>
      <c r="AHG126" s="87"/>
      <c r="AHH126" s="87"/>
      <c r="AHI126" s="87"/>
      <c r="AHJ126" s="87"/>
      <c r="AHK126" s="87"/>
      <c r="AHL126" s="87"/>
      <c r="AHM126" s="87"/>
      <c r="AHN126" s="87"/>
      <c r="AHO126" s="87"/>
      <c r="AHP126" s="87"/>
      <c r="AHQ126" s="87"/>
      <c r="AHR126" s="87"/>
      <c r="AHS126" s="87"/>
      <c r="AHT126" s="87"/>
      <c r="AHU126" s="87"/>
      <c r="AHV126" s="87"/>
      <c r="AHW126" s="87"/>
      <c r="AHX126" s="87"/>
      <c r="AHY126" s="87"/>
      <c r="AHZ126" s="87"/>
      <c r="AIA126" s="87"/>
      <c r="AIB126" s="87"/>
      <c r="AIC126" s="87"/>
      <c r="AID126" s="87"/>
      <c r="AIE126" s="87"/>
      <c r="AIF126" s="87"/>
      <c r="AIG126" s="87"/>
      <c r="AIH126" s="87"/>
      <c r="AII126" s="87"/>
      <c r="AIJ126" s="87"/>
      <c r="AIK126" s="87"/>
      <c r="AIL126" s="87"/>
      <c r="AIM126" s="87"/>
      <c r="AIN126" s="87"/>
      <c r="AIO126" s="87"/>
      <c r="AIP126" s="87"/>
      <c r="AIQ126" s="87"/>
      <c r="AIR126" s="87"/>
      <c r="AIS126" s="87"/>
      <c r="AIT126" s="87"/>
      <c r="AIU126" s="87"/>
      <c r="AIV126" s="87"/>
      <c r="AIW126" s="87"/>
      <c r="AIX126" s="87"/>
      <c r="AIY126" s="87"/>
      <c r="AIZ126" s="87"/>
      <c r="AJA126" s="87"/>
      <c r="AJB126" s="87"/>
      <c r="AJC126" s="87"/>
      <c r="AJD126" s="87"/>
      <c r="AJE126" s="87"/>
      <c r="AJF126" s="87"/>
      <c r="AJG126" s="87"/>
      <c r="AJH126" s="87"/>
      <c r="AJI126" s="87"/>
      <c r="AJJ126" s="87"/>
      <c r="AJK126" s="87"/>
      <c r="AJL126" s="87"/>
      <c r="AJM126" s="87"/>
      <c r="AJN126" s="87"/>
      <c r="AJO126" s="87"/>
      <c r="AJP126" s="87"/>
      <c r="AJQ126" s="87"/>
      <c r="AJR126" s="87"/>
      <c r="AJS126" s="87"/>
      <c r="AJT126" s="87"/>
      <c r="AJU126" s="87"/>
      <c r="AJV126" s="87"/>
      <c r="AJW126" s="87"/>
      <c r="AJX126" s="87"/>
      <c r="AJY126" s="87"/>
      <c r="AJZ126" s="87"/>
      <c r="AKA126" s="87"/>
      <c r="AKB126" s="87"/>
      <c r="AKC126" s="87"/>
      <c r="AKD126" s="87"/>
      <c r="AKE126" s="87"/>
      <c r="AKF126" s="87"/>
      <c r="AKG126" s="87"/>
      <c r="AKH126" s="87"/>
      <c r="AKI126" s="87"/>
      <c r="AKJ126" s="87"/>
      <c r="AKK126" s="87"/>
      <c r="AKL126" s="87"/>
      <c r="AKM126" s="87"/>
      <c r="AKN126" s="87"/>
      <c r="AKO126" s="87"/>
      <c r="AKP126" s="87"/>
      <c r="AKQ126" s="87"/>
      <c r="AKR126" s="87"/>
      <c r="AKS126" s="87"/>
      <c r="AKT126" s="87"/>
      <c r="AKU126" s="87"/>
      <c r="AKV126" s="87"/>
      <c r="AKW126" s="87"/>
      <c r="AKX126" s="87"/>
      <c r="AKY126" s="87"/>
      <c r="AKZ126" s="87"/>
      <c r="ALA126" s="87"/>
      <c r="ALB126" s="87"/>
      <c r="ALC126" s="87"/>
      <c r="ALD126" s="87"/>
      <c r="ALE126" s="87"/>
      <c r="ALF126" s="87"/>
      <c r="ALG126" s="87"/>
      <c r="ALH126" s="87"/>
      <c r="ALI126" s="87"/>
      <c r="ALJ126" s="87"/>
      <c r="ALK126" s="87"/>
      <c r="ALL126" s="87"/>
      <c r="ALM126" s="87"/>
      <c r="ALN126" s="87"/>
      <c r="ALO126" s="87"/>
      <c r="ALP126" s="87"/>
      <c r="ALQ126" s="87"/>
      <c r="ALR126" s="87"/>
      <c r="ALS126" s="87"/>
      <c r="ALT126" s="87"/>
      <c r="ALU126" s="87"/>
      <c r="ALV126" s="87"/>
      <c r="ALW126" s="87"/>
      <c r="ALX126" s="87"/>
      <c r="ALY126" s="87"/>
      <c r="ALZ126" s="87"/>
      <c r="AMA126" s="87"/>
      <c r="AMB126" s="87"/>
      <c r="AMC126" s="87"/>
      <c r="AMD126" s="87"/>
      <c r="AME126" s="87"/>
      <c r="AMF126" s="87"/>
      <c r="AMG126" s="87"/>
      <c r="AMH126" s="87"/>
      <c r="AMI126" s="87"/>
      <c r="AMJ126" s="87"/>
      <c r="AMK126" s="87"/>
      <c r="AML126" s="87"/>
      <c r="AMM126" s="87"/>
      <c r="AMN126" s="87"/>
      <c r="AMO126" s="87"/>
      <c r="AMP126" s="87"/>
      <c r="AMQ126" s="87"/>
      <c r="AMR126" s="87"/>
      <c r="AMS126" s="87"/>
      <c r="AMT126" s="87"/>
      <c r="AMU126" s="87"/>
      <c r="AMV126" s="87"/>
      <c r="AMW126" s="87"/>
      <c r="AMX126" s="87"/>
      <c r="AMY126" s="87"/>
      <c r="AMZ126" s="87"/>
      <c r="ANA126" s="87"/>
      <c r="ANB126" s="87"/>
      <c r="ANC126" s="87"/>
      <c r="AND126" s="87"/>
      <c r="ANE126" s="87"/>
      <c r="ANF126" s="87"/>
      <c r="ANG126" s="87"/>
      <c r="ANH126" s="87"/>
      <c r="ANI126" s="87"/>
      <c r="ANJ126" s="87"/>
      <c r="ANK126" s="87"/>
      <c r="ANL126" s="87"/>
      <c r="ANM126" s="87"/>
      <c r="ANN126" s="87"/>
      <c r="ANO126" s="87"/>
      <c r="ANP126" s="87"/>
      <c r="ANQ126" s="87"/>
      <c r="ANR126" s="87"/>
      <c r="ANS126" s="87"/>
      <c r="ANT126" s="87"/>
      <c r="ANU126" s="87"/>
      <c r="ANV126" s="87"/>
      <c r="ANW126" s="87"/>
      <c r="ANX126" s="87"/>
      <c r="ANY126" s="87"/>
      <c r="ANZ126" s="87"/>
      <c r="AOA126" s="87"/>
      <c r="AOB126" s="87"/>
      <c r="AOC126" s="87"/>
      <c r="AOD126" s="87"/>
      <c r="AOE126" s="87"/>
      <c r="AOF126" s="87"/>
      <c r="AOG126" s="87"/>
      <c r="AOH126" s="87"/>
      <c r="AOI126" s="87"/>
      <c r="AOJ126" s="87"/>
      <c r="AOK126" s="87"/>
      <c r="AOL126" s="87"/>
      <c r="AOM126" s="87"/>
      <c r="AON126" s="87"/>
      <c r="AOO126" s="87"/>
      <c r="AOP126" s="87"/>
      <c r="AOQ126" s="87"/>
      <c r="AOR126" s="87"/>
      <c r="AOS126" s="87"/>
      <c r="AOT126" s="87"/>
      <c r="AOU126" s="87"/>
      <c r="AOV126" s="87"/>
      <c r="AOW126" s="87"/>
      <c r="AOX126" s="87"/>
      <c r="AOY126" s="87"/>
      <c r="AOZ126" s="87"/>
      <c r="APA126" s="87"/>
      <c r="APB126" s="87"/>
      <c r="APC126" s="87"/>
      <c r="APD126" s="87"/>
      <c r="APE126" s="87"/>
      <c r="APF126" s="87"/>
      <c r="APG126" s="87"/>
      <c r="APH126" s="87"/>
      <c r="API126" s="87"/>
      <c r="APJ126" s="87"/>
      <c r="APK126" s="87"/>
      <c r="APL126" s="87"/>
      <c r="APM126" s="87"/>
      <c r="APN126" s="87"/>
      <c r="APO126" s="87"/>
      <c r="APP126" s="87"/>
      <c r="APQ126" s="87"/>
      <c r="APR126" s="87"/>
      <c r="APS126" s="87"/>
      <c r="APT126" s="87"/>
      <c r="APU126" s="87"/>
      <c r="APV126" s="87"/>
      <c r="APW126" s="87"/>
      <c r="APX126" s="87"/>
      <c r="APY126" s="87"/>
      <c r="APZ126" s="87"/>
      <c r="AQA126" s="87"/>
      <c r="AQB126" s="87"/>
      <c r="AQC126" s="87"/>
      <c r="AQD126" s="87"/>
      <c r="AQE126" s="87"/>
      <c r="AQF126" s="87"/>
      <c r="AQG126" s="87"/>
      <c r="AQH126" s="87"/>
      <c r="AQI126" s="87"/>
      <c r="AQJ126" s="87"/>
      <c r="AQK126" s="87"/>
      <c r="AQL126" s="87"/>
      <c r="AQM126" s="87"/>
      <c r="AQN126" s="87"/>
      <c r="AQO126" s="87"/>
      <c r="AQP126" s="87"/>
      <c r="AQQ126" s="87"/>
      <c r="AQR126" s="87"/>
      <c r="AQS126" s="87"/>
      <c r="AQT126" s="87"/>
      <c r="AQU126" s="87"/>
      <c r="AQV126" s="87"/>
      <c r="AQW126" s="87"/>
      <c r="AQX126" s="87"/>
      <c r="AQY126" s="87"/>
      <c r="AQZ126" s="87"/>
      <c r="ARA126" s="87"/>
      <c r="ARB126" s="87"/>
      <c r="ARC126" s="87"/>
      <c r="ARD126" s="87"/>
      <c r="ARE126" s="87"/>
      <c r="ARF126" s="87"/>
      <c r="ARG126" s="87"/>
      <c r="ARH126" s="87"/>
      <c r="ARI126" s="87"/>
      <c r="ARJ126" s="87"/>
      <c r="ARK126" s="87"/>
      <c r="ARL126" s="87"/>
      <c r="ARM126" s="87"/>
      <c r="ARN126" s="87"/>
      <c r="ARO126" s="87"/>
      <c r="ARP126" s="87"/>
      <c r="ARQ126" s="87"/>
      <c r="ARR126" s="87"/>
      <c r="ARS126" s="87"/>
      <c r="ART126" s="87"/>
      <c r="ARU126" s="87"/>
      <c r="ARV126" s="87"/>
      <c r="ARW126" s="87"/>
      <c r="ARX126" s="87"/>
      <c r="ARY126" s="87"/>
      <c r="ARZ126" s="87"/>
      <c r="ASA126" s="87"/>
      <c r="ASB126" s="87"/>
      <c r="ASC126" s="87"/>
      <c r="ASD126" s="87"/>
      <c r="ASE126" s="87"/>
      <c r="ASF126" s="87"/>
      <c r="ASG126" s="87"/>
      <c r="ASH126" s="87"/>
      <c r="ASI126" s="87"/>
      <c r="ASJ126" s="87"/>
      <c r="ASK126" s="87"/>
      <c r="ASL126" s="87"/>
      <c r="ASM126" s="87"/>
      <c r="ASN126" s="87"/>
      <c r="ASO126" s="87"/>
      <c r="ASP126" s="87"/>
      <c r="ASQ126" s="87"/>
      <c r="ASR126" s="87"/>
      <c r="ASS126" s="87"/>
      <c r="AST126" s="87"/>
      <c r="ASU126" s="87"/>
      <c r="ASV126" s="87"/>
      <c r="ASW126" s="87"/>
      <c r="ASX126" s="87"/>
      <c r="ASY126" s="87"/>
      <c r="ASZ126" s="87"/>
      <c r="ATA126" s="87"/>
      <c r="ATB126" s="87"/>
      <c r="ATC126" s="87"/>
      <c r="ATD126" s="87"/>
      <c r="ATE126" s="87"/>
      <c r="ATF126" s="87"/>
      <c r="ATG126" s="87"/>
      <c r="ATH126" s="87"/>
      <c r="ATI126" s="87"/>
      <c r="ATJ126" s="87"/>
      <c r="ATK126" s="87"/>
      <c r="ATL126" s="87"/>
      <c r="ATM126" s="87"/>
      <c r="ATN126" s="87"/>
      <c r="ATO126" s="87"/>
      <c r="ATP126" s="87"/>
      <c r="ATQ126" s="87"/>
      <c r="ATR126" s="87"/>
      <c r="ATS126" s="87"/>
      <c r="ATT126" s="87"/>
      <c r="ATU126" s="87"/>
      <c r="ATV126" s="87"/>
      <c r="ATW126" s="87"/>
      <c r="ATX126" s="87"/>
      <c r="ATY126" s="87"/>
      <c r="ATZ126" s="87"/>
      <c r="AUA126" s="87"/>
      <c r="AUB126" s="87"/>
      <c r="AUC126" s="87"/>
      <c r="AUD126" s="87"/>
      <c r="AUE126" s="87"/>
      <c r="AUF126" s="87"/>
      <c r="AUG126" s="87"/>
      <c r="AUH126" s="87"/>
      <c r="AUI126" s="87"/>
      <c r="AUJ126" s="87"/>
      <c r="AUK126" s="87"/>
      <c r="AUL126" s="87"/>
      <c r="AUM126" s="87"/>
      <c r="AUN126" s="87"/>
      <c r="AUO126" s="87"/>
      <c r="AUP126" s="87"/>
      <c r="AUQ126" s="87"/>
      <c r="AUR126" s="87"/>
      <c r="AUS126" s="87"/>
      <c r="AUT126" s="87"/>
      <c r="AUU126" s="87"/>
      <c r="AUV126" s="87"/>
      <c r="AUW126" s="87"/>
      <c r="AUX126" s="87"/>
      <c r="AUY126" s="87"/>
      <c r="AUZ126" s="87"/>
      <c r="AVA126" s="87"/>
      <c r="AVB126" s="87"/>
      <c r="AVC126" s="87"/>
      <c r="AVD126" s="87"/>
      <c r="AVE126" s="87"/>
      <c r="AVF126" s="87"/>
      <c r="AVG126" s="87"/>
      <c r="AVH126" s="87"/>
      <c r="AVI126" s="87"/>
      <c r="AVJ126" s="87"/>
      <c r="AVK126" s="87"/>
      <c r="AVL126" s="87"/>
      <c r="AVM126" s="87"/>
      <c r="AVN126" s="87"/>
      <c r="AVO126" s="87"/>
      <c r="AVP126" s="87"/>
      <c r="AVQ126" s="87"/>
      <c r="AVR126" s="87"/>
      <c r="AVS126" s="87"/>
      <c r="AVT126" s="87"/>
      <c r="AVU126" s="87"/>
      <c r="AVV126" s="87"/>
      <c r="AVW126" s="87"/>
      <c r="AVX126" s="87"/>
      <c r="AVY126" s="87"/>
      <c r="AVZ126" s="87"/>
      <c r="AWA126" s="87"/>
      <c r="AWB126" s="87"/>
      <c r="AWC126" s="87"/>
      <c r="AWD126" s="87"/>
      <c r="AWE126" s="87"/>
      <c r="AWF126" s="87"/>
      <c r="AWG126" s="87"/>
      <c r="AWH126" s="87"/>
      <c r="AWI126" s="87"/>
      <c r="AWJ126" s="87"/>
      <c r="AWK126" s="87"/>
      <c r="AWL126" s="87"/>
      <c r="AWM126" s="87"/>
      <c r="AWN126" s="87"/>
      <c r="AWO126" s="87"/>
      <c r="AWP126" s="87"/>
      <c r="AWQ126" s="87"/>
      <c r="AWR126" s="87"/>
      <c r="AWS126" s="87"/>
      <c r="AWT126" s="87"/>
      <c r="AWU126" s="87"/>
      <c r="AWV126" s="87"/>
      <c r="AWW126" s="87"/>
      <c r="AWX126" s="87"/>
      <c r="AWY126" s="87"/>
      <c r="AWZ126" s="87"/>
      <c r="AXA126" s="87"/>
      <c r="AXB126" s="87"/>
      <c r="AXC126" s="87"/>
      <c r="AXD126" s="87"/>
      <c r="AXE126" s="87"/>
      <c r="AXF126" s="87"/>
      <c r="AXG126" s="87"/>
      <c r="AXH126" s="87"/>
      <c r="AXI126" s="87"/>
      <c r="AXJ126" s="87"/>
      <c r="AXK126" s="87"/>
      <c r="AXL126" s="87"/>
      <c r="AXM126" s="87"/>
      <c r="AXN126" s="87"/>
      <c r="AXO126" s="87"/>
      <c r="AXP126" s="87"/>
      <c r="AXQ126" s="87"/>
      <c r="AXR126" s="87"/>
      <c r="AXS126" s="87"/>
      <c r="AXT126" s="87"/>
      <c r="AXU126" s="87"/>
      <c r="AXV126" s="87"/>
      <c r="AXW126" s="87"/>
      <c r="AXX126" s="87"/>
      <c r="AXY126" s="87"/>
      <c r="AXZ126" s="87"/>
      <c r="AYA126" s="87"/>
      <c r="AYB126" s="87"/>
      <c r="AYC126" s="87"/>
      <c r="AYD126" s="87"/>
      <c r="AYE126" s="87"/>
      <c r="AYF126" s="87"/>
      <c r="AYG126" s="87"/>
      <c r="AYH126" s="87"/>
      <c r="AYI126" s="87"/>
      <c r="AYJ126" s="87"/>
      <c r="AYK126" s="87"/>
      <c r="AYL126" s="87"/>
      <c r="AYM126" s="87"/>
      <c r="AYN126" s="87"/>
      <c r="AYO126" s="87"/>
      <c r="AYP126" s="87"/>
      <c r="AYQ126" s="87"/>
      <c r="AYR126" s="87"/>
      <c r="AYS126" s="87"/>
      <c r="AYT126" s="87"/>
      <c r="AYU126" s="87"/>
      <c r="AYV126" s="87"/>
      <c r="AYW126" s="87"/>
      <c r="AYX126" s="87"/>
      <c r="AYY126" s="87"/>
      <c r="AYZ126" s="87"/>
      <c r="AZA126" s="87"/>
      <c r="AZB126" s="87"/>
      <c r="AZC126" s="87"/>
      <c r="AZD126" s="87"/>
      <c r="AZE126" s="87"/>
      <c r="AZF126" s="87"/>
      <c r="AZG126" s="87"/>
      <c r="AZH126" s="87"/>
      <c r="AZI126" s="87"/>
      <c r="AZJ126" s="87"/>
      <c r="AZK126" s="87"/>
      <c r="AZL126" s="87"/>
      <c r="AZM126" s="87"/>
      <c r="AZN126" s="87"/>
      <c r="AZO126" s="87"/>
      <c r="AZP126" s="87"/>
      <c r="AZQ126" s="87"/>
      <c r="AZR126" s="87"/>
      <c r="AZS126" s="87"/>
      <c r="AZT126" s="87"/>
      <c r="AZU126" s="87"/>
      <c r="AZV126" s="87"/>
      <c r="AZW126" s="87"/>
      <c r="AZX126" s="87"/>
      <c r="AZY126" s="87"/>
      <c r="AZZ126" s="87"/>
      <c r="BAA126" s="87"/>
      <c r="BAB126" s="87"/>
      <c r="BAC126" s="87"/>
      <c r="BAD126" s="87"/>
      <c r="BAE126" s="87"/>
      <c r="BAF126" s="87"/>
      <c r="BAG126" s="87"/>
      <c r="BAH126" s="87"/>
      <c r="BAI126" s="87"/>
      <c r="BAJ126" s="87"/>
      <c r="BAK126" s="87"/>
      <c r="BAL126" s="87"/>
      <c r="BAM126" s="87"/>
      <c r="BAN126" s="87"/>
      <c r="BAO126" s="87"/>
      <c r="BAP126" s="87"/>
      <c r="BAQ126" s="87"/>
      <c r="BAR126" s="87"/>
      <c r="BAS126" s="87"/>
      <c r="BAT126" s="87"/>
      <c r="BAU126" s="87"/>
      <c r="BAV126" s="87"/>
      <c r="BAW126" s="87"/>
      <c r="BAX126" s="87"/>
      <c r="BAY126" s="87"/>
      <c r="BAZ126" s="87"/>
      <c r="BBA126" s="87"/>
      <c r="BBB126" s="87"/>
      <c r="BBC126" s="87"/>
      <c r="BBD126" s="87"/>
      <c r="BBE126" s="87"/>
      <c r="BBF126" s="87"/>
      <c r="BBG126" s="87"/>
      <c r="BBH126" s="87"/>
      <c r="BBI126" s="87"/>
      <c r="BBJ126" s="87"/>
      <c r="BBK126" s="87"/>
      <c r="BBL126" s="87"/>
      <c r="BBM126" s="87"/>
      <c r="BBN126" s="87"/>
      <c r="BBO126" s="87"/>
      <c r="BBP126" s="87"/>
      <c r="BBQ126" s="87"/>
      <c r="BBR126" s="87"/>
      <c r="BBS126" s="87"/>
      <c r="BBT126" s="87"/>
      <c r="BBU126" s="87"/>
      <c r="BBV126" s="87"/>
      <c r="BBW126" s="87"/>
      <c r="BBX126" s="87"/>
      <c r="BBY126" s="87"/>
      <c r="BBZ126" s="87"/>
      <c r="BCA126" s="87"/>
      <c r="BCB126" s="87"/>
      <c r="BCC126" s="87"/>
      <c r="BCD126" s="87"/>
      <c r="BCE126" s="87"/>
      <c r="BCF126" s="87"/>
      <c r="BCG126" s="87"/>
      <c r="BCH126" s="87"/>
      <c r="BCI126" s="87"/>
      <c r="BCJ126" s="87"/>
      <c r="BCK126" s="87"/>
      <c r="BCL126" s="87"/>
      <c r="BCM126" s="87"/>
      <c r="BCN126" s="87"/>
      <c r="BCO126" s="87"/>
      <c r="BCP126" s="87"/>
      <c r="BCQ126" s="87"/>
      <c r="BCR126" s="87"/>
      <c r="BCS126" s="87"/>
      <c r="BCT126" s="87"/>
      <c r="BCU126" s="87"/>
      <c r="BCV126" s="87"/>
      <c r="BCW126" s="87"/>
      <c r="BCX126" s="87"/>
      <c r="BCY126" s="87"/>
      <c r="BCZ126" s="87"/>
      <c r="BDA126" s="87"/>
      <c r="BDB126" s="87"/>
      <c r="BDC126" s="87"/>
      <c r="BDD126" s="87"/>
      <c r="BDE126" s="87"/>
      <c r="BDF126" s="87"/>
      <c r="BDG126" s="87"/>
      <c r="BDH126" s="87"/>
      <c r="BDI126" s="87"/>
      <c r="BDJ126" s="87"/>
      <c r="BDK126" s="87"/>
      <c r="BDL126" s="87"/>
      <c r="BDM126" s="87"/>
      <c r="BDN126" s="87"/>
      <c r="BDO126" s="87"/>
      <c r="BDP126" s="87"/>
      <c r="BDQ126" s="87"/>
      <c r="BDR126" s="87"/>
      <c r="BDS126" s="87"/>
      <c r="BDT126" s="87"/>
      <c r="BDU126" s="87"/>
      <c r="BDV126" s="87"/>
      <c r="BDW126" s="87"/>
      <c r="BDX126" s="87"/>
      <c r="BDY126" s="87"/>
      <c r="BDZ126" s="87"/>
      <c r="BEA126" s="87"/>
      <c r="BEB126" s="87"/>
      <c r="BEC126" s="87"/>
      <c r="BED126" s="87"/>
      <c r="BEE126" s="87"/>
      <c r="BEF126" s="87"/>
      <c r="BEG126" s="87"/>
      <c r="BEH126" s="87"/>
      <c r="BEI126" s="87"/>
      <c r="BEJ126" s="87"/>
      <c r="BEK126" s="87"/>
      <c r="BEL126" s="87"/>
      <c r="BEM126" s="87"/>
      <c r="BEN126" s="87"/>
      <c r="BEO126" s="87"/>
      <c r="BEP126" s="87"/>
      <c r="BEQ126" s="87"/>
      <c r="BER126" s="87"/>
      <c r="BES126" s="87"/>
      <c r="BET126" s="87"/>
      <c r="BEU126" s="87"/>
      <c r="BEV126" s="87"/>
      <c r="BEW126" s="87"/>
      <c r="BEX126" s="87"/>
      <c r="BEY126" s="87"/>
      <c r="BEZ126" s="87"/>
      <c r="BFA126" s="87"/>
      <c r="BFB126" s="87"/>
      <c r="BFC126" s="87"/>
      <c r="BFD126" s="87"/>
      <c r="BFE126" s="87"/>
      <c r="BFF126" s="87"/>
      <c r="BFG126" s="87"/>
      <c r="BFH126" s="87"/>
      <c r="BFI126" s="87"/>
      <c r="BFJ126" s="87"/>
      <c r="BFK126" s="87"/>
      <c r="BFL126" s="87"/>
      <c r="BFM126" s="87"/>
      <c r="BFN126" s="87"/>
      <c r="BFO126" s="87"/>
      <c r="BFP126" s="87"/>
      <c r="BFQ126" s="87"/>
      <c r="BFR126" s="87"/>
      <c r="BFS126" s="87"/>
      <c r="BFT126" s="87"/>
      <c r="BFU126" s="87"/>
      <c r="BFV126" s="87"/>
      <c r="BFW126" s="87"/>
      <c r="BFX126" s="87"/>
      <c r="BFY126" s="87"/>
      <c r="BFZ126" s="87"/>
      <c r="BGA126" s="87"/>
      <c r="BGB126" s="87"/>
      <c r="BGC126" s="87"/>
      <c r="BGD126" s="87"/>
      <c r="BGE126" s="87"/>
      <c r="BGF126" s="87"/>
      <c r="BGG126" s="87"/>
      <c r="BGH126" s="87"/>
      <c r="BGI126" s="87"/>
      <c r="BGJ126" s="87"/>
      <c r="BGK126" s="87"/>
      <c r="BGL126" s="87"/>
      <c r="BGM126" s="87"/>
      <c r="BGN126" s="87"/>
      <c r="BGO126" s="87"/>
      <c r="BGP126" s="87"/>
      <c r="BGQ126" s="87"/>
      <c r="BGR126" s="87"/>
      <c r="BGS126" s="87"/>
      <c r="BGT126" s="87"/>
      <c r="BGU126" s="87"/>
      <c r="BGV126" s="87"/>
      <c r="BGW126" s="87"/>
      <c r="BGX126" s="87"/>
      <c r="BGY126" s="87"/>
      <c r="BGZ126" s="87"/>
      <c r="BHA126" s="87"/>
      <c r="BHB126" s="87"/>
      <c r="BHC126" s="87"/>
      <c r="BHD126" s="87"/>
      <c r="BHE126" s="87"/>
      <c r="BHF126" s="87"/>
      <c r="BHG126" s="87"/>
      <c r="BHH126" s="87"/>
      <c r="BHI126" s="87"/>
      <c r="BHJ126" s="87"/>
      <c r="BHK126" s="87"/>
      <c r="BHL126" s="87"/>
      <c r="BHM126" s="87"/>
      <c r="BHN126" s="87"/>
      <c r="BHO126" s="87"/>
      <c r="BHP126" s="87"/>
      <c r="BHQ126" s="87"/>
      <c r="BHR126" s="87"/>
      <c r="BHS126" s="87"/>
      <c r="BHT126" s="87"/>
      <c r="BHU126" s="87"/>
      <c r="BHV126" s="87"/>
      <c r="BHW126" s="87"/>
      <c r="BHX126" s="87"/>
      <c r="BHY126" s="87"/>
      <c r="BHZ126" s="87"/>
      <c r="BIA126" s="87"/>
      <c r="BIB126" s="87"/>
      <c r="BIC126" s="87"/>
      <c r="BID126" s="87"/>
      <c r="BIE126" s="87"/>
      <c r="BIF126" s="87"/>
      <c r="BIG126" s="87"/>
      <c r="BIH126" s="87"/>
      <c r="BII126" s="87"/>
      <c r="BIJ126" s="87"/>
      <c r="BIK126" s="87"/>
      <c r="BIL126" s="87"/>
      <c r="BIM126" s="87"/>
      <c r="BIN126" s="87"/>
      <c r="BIO126" s="87"/>
      <c r="BIP126" s="87"/>
      <c r="BIQ126" s="87"/>
      <c r="BIR126" s="87"/>
      <c r="BIS126" s="87"/>
      <c r="BIT126" s="87"/>
      <c r="BIU126" s="87"/>
      <c r="BIV126" s="87"/>
      <c r="BIW126" s="87"/>
      <c r="BIX126" s="87"/>
      <c r="BIY126" s="87"/>
      <c r="BIZ126" s="87"/>
      <c r="BJA126" s="87"/>
      <c r="BJB126" s="87"/>
      <c r="BJC126" s="87"/>
      <c r="BJD126" s="87"/>
      <c r="BJE126" s="87"/>
      <c r="BJF126" s="87"/>
      <c r="BJG126" s="87"/>
      <c r="BJH126" s="87"/>
      <c r="BJI126" s="87"/>
      <c r="BJJ126" s="87"/>
      <c r="BJK126" s="87"/>
      <c r="BJL126" s="87"/>
      <c r="BJM126" s="87"/>
      <c r="BJN126" s="87"/>
      <c r="BJO126" s="87"/>
      <c r="BJP126" s="87"/>
      <c r="BJQ126" s="87"/>
      <c r="BJR126" s="87"/>
      <c r="BJS126" s="87"/>
      <c r="BJT126" s="87"/>
      <c r="BJU126" s="87"/>
      <c r="BJV126" s="87"/>
      <c r="BJW126" s="87"/>
      <c r="BJX126" s="87"/>
      <c r="BJY126" s="87"/>
      <c r="BJZ126" s="87"/>
      <c r="BKA126" s="87"/>
      <c r="BKB126" s="87"/>
      <c r="BKC126" s="87"/>
      <c r="BKD126" s="87"/>
      <c r="BKE126" s="87"/>
      <c r="BKF126" s="87"/>
      <c r="BKG126" s="87"/>
      <c r="BKH126" s="87"/>
      <c r="BKI126" s="87"/>
      <c r="BKJ126" s="87"/>
      <c r="BKK126" s="87"/>
      <c r="BKL126" s="87"/>
      <c r="BKM126" s="87"/>
      <c r="BKN126" s="87"/>
      <c r="BKO126" s="87"/>
      <c r="BKP126" s="87"/>
      <c r="BKQ126" s="87"/>
      <c r="BKR126" s="87"/>
      <c r="BKS126" s="87"/>
      <c r="BKT126" s="87"/>
      <c r="BKU126" s="87"/>
      <c r="BKV126" s="87"/>
      <c r="BKW126" s="87"/>
      <c r="BKX126" s="87"/>
      <c r="BKY126" s="87"/>
      <c r="BKZ126" s="87"/>
      <c r="BLA126" s="87"/>
      <c r="BLB126" s="87"/>
      <c r="BLC126" s="87"/>
      <c r="BLD126" s="87"/>
      <c r="BLE126" s="87"/>
      <c r="BLF126" s="87"/>
      <c r="BLG126" s="87"/>
      <c r="BLH126" s="87"/>
      <c r="BLI126" s="87"/>
      <c r="BLJ126" s="87"/>
      <c r="BLK126" s="87"/>
      <c r="BLL126" s="87"/>
      <c r="BLM126" s="87"/>
      <c r="BLN126" s="87"/>
      <c r="BLO126" s="87"/>
      <c r="BLP126" s="87"/>
      <c r="BLQ126" s="87"/>
      <c r="BLR126" s="87"/>
      <c r="BLS126" s="87"/>
      <c r="BLT126" s="87"/>
      <c r="BLU126" s="87"/>
      <c r="BLV126" s="87"/>
      <c r="BLW126" s="87"/>
      <c r="BLX126" s="87"/>
      <c r="BLY126" s="87"/>
      <c r="BLZ126" s="87"/>
      <c r="BMA126" s="87"/>
      <c r="BMB126" s="87"/>
      <c r="BMC126" s="87"/>
      <c r="BMD126" s="87"/>
      <c r="BME126" s="87"/>
      <c r="BMF126" s="87"/>
      <c r="BMG126" s="87"/>
      <c r="BMH126" s="87"/>
      <c r="BMI126" s="87"/>
      <c r="BMJ126" s="87"/>
      <c r="BMK126" s="87"/>
      <c r="BML126" s="87"/>
      <c r="BMM126" s="87"/>
      <c r="BMN126" s="87"/>
      <c r="BMO126" s="87"/>
      <c r="BMP126" s="87"/>
      <c r="BMQ126" s="87"/>
      <c r="BMR126" s="87"/>
      <c r="BMS126" s="87"/>
      <c r="BMT126" s="87"/>
      <c r="BMU126" s="87"/>
      <c r="BMV126" s="87"/>
      <c r="BMW126" s="87"/>
      <c r="BMX126" s="87"/>
      <c r="BMY126" s="87"/>
      <c r="BMZ126" s="87"/>
      <c r="BNA126" s="87"/>
      <c r="BNB126" s="87"/>
      <c r="BNC126" s="87"/>
      <c r="BND126" s="87"/>
      <c r="BNE126" s="87"/>
      <c r="BNF126" s="87"/>
      <c r="BNG126" s="87"/>
      <c r="BNH126" s="87"/>
      <c r="BNI126" s="87"/>
      <c r="BNJ126" s="87"/>
      <c r="BNK126" s="87"/>
      <c r="BNL126" s="87"/>
      <c r="BNM126" s="87"/>
      <c r="BNN126" s="87"/>
      <c r="BNO126" s="87"/>
      <c r="BNP126" s="87"/>
      <c r="BNQ126" s="87"/>
      <c r="BNR126" s="87"/>
      <c r="BNS126" s="87"/>
      <c r="BNT126" s="87"/>
      <c r="BNU126" s="87"/>
      <c r="BNV126" s="87"/>
      <c r="BNW126" s="87"/>
      <c r="BNX126" s="87"/>
      <c r="BNY126" s="87"/>
      <c r="BNZ126" s="87"/>
      <c r="BOA126" s="87"/>
      <c r="BOB126" s="87"/>
      <c r="BOC126" s="87"/>
      <c r="BOD126" s="87"/>
      <c r="BOE126" s="87"/>
      <c r="BOF126" s="87"/>
      <c r="BOG126" s="87"/>
      <c r="BOH126" s="87"/>
      <c r="BOI126" s="87"/>
      <c r="BOJ126" s="87"/>
      <c r="BOK126" s="87"/>
      <c r="BOL126" s="87"/>
      <c r="BOM126" s="87"/>
      <c r="BON126" s="87"/>
      <c r="BOO126" s="87"/>
      <c r="BOP126" s="87"/>
      <c r="BOQ126" s="87"/>
      <c r="BOR126" s="87"/>
      <c r="BOS126" s="87"/>
      <c r="BOT126" s="87"/>
      <c r="BOU126" s="87"/>
      <c r="BOV126" s="87"/>
      <c r="BOW126" s="87"/>
      <c r="BOX126" s="87"/>
      <c r="BOY126" s="87"/>
      <c r="BOZ126" s="87"/>
      <c r="BPA126" s="87"/>
      <c r="BPB126" s="87"/>
      <c r="BPC126" s="87"/>
      <c r="BPD126" s="87"/>
      <c r="BPE126" s="87"/>
      <c r="BPF126" s="87"/>
      <c r="BPG126" s="87"/>
      <c r="BPH126" s="87"/>
      <c r="BPI126" s="87"/>
      <c r="BPJ126" s="87"/>
      <c r="BPK126" s="87"/>
      <c r="BPL126" s="87"/>
      <c r="BPM126" s="87"/>
      <c r="BPN126" s="87"/>
      <c r="BPO126" s="87"/>
      <c r="BPP126" s="87"/>
      <c r="BPQ126" s="87"/>
      <c r="BPR126" s="87"/>
      <c r="BPS126" s="87"/>
      <c r="BPT126" s="87"/>
      <c r="BPU126" s="87"/>
      <c r="BPV126" s="87"/>
      <c r="BPW126" s="87"/>
      <c r="BPX126" s="87"/>
      <c r="BPY126" s="87"/>
      <c r="BPZ126" s="87"/>
      <c r="BQA126" s="87"/>
      <c r="BQB126" s="87"/>
      <c r="BQC126" s="87"/>
      <c r="BQD126" s="87"/>
      <c r="BQE126" s="87"/>
      <c r="BQF126" s="87"/>
      <c r="BQG126" s="87"/>
      <c r="BQH126" s="87"/>
      <c r="BQI126" s="87"/>
      <c r="BQJ126" s="87"/>
      <c r="BQK126" s="87"/>
      <c r="BQL126" s="87"/>
      <c r="BQM126" s="87"/>
      <c r="BQN126" s="87"/>
      <c r="BQO126" s="87"/>
      <c r="BQP126" s="87"/>
      <c r="BQQ126" s="87"/>
      <c r="BQR126" s="87"/>
      <c r="BQS126" s="87"/>
      <c r="BQT126" s="87"/>
      <c r="BQU126" s="87"/>
      <c r="BQV126" s="87"/>
      <c r="BQW126" s="87"/>
      <c r="BQX126" s="87"/>
      <c r="BQY126" s="87"/>
      <c r="BQZ126" s="87"/>
      <c r="BRA126" s="87"/>
      <c r="BRB126" s="87"/>
      <c r="BRC126" s="87"/>
      <c r="BRD126" s="87"/>
      <c r="BRE126" s="87"/>
      <c r="BRF126" s="87"/>
      <c r="BRG126" s="87"/>
      <c r="BRH126" s="87"/>
      <c r="BRI126" s="87"/>
      <c r="BRJ126" s="87"/>
      <c r="BRK126" s="87"/>
      <c r="BRL126" s="87"/>
      <c r="BRM126" s="87"/>
      <c r="BRN126" s="87"/>
      <c r="BRO126" s="87"/>
      <c r="BRP126" s="87"/>
      <c r="BRQ126" s="87"/>
      <c r="BRR126" s="87"/>
      <c r="BRS126" s="87"/>
      <c r="BRT126" s="87"/>
      <c r="BRU126" s="87"/>
      <c r="BRV126" s="87"/>
      <c r="BRW126" s="87"/>
      <c r="BRX126" s="87"/>
      <c r="BRY126" s="87"/>
      <c r="BRZ126" s="87"/>
      <c r="BSA126" s="87"/>
      <c r="BSB126" s="87"/>
      <c r="BSC126" s="87"/>
      <c r="BSD126" s="87"/>
      <c r="BSE126" s="87"/>
      <c r="BSF126" s="87"/>
      <c r="BSG126" s="87"/>
      <c r="BSH126" s="87"/>
      <c r="BSI126" s="87"/>
      <c r="BSJ126" s="87"/>
      <c r="BSK126" s="87"/>
      <c r="BSL126" s="87"/>
      <c r="BSM126" s="87"/>
      <c r="BSN126" s="87"/>
      <c r="BSO126" s="87"/>
      <c r="BSP126" s="87"/>
      <c r="BSQ126" s="87"/>
      <c r="BSR126" s="87"/>
      <c r="BSS126" s="87"/>
      <c r="BST126" s="87"/>
      <c r="BSU126" s="87"/>
      <c r="BSV126" s="87"/>
      <c r="BSW126" s="87"/>
      <c r="BSX126" s="87"/>
      <c r="BSY126" s="87"/>
      <c r="BSZ126" s="87"/>
      <c r="BTA126" s="87"/>
      <c r="BTB126" s="87"/>
      <c r="BTC126" s="87"/>
      <c r="BTD126" s="87"/>
      <c r="BTE126" s="87"/>
      <c r="BTF126" s="87"/>
      <c r="BTG126" s="87"/>
      <c r="BTH126" s="87"/>
      <c r="BTI126" s="87"/>
      <c r="BTJ126" s="87"/>
      <c r="BTK126" s="87"/>
      <c r="BTL126" s="87"/>
      <c r="BTM126" s="87"/>
      <c r="BTN126" s="87"/>
      <c r="BTO126" s="87"/>
      <c r="BTP126" s="87"/>
      <c r="BTQ126" s="87"/>
      <c r="BTR126" s="87"/>
      <c r="BTS126" s="87"/>
      <c r="BTT126" s="87"/>
      <c r="BTU126" s="87"/>
      <c r="BTV126" s="87"/>
      <c r="BTW126" s="87"/>
      <c r="BTX126" s="87"/>
      <c r="BTY126" s="87"/>
      <c r="BTZ126" s="87"/>
      <c r="BUA126" s="87"/>
      <c r="BUB126" s="87"/>
      <c r="BUC126" s="87"/>
      <c r="BUD126" s="87"/>
      <c r="BUE126" s="87"/>
      <c r="BUF126" s="87"/>
      <c r="BUG126" s="87"/>
      <c r="BUH126" s="87"/>
      <c r="BUI126" s="87"/>
      <c r="BUJ126" s="87"/>
      <c r="BUK126" s="87"/>
      <c r="BUL126" s="87"/>
      <c r="BUM126" s="87"/>
      <c r="BUN126" s="87"/>
      <c r="BUO126" s="87"/>
      <c r="BUP126" s="87"/>
      <c r="BUQ126" s="87"/>
      <c r="BUR126" s="87"/>
      <c r="BUS126" s="87"/>
      <c r="BUT126" s="87"/>
      <c r="BUU126" s="87"/>
      <c r="BUV126" s="87"/>
      <c r="BUW126" s="87"/>
      <c r="BUX126" s="87"/>
      <c r="BUY126" s="87"/>
      <c r="BUZ126" s="87"/>
      <c r="BVA126" s="87"/>
      <c r="BVB126" s="87"/>
      <c r="BVC126" s="87"/>
      <c r="BVD126" s="87"/>
      <c r="BVE126" s="87"/>
      <c r="BVF126" s="87"/>
      <c r="BVG126" s="87"/>
      <c r="BVH126" s="87"/>
      <c r="BVI126" s="87"/>
      <c r="BVJ126" s="87"/>
      <c r="BVK126" s="87"/>
      <c r="BVL126" s="87"/>
      <c r="BVM126" s="87"/>
      <c r="BVN126" s="87"/>
      <c r="BVO126" s="87"/>
      <c r="BVP126" s="87"/>
      <c r="BVQ126" s="87"/>
      <c r="BVR126" s="87"/>
      <c r="BVS126" s="87"/>
      <c r="BVT126" s="87"/>
      <c r="BVU126" s="87"/>
      <c r="BVV126" s="87"/>
      <c r="BVW126" s="87"/>
      <c r="BVX126" s="87"/>
      <c r="BVY126" s="87"/>
      <c r="BVZ126" s="87"/>
      <c r="BWA126" s="87"/>
      <c r="BWB126" s="87"/>
      <c r="BWC126" s="87"/>
      <c r="BWD126" s="87"/>
      <c r="BWE126" s="87"/>
      <c r="BWF126" s="87"/>
      <c r="BWG126" s="87"/>
      <c r="BWH126" s="87"/>
      <c r="BWI126" s="87"/>
      <c r="BWJ126" s="87"/>
      <c r="BWK126" s="87"/>
      <c r="BWL126" s="87"/>
      <c r="BWM126" s="87"/>
      <c r="BWN126" s="87"/>
      <c r="BWO126" s="87"/>
      <c r="BWP126" s="87"/>
      <c r="BWQ126" s="87"/>
      <c r="BWR126" s="87"/>
      <c r="BWS126" s="87"/>
      <c r="BWT126" s="87"/>
      <c r="BWU126" s="87"/>
      <c r="BWV126" s="87"/>
      <c r="BWW126" s="87"/>
      <c r="BWX126" s="87"/>
      <c r="BWY126" s="87"/>
      <c r="BWZ126" s="87"/>
      <c r="BXA126" s="87"/>
      <c r="BXB126" s="87"/>
      <c r="BXC126" s="87"/>
      <c r="BXD126" s="87"/>
      <c r="BXE126" s="87"/>
      <c r="BXF126" s="87"/>
      <c r="BXG126" s="87"/>
      <c r="BXH126" s="87"/>
      <c r="BXI126" s="87"/>
      <c r="BXJ126" s="87"/>
      <c r="BXK126" s="87"/>
      <c r="BXL126" s="87"/>
      <c r="BXM126" s="87"/>
      <c r="BXN126" s="87"/>
      <c r="BXO126" s="87"/>
      <c r="BXP126" s="87"/>
      <c r="BXQ126" s="87"/>
      <c r="BXR126" s="87"/>
      <c r="BXS126" s="87"/>
      <c r="BXT126" s="87"/>
      <c r="BXU126" s="87"/>
      <c r="BXV126" s="87"/>
      <c r="BXW126" s="87"/>
      <c r="BXX126" s="87"/>
      <c r="BXY126" s="87"/>
    </row>
    <row r="127" spans="1:2001" s="88" customFormat="1" ht="15.75" hidden="1" customHeight="1" outlineLevel="1">
      <c r="A127" s="53"/>
      <c r="B127" s="89" t="s">
        <v>111</v>
      </c>
      <c r="C127" s="90"/>
      <c r="D127" s="91"/>
      <c r="E127" s="85"/>
      <c r="F127" s="85"/>
      <c r="G127" s="64"/>
      <c r="H127" s="64"/>
      <c r="I127" s="95"/>
      <c r="J127" s="85"/>
      <c r="K127" s="66"/>
      <c r="L127" s="65"/>
      <c r="M127" s="65"/>
      <c r="N127" s="65"/>
      <c r="O127" s="6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  <c r="IR127" s="87"/>
      <c r="IS127" s="87"/>
      <c r="IT127" s="87"/>
      <c r="IU127" s="87"/>
      <c r="IV127" s="87"/>
      <c r="IW127" s="87"/>
      <c r="IX127" s="87"/>
      <c r="IY127" s="87"/>
      <c r="IZ127" s="87"/>
      <c r="JA127" s="87"/>
      <c r="JB127" s="87"/>
      <c r="JC127" s="87"/>
      <c r="JD127" s="87"/>
      <c r="JE127" s="87"/>
      <c r="JF127" s="87"/>
      <c r="JG127" s="87"/>
      <c r="JH127" s="87"/>
      <c r="JI127" s="87"/>
      <c r="JJ127" s="87"/>
      <c r="JK127" s="87"/>
      <c r="JL127" s="87"/>
      <c r="JM127" s="87"/>
      <c r="JN127" s="87"/>
      <c r="JO127" s="87"/>
      <c r="JP127" s="87"/>
      <c r="JQ127" s="87"/>
      <c r="JR127" s="87"/>
      <c r="JS127" s="87"/>
      <c r="JT127" s="87"/>
      <c r="JU127" s="87"/>
      <c r="JV127" s="87"/>
      <c r="JW127" s="87"/>
      <c r="JX127" s="87"/>
      <c r="JY127" s="87"/>
      <c r="JZ127" s="87"/>
      <c r="KA127" s="87"/>
      <c r="KB127" s="87"/>
      <c r="KC127" s="87"/>
      <c r="KD127" s="87"/>
      <c r="KE127" s="87"/>
      <c r="KF127" s="87"/>
      <c r="KG127" s="87"/>
      <c r="KH127" s="87"/>
      <c r="KI127" s="87"/>
      <c r="KJ127" s="87"/>
      <c r="KK127" s="87"/>
      <c r="KL127" s="87"/>
      <c r="KM127" s="87"/>
      <c r="KN127" s="87"/>
      <c r="KO127" s="87"/>
      <c r="KP127" s="87"/>
      <c r="KQ127" s="87"/>
      <c r="KR127" s="87"/>
      <c r="KS127" s="87"/>
      <c r="KT127" s="87"/>
      <c r="KU127" s="87"/>
      <c r="KV127" s="87"/>
      <c r="KW127" s="87"/>
      <c r="KX127" s="87"/>
      <c r="KY127" s="87"/>
      <c r="KZ127" s="87"/>
      <c r="LA127" s="87"/>
      <c r="LB127" s="87"/>
      <c r="LC127" s="87"/>
      <c r="LD127" s="87"/>
      <c r="LE127" s="87"/>
      <c r="LF127" s="87"/>
      <c r="LG127" s="87"/>
      <c r="LH127" s="87"/>
      <c r="LI127" s="87"/>
      <c r="LJ127" s="87"/>
      <c r="LK127" s="87"/>
      <c r="LL127" s="87"/>
      <c r="LM127" s="87"/>
      <c r="LN127" s="87"/>
      <c r="LO127" s="87"/>
      <c r="LP127" s="87"/>
      <c r="LQ127" s="87"/>
      <c r="LR127" s="87"/>
      <c r="LS127" s="87"/>
      <c r="LT127" s="87"/>
      <c r="LU127" s="87"/>
      <c r="LV127" s="87"/>
      <c r="LW127" s="87"/>
      <c r="LX127" s="87"/>
      <c r="LY127" s="87"/>
      <c r="LZ127" s="87"/>
      <c r="MA127" s="87"/>
      <c r="MB127" s="87"/>
      <c r="MC127" s="87"/>
      <c r="MD127" s="87"/>
      <c r="ME127" s="87"/>
      <c r="MF127" s="87"/>
      <c r="MG127" s="87"/>
      <c r="MH127" s="87"/>
      <c r="MI127" s="87"/>
      <c r="MJ127" s="87"/>
      <c r="MK127" s="87"/>
      <c r="ML127" s="87"/>
      <c r="MM127" s="87"/>
      <c r="MN127" s="87"/>
      <c r="MO127" s="87"/>
      <c r="MP127" s="87"/>
      <c r="MQ127" s="87"/>
      <c r="MR127" s="87"/>
      <c r="MS127" s="87"/>
      <c r="MT127" s="87"/>
      <c r="MU127" s="87"/>
      <c r="MV127" s="87"/>
      <c r="MW127" s="87"/>
      <c r="MX127" s="87"/>
      <c r="MY127" s="87"/>
      <c r="MZ127" s="87"/>
      <c r="NA127" s="87"/>
      <c r="NB127" s="87"/>
      <c r="NC127" s="87"/>
      <c r="ND127" s="87"/>
      <c r="NE127" s="87"/>
      <c r="NF127" s="87"/>
      <c r="NG127" s="87"/>
      <c r="NH127" s="87"/>
      <c r="NI127" s="87"/>
      <c r="NJ127" s="87"/>
      <c r="NK127" s="87"/>
      <c r="NL127" s="87"/>
      <c r="NM127" s="87"/>
      <c r="NN127" s="87"/>
      <c r="NO127" s="87"/>
      <c r="NP127" s="87"/>
      <c r="NQ127" s="87"/>
      <c r="NR127" s="87"/>
      <c r="NS127" s="87"/>
      <c r="NT127" s="87"/>
      <c r="NU127" s="87"/>
      <c r="NV127" s="87"/>
      <c r="NW127" s="87"/>
      <c r="NX127" s="87"/>
      <c r="NY127" s="87"/>
      <c r="NZ127" s="87"/>
      <c r="OA127" s="87"/>
      <c r="OB127" s="87"/>
      <c r="OC127" s="87"/>
      <c r="OD127" s="87"/>
      <c r="OE127" s="87"/>
      <c r="OF127" s="87"/>
      <c r="OG127" s="87"/>
      <c r="OH127" s="87"/>
      <c r="OI127" s="87"/>
      <c r="OJ127" s="87"/>
      <c r="OK127" s="87"/>
      <c r="OL127" s="87"/>
      <c r="OM127" s="87"/>
      <c r="ON127" s="87"/>
      <c r="OO127" s="87"/>
      <c r="OP127" s="87"/>
      <c r="OQ127" s="87"/>
      <c r="OR127" s="87"/>
      <c r="OS127" s="87"/>
      <c r="OT127" s="87"/>
      <c r="OU127" s="87"/>
      <c r="OV127" s="87"/>
      <c r="OW127" s="87"/>
      <c r="OX127" s="87"/>
      <c r="OY127" s="87"/>
      <c r="OZ127" s="87"/>
      <c r="PA127" s="87"/>
      <c r="PB127" s="87"/>
      <c r="PC127" s="87"/>
      <c r="PD127" s="87"/>
      <c r="PE127" s="87"/>
      <c r="PF127" s="87"/>
      <c r="PG127" s="87"/>
      <c r="PH127" s="87"/>
      <c r="PI127" s="87"/>
      <c r="PJ127" s="87"/>
      <c r="PK127" s="87"/>
      <c r="PL127" s="87"/>
      <c r="PM127" s="87"/>
      <c r="PN127" s="87"/>
      <c r="PO127" s="87"/>
      <c r="PP127" s="87"/>
      <c r="PQ127" s="87"/>
      <c r="PR127" s="87"/>
      <c r="PS127" s="87"/>
      <c r="PT127" s="87"/>
      <c r="PU127" s="87"/>
      <c r="PV127" s="87"/>
      <c r="PW127" s="87"/>
      <c r="PX127" s="87"/>
      <c r="PY127" s="87"/>
      <c r="PZ127" s="87"/>
      <c r="QA127" s="87"/>
      <c r="QB127" s="87"/>
      <c r="QC127" s="87"/>
      <c r="QD127" s="87"/>
      <c r="QE127" s="87"/>
      <c r="QF127" s="87"/>
      <c r="QG127" s="87"/>
      <c r="QH127" s="87"/>
      <c r="QI127" s="87"/>
      <c r="QJ127" s="87"/>
      <c r="QK127" s="87"/>
      <c r="QL127" s="87"/>
      <c r="QM127" s="87"/>
      <c r="QN127" s="87"/>
      <c r="QO127" s="87"/>
      <c r="QP127" s="87"/>
      <c r="QQ127" s="87"/>
      <c r="QR127" s="87"/>
      <c r="QS127" s="87"/>
      <c r="QT127" s="87"/>
      <c r="QU127" s="87"/>
      <c r="QV127" s="87"/>
      <c r="QW127" s="87"/>
      <c r="QX127" s="87"/>
      <c r="QY127" s="87"/>
      <c r="QZ127" s="87"/>
      <c r="RA127" s="87"/>
      <c r="RB127" s="87"/>
      <c r="RC127" s="87"/>
      <c r="RD127" s="87"/>
      <c r="RE127" s="87"/>
      <c r="RF127" s="87"/>
      <c r="RG127" s="87"/>
      <c r="RH127" s="87"/>
      <c r="RI127" s="87"/>
      <c r="RJ127" s="87"/>
      <c r="RK127" s="87"/>
      <c r="RL127" s="87"/>
      <c r="RM127" s="87"/>
      <c r="RN127" s="87"/>
      <c r="RO127" s="87"/>
      <c r="RP127" s="87"/>
      <c r="RQ127" s="87"/>
      <c r="RR127" s="87"/>
      <c r="RS127" s="87"/>
      <c r="RT127" s="87"/>
      <c r="RU127" s="87"/>
      <c r="RV127" s="87"/>
      <c r="RW127" s="87"/>
      <c r="RX127" s="87"/>
      <c r="RY127" s="87"/>
      <c r="RZ127" s="87"/>
      <c r="SA127" s="87"/>
      <c r="SB127" s="87"/>
      <c r="SC127" s="87"/>
      <c r="SD127" s="87"/>
      <c r="SE127" s="87"/>
      <c r="SF127" s="87"/>
      <c r="SG127" s="87"/>
      <c r="SH127" s="87"/>
      <c r="SI127" s="87"/>
      <c r="SJ127" s="87"/>
      <c r="SK127" s="87"/>
      <c r="SL127" s="87"/>
      <c r="SM127" s="87"/>
      <c r="SN127" s="87"/>
      <c r="SO127" s="87"/>
      <c r="SP127" s="87"/>
      <c r="SQ127" s="87"/>
      <c r="SR127" s="87"/>
      <c r="SS127" s="87"/>
      <c r="ST127" s="87"/>
      <c r="SU127" s="87"/>
      <c r="SV127" s="87"/>
      <c r="SW127" s="87"/>
      <c r="SX127" s="87"/>
      <c r="SY127" s="87"/>
      <c r="SZ127" s="87"/>
      <c r="TA127" s="87"/>
      <c r="TB127" s="87"/>
      <c r="TC127" s="87"/>
      <c r="TD127" s="87"/>
      <c r="TE127" s="87"/>
      <c r="TF127" s="87"/>
      <c r="TG127" s="87"/>
      <c r="TH127" s="87"/>
      <c r="TI127" s="87"/>
      <c r="TJ127" s="87"/>
      <c r="TK127" s="87"/>
      <c r="TL127" s="87"/>
      <c r="TM127" s="87"/>
      <c r="TN127" s="87"/>
      <c r="TO127" s="87"/>
      <c r="TP127" s="87"/>
      <c r="TQ127" s="87"/>
      <c r="TR127" s="87"/>
      <c r="TS127" s="87"/>
      <c r="TT127" s="87"/>
      <c r="TU127" s="87"/>
      <c r="TV127" s="87"/>
      <c r="TW127" s="87"/>
      <c r="TX127" s="87"/>
      <c r="TY127" s="87"/>
      <c r="TZ127" s="87"/>
      <c r="UA127" s="87"/>
      <c r="UB127" s="87"/>
      <c r="UC127" s="87"/>
      <c r="UD127" s="87"/>
      <c r="UE127" s="87"/>
      <c r="UF127" s="87"/>
      <c r="UG127" s="87"/>
      <c r="UH127" s="87"/>
      <c r="UI127" s="87"/>
      <c r="UJ127" s="87"/>
      <c r="UK127" s="87"/>
      <c r="UL127" s="87"/>
      <c r="UM127" s="87"/>
      <c r="UN127" s="87"/>
      <c r="UO127" s="87"/>
      <c r="UP127" s="87"/>
      <c r="UQ127" s="87"/>
      <c r="UR127" s="87"/>
      <c r="US127" s="87"/>
      <c r="UT127" s="87"/>
      <c r="UU127" s="87"/>
      <c r="UV127" s="87"/>
      <c r="UW127" s="87"/>
      <c r="UX127" s="87"/>
      <c r="UY127" s="87"/>
      <c r="UZ127" s="87"/>
      <c r="VA127" s="87"/>
      <c r="VB127" s="87"/>
      <c r="VC127" s="87"/>
      <c r="VD127" s="87"/>
      <c r="VE127" s="87"/>
      <c r="VF127" s="87"/>
      <c r="VG127" s="87"/>
      <c r="VH127" s="87"/>
      <c r="VI127" s="87"/>
      <c r="VJ127" s="87"/>
      <c r="VK127" s="87"/>
      <c r="VL127" s="87"/>
      <c r="VM127" s="87"/>
      <c r="VN127" s="87"/>
      <c r="VO127" s="87"/>
      <c r="VP127" s="87"/>
      <c r="VQ127" s="87"/>
      <c r="VR127" s="87"/>
      <c r="VS127" s="87"/>
      <c r="VT127" s="87"/>
      <c r="VU127" s="87"/>
      <c r="VV127" s="87"/>
      <c r="VW127" s="87"/>
      <c r="VX127" s="87"/>
      <c r="VY127" s="87"/>
      <c r="VZ127" s="87"/>
      <c r="WA127" s="87"/>
      <c r="WB127" s="87"/>
      <c r="WC127" s="87"/>
      <c r="WD127" s="87"/>
      <c r="WE127" s="87"/>
      <c r="WF127" s="87"/>
      <c r="WG127" s="87"/>
      <c r="WH127" s="87"/>
      <c r="WI127" s="87"/>
      <c r="WJ127" s="87"/>
      <c r="WK127" s="87"/>
      <c r="WL127" s="87"/>
      <c r="WM127" s="87"/>
      <c r="WN127" s="87"/>
      <c r="WO127" s="87"/>
      <c r="WP127" s="87"/>
      <c r="WQ127" s="87"/>
      <c r="WR127" s="87"/>
      <c r="WS127" s="87"/>
      <c r="WT127" s="87"/>
      <c r="WU127" s="87"/>
      <c r="WV127" s="87"/>
      <c r="WW127" s="87"/>
      <c r="WX127" s="87"/>
      <c r="WY127" s="87"/>
      <c r="WZ127" s="87"/>
      <c r="XA127" s="87"/>
      <c r="XB127" s="87"/>
      <c r="XC127" s="87"/>
      <c r="XD127" s="87"/>
      <c r="XE127" s="87"/>
      <c r="XF127" s="87"/>
      <c r="XG127" s="87"/>
      <c r="XH127" s="87"/>
      <c r="XI127" s="87"/>
      <c r="XJ127" s="87"/>
      <c r="XK127" s="87"/>
      <c r="XL127" s="87"/>
      <c r="XM127" s="87"/>
      <c r="XN127" s="87"/>
      <c r="XO127" s="87"/>
      <c r="XP127" s="87"/>
      <c r="XQ127" s="87"/>
      <c r="XR127" s="87"/>
      <c r="XS127" s="87"/>
      <c r="XT127" s="87"/>
      <c r="XU127" s="87"/>
      <c r="XV127" s="87"/>
      <c r="XW127" s="87"/>
      <c r="XX127" s="87"/>
      <c r="XY127" s="87"/>
      <c r="XZ127" s="87"/>
      <c r="YA127" s="87"/>
      <c r="YB127" s="87"/>
      <c r="YC127" s="87"/>
      <c r="YD127" s="87"/>
      <c r="YE127" s="87"/>
      <c r="YF127" s="87"/>
      <c r="YG127" s="87"/>
      <c r="YH127" s="87"/>
      <c r="YI127" s="87"/>
      <c r="YJ127" s="87"/>
      <c r="YK127" s="87"/>
      <c r="YL127" s="87"/>
      <c r="YM127" s="87"/>
      <c r="YN127" s="87"/>
      <c r="YO127" s="87"/>
      <c r="YP127" s="87"/>
      <c r="YQ127" s="87"/>
      <c r="YR127" s="87"/>
      <c r="YS127" s="87"/>
      <c r="YT127" s="87"/>
      <c r="YU127" s="87"/>
      <c r="YV127" s="87"/>
      <c r="YW127" s="87"/>
      <c r="YX127" s="87"/>
      <c r="YY127" s="87"/>
      <c r="YZ127" s="87"/>
      <c r="ZA127" s="87"/>
      <c r="ZB127" s="87"/>
      <c r="ZC127" s="87"/>
      <c r="ZD127" s="87"/>
      <c r="ZE127" s="87"/>
      <c r="ZF127" s="87"/>
      <c r="ZG127" s="87"/>
      <c r="ZH127" s="87"/>
      <c r="ZI127" s="87"/>
      <c r="ZJ127" s="87"/>
      <c r="ZK127" s="87"/>
      <c r="ZL127" s="87"/>
      <c r="ZM127" s="87"/>
      <c r="ZN127" s="87"/>
      <c r="ZO127" s="87"/>
      <c r="ZP127" s="87"/>
      <c r="ZQ127" s="87"/>
      <c r="ZR127" s="87"/>
      <c r="ZS127" s="87"/>
      <c r="ZT127" s="87"/>
      <c r="ZU127" s="87"/>
      <c r="ZV127" s="87"/>
      <c r="ZW127" s="87"/>
      <c r="ZX127" s="87"/>
      <c r="ZY127" s="87"/>
      <c r="ZZ127" s="87"/>
      <c r="AAA127" s="87"/>
      <c r="AAB127" s="87"/>
      <c r="AAC127" s="87"/>
      <c r="AAD127" s="87"/>
      <c r="AAE127" s="87"/>
      <c r="AAF127" s="87"/>
      <c r="AAG127" s="87"/>
      <c r="AAH127" s="87"/>
      <c r="AAI127" s="87"/>
      <c r="AAJ127" s="87"/>
      <c r="AAK127" s="87"/>
      <c r="AAL127" s="87"/>
      <c r="AAM127" s="87"/>
      <c r="AAN127" s="87"/>
      <c r="AAO127" s="87"/>
      <c r="AAP127" s="87"/>
      <c r="AAQ127" s="87"/>
      <c r="AAR127" s="87"/>
      <c r="AAS127" s="87"/>
      <c r="AAT127" s="87"/>
      <c r="AAU127" s="87"/>
      <c r="AAV127" s="87"/>
      <c r="AAW127" s="87"/>
      <c r="AAX127" s="87"/>
      <c r="AAY127" s="87"/>
      <c r="AAZ127" s="87"/>
      <c r="ABA127" s="87"/>
      <c r="ABB127" s="87"/>
      <c r="ABC127" s="87"/>
      <c r="ABD127" s="87"/>
      <c r="ABE127" s="87"/>
      <c r="ABF127" s="87"/>
      <c r="ABG127" s="87"/>
      <c r="ABH127" s="87"/>
      <c r="ABI127" s="87"/>
      <c r="ABJ127" s="87"/>
      <c r="ABK127" s="87"/>
      <c r="ABL127" s="87"/>
      <c r="ABM127" s="87"/>
      <c r="ABN127" s="87"/>
      <c r="ABO127" s="87"/>
      <c r="ABP127" s="87"/>
      <c r="ABQ127" s="87"/>
      <c r="ABR127" s="87"/>
      <c r="ABS127" s="87"/>
      <c r="ABT127" s="87"/>
      <c r="ABU127" s="87"/>
      <c r="ABV127" s="87"/>
      <c r="ABW127" s="87"/>
      <c r="ABX127" s="87"/>
      <c r="ABY127" s="87"/>
      <c r="ABZ127" s="87"/>
      <c r="ACA127" s="87"/>
      <c r="ACB127" s="87"/>
      <c r="ACC127" s="87"/>
      <c r="ACD127" s="87"/>
      <c r="ACE127" s="87"/>
      <c r="ACF127" s="87"/>
      <c r="ACG127" s="87"/>
      <c r="ACH127" s="87"/>
      <c r="ACI127" s="87"/>
      <c r="ACJ127" s="87"/>
      <c r="ACK127" s="87"/>
      <c r="ACL127" s="87"/>
      <c r="ACM127" s="87"/>
      <c r="ACN127" s="87"/>
      <c r="ACO127" s="87"/>
      <c r="ACP127" s="87"/>
      <c r="ACQ127" s="87"/>
      <c r="ACR127" s="87"/>
      <c r="ACS127" s="87"/>
      <c r="ACT127" s="87"/>
      <c r="ACU127" s="87"/>
      <c r="ACV127" s="87"/>
      <c r="ACW127" s="87"/>
      <c r="ACX127" s="87"/>
      <c r="ACY127" s="87"/>
      <c r="ACZ127" s="87"/>
      <c r="ADA127" s="87"/>
      <c r="ADB127" s="87"/>
      <c r="ADC127" s="87"/>
      <c r="ADD127" s="87"/>
      <c r="ADE127" s="87"/>
      <c r="ADF127" s="87"/>
      <c r="ADG127" s="87"/>
      <c r="ADH127" s="87"/>
      <c r="ADI127" s="87"/>
      <c r="ADJ127" s="87"/>
      <c r="ADK127" s="87"/>
      <c r="ADL127" s="87"/>
      <c r="ADM127" s="87"/>
      <c r="ADN127" s="87"/>
      <c r="ADO127" s="87"/>
      <c r="ADP127" s="87"/>
      <c r="ADQ127" s="87"/>
      <c r="ADR127" s="87"/>
      <c r="ADS127" s="87"/>
      <c r="ADT127" s="87"/>
      <c r="ADU127" s="87"/>
      <c r="ADV127" s="87"/>
      <c r="ADW127" s="87"/>
      <c r="ADX127" s="87"/>
      <c r="ADY127" s="87"/>
      <c r="ADZ127" s="87"/>
      <c r="AEA127" s="87"/>
      <c r="AEB127" s="87"/>
      <c r="AEC127" s="87"/>
      <c r="AED127" s="87"/>
      <c r="AEE127" s="87"/>
      <c r="AEF127" s="87"/>
      <c r="AEG127" s="87"/>
      <c r="AEH127" s="87"/>
      <c r="AEI127" s="87"/>
      <c r="AEJ127" s="87"/>
      <c r="AEK127" s="87"/>
      <c r="AEL127" s="87"/>
      <c r="AEM127" s="87"/>
      <c r="AEN127" s="87"/>
      <c r="AEO127" s="87"/>
      <c r="AEP127" s="87"/>
      <c r="AEQ127" s="87"/>
      <c r="AER127" s="87"/>
      <c r="AES127" s="87"/>
      <c r="AET127" s="87"/>
      <c r="AEU127" s="87"/>
      <c r="AEV127" s="87"/>
      <c r="AEW127" s="87"/>
      <c r="AEX127" s="87"/>
      <c r="AEY127" s="87"/>
      <c r="AEZ127" s="87"/>
      <c r="AFA127" s="87"/>
      <c r="AFB127" s="87"/>
      <c r="AFC127" s="87"/>
      <c r="AFD127" s="87"/>
      <c r="AFE127" s="87"/>
      <c r="AFF127" s="87"/>
      <c r="AFG127" s="87"/>
      <c r="AFH127" s="87"/>
      <c r="AFI127" s="87"/>
      <c r="AFJ127" s="87"/>
      <c r="AFK127" s="87"/>
      <c r="AFL127" s="87"/>
      <c r="AFM127" s="87"/>
      <c r="AFN127" s="87"/>
      <c r="AFO127" s="87"/>
      <c r="AFP127" s="87"/>
      <c r="AFQ127" s="87"/>
      <c r="AFR127" s="87"/>
      <c r="AFS127" s="87"/>
      <c r="AFT127" s="87"/>
      <c r="AFU127" s="87"/>
      <c r="AFV127" s="87"/>
      <c r="AFW127" s="87"/>
      <c r="AFX127" s="87"/>
      <c r="AFY127" s="87"/>
      <c r="AFZ127" s="87"/>
      <c r="AGA127" s="87"/>
      <c r="AGB127" s="87"/>
      <c r="AGC127" s="87"/>
      <c r="AGD127" s="87"/>
      <c r="AGE127" s="87"/>
      <c r="AGF127" s="87"/>
      <c r="AGG127" s="87"/>
      <c r="AGH127" s="87"/>
      <c r="AGI127" s="87"/>
      <c r="AGJ127" s="87"/>
      <c r="AGK127" s="87"/>
      <c r="AGL127" s="87"/>
      <c r="AGM127" s="87"/>
      <c r="AGN127" s="87"/>
      <c r="AGO127" s="87"/>
      <c r="AGP127" s="87"/>
      <c r="AGQ127" s="87"/>
      <c r="AGR127" s="87"/>
      <c r="AGS127" s="87"/>
      <c r="AGT127" s="87"/>
      <c r="AGU127" s="87"/>
      <c r="AGV127" s="87"/>
      <c r="AGW127" s="87"/>
      <c r="AGX127" s="87"/>
      <c r="AGY127" s="87"/>
      <c r="AGZ127" s="87"/>
      <c r="AHA127" s="87"/>
      <c r="AHB127" s="87"/>
      <c r="AHC127" s="87"/>
      <c r="AHD127" s="87"/>
      <c r="AHE127" s="87"/>
      <c r="AHF127" s="87"/>
      <c r="AHG127" s="87"/>
      <c r="AHH127" s="87"/>
      <c r="AHI127" s="87"/>
      <c r="AHJ127" s="87"/>
      <c r="AHK127" s="87"/>
      <c r="AHL127" s="87"/>
      <c r="AHM127" s="87"/>
      <c r="AHN127" s="87"/>
      <c r="AHO127" s="87"/>
      <c r="AHP127" s="87"/>
      <c r="AHQ127" s="87"/>
      <c r="AHR127" s="87"/>
      <c r="AHS127" s="87"/>
      <c r="AHT127" s="87"/>
      <c r="AHU127" s="87"/>
      <c r="AHV127" s="87"/>
      <c r="AHW127" s="87"/>
      <c r="AHX127" s="87"/>
      <c r="AHY127" s="87"/>
      <c r="AHZ127" s="87"/>
      <c r="AIA127" s="87"/>
      <c r="AIB127" s="87"/>
      <c r="AIC127" s="87"/>
      <c r="AID127" s="87"/>
      <c r="AIE127" s="87"/>
      <c r="AIF127" s="87"/>
      <c r="AIG127" s="87"/>
      <c r="AIH127" s="87"/>
      <c r="AII127" s="87"/>
      <c r="AIJ127" s="87"/>
      <c r="AIK127" s="87"/>
      <c r="AIL127" s="87"/>
      <c r="AIM127" s="87"/>
      <c r="AIN127" s="87"/>
      <c r="AIO127" s="87"/>
      <c r="AIP127" s="87"/>
      <c r="AIQ127" s="87"/>
      <c r="AIR127" s="87"/>
      <c r="AIS127" s="87"/>
      <c r="AIT127" s="87"/>
      <c r="AIU127" s="87"/>
      <c r="AIV127" s="87"/>
      <c r="AIW127" s="87"/>
      <c r="AIX127" s="87"/>
      <c r="AIY127" s="87"/>
      <c r="AIZ127" s="87"/>
      <c r="AJA127" s="87"/>
      <c r="AJB127" s="87"/>
      <c r="AJC127" s="87"/>
      <c r="AJD127" s="87"/>
      <c r="AJE127" s="87"/>
      <c r="AJF127" s="87"/>
      <c r="AJG127" s="87"/>
      <c r="AJH127" s="87"/>
      <c r="AJI127" s="87"/>
      <c r="AJJ127" s="87"/>
      <c r="AJK127" s="87"/>
      <c r="AJL127" s="87"/>
      <c r="AJM127" s="87"/>
      <c r="AJN127" s="87"/>
      <c r="AJO127" s="87"/>
      <c r="AJP127" s="87"/>
      <c r="AJQ127" s="87"/>
      <c r="AJR127" s="87"/>
      <c r="AJS127" s="87"/>
      <c r="AJT127" s="87"/>
      <c r="AJU127" s="87"/>
      <c r="AJV127" s="87"/>
      <c r="AJW127" s="87"/>
      <c r="AJX127" s="87"/>
      <c r="AJY127" s="87"/>
      <c r="AJZ127" s="87"/>
      <c r="AKA127" s="87"/>
      <c r="AKB127" s="87"/>
      <c r="AKC127" s="87"/>
      <c r="AKD127" s="87"/>
      <c r="AKE127" s="87"/>
      <c r="AKF127" s="87"/>
      <c r="AKG127" s="87"/>
      <c r="AKH127" s="87"/>
      <c r="AKI127" s="87"/>
      <c r="AKJ127" s="87"/>
      <c r="AKK127" s="87"/>
      <c r="AKL127" s="87"/>
      <c r="AKM127" s="87"/>
      <c r="AKN127" s="87"/>
      <c r="AKO127" s="87"/>
      <c r="AKP127" s="87"/>
      <c r="AKQ127" s="87"/>
      <c r="AKR127" s="87"/>
      <c r="AKS127" s="87"/>
      <c r="AKT127" s="87"/>
      <c r="AKU127" s="87"/>
      <c r="AKV127" s="87"/>
      <c r="AKW127" s="87"/>
      <c r="AKX127" s="87"/>
      <c r="AKY127" s="87"/>
      <c r="AKZ127" s="87"/>
      <c r="ALA127" s="87"/>
      <c r="ALB127" s="87"/>
      <c r="ALC127" s="87"/>
      <c r="ALD127" s="87"/>
      <c r="ALE127" s="87"/>
      <c r="ALF127" s="87"/>
      <c r="ALG127" s="87"/>
      <c r="ALH127" s="87"/>
      <c r="ALI127" s="87"/>
      <c r="ALJ127" s="87"/>
      <c r="ALK127" s="87"/>
      <c r="ALL127" s="87"/>
      <c r="ALM127" s="87"/>
      <c r="ALN127" s="87"/>
      <c r="ALO127" s="87"/>
      <c r="ALP127" s="87"/>
      <c r="ALQ127" s="87"/>
      <c r="ALR127" s="87"/>
      <c r="ALS127" s="87"/>
      <c r="ALT127" s="87"/>
      <c r="ALU127" s="87"/>
      <c r="ALV127" s="87"/>
      <c r="ALW127" s="87"/>
      <c r="ALX127" s="87"/>
      <c r="ALY127" s="87"/>
      <c r="ALZ127" s="87"/>
      <c r="AMA127" s="87"/>
      <c r="AMB127" s="87"/>
      <c r="AMC127" s="87"/>
      <c r="AMD127" s="87"/>
      <c r="AME127" s="87"/>
      <c r="AMF127" s="87"/>
      <c r="AMG127" s="87"/>
      <c r="AMH127" s="87"/>
      <c r="AMI127" s="87"/>
      <c r="AMJ127" s="87"/>
      <c r="AMK127" s="87"/>
      <c r="AML127" s="87"/>
      <c r="AMM127" s="87"/>
      <c r="AMN127" s="87"/>
      <c r="AMO127" s="87"/>
      <c r="AMP127" s="87"/>
      <c r="AMQ127" s="87"/>
      <c r="AMR127" s="87"/>
      <c r="AMS127" s="87"/>
      <c r="AMT127" s="87"/>
      <c r="AMU127" s="87"/>
      <c r="AMV127" s="87"/>
      <c r="AMW127" s="87"/>
      <c r="AMX127" s="87"/>
      <c r="AMY127" s="87"/>
      <c r="AMZ127" s="87"/>
      <c r="ANA127" s="87"/>
      <c r="ANB127" s="87"/>
      <c r="ANC127" s="87"/>
      <c r="AND127" s="87"/>
      <c r="ANE127" s="87"/>
      <c r="ANF127" s="87"/>
      <c r="ANG127" s="87"/>
      <c r="ANH127" s="87"/>
      <c r="ANI127" s="87"/>
      <c r="ANJ127" s="87"/>
      <c r="ANK127" s="87"/>
      <c r="ANL127" s="87"/>
      <c r="ANM127" s="87"/>
      <c r="ANN127" s="87"/>
      <c r="ANO127" s="87"/>
      <c r="ANP127" s="87"/>
      <c r="ANQ127" s="87"/>
      <c r="ANR127" s="87"/>
      <c r="ANS127" s="87"/>
      <c r="ANT127" s="87"/>
      <c r="ANU127" s="87"/>
      <c r="ANV127" s="87"/>
      <c r="ANW127" s="87"/>
      <c r="ANX127" s="87"/>
      <c r="ANY127" s="87"/>
      <c r="ANZ127" s="87"/>
      <c r="AOA127" s="87"/>
      <c r="AOB127" s="87"/>
      <c r="AOC127" s="87"/>
      <c r="AOD127" s="87"/>
      <c r="AOE127" s="87"/>
      <c r="AOF127" s="87"/>
      <c r="AOG127" s="87"/>
      <c r="AOH127" s="87"/>
      <c r="AOI127" s="87"/>
      <c r="AOJ127" s="87"/>
      <c r="AOK127" s="87"/>
      <c r="AOL127" s="87"/>
      <c r="AOM127" s="87"/>
      <c r="AON127" s="87"/>
      <c r="AOO127" s="87"/>
      <c r="AOP127" s="87"/>
      <c r="AOQ127" s="87"/>
      <c r="AOR127" s="87"/>
      <c r="AOS127" s="87"/>
      <c r="AOT127" s="87"/>
      <c r="AOU127" s="87"/>
      <c r="AOV127" s="87"/>
      <c r="AOW127" s="87"/>
      <c r="AOX127" s="87"/>
      <c r="AOY127" s="87"/>
      <c r="AOZ127" s="87"/>
      <c r="APA127" s="87"/>
      <c r="APB127" s="87"/>
      <c r="APC127" s="87"/>
      <c r="APD127" s="87"/>
      <c r="APE127" s="87"/>
      <c r="APF127" s="87"/>
      <c r="APG127" s="87"/>
      <c r="APH127" s="87"/>
      <c r="API127" s="87"/>
      <c r="APJ127" s="87"/>
      <c r="APK127" s="87"/>
      <c r="APL127" s="87"/>
      <c r="APM127" s="87"/>
      <c r="APN127" s="87"/>
      <c r="APO127" s="87"/>
      <c r="APP127" s="87"/>
      <c r="APQ127" s="87"/>
      <c r="APR127" s="87"/>
      <c r="APS127" s="87"/>
      <c r="APT127" s="87"/>
      <c r="APU127" s="87"/>
      <c r="APV127" s="87"/>
      <c r="APW127" s="87"/>
      <c r="APX127" s="87"/>
      <c r="APY127" s="87"/>
      <c r="APZ127" s="87"/>
      <c r="AQA127" s="87"/>
      <c r="AQB127" s="87"/>
      <c r="AQC127" s="87"/>
      <c r="AQD127" s="87"/>
      <c r="AQE127" s="87"/>
      <c r="AQF127" s="87"/>
      <c r="AQG127" s="87"/>
      <c r="AQH127" s="87"/>
      <c r="AQI127" s="87"/>
      <c r="AQJ127" s="87"/>
      <c r="AQK127" s="87"/>
      <c r="AQL127" s="87"/>
      <c r="AQM127" s="87"/>
      <c r="AQN127" s="87"/>
      <c r="AQO127" s="87"/>
      <c r="AQP127" s="87"/>
      <c r="AQQ127" s="87"/>
      <c r="AQR127" s="87"/>
      <c r="AQS127" s="87"/>
      <c r="AQT127" s="87"/>
      <c r="AQU127" s="87"/>
      <c r="AQV127" s="87"/>
      <c r="AQW127" s="87"/>
      <c r="AQX127" s="87"/>
      <c r="AQY127" s="87"/>
      <c r="AQZ127" s="87"/>
      <c r="ARA127" s="87"/>
      <c r="ARB127" s="87"/>
      <c r="ARC127" s="87"/>
      <c r="ARD127" s="87"/>
      <c r="ARE127" s="87"/>
      <c r="ARF127" s="87"/>
      <c r="ARG127" s="87"/>
      <c r="ARH127" s="87"/>
      <c r="ARI127" s="87"/>
      <c r="ARJ127" s="87"/>
      <c r="ARK127" s="87"/>
      <c r="ARL127" s="87"/>
      <c r="ARM127" s="87"/>
      <c r="ARN127" s="87"/>
      <c r="ARO127" s="87"/>
      <c r="ARP127" s="87"/>
      <c r="ARQ127" s="87"/>
      <c r="ARR127" s="87"/>
      <c r="ARS127" s="87"/>
      <c r="ART127" s="87"/>
      <c r="ARU127" s="87"/>
      <c r="ARV127" s="87"/>
      <c r="ARW127" s="87"/>
      <c r="ARX127" s="87"/>
      <c r="ARY127" s="87"/>
      <c r="ARZ127" s="87"/>
      <c r="ASA127" s="87"/>
      <c r="ASB127" s="87"/>
      <c r="ASC127" s="87"/>
      <c r="ASD127" s="87"/>
      <c r="ASE127" s="87"/>
      <c r="ASF127" s="87"/>
      <c r="ASG127" s="87"/>
      <c r="ASH127" s="87"/>
      <c r="ASI127" s="87"/>
      <c r="ASJ127" s="87"/>
      <c r="ASK127" s="87"/>
      <c r="ASL127" s="87"/>
      <c r="ASM127" s="87"/>
      <c r="ASN127" s="87"/>
      <c r="ASO127" s="87"/>
      <c r="ASP127" s="87"/>
      <c r="ASQ127" s="87"/>
      <c r="ASR127" s="87"/>
      <c r="ASS127" s="87"/>
      <c r="AST127" s="87"/>
      <c r="ASU127" s="87"/>
      <c r="ASV127" s="87"/>
      <c r="ASW127" s="87"/>
      <c r="ASX127" s="87"/>
      <c r="ASY127" s="87"/>
      <c r="ASZ127" s="87"/>
      <c r="ATA127" s="87"/>
      <c r="ATB127" s="87"/>
      <c r="ATC127" s="87"/>
      <c r="ATD127" s="87"/>
      <c r="ATE127" s="87"/>
      <c r="ATF127" s="87"/>
      <c r="ATG127" s="87"/>
      <c r="ATH127" s="87"/>
      <c r="ATI127" s="87"/>
      <c r="ATJ127" s="87"/>
      <c r="ATK127" s="87"/>
      <c r="ATL127" s="87"/>
      <c r="ATM127" s="87"/>
      <c r="ATN127" s="87"/>
      <c r="ATO127" s="87"/>
      <c r="ATP127" s="87"/>
      <c r="ATQ127" s="87"/>
      <c r="ATR127" s="87"/>
      <c r="ATS127" s="87"/>
      <c r="ATT127" s="87"/>
      <c r="ATU127" s="87"/>
      <c r="ATV127" s="87"/>
      <c r="ATW127" s="87"/>
      <c r="ATX127" s="87"/>
      <c r="ATY127" s="87"/>
      <c r="ATZ127" s="87"/>
      <c r="AUA127" s="87"/>
      <c r="AUB127" s="87"/>
      <c r="AUC127" s="87"/>
      <c r="AUD127" s="87"/>
      <c r="AUE127" s="87"/>
      <c r="AUF127" s="87"/>
      <c r="AUG127" s="87"/>
      <c r="AUH127" s="87"/>
      <c r="AUI127" s="87"/>
      <c r="AUJ127" s="87"/>
      <c r="AUK127" s="87"/>
      <c r="AUL127" s="87"/>
      <c r="AUM127" s="87"/>
      <c r="AUN127" s="87"/>
      <c r="AUO127" s="87"/>
      <c r="AUP127" s="87"/>
      <c r="AUQ127" s="87"/>
      <c r="AUR127" s="87"/>
      <c r="AUS127" s="87"/>
      <c r="AUT127" s="87"/>
      <c r="AUU127" s="87"/>
      <c r="AUV127" s="87"/>
      <c r="AUW127" s="87"/>
      <c r="AUX127" s="87"/>
      <c r="AUY127" s="87"/>
      <c r="AUZ127" s="87"/>
      <c r="AVA127" s="87"/>
      <c r="AVB127" s="87"/>
      <c r="AVC127" s="87"/>
      <c r="AVD127" s="87"/>
      <c r="AVE127" s="87"/>
      <c r="AVF127" s="87"/>
      <c r="AVG127" s="87"/>
      <c r="AVH127" s="87"/>
      <c r="AVI127" s="87"/>
      <c r="AVJ127" s="87"/>
      <c r="AVK127" s="87"/>
      <c r="AVL127" s="87"/>
      <c r="AVM127" s="87"/>
      <c r="AVN127" s="87"/>
      <c r="AVO127" s="87"/>
      <c r="AVP127" s="87"/>
      <c r="AVQ127" s="87"/>
      <c r="AVR127" s="87"/>
      <c r="AVS127" s="87"/>
      <c r="AVT127" s="87"/>
      <c r="AVU127" s="87"/>
      <c r="AVV127" s="87"/>
      <c r="AVW127" s="87"/>
      <c r="AVX127" s="87"/>
      <c r="AVY127" s="87"/>
      <c r="AVZ127" s="87"/>
      <c r="AWA127" s="87"/>
      <c r="AWB127" s="87"/>
      <c r="AWC127" s="87"/>
      <c r="AWD127" s="87"/>
      <c r="AWE127" s="87"/>
      <c r="AWF127" s="87"/>
      <c r="AWG127" s="87"/>
      <c r="AWH127" s="87"/>
      <c r="AWI127" s="87"/>
      <c r="AWJ127" s="87"/>
      <c r="AWK127" s="87"/>
      <c r="AWL127" s="87"/>
      <c r="AWM127" s="87"/>
      <c r="AWN127" s="87"/>
      <c r="AWO127" s="87"/>
      <c r="AWP127" s="87"/>
      <c r="AWQ127" s="87"/>
      <c r="AWR127" s="87"/>
      <c r="AWS127" s="87"/>
      <c r="AWT127" s="87"/>
      <c r="AWU127" s="87"/>
      <c r="AWV127" s="87"/>
      <c r="AWW127" s="87"/>
      <c r="AWX127" s="87"/>
      <c r="AWY127" s="87"/>
      <c r="AWZ127" s="87"/>
      <c r="AXA127" s="87"/>
      <c r="AXB127" s="87"/>
      <c r="AXC127" s="87"/>
      <c r="AXD127" s="87"/>
      <c r="AXE127" s="87"/>
      <c r="AXF127" s="87"/>
      <c r="AXG127" s="87"/>
      <c r="AXH127" s="87"/>
      <c r="AXI127" s="87"/>
      <c r="AXJ127" s="87"/>
      <c r="AXK127" s="87"/>
      <c r="AXL127" s="87"/>
      <c r="AXM127" s="87"/>
      <c r="AXN127" s="87"/>
      <c r="AXO127" s="87"/>
      <c r="AXP127" s="87"/>
      <c r="AXQ127" s="87"/>
      <c r="AXR127" s="87"/>
      <c r="AXS127" s="87"/>
      <c r="AXT127" s="87"/>
      <c r="AXU127" s="87"/>
      <c r="AXV127" s="87"/>
      <c r="AXW127" s="87"/>
      <c r="AXX127" s="87"/>
      <c r="AXY127" s="87"/>
      <c r="AXZ127" s="87"/>
      <c r="AYA127" s="87"/>
      <c r="AYB127" s="87"/>
      <c r="AYC127" s="87"/>
      <c r="AYD127" s="87"/>
      <c r="AYE127" s="87"/>
      <c r="AYF127" s="87"/>
      <c r="AYG127" s="87"/>
      <c r="AYH127" s="87"/>
      <c r="AYI127" s="87"/>
      <c r="AYJ127" s="87"/>
      <c r="AYK127" s="87"/>
      <c r="AYL127" s="87"/>
      <c r="AYM127" s="87"/>
      <c r="AYN127" s="87"/>
      <c r="AYO127" s="87"/>
      <c r="AYP127" s="87"/>
      <c r="AYQ127" s="87"/>
      <c r="AYR127" s="87"/>
      <c r="AYS127" s="87"/>
      <c r="AYT127" s="87"/>
      <c r="AYU127" s="87"/>
      <c r="AYV127" s="87"/>
      <c r="AYW127" s="87"/>
      <c r="AYX127" s="87"/>
      <c r="AYY127" s="87"/>
      <c r="AYZ127" s="87"/>
      <c r="AZA127" s="87"/>
      <c r="AZB127" s="87"/>
      <c r="AZC127" s="87"/>
      <c r="AZD127" s="87"/>
      <c r="AZE127" s="87"/>
      <c r="AZF127" s="87"/>
      <c r="AZG127" s="87"/>
      <c r="AZH127" s="87"/>
      <c r="AZI127" s="87"/>
      <c r="AZJ127" s="87"/>
      <c r="AZK127" s="87"/>
      <c r="AZL127" s="87"/>
      <c r="AZM127" s="87"/>
      <c r="AZN127" s="87"/>
      <c r="AZO127" s="87"/>
      <c r="AZP127" s="87"/>
      <c r="AZQ127" s="87"/>
      <c r="AZR127" s="87"/>
      <c r="AZS127" s="87"/>
      <c r="AZT127" s="87"/>
      <c r="AZU127" s="87"/>
      <c r="AZV127" s="87"/>
      <c r="AZW127" s="87"/>
      <c r="AZX127" s="87"/>
      <c r="AZY127" s="87"/>
      <c r="AZZ127" s="87"/>
      <c r="BAA127" s="87"/>
      <c r="BAB127" s="87"/>
      <c r="BAC127" s="87"/>
      <c r="BAD127" s="87"/>
      <c r="BAE127" s="87"/>
      <c r="BAF127" s="87"/>
      <c r="BAG127" s="87"/>
      <c r="BAH127" s="87"/>
      <c r="BAI127" s="87"/>
      <c r="BAJ127" s="87"/>
      <c r="BAK127" s="87"/>
      <c r="BAL127" s="87"/>
      <c r="BAM127" s="87"/>
      <c r="BAN127" s="87"/>
      <c r="BAO127" s="87"/>
      <c r="BAP127" s="87"/>
      <c r="BAQ127" s="87"/>
      <c r="BAR127" s="87"/>
      <c r="BAS127" s="87"/>
      <c r="BAT127" s="87"/>
      <c r="BAU127" s="87"/>
      <c r="BAV127" s="87"/>
      <c r="BAW127" s="87"/>
      <c r="BAX127" s="87"/>
      <c r="BAY127" s="87"/>
      <c r="BAZ127" s="87"/>
      <c r="BBA127" s="87"/>
      <c r="BBB127" s="87"/>
      <c r="BBC127" s="87"/>
      <c r="BBD127" s="87"/>
      <c r="BBE127" s="87"/>
      <c r="BBF127" s="87"/>
      <c r="BBG127" s="87"/>
      <c r="BBH127" s="87"/>
      <c r="BBI127" s="87"/>
      <c r="BBJ127" s="87"/>
      <c r="BBK127" s="87"/>
      <c r="BBL127" s="87"/>
      <c r="BBM127" s="87"/>
      <c r="BBN127" s="87"/>
      <c r="BBO127" s="87"/>
      <c r="BBP127" s="87"/>
      <c r="BBQ127" s="87"/>
      <c r="BBR127" s="87"/>
      <c r="BBS127" s="87"/>
      <c r="BBT127" s="87"/>
      <c r="BBU127" s="87"/>
      <c r="BBV127" s="87"/>
      <c r="BBW127" s="87"/>
      <c r="BBX127" s="87"/>
      <c r="BBY127" s="87"/>
      <c r="BBZ127" s="87"/>
      <c r="BCA127" s="87"/>
      <c r="BCB127" s="87"/>
      <c r="BCC127" s="87"/>
      <c r="BCD127" s="87"/>
      <c r="BCE127" s="87"/>
      <c r="BCF127" s="87"/>
      <c r="BCG127" s="87"/>
      <c r="BCH127" s="87"/>
      <c r="BCI127" s="87"/>
      <c r="BCJ127" s="87"/>
      <c r="BCK127" s="87"/>
      <c r="BCL127" s="87"/>
      <c r="BCM127" s="87"/>
      <c r="BCN127" s="87"/>
      <c r="BCO127" s="87"/>
      <c r="BCP127" s="87"/>
      <c r="BCQ127" s="87"/>
      <c r="BCR127" s="87"/>
      <c r="BCS127" s="87"/>
      <c r="BCT127" s="87"/>
      <c r="BCU127" s="87"/>
      <c r="BCV127" s="87"/>
      <c r="BCW127" s="87"/>
      <c r="BCX127" s="87"/>
      <c r="BCY127" s="87"/>
      <c r="BCZ127" s="87"/>
      <c r="BDA127" s="87"/>
      <c r="BDB127" s="87"/>
      <c r="BDC127" s="87"/>
      <c r="BDD127" s="87"/>
      <c r="BDE127" s="87"/>
      <c r="BDF127" s="87"/>
      <c r="BDG127" s="87"/>
      <c r="BDH127" s="87"/>
      <c r="BDI127" s="87"/>
      <c r="BDJ127" s="87"/>
      <c r="BDK127" s="87"/>
      <c r="BDL127" s="87"/>
      <c r="BDM127" s="87"/>
      <c r="BDN127" s="87"/>
      <c r="BDO127" s="87"/>
      <c r="BDP127" s="87"/>
      <c r="BDQ127" s="87"/>
      <c r="BDR127" s="87"/>
      <c r="BDS127" s="87"/>
      <c r="BDT127" s="87"/>
      <c r="BDU127" s="87"/>
      <c r="BDV127" s="87"/>
      <c r="BDW127" s="87"/>
      <c r="BDX127" s="87"/>
      <c r="BDY127" s="87"/>
      <c r="BDZ127" s="87"/>
      <c r="BEA127" s="87"/>
      <c r="BEB127" s="87"/>
      <c r="BEC127" s="87"/>
      <c r="BED127" s="87"/>
      <c r="BEE127" s="87"/>
      <c r="BEF127" s="87"/>
      <c r="BEG127" s="87"/>
      <c r="BEH127" s="87"/>
      <c r="BEI127" s="87"/>
      <c r="BEJ127" s="87"/>
      <c r="BEK127" s="87"/>
      <c r="BEL127" s="87"/>
      <c r="BEM127" s="87"/>
      <c r="BEN127" s="87"/>
      <c r="BEO127" s="87"/>
      <c r="BEP127" s="87"/>
      <c r="BEQ127" s="87"/>
      <c r="BER127" s="87"/>
      <c r="BES127" s="87"/>
      <c r="BET127" s="87"/>
      <c r="BEU127" s="87"/>
      <c r="BEV127" s="87"/>
      <c r="BEW127" s="87"/>
      <c r="BEX127" s="87"/>
      <c r="BEY127" s="87"/>
      <c r="BEZ127" s="87"/>
      <c r="BFA127" s="87"/>
      <c r="BFB127" s="87"/>
      <c r="BFC127" s="87"/>
      <c r="BFD127" s="87"/>
      <c r="BFE127" s="87"/>
      <c r="BFF127" s="87"/>
      <c r="BFG127" s="87"/>
      <c r="BFH127" s="87"/>
      <c r="BFI127" s="87"/>
      <c r="BFJ127" s="87"/>
      <c r="BFK127" s="87"/>
      <c r="BFL127" s="87"/>
      <c r="BFM127" s="87"/>
      <c r="BFN127" s="87"/>
      <c r="BFO127" s="87"/>
      <c r="BFP127" s="87"/>
      <c r="BFQ127" s="87"/>
      <c r="BFR127" s="87"/>
      <c r="BFS127" s="87"/>
      <c r="BFT127" s="87"/>
      <c r="BFU127" s="87"/>
      <c r="BFV127" s="87"/>
      <c r="BFW127" s="87"/>
      <c r="BFX127" s="87"/>
      <c r="BFY127" s="87"/>
      <c r="BFZ127" s="87"/>
      <c r="BGA127" s="87"/>
      <c r="BGB127" s="87"/>
      <c r="BGC127" s="87"/>
      <c r="BGD127" s="87"/>
      <c r="BGE127" s="87"/>
      <c r="BGF127" s="87"/>
      <c r="BGG127" s="87"/>
      <c r="BGH127" s="87"/>
      <c r="BGI127" s="87"/>
      <c r="BGJ127" s="87"/>
      <c r="BGK127" s="87"/>
      <c r="BGL127" s="87"/>
      <c r="BGM127" s="87"/>
      <c r="BGN127" s="87"/>
      <c r="BGO127" s="87"/>
      <c r="BGP127" s="87"/>
      <c r="BGQ127" s="87"/>
      <c r="BGR127" s="87"/>
      <c r="BGS127" s="87"/>
      <c r="BGT127" s="87"/>
      <c r="BGU127" s="87"/>
      <c r="BGV127" s="87"/>
      <c r="BGW127" s="87"/>
      <c r="BGX127" s="87"/>
      <c r="BGY127" s="87"/>
      <c r="BGZ127" s="87"/>
      <c r="BHA127" s="87"/>
      <c r="BHB127" s="87"/>
      <c r="BHC127" s="87"/>
      <c r="BHD127" s="87"/>
      <c r="BHE127" s="87"/>
      <c r="BHF127" s="87"/>
      <c r="BHG127" s="87"/>
      <c r="BHH127" s="87"/>
      <c r="BHI127" s="87"/>
      <c r="BHJ127" s="87"/>
      <c r="BHK127" s="87"/>
      <c r="BHL127" s="87"/>
      <c r="BHM127" s="87"/>
      <c r="BHN127" s="87"/>
      <c r="BHO127" s="87"/>
      <c r="BHP127" s="87"/>
      <c r="BHQ127" s="87"/>
      <c r="BHR127" s="87"/>
      <c r="BHS127" s="87"/>
      <c r="BHT127" s="87"/>
      <c r="BHU127" s="87"/>
      <c r="BHV127" s="87"/>
      <c r="BHW127" s="87"/>
      <c r="BHX127" s="87"/>
      <c r="BHY127" s="87"/>
      <c r="BHZ127" s="87"/>
      <c r="BIA127" s="87"/>
      <c r="BIB127" s="87"/>
      <c r="BIC127" s="87"/>
      <c r="BID127" s="87"/>
      <c r="BIE127" s="87"/>
      <c r="BIF127" s="87"/>
      <c r="BIG127" s="87"/>
      <c r="BIH127" s="87"/>
      <c r="BII127" s="87"/>
      <c r="BIJ127" s="87"/>
      <c r="BIK127" s="87"/>
      <c r="BIL127" s="87"/>
      <c r="BIM127" s="87"/>
      <c r="BIN127" s="87"/>
      <c r="BIO127" s="87"/>
      <c r="BIP127" s="87"/>
      <c r="BIQ127" s="87"/>
      <c r="BIR127" s="87"/>
      <c r="BIS127" s="87"/>
      <c r="BIT127" s="87"/>
      <c r="BIU127" s="87"/>
      <c r="BIV127" s="87"/>
      <c r="BIW127" s="87"/>
      <c r="BIX127" s="87"/>
      <c r="BIY127" s="87"/>
      <c r="BIZ127" s="87"/>
      <c r="BJA127" s="87"/>
      <c r="BJB127" s="87"/>
      <c r="BJC127" s="87"/>
      <c r="BJD127" s="87"/>
      <c r="BJE127" s="87"/>
      <c r="BJF127" s="87"/>
      <c r="BJG127" s="87"/>
      <c r="BJH127" s="87"/>
      <c r="BJI127" s="87"/>
      <c r="BJJ127" s="87"/>
      <c r="BJK127" s="87"/>
      <c r="BJL127" s="87"/>
      <c r="BJM127" s="87"/>
      <c r="BJN127" s="87"/>
      <c r="BJO127" s="87"/>
      <c r="BJP127" s="87"/>
      <c r="BJQ127" s="87"/>
      <c r="BJR127" s="87"/>
      <c r="BJS127" s="87"/>
      <c r="BJT127" s="87"/>
      <c r="BJU127" s="87"/>
      <c r="BJV127" s="87"/>
      <c r="BJW127" s="87"/>
      <c r="BJX127" s="87"/>
      <c r="BJY127" s="87"/>
      <c r="BJZ127" s="87"/>
      <c r="BKA127" s="87"/>
      <c r="BKB127" s="87"/>
      <c r="BKC127" s="87"/>
      <c r="BKD127" s="87"/>
      <c r="BKE127" s="87"/>
      <c r="BKF127" s="87"/>
      <c r="BKG127" s="87"/>
      <c r="BKH127" s="87"/>
      <c r="BKI127" s="87"/>
      <c r="BKJ127" s="87"/>
      <c r="BKK127" s="87"/>
      <c r="BKL127" s="87"/>
      <c r="BKM127" s="87"/>
      <c r="BKN127" s="87"/>
      <c r="BKO127" s="87"/>
      <c r="BKP127" s="87"/>
      <c r="BKQ127" s="87"/>
      <c r="BKR127" s="87"/>
      <c r="BKS127" s="87"/>
      <c r="BKT127" s="87"/>
      <c r="BKU127" s="87"/>
      <c r="BKV127" s="87"/>
      <c r="BKW127" s="87"/>
      <c r="BKX127" s="87"/>
      <c r="BKY127" s="87"/>
      <c r="BKZ127" s="87"/>
      <c r="BLA127" s="87"/>
      <c r="BLB127" s="87"/>
      <c r="BLC127" s="87"/>
      <c r="BLD127" s="87"/>
      <c r="BLE127" s="87"/>
      <c r="BLF127" s="87"/>
      <c r="BLG127" s="87"/>
      <c r="BLH127" s="87"/>
      <c r="BLI127" s="87"/>
      <c r="BLJ127" s="87"/>
      <c r="BLK127" s="87"/>
      <c r="BLL127" s="87"/>
      <c r="BLM127" s="87"/>
      <c r="BLN127" s="87"/>
      <c r="BLO127" s="87"/>
      <c r="BLP127" s="87"/>
      <c r="BLQ127" s="87"/>
      <c r="BLR127" s="87"/>
      <c r="BLS127" s="87"/>
      <c r="BLT127" s="87"/>
      <c r="BLU127" s="87"/>
      <c r="BLV127" s="87"/>
      <c r="BLW127" s="87"/>
      <c r="BLX127" s="87"/>
      <c r="BLY127" s="87"/>
      <c r="BLZ127" s="87"/>
      <c r="BMA127" s="87"/>
      <c r="BMB127" s="87"/>
      <c r="BMC127" s="87"/>
      <c r="BMD127" s="87"/>
      <c r="BME127" s="87"/>
      <c r="BMF127" s="87"/>
      <c r="BMG127" s="87"/>
      <c r="BMH127" s="87"/>
      <c r="BMI127" s="87"/>
      <c r="BMJ127" s="87"/>
      <c r="BMK127" s="87"/>
      <c r="BML127" s="87"/>
      <c r="BMM127" s="87"/>
      <c r="BMN127" s="87"/>
      <c r="BMO127" s="87"/>
      <c r="BMP127" s="87"/>
      <c r="BMQ127" s="87"/>
      <c r="BMR127" s="87"/>
      <c r="BMS127" s="87"/>
      <c r="BMT127" s="87"/>
      <c r="BMU127" s="87"/>
      <c r="BMV127" s="87"/>
      <c r="BMW127" s="87"/>
      <c r="BMX127" s="87"/>
      <c r="BMY127" s="87"/>
      <c r="BMZ127" s="87"/>
      <c r="BNA127" s="87"/>
      <c r="BNB127" s="87"/>
      <c r="BNC127" s="87"/>
      <c r="BND127" s="87"/>
      <c r="BNE127" s="87"/>
      <c r="BNF127" s="87"/>
      <c r="BNG127" s="87"/>
      <c r="BNH127" s="87"/>
      <c r="BNI127" s="87"/>
      <c r="BNJ127" s="87"/>
      <c r="BNK127" s="87"/>
      <c r="BNL127" s="87"/>
      <c r="BNM127" s="87"/>
      <c r="BNN127" s="87"/>
      <c r="BNO127" s="87"/>
      <c r="BNP127" s="87"/>
      <c r="BNQ127" s="87"/>
      <c r="BNR127" s="87"/>
      <c r="BNS127" s="87"/>
      <c r="BNT127" s="87"/>
      <c r="BNU127" s="87"/>
      <c r="BNV127" s="87"/>
      <c r="BNW127" s="87"/>
      <c r="BNX127" s="87"/>
      <c r="BNY127" s="87"/>
      <c r="BNZ127" s="87"/>
      <c r="BOA127" s="87"/>
      <c r="BOB127" s="87"/>
      <c r="BOC127" s="87"/>
      <c r="BOD127" s="87"/>
      <c r="BOE127" s="87"/>
      <c r="BOF127" s="87"/>
      <c r="BOG127" s="87"/>
      <c r="BOH127" s="87"/>
      <c r="BOI127" s="87"/>
      <c r="BOJ127" s="87"/>
      <c r="BOK127" s="87"/>
      <c r="BOL127" s="87"/>
      <c r="BOM127" s="87"/>
      <c r="BON127" s="87"/>
      <c r="BOO127" s="87"/>
      <c r="BOP127" s="87"/>
      <c r="BOQ127" s="87"/>
      <c r="BOR127" s="87"/>
      <c r="BOS127" s="87"/>
      <c r="BOT127" s="87"/>
      <c r="BOU127" s="87"/>
      <c r="BOV127" s="87"/>
      <c r="BOW127" s="87"/>
      <c r="BOX127" s="87"/>
      <c r="BOY127" s="87"/>
      <c r="BOZ127" s="87"/>
      <c r="BPA127" s="87"/>
      <c r="BPB127" s="87"/>
      <c r="BPC127" s="87"/>
      <c r="BPD127" s="87"/>
      <c r="BPE127" s="87"/>
      <c r="BPF127" s="87"/>
      <c r="BPG127" s="87"/>
      <c r="BPH127" s="87"/>
      <c r="BPI127" s="87"/>
      <c r="BPJ127" s="87"/>
      <c r="BPK127" s="87"/>
      <c r="BPL127" s="87"/>
      <c r="BPM127" s="87"/>
      <c r="BPN127" s="87"/>
      <c r="BPO127" s="87"/>
      <c r="BPP127" s="87"/>
      <c r="BPQ127" s="87"/>
      <c r="BPR127" s="87"/>
      <c r="BPS127" s="87"/>
      <c r="BPT127" s="87"/>
      <c r="BPU127" s="87"/>
      <c r="BPV127" s="87"/>
      <c r="BPW127" s="87"/>
      <c r="BPX127" s="87"/>
      <c r="BPY127" s="87"/>
      <c r="BPZ127" s="87"/>
      <c r="BQA127" s="87"/>
      <c r="BQB127" s="87"/>
      <c r="BQC127" s="87"/>
      <c r="BQD127" s="87"/>
      <c r="BQE127" s="87"/>
      <c r="BQF127" s="87"/>
      <c r="BQG127" s="87"/>
      <c r="BQH127" s="87"/>
      <c r="BQI127" s="87"/>
      <c r="BQJ127" s="87"/>
      <c r="BQK127" s="87"/>
      <c r="BQL127" s="87"/>
      <c r="BQM127" s="87"/>
      <c r="BQN127" s="87"/>
      <c r="BQO127" s="87"/>
      <c r="BQP127" s="87"/>
      <c r="BQQ127" s="87"/>
      <c r="BQR127" s="87"/>
      <c r="BQS127" s="87"/>
      <c r="BQT127" s="87"/>
      <c r="BQU127" s="87"/>
      <c r="BQV127" s="87"/>
      <c r="BQW127" s="87"/>
      <c r="BQX127" s="87"/>
      <c r="BQY127" s="87"/>
      <c r="BQZ127" s="87"/>
      <c r="BRA127" s="87"/>
      <c r="BRB127" s="87"/>
      <c r="BRC127" s="87"/>
      <c r="BRD127" s="87"/>
      <c r="BRE127" s="87"/>
      <c r="BRF127" s="87"/>
      <c r="BRG127" s="87"/>
      <c r="BRH127" s="87"/>
      <c r="BRI127" s="87"/>
      <c r="BRJ127" s="87"/>
      <c r="BRK127" s="87"/>
      <c r="BRL127" s="87"/>
      <c r="BRM127" s="87"/>
      <c r="BRN127" s="87"/>
      <c r="BRO127" s="87"/>
      <c r="BRP127" s="87"/>
      <c r="BRQ127" s="87"/>
      <c r="BRR127" s="87"/>
      <c r="BRS127" s="87"/>
      <c r="BRT127" s="87"/>
      <c r="BRU127" s="87"/>
      <c r="BRV127" s="87"/>
      <c r="BRW127" s="87"/>
      <c r="BRX127" s="87"/>
      <c r="BRY127" s="87"/>
      <c r="BRZ127" s="87"/>
      <c r="BSA127" s="87"/>
      <c r="BSB127" s="87"/>
      <c r="BSC127" s="87"/>
      <c r="BSD127" s="87"/>
      <c r="BSE127" s="87"/>
      <c r="BSF127" s="87"/>
      <c r="BSG127" s="87"/>
      <c r="BSH127" s="87"/>
      <c r="BSI127" s="87"/>
      <c r="BSJ127" s="87"/>
      <c r="BSK127" s="87"/>
      <c r="BSL127" s="87"/>
      <c r="BSM127" s="87"/>
      <c r="BSN127" s="87"/>
      <c r="BSO127" s="87"/>
      <c r="BSP127" s="87"/>
      <c r="BSQ127" s="87"/>
      <c r="BSR127" s="87"/>
      <c r="BSS127" s="87"/>
      <c r="BST127" s="87"/>
      <c r="BSU127" s="87"/>
      <c r="BSV127" s="87"/>
      <c r="BSW127" s="87"/>
      <c r="BSX127" s="87"/>
      <c r="BSY127" s="87"/>
      <c r="BSZ127" s="87"/>
      <c r="BTA127" s="87"/>
      <c r="BTB127" s="87"/>
      <c r="BTC127" s="87"/>
      <c r="BTD127" s="87"/>
      <c r="BTE127" s="87"/>
      <c r="BTF127" s="87"/>
      <c r="BTG127" s="87"/>
      <c r="BTH127" s="87"/>
      <c r="BTI127" s="87"/>
      <c r="BTJ127" s="87"/>
      <c r="BTK127" s="87"/>
      <c r="BTL127" s="87"/>
      <c r="BTM127" s="87"/>
      <c r="BTN127" s="87"/>
      <c r="BTO127" s="87"/>
      <c r="BTP127" s="87"/>
      <c r="BTQ127" s="87"/>
      <c r="BTR127" s="87"/>
      <c r="BTS127" s="87"/>
      <c r="BTT127" s="87"/>
      <c r="BTU127" s="87"/>
      <c r="BTV127" s="87"/>
      <c r="BTW127" s="87"/>
      <c r="BTX127" s="87"/>
      <c r="BTY127" s="87"/>
      <c r="BTZ127" s="87"/>
      <c r="BUA127" s="87"/>
      <c r="BUB127" s="87"/>
      <c r="BUC127" s="87"/>
      <c r="BUD127" s="87"/>
      <c r="BUE127" s="87"/>
      <c r="BUF127" s="87"/>
      <c r="BUG127" s="87"/>
      <c r="BUH127" s="87"/>
      <c r="BUI127" s="87"/>
      <c r="BUJ127" s="87"/>
      <c r="BUK127" s="87"/>
      <c r="BUL127" s="87"/>
      <c r="BUM127" s="87"/>
      <c r="BUN127" s="87"/>
      <c r="BUO127" s="87"/>
      <c r="BUP127" s="87"/>
      <c r="BUQ127" s="87"/>
      <c r="BUR127" s="87"/>
      <c r="BUS127" s="87"/>
      <c r="BUT127" s="87"/>
      <c r="BUU127" s="87"/>
      <c r="BUV127" s="87"/>
      <c r="BUW127" s="87"/>
      <c r="BUX127" s="87"/>
      <c r="BUY127" s="87"/>
      <c r="BUZ127" s="87"/>
      <c r="BVA127" s="87"/>
      <c r="BVB127" s="87"/>
      <c r="BVC127" s="87"/>
      <c r="BVD127" s="87"/>
      <c r="BVE127" s="87"/>
      <c r="BVF127" s="87"/>
      <c r="BVG127" s="87"/>
      <c r="BVH127" s="87"/>
      <c r="BVI127" s="87"/>
      <c r="BVJ127" s="87"/>
      <c r="BVK127" s="87"/>
      <c r="BVL127" s="87"/>
      <c r="BVM127" s="87"/>
      <c r="BVN127" s="87"/>
      <c r="BVO127" s="87"/>
      <c r="BVP127" s="87"/>
      <c r="BVQ127" s="87"/>
      <c r="BVR127" s="87"/>
      <c r="BVS127" s="87"/>
      <c r="BVT127" s="87"/>
      <c r="BVU127" s="87"/>
      <c r="BVV127" s="87"/>
      <c r="BVW127" s="87"/>
      <c r="BVX127" s="87"/>
      <c r="BVY127" s="87"/>
      <c r="BVZ127" s="87"/>
      <c r="BWA127" s="87"/>
      <c r="BWB127" s="87"/>
      <c r="BWC127" s="87"/>
      <c r="BWD127" s="87"/>
      <c r="BWE127" s="87"/>
      <c r="BWF127" s="87"/>
      <c r="BWG127" s="87"/>
      <c r="BWH127" s="87"/>
      <c r="BWI127" s="87"/>
      <c r="BWJ127" s="87"/>
      <c r="BWK127" s="87"/>
      <c r="BWL127" s="87"/>
      <c r="BWM127" s="87"/>
      <c r="BWN127" s="87"/>
      <c r="BWO127" s="87"/>
      <c r="BWP127" s="87"/>
      <c r="BWQ127" s="87"/>
      <c r="BWR127" s="87"/>
      <c r="BWS127" s="87"/>
      <c r="BWT127" s="87"/>
      <c r="BWU127" s="87"/>
      <c r="BWV127" s="87"/>
      <c r="BWW127" s="87"/>
      <c r="BWX127" s="87"/>
      <c r="BWY127" s="87"/>
      <c r="BWZ127" s="87"/>
      <c r="BXA127" s="87"/>
      <c r="BXB127" s="87"/>
      <c r="BXC127" s="87"/>
      <c r="BXD127" s="87"/>
      <c r="BXE127" s="87"/>
      <c r="BXF127" s="87"/>
      <c r="BXG127" s="87"/>
      <c r="BXH127" s="87"/>
      <c r="BXI127" s="87"/>
      <c r="BXJ127" s="87"/>
      <c r="BXK127" s="87"/>
      <c r="BXL127" s="87"/>
      <c r="BXM127" s="87"/>
      <c r="BXN127" s="87"/>
      <c r="BXO127" s="87"/>
      <c r="BXP127" s="87"/>
      <c r="BXQ127" s="87"/>
      <c r="BXR127" s="87"/>
      <c r="BXS127" s="87"/>
      <c r="BXT127" s="87"/>
      <c r="BXU127" s="87"/>
      <c r="BXV127" s="87"/>
      <c r="BXW127" s="87"/>
      <c r="BXX127" s="87"/>
      <c r="BXY127" s="87"/>
    </row>
    <row r="128" spans="1:2001" s="88" customFormat="1" ht="15.75" hidden="1" customHeight="1" outlineLevel="1">
      <c r="A128" s="53"/>
      <c r="B128" s="89" t="s">
        <v>43</v>
      </c>
      <c r="C128" s="90">
        <f>'[17]2012 Charge Activity'!$AE$1122</f>
        <v>11</v>
      </c>
      <c r="D128" s="91"/>
      <c r="E128" s="85"/>
      <c r="F128" s="85"/>
      <c r="G128" s="64"/>
      <c r="H128" s="64"/>
      <c r="I128" s="95"/>
      <c r="J128" s="85"/>
      <c r="K128" s="66"/>
      <c r="L128" s="65"/>
      <c r="M128" s="65"/>
      <c r="N128" s="65"/>
      <c r="O128" s="6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7"/>
      <c r="IM128" s="87"/>
      <c r="IN128" s="87"/>
      <c r="IO128" s="87"/>
      <c r="IP128" s="87"/>
      <c r="IQ128" s="87"/>
      <c r="IR128" s="87"/>
      <c r="IS128" s="87"/>
      <c r="IT128" s="87"/>
      <c r="IU128" s="87"/>
      <c r="IV128" s="87"/>
      <c r="IW128" s="87"/>
      <c r="IX128" s="87"/>
      <c r="IY128" s="87"/>
      <c r="IZ128" s="87"/>
      <c r="JA128" s="87"/>
      <c r="JB128" s="87"/>
      <c r="JC128" s="87"/>
      <c r="JD128" s="87"/>
      <c r="JE128" s="87"/>
      <c r="JF128" s="87"/>
      <c r="JG128" s="87"/>
      <c r="JH128" s="87"/>
      <c r="JI128" s="87"/>
      <c r="JJ128" s="87"/>
      <c r="JK128" s="87"/>
      <c r="JL128" s="87"/>
      <c r="JM128" s="87"/>
      <c r="JN128" s="87"/>
      <c r="JO128" s="87"/>
      <c r="JP128" s="87"/>
      <c r="JQ128" s="87"/>
      <c r="JR128" s="87"/>
      <c r="JS128" s="87"/>
      <c r="JT128" s="87"/>
      <c r="JU128" s="87"/>
      <c r="JV128" s="87"/>
      <c r="JW128" s="87"/>
      <c r="JX128" s="87"/>
      <c r="JY128" s="87"/>
      <c r="JZ128" s="87"/>
      <c r="KA128" s="87"/>
      <c r="KB128" s="87"/>
      <c r="KC128" s="87"/>
      <c r="KD128" s="87"/>
      <c r="KE128" s="87"/>
      <c r="KF128" s="87"/>
      <c r="KG128" s="87"/>
      <c r="KH128" s="87"/>
      <c r="KI128" s="87"/>
      <c r="KJ128" s="87"/>
      <c r="KK128" s="87"/>
      <c r="KL128" s="87"/>
      <c r="KM128" s="87"/>
      <c r="KN128" s="87"/>
      <c r="KO128" s="87"/>
      <c r="KP128" s="87"/>
      <c r="KQ128" s="87"/>
      <c r="KR128" s="87"/>
      <c r="KS128" s="87"/>
      <c r="KT128" s="87"/>
      <c r="KU128" s="87"/>
      <c r="KV128" s="87"/>
      <c r="KW128" s="87"/>
      <c r="KX128" s="87"/>
      <c r="KY128" s="87"/>
      <c r="KZ128" s="87"/>
      <c r="LA128" s="87"/>
      <c r="LB128" s="87"/>
      <c r="LC128" s="87"/>
      <c r="LD128" s="87"/>
      <c r="LE128" s="87"/>
      <c r="LF128" s="87"/>
      <c r="LG128" s="87"/>
      <c r="LH128" s="87"/>
      <c r="LI128" s="87"/>
      <c r="LJ128" s="87"/>
      <c r="LK128" s="87"/>
      <c r="LL128" s="87"/>
      <c r="LM128" s="87"/>
      <c r="LN128" s="87"/>
      <c r="LO128" s="87"/>
      <c r="LP128" s="87"/>
      <c r="LQ128" s="87"/>
      <c r="LR128" s="87"/>
      <c r="LS128" s="87"/>
      <c r="LT128" s="87"/>
      <c r="LU128" s="87"/>
      <c r="LV128" s="87"/>
      <c r="LW128" s="87"/>
      <c r="LX128" s="87"/>
      <c r="LY128" s="87"/>
      <c r="LZ128" s="87"/>
      <c r="MA128" s="87"/>
      <c r="MB128" s="87"/>
      <c r="MC128" s="87"/>
      <c r="MD128" s="87"/>
      <c r="ME128" s="87"/>
      <c r="MF128" s="87"/>
      <c r="MG128" s="87"/>
      <c r="MH128" s="87"/>
      <c r="MI128" s="87"/>
      <c r="MJ128" s="87"/>
      <c r="MK128" s="87"/>
      <c r="ML128" s="87"/>
      <c r="MM128" s="87"/>
      <c r="MN128" s="87"/>
      <c r="MO128" s="87"/>
      <c r="MP128" s="87"/>
      <c r="MQ128" s="87"/>
      <c r="MR128" s="87"/>
      <c r="MS128" s="87"/>
      <c r="MT128" s="87"/>
      <c r="MU128" s="87"/>
      <c r="MV128" s="87"/>
      <c r="MW128" s="87"/>
      <c r="MX128" s="87"/>
      <c r="MY128" s="87"/>
      <c r="MZ128" s="87"/>
      <c r="NA128" s="87"/>
      <c r="NB128" s="87"/>
      <c r="NC128" s="87"/>
      <c r="ND128" s="87"/>
      <c r="NE128" s="87"/>
      <c r="NF128" s="87"/>
      <c r="NG128" s="87"/>
      <c r="NH128" s="87"/>
      <c r="NI128" s="87"/>
      <c r="NJ128" s="87"/>
      <c r="NK128" s="87"/>
      <c r="NL128" s="87"/>
      <c r="NM128" s="87"/>
      <c r="NN128" s="87"/>
      <c r="NO128" s="87"/>
      <c r="NP128" s="87"/>
      <c r="NQ128" s="87"/>
      <c r="NR128" s="87"/>
      <c r="NS128" s="87"/>
      <c r="NT128" s="87"/>
      <c r="NU128" s="87"/>
      <c r="NV128" s="87"/>
      <c r="NW128" s="87"/>
      <c r="NX128" s="87"/>
      <c r="NY128" s="87"/>
      <c r="NZ128" s="87"/>
      <c r="OA128" s="87"/>
      <c r="OB128" s="87"/>
      <c r="OC128" s="87"/>
      <c r="OD128" s="87"/>
      <c r="OE128" s="87"/>
      <c r="OF128" s="87"/>
      <c r="OG128" s="87"/>
      <c r="OH128" s="87"/>
      <c r="OI128" s="87"/>
      <c r="OJ128" s="87"/>
      <c r="OK128" s="87"/>
      <c r="OL128" s="87"/>
      <c r="OM128" s="87"/>
      <c r="ON128" s="87"/>
      <c r="OO128" s="87"/>
      <c r="OP128" s="87"/>
      <c r="OQ128" s="87"/>
      <c r="OR128" s="87"/>
      <c r="OS128" s="87"/>
      <c r="OT128" s="87"/>
      <c r="OU128" s="87"/>
      <c r="OV128" s="87"/>
      <c r="OW128" s="87"/>
      <c r="OX128" s="87"/>
      <c r="OY128" s="87"/>
      <c r="OZ128" s="87"/>
      <c r="PA128" s="87"/>
      <c r="PB128" s="87"/>
      <c r="PC128" s="87"/>
      <c r="PD128" s="87"/>
      <c r="PE128" s="87"/>
      <c r="PF128" s="87"/>
      <c r="PG128" s="87"/>
      <c r="PH128" s="87"/>
      <c r="PI128" s="87"/>
      <c r="PJ128" s="87"/>
      <c r="PK128" s="87"/>
      <c r="PL128" s="87"/>
      <c r="PM128" s="87"/>
      <c r="PN128" s="87"/>
      <c r="PO128" s="87"/>
      <c r="PP128" s="87"/>
      <c r="PQ128" s="87"/>
      <c r="PR128" s="87"/>
      <c r="PS128" s="87"/>
      <c r="PT128" s="87"/>
      <c r="PU128" s="87"/>
      <c r="PV128" s="87"/>
      <c r="PW128" s="87"/>
      <c r="PX128" s="87"/>
      <c r="PY128" s="87"/>
      <c r="PZ128" s="87"/>
      <c r="QA128" s="87"/>
      <c r="QB128" s="87"/>
      <c r="QC128" s="87"/>
      <c r="QD128" s="87"/>
      <c r="QE128" s="87"/>
      <c r="QF128" s="87"/>
      <c r="QG128" s="87"/>
      <c r="QH128" s="87"/>
      <c r="QI128" s="87"/>
      <c r="QJ128" s="87"/>
      <c r="QK128" s="87"/>
      <c r="QL128" s="87"/>
      <c r="QM128" s="87"/>
      <c r="QN128" s="87"/>
      <c r="QO128" s="87"/>
      <c r="QP128" s="87"/>
      <c r="QQ128" s="87"/>
      <c r="QR128" s="87"/>
      <c r="QS128" s="87"/>
      <c r="QT128" s="87"/>
      <c r="QU128" s="87"/>
      <c r="QV128" s="87"/>
      <c r="QW128" s="87"/>
      <c r="QX128" s="87"/>
      <c r="QY128" s="87"/>
      <c r="QZ128" s="87"/>
      <c r="RA128" s="87"/>
      <c r="RB128" s="87"/>
      <c r="RC128" s="87"/>
      <c r="RD128" s="87"/>
      <c r="RE128" s="87"/>
      <c r="RF128" s="87"/>
      <c r="RG128" s="87"/>
      <c r="RH128" s="87"/>
      <c r="RI128" s="87"/>
      <c r="RJ128" s="87"/>
      <c r="RK128" s="87"/>
      <c r="RL128" s="87"/>
      <c r="RM128" s="87"/>
      <c r="RN128" s="87"/>
      <c r="RO128" s="87"/>
      <c r="RP128" s="87"/>
      <c r="RQ128" s="87"/>
      <c r="RR128" s="87"/>
      <c r="RS128" s="87"/>
      <c r="RT128" s="87"/>
      <c r="RU128" s="87"/>
      <c r="RV128" s="87"/>
      <c r="RW128" s="87"/>
      <c r="RX128" s="87"/>
      <c r="RY128" s="87"/>
      <c r="RZ128" s="87"/>
      <c r="SA128" s="87"/>
      <c r="SB128" s="87"/>
      <c r="SC128" s="87"/>
      <c r="SD128" s="87"/>
      <c r="SE128" s="87"/>
      <c r="SF128" s="87"/>
      <c r="SG128" s="87"/>
      <c r="SH128" s="87"/>
      <c r="SI128" s="87"/>
      <c r="SJ128" s="87"/>
      <c r="SK128" s="87"/>
      <c r="SL128" s="87"/>
      <c r="SM128" s="87"/>
      <c r="SN128" s="87"/>
      <c r="SO128" s="87"/>
      <c r="SP128" s="87"/>
      <c r="SQ128" s="87"/>
      <c r="SR128" s="87"/>
      <c r="SS128" s="87"/>
      <c r="ST128" s="87"/>
      <c r="SU128" s="87"/>
      <c r="SV128" s="87"/>
      <c r="SW128" s="87"/>
      <c r="SX128" s="87"/>
      <c r="SY128" s="87"/>
      <c r="SZ128" s="87"/>
      <c r="TA128" s="87"/>
      <c r="TB128" s="87"/>
      <c r="TC128" s="87"/>
      <c r="TD128" s="87"/>
      <c r="TE128" s="87"/>
      <c r="TF128" s="87"/>
      <c r="TG128" s="87"/>
      <c r="TH128" s="87"/>
      <c r="TI128" s="87"/>
      <c r="TJ128" s="87"/>
      <c r="TK128" s="87"/>
      <c r="TL128" s="87"/>
      <c r="TM128" s="87"/>
      <c r="TN128" s="87"/>
      <c r="TO128" s="87"/>
      <c r="TP128" s="87"/>
      <c r="TQ128" s="87"/>
      <c r="TR128" s="87"/>
      <c r="TS128" s="87"/>
      <c r="TT128" s="87"/>
      <c r="TU128" s="87"/>
      <c r="TV128" s="87"/>
      <c r="TW128" s="87"/>
      <c r="TX128" s="87"/>
      <c r="TY128" s="87"/>
      <c r="TZ128" s="87"/>
      <c r="UA128" s="87"/>
      <c r="UB128" s="87"/>
      <c r="UC128" s="87"/>
      <c r="UD128" s="87"/>
      <c r="UE128" s="87"/>
      <c r="UF128" s="87"/>
      <c r="UG128" s="87"/>
      <c r="UH128" s="87"/>
      <c r="UI128" s="87"/>
      <c r="UJ128" s="87"/>
      <c r="UK128" s="87"/>
      <c r="UL128" s="87"/>
      <c r="UM128" s="87"/>
      <c r="UN128" s="87"/>
      <c r="UO128" s="87"/>
      <c r="UP128" s="87"/>
      <c r="UQ128" s="87"/>
      <c r="UR128" s="87"/>
      <c r="US128" s="87"/>
      <c r="UT128" s="87"/>
      <c r="UU128" s="87"/>
      <c r="UV128" s="87"/>
      <c r="UW128" s="87"/>
      <c r="UX128" s="87"/>
      <c r="UY128" s="87"/>
      <c r="UZ128" s="87"/>
      <c r="VA128" s="87"/>
      <c r="VB128" s="87"/>
      <c r="VC128" s="87"/>
      <c r="VD128" s="87"/>
      <c r="VE128" s="87"/>
      <c r="VF128" s="87"/>
      <c r="VG128" s="87"/>
      <c r="VH128" s="87"/>
      <c r="VI128" s="87"/>
      <c r="VJ128" s="87"/>
      <c r="VK128" s="87"/>
      <c r="VL128" s="87"/>
      <c r="VM128" s="87"/>
      <c r="VN128" s="87"/>
      <c r="VO128" s="87"/>
      <c r="VP128" s="87"/>
      <c r="VQ128" s="87"/>
      <c r="VR128" s="87"/>
      <c r="VS128" s="87"/>
      <c r="VT128" s="87"/>
      <c r="VU128" s="87"/>
      <c r="VV128" s="87"/>
      <c r="VW128" s="87"/>
      <c r="VX128" s="87"/>
      <c r="VY128" s="87"/>
      <c r="VZ128" s="87"/>
      <c r="WA128" s="87"/>
      <c r="WB128" s="87"/>
      <c r="WC128" s="87"/>
      <c r="WD128" s="87"/>
      <c r="WE128" s="87"/>
      <c r="WF128" s="87"/>
      <c r="WG128" s="87"/>
      <c r="WH128" s="87"/>
      <c r="WI128" s="87"/>
      <c r="WJ128" s="87"/>
      <c r="WK128" s="87"/>
      <c r="WL128" s="87"/>
      <c r="WM128" s="87"/>
      <c r="WN128" s="87"/>
      <c r="WO128" s="87"/>
      <c r="WP128" s="87"/>
      <c r="WQ128" s="87"/>
      <c r="WR128" s="87"/>
      <c r="WS128" s="87"/>
      <c r="WT128" s="87"/>
      <c r="WU128" s="87"/>
      <c r="WV128" s="87"/>
      <c r="WW128" s="87"/>
      <c r="WX128" s="87"/>
      <c r="WY128" s="87"/>
      <c r="WZ128" s="87"/>
      <c r="XA128" s="87"/>
      <c r="XB128" s="87"/>
      <c r="XC128" s="87"/>
      <c r="XD128" s="87"/>
      <c r="XE128" s="87"/>
      <c r="XF128" s="87"/>
      <c r="XG128" s="87"/>
      <c r="XH128" s="87"/>
      <c r="XI128" s="87"/>
      <c r="XJ128" s="87"/>
      <c r="XK128" s="87"/>
      <c r="XL128" s="87"/>
      <c r="XM128" s="87"/>
      <c r="XN128" s="87"/>
      <c r="XO128" s="87"/>
      <c r="XP128" s="87"/>
      <c r="XQ128" s="87"/>
      <c r="XR128" s="87"/>
      <c r="XS128" s="87"/>
      <c r="XT128" s="87"/>
      <c r="XU128" s="87"/>
      <c r="XV128" s="87"/>
      <c r="XW128" s="87"/>
      <c r="XX128" s="87"/>
      <c r="XY128" s="87"/>
      <c r="XZ128" s="87"/>
      <c r="YA128" s="87"/>
      <c r="YB128" s="87"/>
      <c r="YC128" s="87"/>
      <c r="YD128" s="87"/>
      <c r="YE128" s="87"/>
      <c r="YF128" s="87"/>
      <c r="YG128" s="87"/>
      <c r="YH128" s="87"/>
      <c r="YI128" s="87"/>
      <c r="YJ128" s="87"/>
      <c r="YK128" s="87"/>
      <c r="YL128" s="87"/>
      <c r="YM128" s="87"/>
      <c r="YN128" s="87"/>
      <c r="YO128" s="87"/>
      <c r="YP128" s="87"/>
      <c r="YQ128" s="87"/>
      <c r="YR128" s="87"/>
      <c r="YS128" s="87"/>
      <c r="YT128" s="87"/>
      <c r="YU128" s="87"/>
      <c r="YV128" s="87"/>
      <c r="YW128" s="87"/>
      <c r="YX128" s="87"/>
      <c r="YY128" s="87"/>
      <c r="YZ128" s="87"/>
      <c r="ZA128" s="87"/>
      <c r="ZB128" s="87"/>
      <c r="ZC128" s="87"/>
      <c r="ZD128" s="87"/>
      <c r="ZE128" s="87"/>
      <c r="ZF128" s="87"/>
      <c r="ZG128" s="87"/>
      <c r="ZH128" s="87"/>
      <c r="ZI128" s="87"/>
      <c r="ZJ128" s="87"/>
      <c r="ZK128" s="87"/>
      <c r="ZL128" s="87"/>
      <c r="ZM128" s="87"/>
      <c r="ZN128" s="87"/>
      <c r="ZO128" s="87"/>
      <c r="ZP128" s="87"/>
      <c r="ZQ128" s="87"/>
      <c r="ZR128" s="87"/>
      <c r="ZS128" s="87"/>
      <c r="ZT128" s="87"/>
      <c r="ZU128" s="87"/>
      <c r="ZV128" s="87"/>
      <c r="ZW128" s="87"/>
      <c r="ZX128" s="87"/>
      <c r="ZY128" s="87"/>
      <c r="ZZ128" s="87"/>
      <c r="AAA128" s="87"/>
      <c r="AAB128" s="87"/>
      <c r="AAC128" s="87"/>
      <c r="AAD128" s="87"/>
      <c r="AAE128" s="87"/>
      <c r="AAF128" s="87"/>
      <c r="AAG128" s="87"/>
      <c r="AAH128" s="87"/>
      <c r="AAI128" s="87"/>
      <c r="AAJ128" s="87"/>
      <c r="AAK128" s="87"/>
      <c r="AAL128" s="87"/>
      <c r="AAM128" s="87"/>
      <c r="AAN128" s="87"/>
      <c r="AAO128" s="87"/>
      <c r="AAP128" s="87"/>
      <c r="AAQ128" s="87"/>
      <c r="AAR128" s="87"/>
      <c r="AAS128" s="87"/>
      <c r="AAT128" s="87"/>
      <c r="AAU128" s="87"/>
      <c r="AAV128" s="87"/>
      <c r="AAW128" s="87"/>
      <c r="AAX128" s="87"/>
      <c r="AAY128" s="87"/>
      <c r="AAZ128" s="87"/>
      <c r="ABA128" s="87"/>
      <c r="ABB128" s="87"/>
      <c r="ABC128" s="87"/>
      <c r="ABD128" s="87"/>
      <c r="ABE128" s="87"/>
      <c r="ABF128" s="87"/>
      <c r="ABG128" s="87"/>
      <c r="ABH128" s="87"/>
      <c r="ABI128" s="87"/>
      <c r="ABJ128" s="87"/>
      <c r="ABK128" s="87"/>
      <c r="ABL128" s="87"/>
      <c r="ABM128" s="87"/>
      <c r="ABN128" s="87"/>
      <c r="ABO128" s="87"/>
      <c r="ABP128" s="87"/>
      <c r="ABQ128" s="87"/>
      <c r="ABR128" s="87"/>
      <c r="ABS128" s="87"/>
      <c r="ABT128" s="87"/>
      <c r="ABU128" s="87"/>
      <c r="ABV128" s="87"/>
      <c r="ABW128" s="87"/>
      <c r="ABX128" s="87"/>
      <c r="ABY128" s="87"/>
      <c r="ABZ128" s="87"/>
      <c r="ACA128" s="87"/>
      <c r="ACB128" s="87"/>
      <c r="ACC128" s="87"/>
      <c r="ACD128" s="87"/>
      <c r="ACE128" s="87"/>
      <c r="ACF128" s="87"/>
      <c r="ACG128" s="87"/>
      <c r="ACH128" s="87"/>
      <c r="ACI128" s="87"/>
      <c r="ACJ128" s="87"/>
      <c r="ACK128" s="87"/>
      <c r="ACL128" s="87"/>
      <c r="ACM128" s="87"/>
      <c r="ACN128" s="87"/>
      <c r="ACO128" s="87"/>
      <c r="ACP128" s="87"/>
      <c r="ACQ128" s="87"/>
      <c r="ACR128" s="87"/>
      <c r="ACS128" s="87"/>
      <c r="ACT128" s="87"/>
      <c r="ACU128" s="87"/>
      <c r="ACV128" s="87"/>
      <c r="ACW128" s="87"/>
      <c r="ACX128" s="87"/>
      <c r="ACY128" s="87"/>
      <c r="ACZ128" s="87"/>
      <c r="ADA128" s="87"/>
      <c r="ADB128" s="87"/>
      <c r="ADC128" s="87"/>
      <c r="ADD128" s="87"/>
      <c r="ADE128" s="87"/>
      <c r="ADF128" s="87"/>
      <c r="ADG128" s="87"/>
      <c r="ADH128" s="87"/>
      <c r="ADI128" s="87"/>
      <c r="ADJ128" s="87"/>
      <c r="ADK128" s="87"/>
      <c r="ADL128" s="87"/>
      <c r="ADM128" s="87"/>
      <c r="ADN128" s="87"/>
      <c r="ADO128" s="87"/>
      <c r="ADP128" s="87"/>
      <c r="ADQ128" s="87"/>
      <c r="ADR128" s="87"/>
      <c r="ADS128" s="87"/>
      <c r="ADT128" s="87"/>
      <c r="ADU128" s="87"/>
      <c r="ADV128" s="87"/>
      <c r="ADW128" s="87"/>
      <c r="ADX128" s="87"/>
      <c r="ADY128" s="87"/>
      <c r="ADZ128" s="87"/>
      <c r="AEA128" s="87"/>
      <c r="AEB128" s="87"/>
      <c r="AEC128" s="87"/>
      <c r="AED128" s="87"/>
      <c r="AEE128" s="87"/>
      <c r="AEF128" s="87"/>
      <c r="AEG128" s="87"/>
      <c r="AEH128" s="87"/>
      <c r="AEI128" s="87"/>
      <c r="AEJ128" s="87"/>
      <c r="AEK128" s="87"/>
      <c r="AEL128" s="87"/>
      <c r="AEM128" s="87"/>
      <c r="AEN128" s="87"/>
      <c r="AEO128" s="87"/>
      <c r="AEP128" s="87"/>
      <c r="AEQ128" s="87"/>
      <c r="AER128" s="87"/>
      <c r="AES128" s="87"/>
      <c r="AET128" s="87"/>
      <c r="AEU128" s="87"/>
      <c r="AEV128" s="87"/>
      <c r="AEW128" s="87"/>
      <c r="AEX128" s="87"/>
      <c r="AEY128" s="87"/>
      <c r="AEZ128" s="87"/>
      <c r="AFA128" s="87"/>
      <c r="AFB128" s="87"/>
      <c r="AFC128" s="87"/>
      <c r="AFD128" s="87"/>
      <c r="AFE128" s="87"/>
      <c r="AFF128" s="87"/>
      <c r="AFG128" s="87"/>
      <c r="AFH128" s="87"/>
      <c r="AFI128" s="87"/>
      <c r="AFJ128" s="87"/>
      <c r="AFK128" s="87"/>
      <c r="AFL128" s="87"/>
      <c r="AFM128" s="87"/>
      <c r="AFN128" s="87"/>
      <c r="AFO128" s="87"/>
      <c r="AFP128" s="87"/>
      <c r="AFQ128" s="87"/>
      <c r="AFR128" s="87"/>
      <c r="AFS128" s="87"/>
      <c r="AFT128" s="87"/>
      <c r="AFU128" s="87"/>
      <c r="AFV128" s="87"/>
      <c r="AFW128" s="87"/>
      <c r="AFX128" s="87"/>
      <c r="AFY128" s="87"/>
      <c r="AFZ128" s="87"/>
      <c r="AGA128" s="87"/>
      <c r="AGB128" s="87"/>
      <c r="AGC128" s="87"/>
      <c r="AGD128" s="87"/>
      <c r="AGE128" s="87"/>
      <c r="AGF128" s="87"/>
      <c r="AGG128" s="87"/>
      <c r="AGH128" s="87"/>
      <c r="AGI128" s="87"/>
      <c r="AGJ128" s="87"/>
      <c r="AGK128" s="87"/>
      <c r="AGL128" s="87"/>
      <c r="AGM128" s="87"/>
      <c r="AGN128" s="87"/>
      <c r="AGO128" s="87"/>
      <c r="AGP128" s="87"/>
      <c r="AGQ128" s="87"/>
      <c r="AGR128" s="87"/>
      <c r="AGS128" s="87"/>
      <c r="AGT128" s="87"/>
      <c r="AGU128" s="87"/>
      <c r="AGV128" s="87"/>
      <c r="AGW128" s="87"/>
      <c r="AGX128" s="87"/>
      <c r="AGY128" s="87"/>
      <c r="AGZ128" s="87"/>
      <c r="AHA128" s="87"/>
      <c r="AHB128" s="87"/>
      <c r="AHC128" s="87"/>
      <c r="AHD128" s="87"/>
      <c r="AHE128" s="87"/>
      <c r="AHF128" s="87"/>
      <c r="AHG128" s="87"/>
      <c r="AHH128" s="87"/>
      <c r="AHI128" s="87"/>
      <c r="AHJ128" s="87"/>
      <c r="AHK128" s="87"/>
      <c r="AHL128" s="87"/>
      <c r="AHM128" s="87"/>
      <c r="AHN128" s="87"/>
      <c r="AHO128" s="87"/>
      <c r="AHP128" s="87"/>
      <c r="AHQ128" s="87"/>
      <c r="AHR128" s="87"/>
      <c r="AHS128" s="87"/>
      <c r="AHT128" s="87"/>
      <c r="AHU128" s="87"/>
      <c r="AHV128" s="87"/>
      <c r="AHW128" s="87"/>
      <c r="AHX128" s="87"/>
      <c r="AHY128" s="87"/>
      <c r="AHZ128" s="87"/>
      <c r="AIA128" s="87"/>
      <c r="AIB128" s="87"/>
      <c r="AIC128" s="87"/>
      <c r="AID128" s="87"/>
      <c r="AIE128" s="87"/>
      <c r="AIF128" s="87"/>
      <c r="AIG128" s="87"/>
      <c r="AIH128" s="87"/>
      <c r="AII128" s="87"/>
      <c r="AIJ128" s="87"/>
      <c r="AIK128" s="87"/>
      <c r="AIL128" s="87"/>
      <c r="AIM128" s="87"/>
      <c r="AIN128" s="87"/>
      <c r="AIO128" s="87"/>
      <c r="AIP128" s="87"/>
      <c r="AIQ128" s="87"/>
      <c r="AIR128" s="87"/>
      <c r="AIS128" s="87"/>
      <c r="AIT128" s="87"/>
      <c r="AIU128" s="87"/>
      <c r="AIV128" s="87"/>
      <c r="AIW128" s="87"/>
      <c r="AIX128" s="87"/>
      <c r="AIY128" s="87"/>
      <c r="AIZ128" s="87"/>
      <c r="AJA128" s="87"/>
      <c r="AJB128" s="87"/>
      <c r="AJC128" s="87"/>
      <c r="AJD128" s="87"/>
      <c r="AJE128" s="87"/>
      <c r="AJF128" s="87"/>
      <c r="AJG128" s="87"/>
      <c r="AJH128" s="87"/>
      <c r="AJI128" s="87"/>
      <c r="AJJ128" s="87"/>
      <c r="AJK128" s="87"/>
      <c r="AJL128" s="87"/>
      <c r="AJM128" s="87"/>
      <c r="AJN128" s="87"/>
      <c r="AJO128" s="87"/>
      <c r="AJP128" s="87"/>
      <c r="AJQ128" s="87"/>
      <c r="AJR128" s="87"/>
      <c r="AJS128" s="87"/>
      <c r="AJT128" s="87"/>
      <c r="AJU128" s="87"/>
      <c r="AJV128" s="87"/>
      <c r="AJW128" s="87"/>
      <c r="AJX128" s="87"/>
      <c r="AJY128" s="87"/>
      <c r="AJZ128" s="87"/>
      <c r="AKA128" s="87"/>
      <c r="AKB128" s="87"/>
      <c r="AKC128" s="87"/>
      <c r="AKD128" s="87"/>
      <c r="AKE128" s="87"/>
      <c r="AKF128" s="87"/>
      <c r="AKG128" s="87"/>
      <c r="AKH128" s="87"/>
      <c r="AKI128" s="87"/>
      <c r="AKJ128" s="87"/>
      <c r="AKK128" s="87"/>
      <c r="AKL128" s="87"/>
      <c r="AKM128" s="87"/>
      <c r="AKN128" s="87"/>
      <c r="AKO128" s="87"/>
      <c r="AKP128" s="87"/>
      <c r="AKQ128" s="87"/>
      <c r="AKR128" s="87"/>
      <c r="AKS128" s="87"/>
      <c r="AKT128" s="87"/>
      <c r="AKU128" s="87"/>
      <c r="AKV128" s="87"/>
      <c r="AKW128" s="87"/>
      <c r="AKX128" s="87"/>
      <c r="AKY128" s="87"/>
      <c r="AKZ128" s="87"/>
      <c r="ALA128" s="87"/>
      <c r="ALB128" s="87"/>
      <c r="ALC128" s="87"/>
      <c r="ALD128" s="87"/>
      <c r="ALE128" s="87"/>
      <c r="ALF128" s="87"/>
      <c r="ALG128" s="87"/>
      <c r="ALH128" s="87"/>
      <c r="ALI128" s="87"/>
      <c r="ALJ128" s="87"/>
      <c r="ALK128" s="87"/>
      <c r="ALL128" s="87"/>
      <c r="ALM128" s="87"/>
      <c r="ALN128" s="87"/>
      <c r="ALO128" s="87"/>
      <c r="ALP128" s="87"/>
      <c r="ALQ128" s="87"/>
      <c r="ALR128" s="87"/>
      <c r="ALS128" s="87"/>
      <c r="ALT128" s="87"/>
      <c r="ALU128" s="87"/>
      <c r="ALV128" s="87"/>
      <c r="ALW128" s="87"/>
      <c r="ALX128" s="87"/>
      <c r="ALY128" s="87"/>
      <c r="ALZ128" s="87"/>
      <c r="AMA128" s="87"/>
      <c r="AMB128" s="87"/>
      <c r="AMC128" s="87"/>
      <c r="AMD128" s="87"/>
      <c r="AME128" s="87"/>
      <c r="AMF128" s="87"/>
      <c r="AMG128" s="87"/>
      <c r="AMH128" s="87"/>
      <c r="AMI128" s="87"/>
      <c r="AMJ128" s="87"/>
      <c r="AMK128" s="87"/>
      <c r="AML128" s="87"/>
      <c r="AMM128" s="87"/>
      <c r="AMN128" s="87"/>
      <c r="AMO128" s="87"/>
      <c r="AMP128" s="87"/>
      <c r="AMQ128" s="87"/>
      <c r="AMR128" s="87"/>
      <c r="AMS128" s="87"/>
      <c r="AMT128" s="87"/>
      <c r="AMU128" s="87"/>
      <c r="AMV128" s="87"/>
      <c r="AMW128" s="87"/>
      <c r="AMX128" s="87"/>
      <c r="AMY128" s="87"/>
      <c r="AMZ128" s="87"/>
      <c r="ANA128" s="87"/>
      <c r="ANB128" s="87"/>
      <c r="ANC128" s="87"/>
      <c r="AND128" s="87"/>
      <c r="ANE128" s="87"/>
      <c r="ANF128" s="87"/>
      <c r="ANG128" s="87"/>
      <c r="ANH128" s="87"/>
      <c r="ANI128" s="87"/>
      <c r="ANJ128" s="87"/>
      <c r="ANK128" s="87"/>
      <c r="ANL128" s="87"/>
      <c r="ANM128" s="87"/>
      <c r="ANN128" s="87"/>
      <c r="ANO128" s="87"/>
      <c r="ANP128" s="87"/>
      <c r="ANQ128" s="87"/>
      <c r="ANR128" s="87"/>
      <c r="ANS128" s="87"/>
      <c r="ANT128" s="87"/>
      <c r="ANU128" s="87"/>
      <c r="ANV128" s="87"/>
      <c r="ANW128" s="87"/>
      <c r="ANX128" s="87"/>
      <c r="ANY128" s="87"/>
      <c r="ANZ128" s="87"/>
      <c r="AOA128" s="87"/>
      <c r="AOB128" s="87"/>
      <c r="AOC128" s="87"/>
      <c r="AOD128" s="87"/>
      <c r="AOE128" s="87"/>
      <c r="AOF128" s="87"/>
      <c r="AOG128" s="87"/>
      <c r="AOH128" s="87"/>
      <c r="AOI128" s="87"/>
      <c r="AOJ128" s="87"/>
      <c r="AOK128" s="87"/>
      <c r="AOL128" s="87"/>
      <c r="AOM128" s="87"/>
      <c r="AON128" s="87"/>
      <c r="AOO128" s="87"/>
      <c r="AOP128" s="87"/>
      <c r="AOQ128" s="87"/>
      <c r="AOR128" s="87"/>
      <c r="AOS128" s="87"/>
      <c r="AOT128" s="87"/>
      <c r="AOU128" s="87"/>
      <c r="AOV128" s="87"/>
      <c r="AOW128" s="87"/>
      <c r="AOX128" s="87"/>
      <c r="AOY128" s="87"/>
      <c r="AOZ128" s="87"/>
      <c r="APA128" s="87"/>
      <c r="APB128" s="87"/>
      <c r="APC128" s="87"/>
      <c r="APD128" s="87"/>
      <c r="APE128" s="87"/>
      <c r="APF128" s="87"/>
      <c r="APG128" s="87"/>
      <c r="APH128" s="87"/>
      <c r="API128" s="87"/>
      <c r="APJ128" s="87"/>
      <c r="APK128" s="87"/>
      <c r="APL128" s="87"/>
      <c r="APM128" s="87"/>
      <c r="APN128" s="87"/>
      <c r="APO128" s="87"/>
      <c r="APP128" s="87"/>
      <c r="APQ128" s="87"/>
      <c r="APR128" s="87"/>
      <c r="APS128" s="87"/>
      <c r="APT128" s="87"/>
      <c r="APU128" s="87"/>
      <c r="APV128" s="87"/>
      <c r="APW128" s="87"/>
      <c r="APX128" s="87"/>
      <c r="APY128" s="87"/>
      <c r="APZ128" s="87"/>
      <c r="AQA128" s="87"/>
      <c r="AQB128" s="87"/>
      <c r="AQC128" s="87"/>
      <c r="AQD128" s="87"/>
      <c r="AQE128" s="87"/>
      <c r="AQF128" s="87"/>
      <c r="AQG128" s="87"/>
      <c r="AQH128" s="87"/>
      <c r="AQI128" s="87"/>
      <c r="AQJ128" s="87"/>
      <c r="AQK128" s="87"/>
      <c r="AQL128" s="87"/>
      <c r="AQM128" s="87"/>
      <c r="AQN128" s="87"/>
      <c r="AQO128" s="87"/>
      <c r="AQP128" s="87"/>
      <c r="AQQ128" s="87"/>
      <c r="AQR128" s="87"/>
      <c r="AQS128" s="87"/>
      <c r="AQT128" s="87"/>
      <c r="AQU128" s="87"/>
      <c r="AQV128" s="87"/>
      <c r="AQW128" s="87"/>
      <c r="AQX128" s="87"/>
      <c r="AQY128" s="87"/>
      <c r="AQZ128" s="87"/>
      <c r="ARA128" s="87"/>
      <c r="ARB128" s="87"/>
      <c r="ARC128" s="87"/>
      <c r="ARD128" s="87"/>
      <c r="ARE128" s="87"/>
      <c r="ARF128" s="87"/>
      <c r="ARG128" s="87"/>
      <c r="ARH128" s="87"/>
      <c r="ARI128" s="87"/>
      <c r="ARJ128" s="87"/>
      <c r="ARK128" s="87"/>
      <c r="ARL128" s="87"/>
      <c r="ARM128" s="87"/>
      <c r="ARN128" s="87"/>
      <c r="ARO128" s="87"/>
      <c r="ARP128" s="87"/>
      <c r="ARQ128" s="87"/>
      <c r="ARR128" s="87"/>
      <c r="ARS128" s="87"/>
      <c r="ART128" s="87"/>
      <c r="ARU128" s="87"/>
      <c r="ARV128" s="87"/>
      <c r="ARW128" s="87"/>
      <c r="ARX128" s="87"/>
      <c r="ARY128" s="87"/>
      <c r="ARZ128" s="87"/>
      <c r="ASA128" s="87"/>
      <c r="ASB128" s="87"/>
      <c r="ASC128" s="87"/>
      <c r="ASD128" s="87"/>
      <c r="ASE128" s="87"/>
      <c r="ASF128" s="87"/>
      <c r="ASG128" s="87"/>
      <c r="ASH128" s="87"/>
      <c r="ASI128" s="87"/>
      <c r="ASJ128" s="87"/>
      <c r="ASK128" s="87"/>
      <c r="ASL128" s="87"/>
      <c r="ASM128" s="87"/>
      <c r="ASN128" s="87"/>
      <c r="ASO128" s="87"/>
      <c r="ASP128" s="87"/>
      <c r="ASQ128" s="87"/>
      <c r="ASR128" s="87"/>
      <c r="ASS128" s="87"/>
      <c r="AST128" s="87"/>
      <c r="ASU128" s="87"/>
      <c r="ASV128" s="87"/>
      <c r="ASW128" s="87"/>
      <c r="ASX128" s="87"/>
      <c r="ASY128" s="87"/>
      <c r="ASZ128" s="87"/>
      <c r="ATA128" s="87"/>
      <c r="ATB128" s="87"/>
      <c r="ATC128" s="87"/>
      <c r="ATD128" s="87"/>
      <c r="ATE128" s="87"/>
      <c r="ATF128" s="87"/>
      <c r="ATG128" s="87"/>
      <c r="ATH128" s="87"/>
      <c r="ATI128" s="87"/>
      <c r="ATJ128" s="87"/>
      <c r="ATK128" s="87"/>
      <c r="ATL128" s="87"/>
      <c r="ATM128" s="87"/>
      <c r="ATN128" s="87"/>
      <c r="ATO128" s="87"/>
      <c r="ATP128" s="87"/>
      <c r="ATQ128" s="87"/>
      <c r="ATR128" s="87"/>
      <c r="ATS128" s="87"/>
      <c r="ATT128" s="87"/>
      <c r="ATU128" s="87"/>
      <c r="ATV128" s="87"/>
      <c r="ATW128" s="87"/>
      <c r="ATX128" s="87"/>
      <c r="ATY128" s="87"/>
      <c r="ATZ128" s="87"/>
      <c r="AUA128" s="87"/>
      <c r="AUB128" s="87"/>
      <c r="AUC128" s="87"/>
      <c r="AUD128" s="87"/>
      <c r="AUE128" s="87"/>
      <c r="AUF128" s="87"/>
      <c r="AUG128" s="87"/>
      <c r="AUH128" s="87"/>
      <c r="AUI128" s="87"/>
      <c r="AUJ128" s="87"/>
      <c r="AUK128" s="87"/>
      <c r="AUL128" s="87"/>
      <c r="AUM128" s="87"/>
      <c r="AUN128" s="87"/>
      <c r="AUO128" s="87"/>
      <c r="AUP128" s="87"/>
      <c r="AUQ128" s="87"/>
      <c r="AUR128" s="87"/>
      <c r="AUS128" s="87"/>
      <c r="AUT128" s="87"/>
      <c r="AUU128" s="87"/>
      <c r="AUV128" s="87"/>
      <c r="AUW128" s="87"/>
      <c r="AUX128" s="87"/>
      <c r="AUY128" s="87"/>
      <c r="AUZ128" s="87"/>
      <c r="AVA128" s="87"/>
      <c r="AVB128" s="87"/>
      <c r="AVC128" s="87"/>
      <c r="AVD128" s="87"/>
      <c r="AVE128" s="87"/>
      <c r="AVF128" s="87"/>
      <c r="AVG128" s="87"/>
      <c r="AVH128" s="87"/>
      <c r="AVI128" s="87"/>
      <c r="AVJ128" s="87"/>
      <c r="AVK128" s="87"/>
      <c r="AVL128" s="87"/>
      <c r="AVM128" s="87"/>
      <c r="AVN128" s="87"/>
      <c r="AVO128" s="87"/>
      <c r="AVP128" s="87"/>
      <c r="AVQ128" s="87"/>
      <c r="AVR128" s="87"/>
      <c r="AVS128" s="87"/>
      <c r="AVT128" s="87"/>
      <c r="AVU128" s="87"/>
      <c r="AVV128" s="87"/>
      <c r="AVW128" s="87"/>
      <c r="AVX128" s="87"/>
      <c r="AVY128" s="87"/>
      <c r="AVZ128" s="87"/>
      <c r="AWA128" s="87"/>
      <c r="AWB128" s="87"/>
      <c r="AWC128" s="87"/>
      <c r="AWD128" s="87"/>
      <c r="AWE128" s="87"/>
      <c r="AWF128" s="87"/>
      <c r="AWG128" s="87"/>
      <c r="AWH128" s="87"/>
      <c r="AWI128" s="87"/>
      <c r="AWJ128" s="87"/>
      <c r="AWK128" s="87"/>
      <c r="AWL128" s="87"/>
      <c r="AWM128" s="87"/>
      <c r="AWN128" s="87"/>
      <c r="AWO128" s="87"/>
      <c r="AWP128" s="87"/>
      <c r="AWQ128" s="87"/>
      <c r="AWR128" s="87"/>
      <c r="AWS128" s="87"/>
      <c r="AWT128" s="87"/>
      <c r="AWU128" s="87"/>
      <c r="AWV128" s="87"/>
      <c r="AWW128" s="87"/>
      <c r="AWX128" s="87"/>
      <c r="AWY128" s="87"/>
      <c r="AWZ128" s="87"/>
      <c r="AXA128" s="87"/>
      <c r="AXB128" s="87"/>
      <c r="AXC128" s="87"/>
      <c r="AXD128" s="87"/>
      <c r="AXE128" s="87"/>
      <c r="AXF128" s="87"/>
      <c r="AXG128" s="87"/>
      <c r="AXH128" s="87"/>
      <c r="AXI128" s="87"/>
      <c r="AXJ128" s="87"/>
      <c r="AXK128" s="87"/>
      <c r="AXL128" s="87"/>
      <c r="AXM128" s="87"/>
      <c r="AXN128" s="87"/>
      <c r="AXO128" s="87"/>
      <c r="AXP128" s="87"/>
      <c r="AXQ128" s="87"/>
      <c r="AXR128" s="87"/>
      <c r="AXS128" s="87"/>
      <c r="AXT128" s="87"/>
      <c r="AXU128" s="87"/>
      <c r="AXV128" s="87"/>
      <c r="AXW128" s="87"/>
      <c r="AXX128" s="87"/>
      <c r="AXY128" s="87"/>
      <c r="AXZ128" s="87"/>
      <c r="AYA128" s="87"/>
      <c r="AYB128" s="87"/>
      <c r="AYC128" s="87"/>
      <c r="AYD128" s="87"/>
      <c r="AYE128" s="87"/>
      <c r="AYF128" s="87"/>
      <c r="AYG128" s="87"/>
      <c r="AYH128" s="87"/>
      <c r="AYI128" s="87"/>
      <c r="AYJ128" s="87"/>
      <c r="AYK128" s="87"/>
      <c r="AYL128" s="87"/>
      <c r="AYM128" s="87"/>
      <c r="AYN128" s="87"/>
      <c r="AYO128" s="87"/>
      <c r="AYP128" s="87"/>
      <c r="AYQ128" s="87"/>
      <c r="AYR128" s="87"/>
      <c r="AYS128" s="87"/>
      <c r="AYT128" s="87"/>
      <c r="AYU128" s="87"/>
      <c r="AYV128" s="87"/>
      <c r="AYW128" s="87"/>
      <c r="AYX128" s="87"/>
      <c r="AYY128" s="87"/>
      <c r="AYZ128" s="87"/>
      <c r="AZA128" s="87"/>
      <c r="AZB128" s="87"/>
      <c r="AZC128" s="87"/>
      <c r="AZD128" s="87"/>
      <c r="AZE128" s="87"/>
      <c r="AZF128" s="87"/>
      <c r="AZG128" s="87"/>
      <c r="AZH128" s="87"/>
      <c r="AZI128" s="87"/>
      <c r="AZJ128" s="87"/>
      <c r="AZK128" s="87"/>
      <c r="AZL128" s="87"/>
      <c r="AZM128" s="87"/>
      <c r="AZN128" s="87"/>
      <c r="AZO128" s="87"/>
      <c r="AZP128" s="87"/>
      <c r="AZQ128" s="87"/>
      <c r="AZR128" s="87"/>
      <c r="AZS128" s="87"/>
      <c r="AZT128" s="87"/>
      <c r="AZU128" s="87"/>
      <c r="AZV128" s="87"/>
      <c r="AZW128" s="87"/>
      <c r="AZX128" s="87"/>
      <c r="AZY128" s="87"/>
      <c r="AZZ128" s="87"/>
      <c r="BAA128" s="87"/>
      <c r="BAB128" s="87"/>
      <c r="BAC128" s="87"/>
      <c r="BAD128" s="87"/>
      <c r="BAE128" s="87"/>
      <c r="BAF128" s="87"/>
      <c r="BAG128" s="87"/>
      <c r="BAH128" s="87"/>
      <c r="BAI128" s="87"/>
      <c r="BAJ128" s="87"/>
      <c r="BAK128" s="87"/>
      <c r="BAL128" s="87"/>
      <c r="BAM128" s="87"/>
      <c r="BAN128" s="87"/>
      <c r="BAO128" s="87"/>
      <c r="BAP128" s="87"/>
      <c r="BAQ128" s="87"/>
      <c r="BAR128" s="87"/>
      <c r="BAS128" s="87"/>
      <c r="BAT128" s="87"/>
      <c r="BAU128" s="87"/>
      <c r="BAV128" s="87"/>
      <c r="BAW128" s="87"/>
      <c r="BAX128" s="87"/>
      <c r="BAY128" s="87"/>
      <c r="BAZ128" s="87"/>
      <c r="BBA128" s="87"/>
      <c r="BBB128" s="87"/>
      <c r="BBC128" s="87"/>
      <c r="BBD128" s="87"/>
      <c r="BBE128" s="87"/>
      <c r="BBF128" s="87"/>
      <c r="BBG128" s="87"/>
      <c r="BBH128" s="87"/>
      <c r="BBI128" s="87"/>
      <c r="BBJ128" s="87"/>
      <c r="BBK128" s="87"/>
      <c r="BBL128" s="87"/>
      <c r="BBM128" s="87"/>
      <c r="BBN128" s="87"/>
      <c r="BBO128" s="87"/>
      <c r="BBP128" s="87"/>
      <c r="BBQ128" s="87"/>
      <c r="BBR128" s="87"/>
      <c r="BBS128" s="87"/>
      <c r="BBT128" s="87"/>
      <c r="BBU128" s="87"/>
      <c r="BBV128" s="87"/>
      <c r="BBW128" s="87"/>
      <c r="BBX128" s="87"/>
      <c r="BBY128" s="87"/>
      <c r="BBZ128" s="87"/>
      <c r="BCA128" s="87"/>
      <c r="BCB128" s="87"/>
      <c r="BCC128" s="87"/>
      <c r="BCD128" s="87"/>
      <c r="BCE128" s="87"/>
      <c r="BCF128" s="87"/>
      <c r="BCG128" s="87"/>
      <c r="BCH128" s="87"/>
      <c r="BCI128" s="87"/>
      <c r="BCJ128" s="87"/>
      <c r="BCK128" s="87"/>
      <c r="BCL128" s="87"/>
      <c r="BCM128" s="87"/>
      <c r="BCN128" s="87"/>
      <c r="BCO128" s="87"/>
      <c r="BCP128" s="87"/>
      <c r="BCQ128" s="87"/>
      <c r="BCR128" s="87"/>
      <c r="BCS128" s="87"/>
      <c r="BCT128" s="87"/>
      <c r="BCU128" s="87"/>
      <c r="BCV128" s="87"/>
      <c r="BCW128" s="87"/>
      <c r="BCX128" s="87"/>
      <c r="BCY128" s="87"/>
      <c r="BCZ128" s="87"/>
      <c r="BDA128" s="87"/>
      <c r="BDB128" s="87"/>
      <c r="BDC128" s="87"/>
      <c r="BDD128" s="87"/>
      <c r="BDE128" s="87"/>
      <c r="BDF128" s="87"/>
      <c r="BDG128" s="87"/>
      <c r="BDH128" s="87"/>
      <c r="BDI128" s="87"/>
      <c r="BDJ128" s="87"/>
      <c r="BDK128" s="87"/>
      <c r="BDL128" s="87"/>
      <c r="BDM128" s="87"/>
      <c r="BDN128" s="87"/>
      <c r="BDO128" s="87"/>
      <c r="BDP128" s="87"/>
      <c r="BDQ128" s="87"/>
      <c r="BDR128" s="87"/>
      <c r="BDS128" s="87"/>
      <c r="BDT128" s="87"/>
      <c r="BDU128" s="87"/>
      <c r="BDV128" s="87"/>
      <c r="BDW128" s="87"/>
      <c r="BDX128" s="87"/>
      <c r="BDY128" s="87"/>
      <c r="BDZ128" s="87"/>
      <c r="BEA128" s="87"/>
      <c r="BEB128" s="87"/>
      <c r="BEC128" s="87"/>
      <c r="BED128" s="87"/>
      <c r="BEE128" s="87"/>
      <c r="BEF128" s="87"/>
      <c r="BEG128" s="87"/>
      <c r="BEH128" s="87"/>
      <c r="BEI128" s="87"/>
      <c r="BEJ128" s="87"/>
      <c r="BEK128" s="87"/>
      <c r="BEL128" s="87"/>
      <c r="BEM128" s="87"/>
      <c r="BEN128" s="87"/>
      <c r="BEO128" s="87"/>
      <c r="BEP128" s="87"/>
      <c r="BEQ128" s="87"/>
      <c r="BER128" s="87"/>
      <c r="BES128" s="87"/>
      <c r="BET128" s="87"/>
      <c r="BEU128" s="87"/>
      <c r="BEV128" s="87"/>
      <c r="BEW128" s="87"/>
      <c r="BEX128" s="87"/>
      <c r="BEY128" s="87"/>
      <c r="BEZ128" s="87"/>
      <c r="BFA128" s="87"/>
      <c r="BFB128" s="87"/>
      <c r="BFC128" s="87"/>
      <c r="BFD128" s="87"/>
      <c r="BFE128" s="87"/>
      <c r="BFF128" s="87"/>
      <c r="BFG128" s="87"/>
      <c r="BFH128" s="87"/>
      <c r="BFI128" s="87"/>
      <c r="BFJ128" s="87"/>
      <c r="BFK128" s="87"/>
      <c r="BFL128" s="87"/>
      <c r="BFM128" s="87"/>
      <c r="BFN128" s="87"/>
      <c r="BFO128" s="87"/>
      <c r="BFP128" s="87"/>
      <c r="BFQ128" s="87"/>
      <c r="BFR128" s="87"/>
      <c r="BFS128" s="87"/>
      <c r="BFT128" s="87"/>
      <c r="BFU128" s="87"/>
      <c r="BFV128" s="87"/>
      <c r="BFW128" s="87"/>
      <c r="BFX128" s="87"/>
      <c r="BFY128" s="87"/>
      <c r="BFZ128" s="87"/>
      <c r="BGA128" s="87"/>
      <c r="BGB128" s="87"/>
      <c r="BGC128" s="87"/>
      <c r="BGD128" s="87"/>
      <c r="BGE128" s="87"/>
      <c r="BGF128" s="87"/>
      <c r="BGG128" s="87"/>
      <c r="BGH128" s="87"/>
      <c r="BGI128" s="87"/>
      <c r="BGJ128" s="87"/>
      <c r="BGK128" s="87"/>
      <c r="BGL128" s="87"/>
      <c r="BGM128" s="87"/>
      <c r="BGN128" s="87"/>
      <c r="BGO128" s="87"/>
      <c r="BGP128" s="87"/>
      <c r="BGQ128" s="87"/>
      <c r="BGR128" s="87"/>
      <c r="BGS128" s="87"/>
      <c r="BGT128" s="87"/>
      <c r="BGU128" s="87"/>
      <c r="BGV128" s="87"/>
      <c r="BGW128" s="87"/>
      <c r="BGX128" s="87"/>
      <c r="BGY128" s="87"/>
      <c r="BGZ128" s="87"/>
      <c r="BHA128" s="87"/>
      <c r="BHB128" s="87"/>
      <c r="BHC128" s="87"/>
      <c r="BHD128" s="87"/>
      <c r="BHE128" s="87"/>
      <c r="BHF128" s="87"/>
      <c r="BHG128" s="87"/>
      <c r="BHH128" s="87"/>
      <c r="BHI128" s="87"/>
      <c r="BHJ128" s="87"/>
      <c r="BHK128" s="87"/>
      <c r="BHL128" s="87"/>
      <c r="BHM128" s="87"/>
      <c r="BHN128" s="87"/>
      <c r="BHO128" s="87"/>
      <c r="BHP128" s="87"/>
      <c r="BHQ128" s="87"/>
      <c r="BHR128" s="87"/>
      <c r="BHS128" s="87"/>
      <c r="BHT128" s="87"/>
      <c r="BHU128" s="87"/>
      <c r="BHV128" s="87"/>
      <c r="BHW128" s="87"/>
      <c r="BHX128" s="87"/>
      <c r="BHY128" s="87"/>
      <c r="BHZ128" s="87"/>
      <c r="BIA128" s="87"/>
      <c r="BIB128" s="87"/>
      <c r="BIC128" s="87"/>
      <c r="BID128" s="87"/>
      <c r="BIE128" s="87"/>
      <c r="BIF128" s="87"/>
      <c r="BIG128" s="87"/>
      <c r="BIH128" s="87"/>
      <c r="BII128" s="87"/>
      <c r="BIJ128" s="87"/>
      <c r="BIK128" s="87"/>
      <c r="BIL128" s="87"/>
      <c r="BIM128" s="87"/>
      <c r="BIN128" s="87"/>
      <c r="BIO128" s="87"/>
      <c r="BIP128" s="87"/>
      <c r="BIQ128" s="87"/>
      <c r="BIR128" s="87"/>
      <c r="BIS128" s="87"/>
      <c r="BIT128" s="87"/>
      <c r="BIU128" s="87"/>
      <c r="BIV128" s="87"/>
      <c r="BIW128" s="87"/>
      <c r="BIX128" s="87"/>
      <c r="BIY128" s="87"/>
      <c r="BIZ128" s="87"/>
      <c r="BJA128" s="87"/>
      <c r="BJB128" s="87"/>
      <c r="BJC128" s="87"/>
      <c r="BJD128" s="87"/>
      <c r="BJE128" s="87"/>
      <c r="BJF128" s="87"/>
      <c r="BJG128" s="87"/>
      <c r="BJH128" s="87"/>
      <c r="BJI128" s="87"/>
      <c r="BJJ128" s="87"/>
      <c r="BJK128" s="87"/>
      <c r="BJL128" s="87"/>
      <c r="BJM128" s="87"/>
      <c r="BJN128" s="87"/>
      <c r="BJO128" s="87"/>
      <c r="BJP128" s="87"/>
      <c r="BJQ128" s="87"/>
      <c r="BJR128" s="87"/>
      <c r="BJS128" s="87"/>
      <c r="BJT128" s="87"/>
      <c r="BJU128" s="87"/>
      <c r="BJV128" s="87"/>
      <c r="BJW128" s="87"/>
      <c r="BJX128" s="87"/>
      <c r="BJY128" s="87"/>
      <c r="BJZ128" s="87"/>
      <c r="BKA128" s="87"/>
      <c r="BKB128" s="87"/>
      <c r="BKC128" s="87"/>
      <c r="BKD128" s="87"/>
      <c r="BKE128" s="87"/>
      <c r="BKF128" s="87"/>
      <c r="BKG128" s="87"/>
      <c r="BKH128" s="87"/>
      <c r="BKI128" s="87"/>
      <c r="BKJ128" s="87"/>
      <c r="BKK128" s="87"/>
      <c r="BKL128" s="87"/>
      <c r="BKM128" s="87"/>
      <c r="BKN128" s="87"/>
      <c r="BKO128" s="87"/>
      <c r="BKP128" s="87"/>
      <c r="BKQ128" s="87"/>
      <c r="BKR128" s="87"/>
      <c r="BKS128" s="87"/>
      <c r="BKT128" s="87"/>
      <c r="BKU128" s="87"/>
      <c r="BKV128" s="87"/>
      <c r="BKW128" s="87"/>
      <c r="BKX128" s="87"/>
      <c r="BKY128" s="87"/>
      <c r="BKZ128" s="87"/>
      <c r="BLA128" s="87"/>
      <c r="BLB128" s="87"/>
      <c r="BLC128" s="87"/>
      <c r="BLD128" s="87"/>
      <c r="BLE128" s="87"/>
      <c r="BLF128" s="87"/>
      <c r="BLG128" s="87"/>
      <c r="BLH128" s="87"/>
      <c r="BLI128" s="87"/>
      <c r="BLJ128" s="87"/>
      <c r="BLK128" s="87"/>
      <c r="BLL128" s="87"/>
      <c r="BLM128" s="87"/>
      <c r="BLN128" s="87"/>
      <c r="BLO128" s="87"/>
      <c r="BLP128" s="87"/>
      <c r="BLQ128" s="87"/>
      <c r="BLR128" s="87"/>
      <c r="BLS128" s="87"/>
      <c r="BLT128" s="87"/>
      <c r="BLU128" s="87"/>
      <c r="BLV128" s="87"/>
      <c r="BLW128" s="87"/>
      <c r="BLX128" s="87"/>
      <c r="BLY128" s="87"/>
      <c r="BLZ128" s="87"/>
      <c r="BMA128" s="87"/>
      <c r="BMB128" s="87"/>
      <c r="BMC128" s="87"/>
      <c r="BMD128" s="87"/>
      <c r="BME128" s="87"/>
      <c r="BMF128" s="87"/>
      <c r="BMG128" s="87"/>
      <c r="BMH128" s="87"/>
      <c r="BMI128" s="87"/>
      <c r="BMJ128" s="87"/>
      <c r="BMK128" s="87"/>
      <c r="BML128" s="87"/>
      <c r="BMM128" s="87"/>
      <c r="BMN128" s="87"/>
      <c r="BMO128" s="87"/>
      <c r="BMP128" s="87"/>
      <c r="BMQ128" s="87"/>
      <c r="BMR128" s="87"/>
      <c r="BMS128" s="87"/>
      <c r="BMT128" s="87"/>
      <c r="BMU128" s="87"/>
      <c r="BMV128" s="87"/>
      <c r="BMW128" s="87"/>
      <c r="BMX128" s="87"/>
      <c r="BMY128" s="87"/>
      <c r="BMZ128" s="87"/>
      <c r="BNA128" s="87"/>
      <c r="BNB128" s="87"/>
      <c r="BNC128" s="87"/>
      <c r="BND128" s="87"/>
      <c r="BNE128" s="87"/>
      <c r="BNF128" s="87"/>
      <c r="BNG128" s="87"/>
      <c r="BNH128" s="87"/>
      <c r="BNI128" s="87"/>
      <c r="BNJ128" s="87"/>
      <c r="BNK128" s="87"/>
      <c r="BNL128" s="87"/>
      <c r="BNM128" s="87"/>
      <c r="BNN128" s="87"/>
      <c r="BNO128" s="87"/>
      <c r="BNP128" s="87"/>
      <c r="BNQ128" s="87"/>
      <c r="BNR128" s="87"/>
      <c r="BNS128" s="87"/>
      <c r="BNT128" s="87"/>
      <c r="BNU128" s="87"/>
      <c r="BNV128" s="87"/>
      <c r="BNW128" s="87"/>
      <c r="BNX128" s="87"/>
      <c r="BNY128" s="87"/>
      <c r="BNZ128" s="87"/>
      <c r="BOA128" s="87"/>
      <c r="BOB128" s="87"/>
      <c r="BOC128" s="87"/>
      <c r="BOD128" s="87"/>
      <c r="BOE128" s="87"/>
      <c r="BOF128" s="87"/>
      <c r="BOG128" s="87"/>
      <c r="BOH128" s="87"/>
      <c r="BOI128" s="87"/>
      <c r="BOJ128" s="87"/>
      <c r="BOK128" s="87"/>
      <c r="BOL128" s="87"/>
      <c r="BOM128" s="87"/>
      <c r="BON128" s="87"/>
      <c r="BOO128" s="87"/>
      <c r="BOP128" s="87"/>
      <c r="BOQ128" s="87"/>
      <c r="BOR128" s="87"/>
      <c r="BOS128" s="87"/>
      <c r="BOT128" s="87"/>
      <c r="BOU128" s="87"/>
      <c r="BOV128" s="87"/>
      <c r="BOW128" s="87"/>
      <c r="BOX128" s="87"/>
      <c r="BOY128" s="87"/>
      <c r="BOZ128" s="87"/>
      <c r="BPA128" s="87"/>
      <c r="BPB128" s="87"/>
      <c r="BPC128" s="87"/>
      <c r="BPD128" s="87"/>
      <c r="BPE128" s="87"/>
      <c r="BPF128" s="87"/>
      <c r="BPG128" s="87"/>
      <c r="BPH128" s="87"/>
      <c r="BPI128" s="87"/>
      <c r="BPJ128" s="87"/>
      <c r="BPK128" s="87"/>
      <c r="BPL128" s="87"/>
      <c r="BPM128" s="87"/>
      <c r="BPN128" s="87"/>
      <c r="BPO128" s="87"/>
      <c r="BPP128" s="87"/>
      <c r="BPQ128" s="87"/>
      <c r="BPR128" s="87"/>
      <c r="BPS128" s="87"/>
      <c r="BPT128" s="87"/>
      <c r="BPU128" s="87"/>
      <c r="BPV128" s="87"/>
      <c r="BPW128" s="87"/>
      <c r="BPX128" s="87"/>
      <c r="BPY128" s="87"/>
      <c r="BPZ128" s="87"/>
      <c r="BQA128" s="87"/>
      <c r="BQB128" s="87"/>
      <c r="BQC128" s="87"/>
      <c r="BQD128" s="87"/>
      <c r="BQE128" s="87"/>
      <c r="BQF128" s="87"/>
      <c r="BQG128" s="87"/>
      <c r="BQH128" s="87"/>
      <c r="BQI128" s="87"/>
      <c r="BQJ128" s="87"/>
      <c r="BQK128" s="87"/>
      <c r="BQL128" s="87"/>
      <c r="BQM128" s="87"/>
      <c r="BQN128" s="87"/>
      <c r="BQO128" s="87"/>
      <c r="BQP128" s="87"/>
      <c r="BQQ128" s="87"/>
      <c r="BQR128" s="87"/>
      <c r="BQS128" s="87"/>
      <c r="BQT128" s="87"/>
      <c r="BQU128" s="87"/>
      <c r="BQV128" s="87"/>
      <c r="BQW128" s="87"/>
      <c r="BQX128" s="87"/>
      <c r="BQY128" s="87"/>
      <c r="BQZ128" s="87"/>
      <c r="BRA128" s="87"/>
      <c r="BRB128" s="87"/>
      <c r="BRC128" s="87"/>
      <c r="BRD128" s="87"/>
      <c r="BRE128" s="87"/>
      <c r="BRF128" s="87"/>
      <c r="BRG128" s="87"/>
      <c r="BRH128" s="87"/>
      <c r="BRI128" s="87"/>
      <c r="BRJ128" s="87"/>
      <c r="BRK128" s="87"/>
      <c r="BRL128" s="87"/>
      <c r="BRM128" s="87"/>
      <c r="BRN128" s="87"/>
      <c r="BRO128" s="87"/>
      <c r="BRP128" s="87"/>
      <c r="BRQ128" s="87"/>
      <c r="BRR128" s="87"/>
      <c r="BRS128" s="87"/>
      <c r="BRT128" s="87"/>
      <c r="BRU128" s="87"/>
      <c r="BRV128" s="87"/>
      <c r="BRW128" s="87"/>
      <c r="BRX128" s="87"/>
      <c r="BRY128" s="87"/>
      <c r="BRZ128" s="87"/>
      <c r="BSA128" s="87"/>
      <c r="BSB128" s="87"/>
      <c r="BSC128" s="87"/>
      <c r="BSD128" s="87"/>
      <c r="BSE128" s="87"/>
      <c r="BSF128" s="87"/>
      <c r="BSG128" s="87"/>
      <c r="BSH128" s="87"/>
      <c r="BSI128" s="87"/>
      <c r="BSJ128" s="87"/>
      <c r="BSK128" s="87"/>
      <c r="BSL128" s="87"/>
      <c r="BSM128" s="87"/>
      <c r="BSN128" s="87"/>
      <c r="BSO128" s="87"/>
      <c r="BSP128" s="87"/>
      <c r="BSQ128" s="87"/>
      <c r="BSR128" s="87"/>
      <c r="BSS128" s="87"/>
      <c r="BST128" s="87"/>
      <c r="BSU128" s="87"/>
      <c r="BSV128" s="87"/>
      <c r="BSW128" s="87"/>
      <c r="BSX128" s="87"/>
      <c r="BSY128" s="87"/>
      <c r="BSZ128" s="87"/>
      <c r="BTA128" s="87"/>
      <c r="BTB128" s="87"/>
      <c r="BTC128" s="87"/>
      <c r="BTD128" s="87"/>
      <c r="BTE128" s="87"/>
      <c r="BTF128" s="87"/>
      <c r="BTG128" s="87"/>
      <c r="BTH128" s="87"/>
      <c r="BTI128" s="87"/>
      <c r="BTJ128" s="87"/>
      <c r="BTK128" s="87"/>
      <c r="BTL128" s="87"/>
      <c r="BTM128" s="87"/>
      <c r="BTN128" s="87"/>
      <c r="BTO128" s="87"/>
      <c r="BTP128" s="87"/>
      <c r="BTQ128" s="87"/>
      <c r="BTR128" s="87"/>
      <c r="BTS128" s="87"/>
      <c r="BTT128" s="87"/>
      <c r="BTU128" s="87"/>
      <c r="BTV128" s="87"/>
      <c r="BTW128" s="87"/>
      <c r="BTX128" s="87"/>
      <c r="BTY128" s="87"/>
      <c r="BTZ128" s="87"/>
      <c r="BUA128" s="87"/>
      <c r="BUB128" s="87"/>
      <c r="BUC128" s="87"/>
      <c r="BUD128" s="87"/>
      <c r="BUE128" s="87"/>
      <c r="BUF128" s="87"/>
      <c r="BUG128" s="87"/>
      <c r="BUH128" s="87"/>
      <c r="BUI128" s="87"/>
      <c r="BUJ128" s="87"/>
      <c r="BUK128" s="87"/>
      <c r="BUL128" s="87"/>
      <c r="BUM128" s="87"/>
      <c r="BUN128" s="87"/>
      <c r="BUO128" s="87"/>
      <c r="BUP128" s="87"/>
      <c r="BUQ128" s="87"/>
      <c r="BUR128" s="87"/>
      <c r="BUS128" s="87"/>
      <c r="BUT128" s="87"/>
      <c r="BUU128" s="87"/>
      <c r="BUV128" s="87"/>
      <c r="BUW128" s="87"/>
      <c r="BUX128" s="87"/>
      <c r="BUY128" s="87"/>
      <c r="BUZ128" s="87"/>
      <c r="BVA128" s="87"/>
      <c r="BVB128" s="87"/>
      <c r="BVC128" s="87"/>
      <c r="BVD128" s="87"/>
      <c r="BVE128" s="87"/>
      <c r="BVF128" s="87"/>
      <c r="BVG128" s="87"/>
      <c r="BVH128" s="87"/>
      <c r="BVI128" s="87"/>
      <c r="BVJ128" s="87"/>
      <c r="BVK128" s="87"/>
      <c r="BVL128" s="87"/>
      <c r="BVM128" s="87"/>
      <c r="BVN128" s="87"/>
      <c r="BVO128" s="87"/>
      <c r="BVP128" s="87"/>
      <c r="BVQ128" s="87"/>
      <c r="BVR128" s="87"/>
      <c r="BVS128" s="87"/>
      <c r="BVT128" s="87"/>
      <c r="BVU128" s="87"/>
      <c r="BVV128" s="87"/>
      <c r="BVW128" s="87"/>
      <c r="BVX128" s="87"/>
      <c r="BVY128" s="87"/>
      <c r="BVZ128" s="87"/>
      <c r="BWA128" s="87"/>
      <c r="BWB128" s="87"/>
      <c r="BWC128" s="87"/>
      <c r="BWD128" s="87"/>
      <c r="BWE128" s="87"/>
      <c r="BWF128" s="87"/>
      <c r="BWG128" s="87"/>
      <c r="BWH128" s="87"/>
      <c r="BWI128" s="87"/>
      <c r="BWJ128" s="87"/>
      <c r="BWK128" s="87"/>
      <c r="BWL128" s="87"/>
      <c r="BWM128" s="87"/>
      <c r="BWN128" s="87"/>
      <c r="BWO128" s="87"/>
      <c r="BWP128" s="87"/>
      <c r="BWQ128" s="87"/>
      <c r="BWR128" s="87"/>
      <c r="BWS128" s="87"/>
      <c r="BWT128" s="87"/>
      <c r="BWU128" s="87"/>
      <c r="BWV128" s="87"/>
      <c r="BWW128" s="87"/>
      <c r="BWX128" s="87"/>
      <c r="BWY128" s="87"/>
      <c r="BWZ128" s="87"/>
      <c r="BXA128" s="87"/>
      <c r="BXB128" s="87"/>
      <c r="BXC128" s="87"/>
      <c r="BXD128" s="87"/>
      <c r="BXE128" s="87"/>
      <c r="BXF128" s="87"/>
      <c r="BXG128" s="87"/>
      <c r="BXH128" s="87"/>
      <c r="BXI128" s="87"/>
      <c r="BXJ128" s="87"/>
      <c r="BXK128" s="87"/>
      <c r="BXL128" s="87"/>
      <c r="BXM128" s="87"/>
      <c r="BXN128" s="87"/>
      <c r="BXO128" s="87"/>
      <c r="BXP128" s="87"/>
      <c r="BXQ128" s="87"/>
      <c r="BXR128" s="87"/>
      <c r="BXS128" s="87"/>
      <c r="BXT128" s="87"/>
      <c r="BXU128" s="87"/>
      <c r="BXV128" s="87"/>
      <c r="BXW128" s="87"/>
      <c r="BXX128" s="87"/>
      <c r="BXY128" s="87"/>
    </row>
    <row r="129" spans="1:2001" s="88" customFormat="1" ht="15.75" hidden="1" customHeight="1" outlineLevel="1">
      <c r="A129" s="53"/>
      <c r="B129" s="89" t="s">
        <v>112</v>
      </c>
      <c r="C129" s="90"/>
      <c r="D129" s="91"/>
      <c r="E129" s="85"/>
      <c r="F129" s="85"/>
      <c r="G129" s="64"/>
      <c r="H129" s="64"/>
      <c r="I129" s="95"/>
      <c r="J129" s="85"/>
      <c r="K129" s="66"/>
      <c r="L129" s="65"/>
      <c r="M129" s="65"/>
      <c r="N129" s="65"/>
      <c r="O129" s="6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7"/>
      <c r="IN129" s="87"/>
      <c r="IO129" s="87"/>
      <c r="IP129" s="87"/>
      <c r="IQ129" s="87"/>
      <c r="IR129" s="87"/>
      <c r="IS129" s="87"/>
      <c r="IT129" s="87"/>
      <c r="IU129" s="87"/>
      <c r="IV129" s="87"/>
      <c r="IW129" s="87"/>
      <c r="IX129" s="87"/>
      <c r="IY129" s="87"/>
      <c r="IZ129" s="87"/>
      <c r="JA129" s="87"/>
      <c r="JB129" s="87"/>
      <c r="JC129" s="87"/>
      <c r="JD129" s="87"/>
      <c r="JE129" s="87"/>
      <c r="JF129" s="87"/>
      <c r="JG129" s="87"/>
      <c r="JH129" s="87"/>
      <c r="JI129" s="87"/>
      <c r="JJ129" s="87"/>
      <c r="JK129" s="87"/>
      <c r="JL129" s="87"/>
      <c r="JM129" s="87"/>
      <c r="JN129" s="87"/>
      <c r="JO129" s="87"/>
      <c r="JP129" s="87"/>
      <c r="JQ129" s="87"/>
      <c r="JR129" s="87"/>
      <c r="JS129" s="87"/>
      <c r="JT129" s="87"/>
      <c r="JU129" s="87"/>
      <c r="JV129" s="87"/>
      <c r="JW129" s="87"/>
      <c r="JX129" s="87"/>
      <c r="JY129" s="87"/>
      <c r="JZ129" s="87"/>
      <c r="KA129" s="87"/>
      <c r="KB129" s="87"/>
      <c r="KC129" s="87"/>
      <c r="KD129" s="87"/>
      <c r="KE129" s="87"/>
      <c r="KF129" s="87"/>
      <c r="KG129" s="87"/>
      <c r="KH129" s="87"/>
      <c r="KI129" s="87"/>
      <c r="KJ129" s="87"/>
      <c r="KK129" s="87"/>
      <c r="KL129" s="87"/>
      <c r="KM129" s="87"/>
      <c r="KN129" s="87"/>
      <c r="KO129" s="87"/>
      <c r="KP129" s="87"/>
      <c r="KQ129" s="87"/>
      <c r="KR129" s="87"/>
      <c r="KS129" s="87"/>
      <c r="KT129" s="87"/>
      <c r="KU129" s="87"/>
      <c r="KV129" s="87"/>
      <c r="KW129" s="87"/>
      <c r="KX129" s="87"/>
      <c r="KY129" s="87"/>
      <c r="KZ129" s="87"/>
      <c r="LA129" s="87"/>
      <c r="LB129" s="87"/>
      <c r="LC129" s="87"/>
      <c r="LD129" s="87"/>
      <c r="LE129" s="87"/>
      <c r="LF129" s="87"/>
      <c r="LG129" s="87"/>
      <c r="LH129" s="87"/>
      <c r="LI129" s="87"/>
      <c r="LJ129" s="87"/>
      <c r="LK129" s="87"/>
      <c r="LL129" s="87"/>
      <c r="LM129" s="87"/>
      <c r="LN129" s="87"/>
      <c r="LO129" s="87"/>
      <c r="LP129" s="87"/>
      <c r="LQ129" s="87"/>
      <c r="LR129" s="87"/>
      <c r="LS129" s="87"/>
      <c r="LT129" s="87"/>
      <c r="LU129" s="87"/>
      <c r="LV129" s="87"/>
      <c r="LW129" s="87"/>
      <c r="LX129" s="87"/>
      <c r="LY129" s="87"/>
      <c r="LZ129" s="87"/>
      <c r="MA129" s="87"/>
      <c r="MB129" s="87"/>
      <c r="MC129" s="87"/>
      <c r="MD129" s="87"/>
      <c r="ME129" s="87"/>
      <c r="MF129" s="87"/>
      <c r="MG129" s="87"/>
      <c r="MH129" s="87"/>
      <c r="MI129" s="87"/>
      <c r="MJ129" s="87"/>
      <c r="MK129" s="87"/>
      <c r="ML129" s="87"/>
      <c r="MM129" s="87"/>
      <c r="MN129" s="87"/>
      <c r="MO129" s="87"/>
      <c r="MP129" s="87"/>
      <c r="MQ129" s="87"/>
      <c r="MR129" s="87"/>
      <c r="MS129" s="87"/>
      <c r="MT129" s="87"/>
      <c r="MU129" s="87"/>
      <c r="MV129" s="87"/>
      <c r="MW129" s="87"/>
      <c r="MX129" s="87"/>
      <c r="MY129" s="87"/>
      <c r="MZ129" s="87"/>
      <c r="NA129" s="87"/>
      <c r="NB129" s="87"/>
      <c r="NC129" s="87"/>
      <c r="ND129" s="87"/>
      <c r="NE129" s="87"/>
      <c r="NF129" s="87"/>
      <c r="NG129" s="87"/>
      <c r="NH129" s="87"/>
      <c r="NI129" s="87"/>
      <c r="NJ129" s="87"/>
      <c r="NK129" s="87"/>
      <c r="NL129" s="87"/>
      <c r="NM129" s="87"/>
      <c r="NN129" s="87"/>
      <c r="NO129" s="87"/>
      <c r="NP129" s="87"/>
      <c r="NQ129" s="87"/>
      <c r="NR129" s="87"/>
      <c r="NS129" s="87"/>
      <c r="NT129" s="87"/>
      <c r="NU129" s="87"/>
      <c r="NV129" s="87"/>
      <c r="NW129" s="87"/>
      <c r="NX129" s="87"/>
      <c r="NY129" s="87"/>
      <c r="NZ129" s="87"/>
      <c r="OA129" s="87"/>
      <c r="OB129" s="87"/>
      <c r="OC129" s="87"/>
      <c r="OD129" s="87"/>
      <c r="OE129" s="87"/>
      <c r="OF129" s="87"/>
      <c r="OG129" s="87"/>
      <c r="OH129" s="87"/>
      <c r="OI129" s="87"/>
      <c r="OJ129" s="87"/>
      <c r="OK129" s="87"/>
      <c r="OL129" s="87"/>
      <c r="OM129" s="87"/>
      <c r="ON129" s="87"/>
      <c r="OO129" s="87"/>
      <c r="OP129" s="87"/>
      <c r="OQ129" s="87"/>
      <c r="OR129" s="87"/>
      <c r="OS129" s="87"/>
      <c r="OT129" s="87"/>
      <c r="OU129" s="87"/>
      <c r="OV129" s="87"/>
      <c r="OW129" s="87"/>
      <c r="OX129" s="87"/>
      <c r="OY129" s="87"/>
      <c r="OZ129" s="87"/>
      <c r="PA129" s="87"/>
      <c r="PB129" s="87"/>
      <c r="PC129" s="87"/>
      <c r="PD129" s="87"/>
      <c r="PE129" s="87"/>
      <c r="PF129" s="87"/>
      <c r="PG129" s="87"/>
      <c r="PH129" s="87"/>
      <c r="PI129" s="87"/>
      <c r="PJ129" s="87"/>
      <c r="PK129" s="87"/>
      <c r="PL129" s="87"/>
      <c r="PM129" s="87"/>
      <c r="PN129" s="87"/>
      <c r="PO129" s="87"/>
      <c r="PP129" s="87"/>
      <c r="PQ129" s="87"/>
      <c r="PR129" s="87"/>
      <c r="PS129" s="87"/>
      <c r="PT129" s="87"/>
      <c r="PU129" s="87"/>
      <c r="PV129" s="87"/>
      <c r="PW129" s="87"/>
      <c r="PX129" s="87"/>
      <c r="PY129" s="87"/>
      <c r="PZ129" s="87"/>
      <c r="QA129" s="87"/>
      <c r="QB129" s="87"/>
      <c r="QC129" s="87"/>
      <c r="QD129" s="87"/>
      <c r="QE129" s="87"/>
      <c r="QF129" s="87"/>
      <c r="QG129" s="87"/>
      <c r="QH129" s="87"/>
      <c r="QI129" s="87"/>
      <c r="QJ129" s="87"/>
      <c r="QK129" s="87"/>
      <c r="QL129" s="87"/>
      <c r="QM129" s="87"/>
      <c r="QN129" s="87"/>
      <c r="QO129" s="87"/>
      <c r="QP129" s="87"/>
      <c r="QQ129" s="87"/>
      <c r="QR129" s="87"/>
      <c r="QS129" s="87"/>
      <c r="QT129" s="87"/>
      <c r="QU129" s="87"/>
      <c r="QV129" s="87"/>
      <c r="QW129" s="87"/>
      <c r="QX129" s="87"/>
      <c r="QY129" s="87"/>
      <c r="QZ129" s="87"/>
      <c r="RA129" s="87"/>
      <c r="RB129" s="87"/>
      <c r="RC129" s="87"/>
      <c r="RD129" s="87"/>
      <c r="RE129" s="87"/>
      <c r="RF129" s="87"/>
      <c r="RG129" s="87"/>
      <c r="RH129" s="87"/>
      <c r="RI129" s="87"/>
      <c r="RJ129" s="87"/>
      <c r="RK129" s="87"/>
      <c r="RL129" s="87"/>
      <c r="RM129" s="87"/>
      <c r="RN129" s="87"/>
      <c r="RO129" s="87"/>
      <c r="RP129" s="87"/>
      <c r="RQ129" s="87"/>
      <c r="RR129" s="87"/>
      <c r="RS129" s="87"/>
      <c r="RT129" s="87"/>
      <c r="RU129" s="87"/>
      <c r="RV129" s="87"/>
      <c r="RW129" s="87"/>
      <c r="RX129" s="87"/>
      <c r="RY129" s="87"/>
      <c r="RZ129" s="87"/>
      <c r="SA129" s="87"/>
      <c r="SB129" s="87"/>
      <c r="SC129" s="87"/>
      <c r="SD129" s="87"/>
      <c r="SE129" s="87"/>
      <c r="SF129" s="87"/>
      <c r="SG129" s="87"/>
      <c r="SH129" s="87"/>
      <c r="SI129" s="87"/>
      <c r="SJ129" s="87"/>
      <c r="SK129" s="87"/>
      <c r="SL129" s="87"/>
      <c r="SM129" s="87"/>
      <c r="SN129" s="87"/>
      <c r="SO129" s="87"/>
      <c r="SP129" s="87"/>
      <c r="SQ129" s="87"/>
      <c r="SR129" s="87"/>
      <c r="SS129" s="87"/>
      <c r="ST129" s="87"/>
      <c r="SU129" s="87"/>
      <c r="SV129" s="87"/>
      <c r="SW129" s="87"/>
      <c r="SX129" s="87"/>
      <c r="SY129" s="87"/>
      <c r="SZ129" s="87"/>
      <c r="TA129" s="87"/>
      <c r="TB129" s="87"/>
      <c r="TC129" s="87"/>
      <c r="TD129" s="87"/>
      <c r="TE129" s="87"/>
      <c r="TF129" s="87"/>
      <c r="TG129" s="87"/>
      <c r="TH129" s="87"/>
      <c r="TI129" s="87"/>
      <c r="TJ129" s="87"/>
      <c r="TK129" s="87"/>
      <c r="TL129" s="87"/>
      <c r="TM129" s="87"/>
      <c r="TN129" s="87"/>
      <c r="TO129" s="87"/>
      <c r="TP129" s="87"/>
      <c r="TQ129" s="87"/>
      <c r="TR129" s="87"/>
      <c r="TS129" s="87"/>
      <c r="TT129" s="87"/>
      <c r="TU129" s="87"/>
      <c r="TV129" s="87"/>
      <c r="TW129" s="87"/>
      <c r="TX129" s="87"/>
      <c r="TY129" s="87"/>
      <c r="TZ129" s="87"/>
      <c r="UA129" s="87"/>
      <c r="UB129" s="87"/>
      <c r="UC129" s="87"/>
      <c r="UD129" s="87"/>
      <c r="UE129" s="87"/>
      <c r="UF129" s="87"/>
      <c r="UG129" s="87"/>
      <c r="UH129" s="87"/>
      <c r="UI129" s="87"/>
      <c r="UJ129" s="87"/>
      <c r="UK129" s="87"/>
      <c r="UL129" s="87"/>
      <c r="UM129" s="87"/>
      <c r="UN129" s="87"/>
      <c r="UO129" s="87"/>
      <c r="UP129" s="87"/>
      <c r="UQ129" s="87"/>
      <c r="UR129" s="87"/>
      <c r="US129" s="87"/>
      <c r="UT129" s="87"/>
      <c r="UU129" s="87"/>
      <c r="UV129" s="87"/>
      <c r="UW129" s="87"/>
      <c r="UX129" s="87"/>
      <c r="UY129" s="87"/>
      <c r="UZ129" s="87"/>
      <c r="VA129" s="87"/>
      <c r="VB129" s="87"/>
      <c r="VC129" s="87"/>
      <c r="VD129" s="87"/>
      <c r="VE129" s="87"/>
      <c r="VF129" s="87"/>
      <c r="VG129" s="87"/>
      <c r="VH129" s="87"/>
      <c r="VI129" s="87"/>
      <c r="VJ129" s="87"/>
      <c r="VK129" s="87"/>
      <c r="VL129" s="87"/>
      <c r="VM129" s="87"/>
      <c r="VN129" s="87"/>
      <c r="VO129" s="87"/>
      <c r="VP129" s="87"/>
      <c r="VQ129" s="87"/>
      <c r="VR129" s="87"/>
      <c r="VS129" s="87"/>
      <c r="VT129" s="87"/>
      <c r="VU129" s="87"/>
      <c r="VV129" s="87"/>
      <c r="VW129" s="87"/>
      <c r="VX129" s="87"/>
      <c r="VY129" s="87"/>
      <c r="VZ129" s="87"/>
      <c r="WA129" s="87"/>
      <c r="WB129" s="87"/>
      <c r="WC129" s="87"/>
      <c r="WD129" s="87"/>
      <c r="WE129" s="87"/>
      <c r="WF129" s="87"/>
      <c r="WG129" s="87"/>
      <c r="WH129" s="87"/>
      <c r="WI129" s="87"/>
      <c r="WJ129" s="87"/>
      <c r="WK129" s="87"/>
      <c r="WL129" s="87"/>
      <c r="WM129" s="87"/>
      <c r="WN129" s="87"/>
      <c r="WO129" s="87"/>
      <c r="WP129" s="87"/>
      <c r="WQ129" s="87"/>
      <c r="WR129" s="87"/>
      <c r="WS129" s="87"/>
      <c r="WT129" s="87"/>
      <c r="WU129" s="87"/>
      <c r="WV129" s="87"/>
      <c r="WW129" s="87"/>
      <c r="WX129" s="87"/>
      <c r="WY129" s="87"/>
      <c r="WZ129" s="87"/>
      <c r="XA129" s="87"/>
      <c r="XB129" s="87"/>
      <c r="XC129" s="87"/>
      <c r="XD129" s="87"/>
      <c r="XE129" s="87"/>
      <c r="XF129" s="87"/>
      <c r="XG129" s="87"/>
      <c r="XH129" s="87"/>
      <c r="XI129" s="87"/>
      <c r="XJ129" s="87"/>
      <c r="XK129" s="87"/>
      <c r="XL129" s="87"/>
      <c r="XM129" s="87"/>
      <c r="XN129" s="87"/>
      <c r="XO129" s="87"/>
      <c r="XP129" s="87"/>
      <c r="XQ129" s="87"/>
      <c r="XR129" s="87"/>
      <c r="XS129" s="87"/>
      <c r="XT129" s="87"/>
      <c r="XU129" s="87"/>
      <c r="XV129" s="87"/>
      <c r="XW129" s="87"/>
      <c r="XX129" s="87"/>
      <c r="XY129" s="87"/>
      <c r="XZ129" s="87"/>
      <c r="YA129" s="87"/>
      <c r="YB129" s="87"/>
      <c r="YC129" s="87"/>
      <c r="YD129" s="87"/>
      <c r="YE129" s="87"/>
      <c r="YF129" s="87"/>
      <c r="YG129" s="87"/>
      <c r="YH129" s="87"/>
      <c r="YI129" s="87"/>
      <c r="YJ129" s="87"/>
      <c r="YK129" s="87"/>
      <c r="YL129" s="87"/>
      <c r="YM129" s="87"/>
      <c r="YN129" s="87"/>
      <c r="YO129" s="87"/>
      <c r="YP129" s="87"/>
      <c r="YQ129" s="87"/>
      <c r="YR129" s="87"/>
      <c r="YS129" s="87"/>
      <c r="YT129" s="87"/>
      <c r="YU129" s="87"/>
      <c r="YV129" s="87"/>
      <c r="YW129" s="87"/>
      <c r="YX129" s="87"/>
      <c r="YY129" s="87"/>
      <c r="YZ129" s="87"/>
      <c r="ZA129" s="87"/>
      <c r="ZB129" s="87"/>
      <c r="ZC129" s="87"/>
      <c r="ZD129" s="87"/>
      <c r="ZE129" s="87"/>
      <c r="ZF129" s="87"/>
      <c r="ZG129" s="87"/>
      <c r="ZH129" s="87"/>
      <c r="ZI129" s="87"/>
      <c r="ZJ129" s="87"/>
      <c r="ZK129" s="87"/>
      <c r="ZL129" s="87"/>
      <c r="ZM129" s="87"/>
      <c r="ZN129" s="87"/>
      <c r="ZO129" s="87"/>
      <c r="ZP129" s="87"/>
      <c r="ZQ129" s="87"/>
      <c r="ZR129" s="87"/>
      <c r="ZS129" s="87"/>
      <c r="ZT129" s="87"/>
      <c r="ZU129" s="87"/>
      <c r="ZV129" s="87"/>
      <c r="ZW129" s="87"/>
      <c r="ZX129" s="87"/>
      <c r="ZY129" s="87"/>
      <c r="ZZ129" s="87"/>
      <c r="AAA129" s="87"/>
      <c r="AAB129" s="87"/>
      <c r="AAC129" s="87"/>
      <c r="AAD129" s="87"/>
      <c r="AAE129" s="87"/>
      <c r="AAF129" s="87"/>
      <c r="AAG129" s="87"/>
      <c r="AAH129" s="87"/>
      <c r="AAI129" s="87"/>
      <c r="AAJ129" s="87"/>
      <c r="AAK129" s="87"/>
      <c r="AAL129" s="87"/>
      <c r="AAM129" s="87"/>
      <c r="AAN129" s="87"/>
      <c r="AAO129" s="87"/>
      <c r="AAP129" s="87"/>
      <c r="AAQ129" s="87"/>
      <c r="AAR129" s="87"/>
      <c r="AAS129" s="87"/>
      <c r="AAT129" s="87"/>
      <c r="AAU129" s="87"/>
      <c r="AAV129" s="87"/>
      <c r="AAW129" s="87"/>
      <c r="AAX129" s="87"/>
      <c r="AAY129" s="87"/>
      <c r="AAZ129" s="87"/>
      <c r="ABA129" s="87"/>
      <c r="ABB129" s="87"/>
      <c r="ABC129" s="87"/>
      <c r="ABD129" s="87"/>
      <c r="ABE129" s="87"/>
      <c r="ABF129" s="87"/>
      <c r="ABG129" s="87"/>
      <c r="ABH129" s="87"/>
      <c r="ABI129" s="87"/>
      <c r="ABJ129" s="87"/>
      <c r="ABK129" s="87"/>
      <c r="ABL129" s="87"/>
      <c r="ABM129" s="87"/>
      <c r="ABN129" s="87"/>
      <c r="ABO129" s="87"/>
      <c r="ABP129" s="87"/>
      <c r="ABQ129" s="87"/>
      <c r="ABR129" s="87"/>
      <c r="ABS129" s="87"/>
      <c r="ABT129" s="87"/>
      <c r="ABU129" s="87"/>
      <c r="ABV129" s="87"/>
      <c r="ABW129" s="87"/>
      <c r="ABX129" s="87"/>
      <c r="ABY129" s="87"/>
      <c r="ABZ129" s="87"/>
      <c r="ACA129" s="87"/>
      <c r="ACB129" s="87"/>
      <c r="ACC129" s="87"/>
      <c r="ACD129" s="87"/>
      <c r="ACE129" s="87"/>
      <c r="ACF129" s="87"/>
      <c r="ACG129" s="87"/>
      <c r="ACH129" s="87"/>
      <c r="ACI129" s="87"/>
      <c r="ACJ129" s="87"/>
      <c r="ACK129" s="87"/>
      <c r="ACL129" s="87"/>
      <c r="ACM129" s="87"/>
      <c r="ACN129" s="87"/>
      <c r="ACO129" s="87"/>
      <c r="ACP129" s="87"/>
      <c r="ACQ129" s="87"/>
      <c r="ACR129" s="87"/>
      <c r="ACS129" s="87"/>
      <c r="ACT129" s="87"/>
      <c r="ACU129" s="87"/>
      <c r="ACV129" s="87"/>
      <c r="ACW129" s="87"/>
      <c r="ACX129" s="87"/>
      <c r="ACY129" s="87"/>
      <c r="ACZ129" s="87"/>
      <c r="ADA129" s="87"/>
      <c r="ADB129" s="87"/>
      <c r="ADC129" s="87"/>
      <c r="ADD129" s="87"/>
      <c r="ADE129" s="87"/>
      <c r="ADF129" s="87"/>
      <c r="ADG129" s="87"/>
      <c r="ADH129" s="87"/>
      <c r="ADI129" s="87"/>
      <c r="ADJ129" s="87"/>
      <c r="ADK129" s="87"/>
      <c r="ADL129" s="87"/>
      <c r="ADM129" s="87"/>
      <c r="ADN129" s="87"/>
      <c r="ADO129" s="87"/>
      <c r="ADP129" s="87"/>
      <c r="ADQ129" s="87"/>
      <c r="ADR129" s="87"/>
      <c r="ADS129" s="87"/>
      <c r="ADT129" s="87"/>
      <c r="ADU129" s="87"/>
      <c r="ADV129" s="87"/>
      <c r="ADW129" s="87"/>
      <c r="ADX129" s="87"/>
      <c r="ADY129" s="87"/>
      <c r="ADZ129" s="87"/>
      <c r="AEA129" s="87"/>
      <c r="AEB129" s="87"/>
      <c r="AEC129" s="87"/>
      <c r="AED129" s="87"/>
      <c r="AEE129" s="87"/>
      <c r="AEF129" s="87"/>
      <c r="AEG129" s="87"/>
      <c r="AEH129" s="87"/>
      <c r="AEI129" s="87"/>
      <c r="AEJ129" s="87"/>
      <c r="AEK129" s="87"/>
      <c r="AEL129" s="87"/>
      <c r="AEM129" s="87"/>
      <c r="AEN129" s="87"/>
      <c r="AEO129" s="87"/>
      <c r="AEP129" s="87"/>
      <c r="AEQ129" s="87"/>
      <c r="AER129" s="87"/>
      <c r="AES129" s="87"/>
      <c r="AET129" s="87"/>
      <c r="AEU129" s="87"/>
      <c r="AEV129" s="87"/>
      <c r="AEW129" s="87"/>
      <c r="AEX129" s="87"/>
      <c r="AEY129" s="87"/>
      <c r="AEZ129" s="87"/>
      <c r="AFA129" s="87"/>
      <c r="AFB129" s="87"/>
      <c r="AFC129" s="87"/>
      <c r="AFD129" s="87"/>
      <c r="AFE129" s="87"/>
      <c r="AFF129" s="87"/>
      <c r="AFG129" s="87"/>
      <c r="AFH129" s="87"/>
      <c r="AFI129" s="87"/>
      <c r="AFJ129" s="87"/>
      <c r="AFK129" s="87"/>
      <c r="AFL129" s="87"/>
      <c r="AFM129" s="87"/>
      <c r="AFN129" s="87"/>
      <c r="AFO129" s="87"/>
      <c r="AFP129" s="87"/>
      <c r="AFQ129" s="87"/>
      <c r="AFR129" s="87"/>
      <c r="AFS129" s="87"/>
      <c r="AFT129" s="87"/>
      <c r="AFU129" s="87"/>
      <c r="AFV129" s="87"/>
      <c r="AFW129" s="87"/>
      <c r="AFX129" s="87"/>
      <c r="AFY129" s="87"/>
      <c r="AFZ129" s="87"/>
      <c r="AGA129" s="87"/>
      <c r="AGB129" s="87"/>
      <c r="AGC129" s="87"/>
      <c r="AGD129" s="87"/>
      <c r="AGE129" s="87"/>
      <c r="AGF129" s="87"/>
      <c r="AGG129" s="87"/>
      <c r="AGH129" s="87"/>
      <c r="AGI129" s="87"/>
      <c r="AGJ129" s="87"/>
      <c r="AGK129" s="87"/>
      <c r="AGL129" s="87"/>
      <c r="AGM129" s="87"/>
      <c r="AGN129" s="87"/>
      <c r="AGO129" s="87"/>
      <c r="AGP129" s="87"/>
      <c r="AGQ129" s="87"/>
      <c r="AGR129" s="87"/>
      <c r="AGS129" s="87"/>
      <c r="AGT129" s="87"/>
      <c r="AGU129" s="87"/>
      <c r="AGV129" s="87"/>
      <c r="AGW129" s="87"/>
      <c r="AGX129" s="87"/>
      <c r="AGY129" s="87"/>
      <c r="AGZ129" s="87"/>
      <c r="AHA129" s="87"/>
      <c r="AHB129" s="87"/>
      <c r="AHC129" s="87"/>
      <c r="AHD129" s="87"/>
      <c r="AHE129" s="87"/>
      <c r="AHF129" s="87"/>
      <c r="AHG129" s="87"/>
      <c r="AHH129" s="87"/>
      <c r="AHI129" s="87"/>
      <c r="AHJ129" s="87"/>
      <c r="AHK129" s="87"/>
      <c r="AHL129" s="87"/>
      <c r="AHM129" s="87"/>
      <c r="AHN129" s="87"/>
      <c r="AHO129" s="87"/>
      <c r="AHP129" s="87"/>
      <c r="AHQ129" s="87"/>
      <c r="AHR129" s="87"/>
      <c r="AHS129" s="87"/>
      <c r="AHT129" s="87"/>
      <c r="AHU129" s="87"/>
      <c r="AHV129" s="87"/>
      <c r="AHW129" s="87"/>
      <c r="AHX129" s="87"/>
      <c r="AHY129" s="87"/>
      <c r="AHZ129" s="87"/>
      <c r="AIA129" s="87"/>
      <c r="AIB129" s="87"/>
      <c r="AIC129" s="87"/>
      <c r="AID129" s="87"/>
      <c r="AIE129" s="87"/>
      <c r="AIF129" s="87"/>
      <c r="AIG129" s="87"/>
      <c r="AIH129" s="87"/>
      <c r="AII129" s="87"/>
      <c r="AIJ129" s="87"/>
      <c r="AIK129" s="87"/>
      <c r="AIL129" s="87"/>
      <c r="AIM129" s="87"/>
      <c r="AIN129" s="87"/>
      <c r="AIO129" s="87"/>
      <c r="AIP129" s="87"/>
      <c r="AIQ129" s="87"/>
      <c r="AIR129" s="87"/>
      <c r="AIS129" s="87"/>
      <c r="AIT129" s="87"/>
      <c r="AIU129" s="87"/>
      <c r="AIV129" s="87"/>
      <c r="AIW129" s="87"/>
      <c r="AIX129" s="87"/>
      <c r="AIY129" s="87"/>
      <c r="AIZ129" s="87"/>
      <c r="AJA129" s="87"/>
      <c r="AJB129" s="87"/>
      <c r="AJC129" s="87"/>
      <c r="AJD129" s="87"/>
      <c r="AJE129" s="87"/>
      <c r="AJF129" s="87"/>
      <c r="AJG129" s="87"/>
      <c r="AJH129" s="87"/>
      <c r="AJI129" s="87"/>
      <c r="AJJ129" s="87"/>
      <c r="AJK129" s="87"/>
      <c r="AJL129" s="87"/>
      <c r="AJM129" s="87"/>
      <c r="AJN129" s="87"/>
      <c r="AJO129" s="87"/>
      <c r="AJP129" s="87"/>
      <c r="AJQ129" s="87"/>
      <c r="AJR129" s="87"/>
      <c r="AJS129" s="87"/>
      <c r="AJT129" s="87"/>
      <c r="AJU129" s="87"/>
      <c r="AJV129" s="87"/>
      <c r="AJW129" s="87"/>
      <c r="AJX129" s="87"/>
      <c r="AJY129" s="87"/>
      <c r="AJZ129" s="87"/>
      <c r="AKA129" s="87"/>
      <c r="AKB129" s="87"/>
      <c r="AKC129" s="87"/>
      <c r="AKD129" s="87"/>
      <c r="AKE129" s="87"/>
      <c r="AKF129" s="87"/>
      <c r="AKG129" s="87"/>
      <c r="AKH129" s="87"/>
      <c r="AKI129" s="87"/>
      <c r="AKJ129" s="87"/>
      <c r="AKK129" s="87"/>
      <c r="AKL129" s="87"/>
      <c r="AKM129" s="87"/>
      <c r="AKN129" s="87"/>
      <c r="AKO129" s="87"/>
      <c r="AKP129" s="87"/>
      <c r="AKQ129" s="87"/>
      <c r="AKR129" s="87"/>
      <c r="AKS129" s="87"/>
      <c r="AKT129" s="87"/>
      <c r="AKU129" s="87"/>
      <c r="AKV129" s="87"/>
      <c r="AKW129" s="87"/>
      <c r="AKX129" s="87"/>
      <c r="AKY129" s="87"/>
      <c r="AKZ129" s="87"/>
      <c r="ALA129" s="87"/>
      <c r="ALB129" s="87"/>
      <c r="ALC129" s="87"/>
      <c r="ALD129" s="87"/>
      <c r="ALE129" s="87"/>
      <c r="ALF129" s="87"/>
      <c r="ALG129" s="87"/>
      <c r="ALH129" s="87"/>
      <c r="ALI129" s="87"/>
      <c r="ALJ129" s="87"/>
      <c r="ALK129" s="87"/>
      <c r="ALL129" s="87"/>
      <c r="ALM129" s="87"/>
      <c r="ALN129" s="87"/>
      <c r="ALO129" s="87"/>
      <c r="ALP129" s="87"/>
      <c r="ALQ129" s="87"/>
      <c r="ALR129" s="87"/>
      <c r="ALS129" s="87"/>
      <c r="ALT129" s="87"/>
      <c r="ALU129" s="87"/>
      <c r="ALV129" s="87"/>
      <c r="ALW129" s="87"/>
      <c r="ALX129" s="87"/>
      <c r="ALY129" s="87"/>
      <c r="ALZ129" s="87"/>
      <c r="AMA129" s="87"/>
      <c r="AMB129" s="87"/>
      <c r="AMC129" s="87"/>
      <c r="AMD129" s="87"/>
      <c r="AME129" s="87"/>
      <c r="AMF129" s="87"/>
      <c r="AMG129" s="87"/>
      <c r="AMH129" s="87"/>
      <c r="AMI129" s="87"/>
      <c r="AMJ129" s="87"/>
      <c r="AMK129" s="87"/>
      <c r="AML129" s="87"/>
      <c r="AMM129" s="87"/>
      <c r="AMN129" s="87"/>
      <c r="AMO129" s="87"/>
      <c r="AMP129" s="87"/>
      <c r="AMQ129" s="87"/>
      <c r="AMR129" s="87"/>
      <c r="AMS129" s="87"/>
      <c r="AMT129" s="87"/>
      <c r="AMU129" s="87"/>
      <c r="AMV129" s="87"/>
      <c r="AMW129" s="87"/>
      <c r="AMX129" s="87"/>
      <c r="AMY129" s="87"/>
      <c r="AMZ129" s="87"/>
      <c r="ANA129" s="87"/>
      <c r="ANB129" s="87"/>
      <c r="ANC129" s="87"/>
      <c r="AND129" s="87"/>
      <c r="ANE129" s="87"/>
      <c r="ANF129" s="87"/>
      <c r="ANG129" s="87"/>
      <c r="ANH129" s="87"/>
      <c r="ANI129" s="87"/>
      <c r="ANJ129" s="87"/>
      <c r="ANK129" s="87"/>
      <c r="ANL129" s="87"/>
      <c r="ANM129" s="87"/>
      <c r="ANN129" s="87"/>
      <c r="ANO129" s="87"/>
      <c r="ANP129" s="87"/>
      <c r="ANQ129" s="87"/>
      <c r="ANR129" s="87"/>
      <c r="ANS129" s="87"/>
      <c r="ANT129" s="87"/>
      <c r="ANU129" s="87"/>
      <c r="ANV129" s="87"/>
      <c r="ANW129" s="87"/>
      <c r="ANX129" s="87"/>
      <c r="ANY129" s="87"/>
      <c r="ANZ129" s="87"/>
      <c r="AOA129" s="87"/>
      <c r="AOB129" s="87"/>
      <c r="AOC129" s="87"/>
      <c r="AOD129" s="87"/>
      <c r="AOE129" s="87"/>
      <c r="AOF129" s="87"/>
      <c r="AOG129" s="87"/>
      <c r="AOH129" s="87"/>
      <c r="AOI129" s="87"/>
      <c r="AOJ129" s="87"/>
      <c r="AOK129" s="87"/>
      <c r="AOL129" s="87"/>
      <c r="AOM129" s="87"/>
      <c r="AON129" s="87"/>
      <c r="AOO129" s="87"/>
      <c r="AOP129" s="87"/>
      <c r="AOQ129" s="87"/>
      <c r="AOR129" s="87"/>
      <c r="AOS129" s="87"/>
      <c r="AOT129" s="87"/>
      <c r="AOU129" s="87"/>
      <c r="AOV129" s="87"/>
      <c r="AOW129" s="87"/>
      <c r="AOX129" s="87"/>
      <c r="AOY129" s="87"/>
      <c r="AOZ129" s="87"/>
      <c r="APA129" s="87"/>
      <c r="APB129" s="87"/>
      <c r="APC129" s="87"/>
      <c r="APD129" s="87"/>
      <c r="APE129" s="87"/>
      <c r="APF129" s="87"/>
      <c r="APG129" s="87"/>
      <c r="APH129" s="87"/>
      <c r="API129" s="87"/>
      <c r="APJ129" s="87"/>
      <c r="APK129" s="87"/>
      <c r="APL129" s="87"/>
      <c r="APM129" s="87"/>
      <c r="APN129" s="87"/>
      <c r="APO129" s="87"/>
      <c r="APP129" s="87"/>
      <c r="APQ129" s="87"/>
      <c r="APR129" s="87"/>
      <c r="APS129" s="87"/>
      <c r="APT129" s="87"/>
      <c r="APU129" s="87"/>
      <c r="APV129" s="87"/>
      <c r="APW129" s="87"/>
      <c r="APX129" s="87"/>
      <c r="APY129" s="87"/>
      <c r="APZ129" s="87"/>
      <c r="AQA129" s="87"/>
      <c r="AQB129" s="87"/>
      <c r="AQC129" s="87"/>
      <c r="AQD129" s="87"/>
      <c r="AQE129" s="87"/>
      <c r="AQF129" s="87"/>
      <c r="AQG129" s="87"/>
      <c r="AQH129" s="87"/>
      <c r="AQI129" s="87"/>
      <c r="AQJ129" s="87"/>
      <c r="AQK129" s="87"/>
      <c r="AQL129" s="87"/>
      <c r="AQM129" s="87"/>
      <c r="AQN129" s="87"/>
      <c r="AQO129" s="87"/>
      <c r="AQP129" s="87"/>
      <c r="AQQ129" s="87"/>
      <c r="AQR129" s="87"/>
      <c r="AQS129" s="87"/>
      <c r="AQT129" s="87"/>
      <c r="AQU129" s="87"/>
      <c r="AQV129" s="87"/>
      <c r="AQW129" s="87"/>
      <c r="AQX129" s="87"/>
      <c r="AQY129" s="87"/>
      <c r="AQZ129" s="87"/>
      <c r="ARA129" s="87"/>
      <c r="ARB129" s="87"/>
      <c r="ARC129" s="87"/>
      <c r="ARD129" s="87"/>
      <c r="ARE129" s="87"/>
      <c r="ARF129" s="87"/>
      <c r="ARG129" s="87"/>
      <c r="ARH129" s="87"/>
      <c r="ARI129" s="87"/>
      <c r="ARJ129" s="87"/>
      <c r="ARK129" s="87"/>
      <c r="ARL129" s="87"/>
      <c r="ARM129" s="87"/>
      <c r="ARN129" s="87"/>
      <c r="ARO129" s="87"/>
      <c r="ARP129" s="87"/>
      <c r="ARQ129" s="87"/>
      <c r="ARR129" s="87"/>
      <c r="ARS129" s="87"/>
      <c r="ART129" s="87"/>
      <c r="ARU129" s="87"/>
      <c r="ARV129" s="87"/>
      <c r="ARW129" s="87"/>
      <c r="ARX129" s="87"/>
      <c r="ARY129" s="87"/>
      <c r="ARZ129" s="87"/>
      <c r="ASA129" s="87"/>
      <c r="ASB129" s="87"/>
      <c r="ASC129" s="87"/>
      <c r="ASD129" s="87"/>
      <c r="ASE129" s="87"/>
      <c r="ASF129" s="87"/>
      <c r="ASG129" s="87"/>
      <c r="ASH129" s="87"/>
      <c r="ASI129" s="87"/>
      <c r="ASJ129" s="87"/>
      <c r="ASK129" s="87"/>
      <c r="ASL129" s="87"/>
      <c r="ASM129" s="87"/>
      <c r="ASN129" s="87"/>
      <c r="ASO129" s="87"/>
      <c r="ASP129" s="87"/>
      <c r="ASQ129" s="87"/>
      <c r="ASR129" s="87"/>
      <c r="ASS129" s="87"/>
      <c r="AST129" s="87"/>
      <c r="ASU129" s="87"/>
      <c r="ASV129" s="87"/>
      <c r="ASW129" s="87"/>
      <c r="ASX129" s="87"/>
      <c r="ASY129" s="87"/>
      <c r="ASZ129" s="87"/>
      <c r="ATA129" s="87"/>
      <c r="ATB129" s="87"/>
      <c r="ATC129" s="87"/>
      <c r="ATD129" s="87"/>
      <c r="ATE129" s="87"/>
      <c r="ATF129" s="87"/>
      <c r="ATG129" s="87"/>
      <c r="ATH129" s="87"/>
      <c r="ATI129" s="87"/>
      <c r="ATJ129" s="87"/>
      <c r="ATK129" s="87"/>
      <c r="ATL129" s="87"/>
      <c r="ATM129" s="87"/>
      <c r="ATN129" s="87"/>
      <c r="ATO129" s="87"/>
      <c r="ATP129" s="87"/>
      <c r="ATQ129" s="87"/>
      <c r="ATR129" s="87"/>
      <c r="ATS129" s="87"/>
      <c r="ATT129" s="87"/>
      <c r="ATU129" s="87"/>
      <c r="ATV129" s="87"/>
      <c r="ATW129" s="87"/>
      <c r="ATX129" s="87"/>
      <c r="ATY129" s="87"/>
      <c r="ATZ129" s="87"/>
      <c r="AUA129" s="87"/>
      <c r="AUB129" s="87"/>
      <c r="AUC129" s="87"/>
      <c r="AUD129" s="87"/>
      <c r="AUE129" s="87"/>
      <c r="AUF129" s="87"/>
      <c r="AUG129" s="87"/>
      <c r="AUH129" s="87"/>
      <c r="AUI129" s="87"/>
      <c r="AUJ129" s="87"/>
      <c r="AUK129" s="87"/>
      <c r="AUL129" s="87"/>
      <c r="AUM129" s="87"/>
      <c r="AUN129" s="87"/>
      <c r="AUO129" s="87"/>
      <c r="AUP129" s="87"/>
      <c r="AUQ129" s="87"/>
      <c r="AUR129" s="87"/>
      <c r="AUS129" s="87"/>
      <c r="AUT129" s="87"/>
      <c r="AUU129" s="87"/>
      <c r="AUV129" s="87"/>
      <c r="AUW129" s="87"/>
      <c r="AUX129" s="87"/>
      <c r="AUY129" s="87"/>
      <c r="AUZ129" s="87"/>
      <c r="AVA129" s="87"/>
      <c r="AVB129" s="87"/>
      <c r="AVC129" s="87"/>
      <c r="AVD129" s="87"/>
      <c r="AVE129" s="87"/>
      <c r="AVF129" s="87"/>
      <c r="AVG129" s="87"/>
      <c r="AVH129" s="87"/>
      <c r="AVI129" s="87"/>
      <c r="AVJ129" s="87"/>
      <c r="AVK129" s="87"/>
      <c r="AVL129" s="87"/>
      <c r="AVM129" s="87"/>
      <c r="AVN129" s="87"/>
      <c r="AVO129" s="87"/>
      <c r="AVP129" s="87"/>
      <c r="AVQ129" s="87"/>
      <c r="AVR129" s="87"/>
      <c r="AVS129" s="87"/>
      <c r="AVT129" s="87"/>
      <c r="AVU129" s="87"/>
      <c r="AVV129" s="87"/>
      <c r="AVW129" s="87"/>
      <c r="AVX129" s="87"/>
      <c r="AVY129" s="87"/>
      <c r="AVZ129" s="87"/>
      <c r="AWA129" s="87"/>
      <c r="AWB129" s="87"/>
      <c r="AWC129" s="87"/>
      <c r="AWD129" s="87"/>
      <c r="AWE129" s="87"/>
      <c r="AWF129" s="87"/>
      <c r="AWG129" s="87"/>
      <c r="AWH129" s="87"/>
      <c r="AWI129" s="87"/>
      <c r="AWJ129" s="87"/>
      <c r="AWK129" s="87"/>
      <c r="AWL129" s="87"/>
      <c r="AWM129" s="87"/>
      <c r="AWN129" s="87"/>
      <c r="AWO129" s="87"/>
      <c r="AWP129" s="87"/>
      <c r="AWQ129" s="87"/>
      <c r="AWR129" s="87"/>
      <c r="AWS129" s="87"/>
      <c r="AWT129" s="87"/>
      <c r="AWU129" s="87"/>
      <c r="AWV129" s="87"/>
      <c r="AWW129" s="87"/>
      <c r="AWX129" s="87"/>
      <c r="AWY129" s="87"/>
      <c r="AWZ129" s="87"/>
      <c r="AXA129" s="87"/>
      <c r="AXB129" s="87"/>
      <c r="AXC129" s="87"/>
      <c r="AXD129" s="87"/>
      <c r="AXE129" s="87"/>
      <c r="AXF129" s="87"/>
      <c r="AXG129" s="87"/>
      <c r="AXH129" s="87"/>
      <c r="AXI129" s="87"/>
      <c r="AXJ129" s="87"/>
      <c r="AXK129" s="87"/>
      <c r="AXL129" s="87"/>
      <c r="AXM129" s="87"/>
      <c r="AXN129" s="87"/>
      <c r="AXO129" s="87"/>
      <c r="AXP129" s="87"/>
      <c r="AXQ129" s="87"/>
      <c r="AXR129" s="87"/>
      <c r="AXS129" s="87"/>
      <c r="AXT129" s="87"/>
      <c r="AXU129" s="87"/>
      <c r="AXV129" s="87"/>
      <c r="AXW129" s="87"/>
      <c r="AXX129" s="87"/>
      <c r="AXY129" s="87"/>
      <c r="AXZ129" s="87"/>
      <c r="AYA129" s="87"/>
      <c r="AYB129" s="87"/>
      <c r="AYC129" s="87"/>
      <c r="AYD129" s="87"/>
      <c r="AYE129" s="87"/>
      <c r="AYF129" s="87"/>
      <c r="AYG129" s="87"/>
      <c r="AYH129" s="87"/>
      <c r="AYI129" s="87"/>
      <c r="AYJ129" s="87"/>
      <c r="AYK129" s="87"/>
      <c r="AYL129" s="87"/>
      <c r="AYM129" s="87"/>
      <c r="AYN129" s="87"/>
      <c r="AYO129" s="87"/>
      <c r="AYP129" s="87"/>
      <c r="AYQ129" s="87"/>
      <c r="AYR129" s="87"/>
      <c r="AYS129" s="87"/>
      <c r="AYT129" s="87"/>
      <c r="AYU129" s="87"/>
      <c r="AYV129" s="87"/>
      <c r="AYW129" s="87"/>
      <c r="AYX129" s="87"/>
      <c r="AYY129" s="87"/>
      <c r="AYZ129" s="87"/>
      <c r="AZA129" s="87"/>
      <c r="AZB129" s="87"/>
      <c r="AZC129" s="87"/>
      <c r="AZD129" s="87"/>
      <c r="AZE129" s="87"/>
      <c r="AZF129" s="87"/>
      <c r="AZG129" s="87"/>
      <c r="AZH129" s="87"/>
      <c r="AZI129" s="87"/>
      <c r="AZJ129" s="87"/>
      <c r="AZK129" s="87"/>
      <c r="AZL129" s="87"/>
      <c r="AZM129" s="87"/>
      <c r="AZN129" s="87"/>
      <c r="AZO129" s="87"/>
      <c r="AZP129" s="87"/>
      <c r="AZQ129" s="87"/>
      <c r="AZR129" s="87"/>
      <c r="AZS129" s="87"/>
      <c r="AZT129" s="87"/>
      <c r="AZU129" s="87"/>
      <c r="AZV129" s="87"/>
      <c r="AZW129" s="87"/>
      <c r="AZX129" s="87"/>
      <c r="AZY129" s="87"/>
      <c r="AZZ129" s="87"/>
      <c r="BAA129" s="87"/>
      <c r="BAB129" s="87"/>
      <c r="BAC129" s="87"/>
      <c r="BAD129" s="87"/>
      <c r="BAE129" s="87"/>
      <c r="BAF129" s="87"/>
      <c r="BAG129" s="87"/>
      <c r="BAH129" s="87"/>
      <c r="BAI129" s="87"/>
      <c r="BAJ129" s="87"/>
      <c r="BAK129" s="87"/>
      <c r="BAL129" s="87"/>
      <c r="BAM129" s="87"/>
      <c r="BAN129" s="87"/>
      <c r="BAO129" s="87"/>
      <c r="BAP129" s="87"/>
      <c r="BAQ129" s="87"/>
      <c r="BAR129" s="87"/>
      <c r="BAS129" s="87"/>
      <c r="BAT129" s="87"/>
      <c r="BAU129" s="87"/>
      <c r="BAV129" s="87"/>
      <c r="BAW129" s="87"/>
      <c r="BAX129" s="87"/>
      <c r="BAY129" s="87"/>
      <c r="BAZ129" s="87"/>
      <c r="BBA129" s="87"/>
      <c r="BBB129" s="87"/>
      <c r="BBC129" s="87"/>
      <c r="BBD129" s="87"/>
      <c r="BBE129" s="87"/>
      <c r="BBF129" s="87"/>
      <c r="BBG129" s="87"/>
      <c r="BBH129" s="87"/>
      <c r="BBI129" s="87"/>
      <c r="BBJ129" s="87"/>
      <c r="BBK129" s="87"/>
      <c r="BBL129" s="87"/>
      <c r="BBM129" s="87"/>
      <c r="BBN129" s="87"/>
      <c r="BBO129" s="87"/>
      <c r="BBP129" s="87"/>
      <c r="BBQ129" s="87"/>
      <c r="BBR129" s="87"/>
      <c r="BBS129" s="87"/>
      <c r="BBT129" s="87"/>
      <c r="BBU129" s="87"/>
      <c r="BBV129" s="87"/>
      <c r="BBW129" s="87"/>
      <c r="BBX129" s="87"/>
      <c r="BBY129" s="87"/>
      <c r="BBZ129" s="87"/>
      <c r="BCA129" s="87"/>
      <c r="BCB129" s="87"/>
      <c r="BCC129" s="87"/>
      <c r="BCD129" s="87"/>
      <c r="BCE129" s="87"/>
      <c r="BCF129" s="87"/>
      <c r="BCG129" s="87"/>
      <c r="BCH129" s="87"/>
      <c r="BCI129" s="87"/>
      <c r="BCJ129" s="87"/>
      <c r="BCK129" s="87"/>
      <c r="BCL129" s="87"/>
      <c r="BCM129" s="87"/>
      <c r="BCN129" s="87"/>
      <c r="BCO129" s="87"/>
      <c r="BCP129" s="87"/>
      <c r="BCQ129" s="87"/>
      <c r="BCR129" s="87"/>
      <c r="BCS129" s="87"/>
      <c r="BCT129" s="87"/>
      <c r="BCU129" s="87"/>
      <c r="BCV129" s="87"/>
      <c r="BCW129" s="87"/>
      <c r="BCX129" s="87"/>
      <c r="BCY129" s="87"/>
      <c r="BCZ129" s="87"/>
      <c r="BDA129" s="87"/>
      <c r="BDB129" s="87"/>
      <c r="BDC129" s="87"/>
      <c r="BDD129" s="87"/>
      <c r="BDE129" s="87"/>
      <c r="BDF129" s="87"/>
      <c r="BDG129" s="87"/>
      <c r="BDH129" s="87"/>
      <c r="BDI129" s="87"/>
      <c r="BDJ129" s="87"/>
      <c r="BDK129" s="87"/>
      <c r="BDL129" s="87"/>
      <c r="BDM129" s="87"/>
      <c r="BDN129" s="87"/>
      <c r="BDO129" s="87"/>
      <c r="BDP129" s="87"/>
      <c r="BDQ129" s="87"/>
      <c r="BDR129" s="87"/>
      <c r="BDS129" s="87"/>
      <c r="BDT129" s="87"/>
      <c r="BDU129" s="87"/>
      <c r="BDV129" s="87"/>
      <c r="BDW129" s="87"/>
      <c r="BDX129" s="87"/>
      <c r="BDY129" s="87"/>
      <c r="BDZ129" s="87"/>
      <c r="BEA129" s="87"/>
      <c r="BEB129" s="87"/>
      <c r="BEC129" s="87"/>
      <c r="BED129" s="87"/>
      <c r="BEE129" s="87"/>
      <c r="BEF129" s="87"/>
      <c r="BEG129" s="87"/>
      <c r="BEH129" s="87"/>
      <c r="BEI129" s="87"/>
      <c r="BEJ129" s="87"/>
      <c r="BEK129" s="87"/>
      <c r="BEL129" s="87"/>
      <c r="BEM129" s="87"/>
      <c r="BEN129" s="87"/>
      <c r="BEO129" s="87"/>
      <c r="BEP129" s="87"/>
      <c r="BEQ129" s="87"/>
      <c r="BER129" s="87"/>
      <c r="BES129" s="87"/>
      <c r="BET129" s="87"/>
      <c r="BEU129" s="87"/>
      <c r="BEV129" s="87"/>
      <c r="BEW129" s="87"/>
      <c r="BEX129" s="87"/>
      <c r="BEY129" s="87"/>
      <c r="BEZ129" s="87"/>
      <c r="BFA129" s="87"/>
      <c r="BFB129" s="87"/>
      <c r="BFC129" s="87"/>
      <c r="BFD129" s="87"/>
      <c r="BFE129" s="87"/>
      <c r="BFF129" s="87"/>
      <c r="BFG129" s="87"/>
      <c r="BFH129" s="87"/>
      <c r="BFI129" s="87"/>
      <c r="BFJ129" s="87"/>
      <c r="BFK129" s="87"/>
      <c r="BFL129" s="87"/>
      <c r="BFM129" s="87"/>
      <c r="BFN129" s="87"/>
      <c r="BFO129" s="87"/>
      <c r="BFP129" s="87"/>
      <c r="BFQ129" s="87"/>
      <c r="BFR129" s="87"/>
      <c r="BFS129" s="87"/>
      <c r="BFT129" s="87"/>
      <c r="BFU129" s="87"/>
      <c r="BFV129" s="87"/>
      <c r="BFW129" s="87"/>
      <c r="BFX129" s="87"/>
      <c r="BFY129" s="87"/>
      <c r="BFZ129" s="87"/>
      <c r="BGA129" s="87"/>
      <c r="BGB129" s="87"/>
      <c r="BGC129" s="87"/>
      <c r="BGD129" s="87"/>
      <c r="BGE129" s="87"/>
      <c r="BGF129" s="87"/>
      <c r="BGG129" s="87"/>
      <c r="BGH129" s="87"/>
      <c r="BGI129" s="87"/>
      <c r="BGJ129" s="87"/>
      <c r="BGK129" s="87"/>
      <c r="BGL129" s="87"/>
      <c r="BGM129" s="87"/>
      <c r="BGN129" s="87"/>
      <c r="BGO129" s="87"/>
      <c r="BGP129" s="87"/>
      <c r="BGQ129" s="87"/>
      <c r="BGR129" s="87"/>
      <c r="BGS129" s="87"/>
      <c r="BGT129" s="87"/>
      <c r="BGU129" s="87"/>
      <c r="BGV129" s="87"/>
      <c r="BGW129" s="87"/>
      <c r="BGX129" s="87"/>
      <c r="BGY129" s="87"/>
      <c r="BGZ129" s="87"/>
      <c r="BHA129" s="87"/>
      <c r="BHB129" s="87"/>
      <c r="BHC129" s="87"/>
      <c r="BHD129" s="87"/>
      <c r="BHE129" s="87"/>
      <c r="BHF129" s="87"/>
      <c r="BHG129" s="87"/>
      <c r="BHH129" s="87"/>
      <c r="BHI129" s="87"/>
      <c r="BHJ129" s="87"/>
      <c r="BHK129" s="87"/>
      <c r="BHL129" s="87"/>
      <c r="BHM129" s="87"/>
      <c r="BHN129" s="87"/>
      <c r="BHO129" s="87"/>
      <c r="BHP129" s="87"/>
      <c r="BHQ129" s="87"/>
      <c r="BHR129" s="87"/>
      <c r="BHS129" s="87"/>
      <c r="BHT129" s="87"/>
      <c r="BHU129" s="87"/>
      <c r="BHV129" s="87"/>
      <c r="BHW129" s="87"/>
      <c r="BHX129" s="87"/>
      <c r="BHY129" s="87"/>
      <c r="BHZ129" s="87"/>
      <c r="BIA129" s="87"/>
      <c r="BIB129" s="87"/>
      <c r="BIC129" s="87"/>
      <c r="BID129" s="87"/>
      <c r="BIE129" s="87"/>
      <c r="BIF129" s="87"/>
      <c r="BIG129" s="87"/>
      <c r="BIH129" s="87"/>
      <c r="BII129" s="87"/>
      <c r="BIJ129" s="87"/>
      <c r="BIK129" s="87"/>
      <c r="BIL129" s="87"/>
      <c r="BIM129" s="87"/>
      <c r="BIN129" s="87"/>
      <c r="BIO129" s="87"/>
      <c r="BIP129" s="87"/>
      <c r="BIQ129" s="87"/>
      <c r="BIR129" s="87"/>
      <c r="BIS129" s="87"/>
      <c r="BIT129" s="87"/>
      <c r="BIU129" s="87"/>
      <c r="BIV129" s="87"/>
      <c r="BIW129" s="87"/>
      <c r="BIX129" s="87"/>
      <c r="BIY129" s="87"/>
      <c r="BIZ129" s="87"/>
      <c r="BJA129" s="87"/>
      <c r="BJB129" s="87"/>
      <c r="BJC129" s="87"/>
      <c r="BJD129" s="87"/>
      <c r="BJE129" s="87"/>
      <c r="BJF129" s="87"/>
      <c r="BJG129" s="87"/>
      <c r="BJH129" s="87"/>
      <c r="BJI129" s="87"/>
      <c r="BJJ129" s="87"/>
      <c r="BJK129" s="87"/>
      <c r="BJL129" s="87"/>
      <c r="BJM129" s="87"/>
      <c r="BJN129" s="87"/>
      <c r="BJO129" s="87"/>
      <c r="BJP129" s="87"/>
      <c r="BJQ129" s="87"/>
      <c r="BJR129" s="87"/>
      <c r="BJS129" s="87"/>
      <c r="BJT129" s="87"/>
      <c r="BJU129" s="87"/>
      <c r="BJV129" s="87"/>
      <c r="BJW129" s="87"/>
      <c r="BJX129" s="87"/>
      <c r="BJY129" s="87"/>
      <c r="BJZ129" s="87"/>
      <c r="BKA129" s="87"/>
      <c r="BKB129" s="87"/>
      <c r="BKC129" s="87"/>
      <c r="BKD129" s="87"/>
      <c r="BKE129" s="87"/>
      <c r="BKF129" s="87"/>
      <c r="BKG129" s="87"/>
      <c r="BKH129" s="87"/>
      <c r="BKI129" s="87"/>
      <c r="BKJ129" s="87"/>
      <c r="BKK129" s="87"/>
      <c r="BKL129" s="87"/>
      <c r="BKM129" s="87"/>
      <c r="BKN129" s="87"/>
      <c r="BKO129" s="87"/>
      <c r="BKP129" s="87"/>
      <c r="BKQ129" s="87"/>
      <c r="BKR129" s="87"/>
      <c r="BKS129" s="87"/>
      <c r="BKT129" s="87"/>
      <c r="BKU129" s="87"/>
      <c r="BKV129" s="87"/>
      <c r="BKW129" s="87"/>
      <c r="BKX129" s="87"/>
      <c r="BKY129" s="87"/>
      <c r="BKZ129" s="87"/>
      <c r="BLA129" s="87"/>
      <c r="BLB129" s="87"/>
      <c r="BLC129" s="87"/>
      <c r="BLD129" s="87"/>
      <c r="BLE129" s="87"/>
      <c r="BLF129" s="87"/>
      <c r="BLG129" s="87"/>
      <c r="BLH129" s="87"/>
      <c r="BLI129" s="87"/>
      <c r="BLJ129" s="87"/>
      <c r="BLK129" s="87"/>
      <c r="BLL129" s="87"/>
      <c r="BLM129" s="87"/>
      <c r="BLN129" s="87"/>
      <c r="BLO129" s="87"/>
      <c r="BLP129" s="87"/>
      <c r="BLQ129" s="87"/>
      <c r="BLR129" s="87"/>
      <c r="BLS129" s="87"/>
      <c r="BLT129" s="87"/>
      <c r="BLU129" s="87"/>
      <c r="BLV129" s="87"/>
      <c r="BLW129" s="87"/>
      <c r="BLX129" s="87"/>
      <c r="BLY129" s="87"/>
      <c r="BLZ129" s="87"/>
      <c r="BMA129" s="87"/>
      <c r="BMB129" s="87"/>
      <c r="BMC129" s="87"/>
      <c r="BMD129" s="87"/>
      <c r="BME129" s="87"/>
      <c r="BMF129" s="87"/>
      <c r="BMG129" s="87"/>
      <c r="BMH129" s="87"/>
      <c r="BMI129" s="87"/>
      <c r="BMJ129" s="87"/>
      <c r="BMK129" s="87"/>
      <c r="BML129" s="87"/>
      <c r="BMM129" s="87"/>
      <c r="BMN129" s="87"/>
      <c r="BMO129" s="87"/>
      <c r="BMP129" s="87"/>
      <c r="BMQ129" s="87"/>
      <c r="BMR129" s="87"/>
      <c r="BMS129" s="87"/>
      <c r="BMT129" s="87"/>
      <c r="BMU129" s="87"/>
      <c r="BMV129" s="87"/>
      <c r="BMW129" s="87"/>
      <c r="BMX129" s="87"/>
      <c r="BMY129" s="87"/>
      <c r="BMZ129" s="87"/>
      <c r="BNA129" s="87"/>
      <c r="BNB129" s="87"/>
      <c r="BNC129" s="87"/>
      <c r="BND129" s="87"/>
      <c r="BNE129" s="87"/>
      <c r="BNF129" s="87"/>
      <c r="BNG129" s="87"/>
      <c r="BNH129" s="87"/>
      <c r="BNI129" s="87"/>
      <c r="BNJ129" s="87"/>
      <c r="BNK129" s="87"/>
      <c r="BNL129" s="87"/>
      <c r="BNM129" s="87"/>
      <c r="BNN129" s="87"/>
      <c r="BNO129" s="87"/>
      <c r="BNP129" s="87"/>
      <c r="BNQ129" s="87"/>
      <c r="BNR129" s="87"/>
      <c r="BNS129" s="87"/>
      <c r="BNT129" s="87"/>
      <c r="BNU129" s="87"/>
      <c r="BNV129" s="87"/>
      <c r="BNW129" s="87"/>
      <c r="BNX129" s="87"/>
      <c r="BNY129" s="87"/>
      <c r="BNZ129" s="87"/>
      <c r="BOA129" s="87"/>
      <c r="BOB129" s="87"/>
      <c r="BOC129" s="87"/>
      <c r="BOD129" s="87"/>
      <c r="BOE129" s="87"/>
      <c r="BOF129" s="87"/>
      <c r="BOG129" s="87"/>
      <c r="BOH129" s="87"/>
      <c r="BOI129" s="87"/>
      <c r="BOJ129" s="87"/>
      <c r="BOK129" s="87"/>
      <c r="BOL129" s="87"/>
      <c r="BOM129" s="87"/>
      <c r="BON129" s="87"/>
      <c r="BOO129" s="87"/>
      <c r="BOP129" s="87"/>
      <c r="BOQ129" s="87"/>
      <c r="BOR129" s="87"/>
      <c r="BOS129" s="87"/>
      <c r="BOT129" s="87"/>
      <c r="BOU129" s="87"/>
      <c r="BOV129" s="87"/>
      <c r="BOW129" s="87"/>
      <c r="BOX129" s="87"/>
      <c r="BOY129" s="87"/>
      <c r="BOZ129" s="87"/>
      <c r="BPA129" s="87"/>
      <c r="BPB129" s="87"/>
      <c r="BPC129" s="87"/>
      <c r="BPD129" s="87"/>
      <c r="BPE129" s="87"/>
      <c r="BPF129" s="87"/>
      <c r="BPG129" s="87"/>
      <c r="BPH129" s="87"/>
      <c r="BPI129" s="87"/>
      <c r="BPJ129" s="87"/>
      <c r="BPK129" s="87"/>
      <c r="BPL129" s="87"/>
      <c r="BPM129" s="87"/>
      <c r="BPN129" s="87"/>
      <c r="BPO129" s="87"/>
      <c r="BPP129" s="87"/>
      <c r="BPQ129" s="87"/>
      <c r="BPR129" s="87"/>
      <c r="BPS129" s="87"/>
      <c r="BPT129" s="87"/>
      <c r="BPU129" s="87"/>
      <c r="BPV129" s="87"/>
      <c r="BPW129" s="87"/>
      <c r="BPX129" s="87"/>
      <c r="BPY129" s="87"/>
      <c r="BPZ129" s="87"/>
      <c r="BQA129" s="87"/>
      <c r="BQB129" s="87"/>
      <c r="BQC129" s="87"/>
      <c r="BQD129" s="87"/>
      <c r="BQE129" s="87"/>
      <c r="BQF129" s="87"/>
      <c r="BQG129" s="87"/>
      <c r="BQH129" s="87"/>
      <c r="BQI129" s="87"/>
      <c r="BQJ129" s="87"/>
      <c r="BQK129" s="87"/>
      <c r="BQL129" s="87"/>
      <c r="BQM129" s="87"/>
      <c r="BQN129" s="87"/>
      <c r="BQO129" s="87"/>
      <c r="BQP129" s="87"/>
      <c r="BQQ129" s="87"/>
      <c r="BQR129" s="87"/>
      <c r="BQS129" s="87"/>
      <c r="BQT129" s="87"/>
      <c r="BQU129" s="87"/>
      <c r="BQV129" s="87"/>
      <c r="BQW129" s="87"/>
      <c r="BQX129" s="87"/>
      <c r="BQY129" s="87"/>
      <c r="BQZ129" s="87"/>
      <c r="BRA129" s="87"/>
      <c r="BRB129" s="87"/>
      <c r="BRC129" s="87"/>
      <c r="BRD129" s="87"/>
      <c r="BRE129" s="87"/>
      <c r="BRF129" s="87"/>
      <c r="BRG129" s="87"/>
      <c r="BRH129" s="87"/>
      <c r="BRI129" s="87"/>
      <c r="BRJ129" s="87"/>
      <c r="BRK129" s="87"/>
      <c r="BRL129" s="87"/>
      <c r="BRM129" s="87"/>
      <c r="BRN129" s="87"/>
      <c r="BRO129" s="87"/>
      <c r="BRP129" s="87"/>
      <c r="BRQ129" s="87"/>
      <c r="BRR129" s="87"/>
      <c r="BRS129" s="87"/>
      <c r="BRT129" s="87"/>
      <c r="BRU129" s="87"/>
      <c r="BRV129" s="87"/>
      <c r="BRW129" s="87"/>
      <c r="BRX129" s="87"/>
      <c r="BRY129" s="87"/>
      <c r="BRZ129" s="87"/>
      <c r="BSA129" s="87"/>
      <c r="BSB129" s="87"/>
      <c r="BSC129" s="87"/>
      <c r="BSD129" s="87"/>
      <c r="BSE129" s="87"/>
      <c r="BSF129" s="87"/>
      <c r="BSG129" s="87"/>
      <c r="BSH129" s="87"/>
      <c r="BSI129" s="87"/>
      <c r="BSJ129" s="87"/>
      <c r="BSK129" s="87"/>
      <c r="BSL129" s="87"/>
      <c r="BSM129" s="87"/>
      <c r="BSN129" s="87"/>
      <c r="BSO129" s="87"/>
      <c r="BSP129" s="87"/>
      <c r="BSQ129" s="87"/>
      <c r="BSR129" s="87"/>
      <c r="BSS129" s="87"/>
      <c r="BST129" s="87"/>
      <c r="BSU129" s="87"/>
      <c r="BSV129" s="87"/>
      <c r="BSW129" s="87"/>
      <c r="BSX129" s="87"/>
      <c r="BSY129" s="87"/>
      <c r="BSZ129" s="87"/>
      <c r="BTA129" s="87"/>
      <c r="BTB129" s="87"/>
      <c r="BTC129" s="87"/>
      <c r="BTD129" s="87"/>
      <c r="BTE129" s="87"/>
      <c r="BTF129" s="87"/>
      <c r="BTG129" s="87"/>
      <c r="BTH129" s="87"/>
      <c r="BTI129" s="87"/>
      <c r="BTJ129" s="87"/>
      <c r="BTK129" s="87"/>
      <c r="BTL129" s="87"/>
      <c r="BTM129" s="87"/>
      <c r="BTN129" s="87"/>
      <c r="BTO129" s="87"/>
      <c r="BTP129" s="87"/>
      <c r="BTQ129" s="87"/>
      <c r="BTR129" s="87"/>
      <c r="BTS129" s="87"/>
      <c r="BTT129" s="87"/>
      <c r="BTU129" s="87"/>
      <c r="BTV129" s="87"/>
      <c r="BTW129" s="87"/>
      <c r="BTX129" s="87"/>
      <c r="BTY129" s="87"/>
      <c r="BTZ129" s="87"/>
      <c r="BUA129" s="87"/>
      <c r="BUB129" s="87"/>
      <c r="BUC129" s="87"/>
      <c r="BUD129" s="87"/>
      <c r="BUE129" s="87"/>
      <c r="BUF129" s="87"/>
      <c r="BUG129" s="87"/>
      <c r="BUH129" s="87"/>
      <c r="BUI129" s="87"/>
      <c r="BUJ129" s="87"/>
      <c r="BUK129" s="87"/>
      <c r="BUL129" s="87"/>
      <c r="BUM129" s="87"/>
      <c r="BUN129" s="87"/>
      <c r="BUO129" s="87"/>
      <c r="BUP129" s="87"/>
      <c r="BUQ129" s="87"/>
      <c r="BUR129" s="87"/>
      <c r="BUS129" s="87"/>
      <c r="BUT129" s="87"/>
      <c r="BUU129" s="87"/>
      <c r="BUV129" s="87"/>
      <c r="BUW129" s="87"/>
      <c r="BUX129" s="87"/>
      <c r="BUY129" s="87"/>
      <c r="BUZ129" s="87"/>
      <c r="BVA129" s="87"/>
      <c r="BVB129" s="87"/>
      <c r="BVC129" s="87"/>
      <c r="BVD129" s="87"/>
      <c r="BVE129" s="87"/>
      <c r="BVF129" s="87"/>
      <c r="BVG129" s="87"/>
      <c r="BVH129" s="87"/>
      <c r="BVI129" s="87"/>
      <c r="BVJ129" s="87"/>
      <c r="BVK129" s="87"/>
      <c r="BVL129" s="87"/>
      <c r="BVM129" s="87"/>
      <c r="BVN129" s="87"/>
      <c r="BVO129" s="87"/>
      <c r="BVP129" s="87"/>
      <c r="BVQ129" s="87"/>
      <c r="BVR129" s="87"/>
      <c r="BVS129" s="87"/>
      <c r="BVT129" s="87"/>
      <c r="BVU129" s="87"/>
      <c r="BVV129" s="87"/>
      <c r="BVW129" s="87"/>
      <c r="BVX129" s="87"/>
      <c r="BVY129" s="87"/>
      <c r="BVZ129" s="87"/>
      <c r="BWA129" s="87"/>
      <c r="BWB129" s="87"/>
      <c r="BWC129" s="87"/>
      <c r="BWD129" s="87"/>
      <c r="BWE129" s="87"/>
      <c r="BWF129" s="87"/>
      <c r="BWG129" s="87"/>
      <c r="BWH129" s="87"/>
      <c r="BWI129" s="87"/>
      <c r="BWJ129" s="87"/>
      <c r="BWK129" s="87"/>
      <c r="BWL129" s="87"/>
      <c r="BWM129" s="87"/>
      <c r="BWN129" s="87"/>
      <c r="BWO129" s="87"/>
      <c r="BWP129" s="87"/>
      <c r="BWQ129" s="87"/>
      <c r="BWR129" s="87"/>
      <c r="BWS129" s="87"/>
      <c r="BWT129" s="87"/>
      <c r="BWU129" s="87"/>
      <c r="BWV129" s="87"/>
      <c r="BWW129" s="87"/>
      <c r="BWX129" s="87"/>
      <c r="BWY129" s="87"/>
      <c r="BWZ129" s="87"/>
      <c r="BXA129" s="87"/>
      <c r="BXB129" s="87"/>
      <c r="BXC129" s="87"/>
      <c r="BXD129" s="87"/>
      <c r="BXE129" s="87"/>
      <c r="BXF129" s="87"/>
      <c r="BXG129" s="87"/>
      <c r="BXH129" s="87"/>
      <c r="BXI129" s="87"/>
      <c r="BXJ129" s="87"/>
      <c r="BXK129" s="87"/>
      <c r="BXL129" s="87"/>
      <c r="BXM129" s="87"/>
      <c r="BXN129" s="87"/>
      <c r="BXO129" s="87"/>
      <c r="BXP129" s="87"/>
      <c r="BXQ129" s="87"/>
      <c r="BXR129" s="87"/>
      <c r="BXS129" s="87"/>
      <c r="BXT129" s="87"/>
      <c r="BXU129" s="87"/>
      <c r="BXV129" s="87"/>
      <c r="BXW129" s="87"/>
      <c r="BXX129" s="87"/>
      <c r="BXY129" s="87"/>
    </row>
    <row r="130" spans="1:2001" s="88" customFormat="1" ht="15.75" hidden="1" customHeight="1" outlineLevel="1">
      <c r="A130" s="53"/>
      <c r="B130" s="89" t="s">
        <v>42</v>
      </c>
      <c r="C130" s="90">
        <f>'[17]2012 Charge Activity'!$AE$1120</f>
        <v>15</v>
      </c>
      <c r="D130" s="91"/>
      <c r="E130" s="85"/>
      <c r="F130" s="85"/>
      <c r="G130" s="64"/>
      <c r="H130" s="64"/>
      <c r="I130" s="95"/>
      <c r="J130" s="85"/>
      <c r="K130" s="66"/>
      <c r="L130" s="65"/>
      <c r="M130" s="65"/>
      <c r="N130" s="65"/>
      <c r="O130" s="6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7"/>
      <c r="IN130" s="87"/>
      <c r="IO130" s="87"/>
      <c r="IP130" s="87"/>
      <c r="IQ130" s="87"/>
      <c r="IR130" s="87"/>
      <c r="IS130" s="87"/>
      <c r="IT130" s="87"/>
      <c r="IU130" s="87"/>
      <c r="IV130" s="87"/>
      <c r="IW130" s="87"/>
      <c r="IX130" s="87"/>
      <c r="IY130" s="87"/>
      <c r="IZ130" s="87"/>
      <c r="JA130" s="87"/>
      <c r="JB130" s="87"/>
      <c r="JC130" s="87"/>
      <c r="JD130" s="87"/>
      <c r="JE130" s="87"/>
      <c r="JF130" s="87"/>
      <c r="JG130" s="87"/>
      <c r="JH130" s="87"/>
      <c r="JI130" s="87"/>
      <c r="JJ130" s="87"/>
      <c r="JK130" s="87"/>
      <c r="JL130" s="87"/>
      <c r="JM130" s="87"/>
      <c r="JN130" s="87"/>
      <c r="JO130" s="87"/>
      <c r="JP130" s="87"/>
      <c r="JQ130" s="87"/>
      <c r="JR130" s="87"/>
      <c r="JS130" s="87"/>
      <c r="JT130" s="87"/>
      <c r="JU130" s="87"/>
      <c r="JV130" s="87"/>
      <c r="JW130" s="87"/>
      <c r="JX130" s="87"/>
      <c r="JY130" s="87"/>
      <c r="JZ130" s="87"/>
      <c r="KA130" s="87"/>
      <c r="KB130" s="87"/>
      <c r="KC130" s="87"/>
      <c r="KD130" s="87"/>
      <c r="KE130" s="87"/>
      <c r="KF130" s="87"/>
      <c r="KG130" s="87"/>
      <c r="KH130" s="87"/>
      <c r="KI130" s="87"/>
      <c r="KJ130" s="87"/>
      <c r="KK130" s="87"/>
      <c r="KL130" s="87"/>
      <c r="KM130" s="87"/>
      <c r="KN130" s="87"/>
      <c r="KO130" s="87"/>
      <c r="KP130" s="87"/>
      <c r="KQ130" s="87"/>
      <c r="KR130" s="87"/>
      <c r="KS130" s="87"/>
      <c r="KT130" s="87"/>
      <c r="KU130" s="87"/>
      <c r="KV130" s="87"/>
      <c r="KW130" s="87"/>
      <c r="KX130" s="87"/>
      <c r="KY130" s="87"/>
      <c r="KZ130" s="87"/>
      <c r="LA130" s="87"/>
      <c r="LB130" s="87"/>
      <c r="LC130" s="87"/>
      <c r="LD130" s="87"/>
      <c r="LE130" s="87"/>
      <c r="LF130" s="87"/>
      <c r="LG130" s="87"/>
      <c r="LH130" s="87"/>
      <c r="LI130" s="87"/>
      <c r="LJ130" s="87"/>
      <c r="LK130" s="87"/>
      <c r="LL130" s="87"/>
      <c r="LM130" s="87"/>
      <c r="LN130" s="87"/>
      <c r="LO130" s="87"/>
      <c r="LP130" s="87"/>
      <c r="LQ130" s="87"/>
      <c r="LR130" s="87"/>
      <c r="LS130" s="87"/>
      <c r="LT130" s="87"/>
      <c r="LU130" s="87"/>
      <c r="LV130" s="87"/>
      <c r="LW130" s="87"/>
      <c r="LX130" s="87"/>
      <c r="LY130" s="87"/>
      <c r="LZ130" s="87"/>
      <c r="MA130" s="87"/>
      <c r="MB130" s="87"/>
      <c r="MC130" s="87"/>
      <c r="MD130" s="87"/>
      <c r="ME130" s="87"/>
      <c r="MF130" s="87"/>
      <c r="MG130" s="87"/>
      <c r="MH130" s="87"/>
      <c r="MI130" s="87"/>
      <c r="MJ130" s="87"/>
      <c r="MK130" s="87"/>
      <c r="ML130" s="87"/>
      <c r="MM130" s="87"/>
      <c r="MN130" s="87"/>
      <c r="MO130" s="87"/>
      <c r="MP130" s="87"/>
      <c r="MQ130" s="87"/>
      <c r="MR130" s="87"/>
      <c r="MS130" s="87"/>
      <c r="MT130" s="87"/>
      <c r="MU130" s="87"/>
      <c r="MV130" s="87"/>
      <c r="MW130" s="87"/>
      <c r="MX130" s="87"/>
      <c r="MY130" s="87"/>
      <c r="MZ130" s="87"/>
      <c r="NA130" s="87"/>
      <c r="NB130" s="87"/>
      <c r="NC130" s="87"/>
      <c r="ND130" s="87"/>
      <c r="NE130" s="87"/>
      <c r="NF130" s="87"/>
      <c r="NG130" s="87"/>
      <c r="NH130" s="87"/>
      <c r="NI130" s="87"/>
      <c r="NJ130" s="87"/>
      <c r="NK130" s="87"/>
      <c r="NL130" s="87"/>
      <c r="NM130" s="87"/>
      <c r="NN130" s="87"/>
      <c r="NO130" s="87"/>
      <c r="NP130" s="87"/>
      <c r="NQ130" s="87"/>
      <c r="NR130" s="87"/>
      <c r="NS130" s="87"/>
      <c r="NT130" s="87"/>
      <c r="NU130" s="87"/>
      <c r="NV130" s="87"/>
      <c r="NW130" s="87"/>
      <c r="NX130" s="87"/>
      <c r="NY130" s="87"/>
      <c r="NZ130" s="87"/>
      <c r="OA130" s="87"/>
      <c r="OB130" s="87"/>
      <c r="OC130" s="87"/>
      <c r="OD130" s="87"/>
      <c r="OE130" s="87"/>
      <c r="OF130" s="87"/>
      <c r="OG130" s="87"/>
      <c r="OH130" s="87"/>
      <c r="OI130" s="87"/>
      <c r="OJ130" s="87"/>
      <c r="OK130" s="87"/>
      <c r="OL130" s="87"/>
      <c r="OM130" s="87"/>
      <c r="ON130" s="87"/>
      <c r="OO130" s="87"/>
      <c r="OP130" s="87"/>
      <c r="OQ130" s="87"/>
      <c r="OR130" s="87"/>
      <c r="OS130" s="87"/>
      <c r="OT130" s="87"/>
      <c r="OU130" s="87"/>
      <c r="OV130" s="87"/>
      <c r="OW130" s="87"/>
      <c r="OX130" s="87"/>
      <c r="OY130" s="87"/>
      <c r="OZ130" s="87"/>
      <c r="PA130" s="87"/>
      <c r="PB130" s="87"/>
      <c r="PC130" s="87"/>
      <c r="PD130" s="87"/>
      <c r="PE130" s="87"/>
      <c r="PF130" s="87"/>
      <c r="PG130" s="87"/>
      <c r="PH130" s="87"/>
      <c r="PI130" s="87"/>
      <c r="PJ130" s="87"/>
      <c r="PK130" s="87"/>
      <c r="PL130" s="87"/>
      <c r="PM130" s="87"/>
      <c r="PN130" s="87"/>
      <c r="PO130" s="87"/>
      <c r="PP130" s="87"/>
      <c r="PQ130" s="87"/>
      <c r="PR130" s="87"/>
      <c r="PS130" s="87"/>
      <c r="PT130" s="87"/>
      <c r="PU130" s="87"/>
      <c r="PV130" s="87"/>
      <c r="PW130" s="87"/>
      <c r="PX130" s="87"/>
      <c r="PY130" s="87"/>
      <c r="PZ130" s="87"/>
      <c r="QA130" s="87"/>
      <c r="QB130" s="87"/>
      <c r="QC130" s="87"/>
      <c r="QD130" s="87"/>
      <c r="QE130" s="87"/>
      <c r="QF130" s="87"/>
      <c r="QG130" s="87"/>
      <c r="QH130" s="87"/>
      <c r="QI130" s="87"/>
      <c r="QJ130" s="87"/>
      <c r="QK130" s="87"/>
      <c r="QL130" s="87"/>
      <c r="QM130" s="87"/>
      <c r="QN130" s="87"/>
      <c r="QO130" s="87"/>
      <c r="QP130" s="87"/>
      <c r="QQ130" s="87"/>
      <c r="QR130" s="87"/>
      <c r="QS130" s="87"/>
      <c r="QT130" s="87"/>
      <c r="QU130" s="87"/>
      <c r="QV130" s="87"/>
      <c r="QW130" s="87"/>
      <c r="QX130" s="87"/>
      <c r="QY130" s="87"/>
      <c r="QZ130" s="87"/>
      <c r="RA130" s="87"/>
      <c r="RB130" s="87"/>
      <c r="RC130" s="87"/>
      <c r="RD130" s="87"/>
      <c r="RE130" s="87"/>
      <c r="RF130" s="87"/>
      <c r="RG130" s="87"/>
      <c r="RH130" s="87"/>
      <c r="RI130" s="87"/>
      <c r="RJ130" s="87"/>
      <c r="RK130" s="87"/>
      <c r="RL130" s="87"/>
      <c r="RM130" s="87"/>
      <c r="RN130" s="87"/>
      <c r="RO130" s="87"/>
      <c r="RP130" s="87"/>
      <c r="RQ130" s="87"/>
      <c r="RR130" s="87"/>
      <c r="RS130" s="87"/>
      <c r="RT130" s="87"/>
      <c r="RU130" s="87"/>
      <c r="RV130" s="87"/>
      <c r="RW130" s="87"/>
      <c r="RX130" s="87"/>
      <c r="RY130" s="87"/>
      <c r="RZ130" s="87"/>
      <c r="SA130" s="87"/>
      <c r="SB130" s="87"/>
      <c r="SC130" s="87"/>
      <c r="SD130" s="87"/>
      <c r="SE130" s="87"/>
      <c r="SF130" s="87"/>
      <c r="SG130" s="87"/>
      <c r="SH130" s="87"/>
      <c r="SI130" s="87"/>
      <c r="SJ130" s="87"/>
      <c r="SK130" s="87"/>
      <c r="SL130" s="87"/>
      <c r="SM130" s="87"/>
      <c r="SN130" s="87"/>
      <c r="SO130" s="87"/>
      <c r="SP130" s="87"/>
      <c r="SQ130" s="87"/>
      <c r="SR130" s="87"/>
      <c r="SS130" s="87"/>
      <c r="ST130" s="87"/>
      <c r="SU130" s="87"/>
      <c r="SV130" s="87"/>
      <c r="SW130" s="87"/>
      <c r="SX130" s="87"/>
      <c r="SY130" s="87"/>
      <c r="SZ130" s="87"/>
      <c r="TA130" s="87"/>
      <c r="TB130" s="87"/>
      <c r="TC130" s="87"/>
      <c r="TD130" s="87"/>
      <c r="TE130" s="87"/>
      <c r="TF130" s="87"/>
      <c r="TG130" s="87"/>
      <c r="TH130" s="87"/>
      <c r="TI130" s="87"/>
      <c r="TJ130" s="87"/>
      <c r="TK130" s="87"/>
      <c r="TL130" s="87"/>
      <c r="TM130" s="87"/>
      <c r="TN130" s="87"/>
      <c r="TO130" s="87"/>
      <c r="TP130" s="87"/>
      <c r="TQ130" s="87"/>
      <c r="TR130" s="87"/>
      <c r="TS130" s="87"/>
      <c r="TT130" s="87"/>
      <c r="TU130" s="87"/>
      <c r="TV130" s="87"/>
      <c r="TW130" s="87"/>
      <c r="TX130" s="87"/>
      <c r="TY130" s="87"/>
      <c r="TZ130" s="87"/>
      <c r="UA130" s="87"/>
      <c r="UB130" s="87"/>
      <c r="UC130" s="87"/>
      <c r="UD130" s="87"/>
      <c r="UE130" s="87"/>
      <c r="UF130" s="87"/>
      <c r="UG130" s="87"/>
      <c r="UH130" s="87"/>
      <c r="UI130" s="87"/>
      <c r="UJ130" s="87"/>
      <c r="UK130" s="87"/>
      <c r="UL130" s="87"/>
      <c r="UM130" s="87"/>
      <c r="UN130" s="87"/>
      <c r="UO130" s="87"/>
      <c r="UP130" s="87"/>
      <c r="UQ130" s="87"/>
      <c r="UR130" s="87"/>
      <c r="US130" s="87"/>
      <c r="UT130" s="87"/>
      <c r="UU130" s="87"/>
      <c r="UV130" s="87"/>
      <c r="UW130" s="87"/>
      <c r="UX130" s="87"/>
      <c r="UY130" s="87"/>
      <c r="UZ130" s="87"/>
      <c r="VA130" s="87"/>
      <c r="VB130" s="87"/>
      <c r="VC130" s="87"/>
      <c r="VD130" s="87"/>
      <c r="VE130" s="87"/>
      <c r="VF130" s="87"/>
      <c r="VG130" s="87"/>
      <c r="VH130" s="87"/>
      <c r="VI130" s="87"/>
      <c r="VJ130" s="87"/>
      <c r="VK130" s="87"/>
      <c r="VL130" s="87"/>
      <c r="VM130" s="87"/>
      <c r="VN130" s="87"/>
      <c r="VO130" s="87"/>
      <c r="VP130" s="87"/>
      <c r="VQ130" s="87"/>
      <c r="VR130" s="87"/>
      <c r="VS130" s="87"/>
      <c r="VT130" s="87"/>
      <c r="VU130" s="87"/>
      <c r="VV130" s="87"/>
      <c r="VW130" s="87"/>
      <c r="VX130" s="87"/>
      <c r="VY130" s="87"/>
      <c r="VZ130" s="87"/>
      <c r="WA130" s="87"/>
      <c r="WB130" s="87"/>
      <c r="WC130" s="87"/>
      <c r="WD130" s="87"/>
      <c r="WE130" s="87"/>
      <c r="WF130" s="87"/>
      <c r="WG130" s="87"/>
      <c r="WH130" s="87"/>
      <c r="WI130" s="87"/>
      <c r="WJ130" s="87"/>
      <c r="WK130" s="87"/>
      <c r="WL130" s="87"/>
      <c r="WM130" s="87"/>
      <c r="WN130" s="87"/>
      <c r="WO130" s="87"/>
      <c r="WP130" s="87"/>
      <c r="WQ130" s="87"/>
      <c r="WR130" s="87"/>
      <c r="WS130" s="87"/>
      <c r="WT130" s="87"/>
      <c r="WU130" s="87"/>
      <c r="WV130" s="87"/>
      <c r="WW130" s="87"/>
      <c r="WX130" s="87"/>
      <c r="WY130" s="87"/>
      <c r="WZ130" s="87"/>
      <c r="XA130" s="87"/>
      <c r="XB130" s="87"/>
      <c r="XC130" s="87"/>
      <c r="XD130" s="87"/>
      <c r="XE130" s="87"/>
      <c r="XF130" s="87"/>
      <c r="XG130" s="87"/>
      <c r="XH130" s="87"/>
      <c r="XI130" s="87"/>
      <c r="XJ130" s="87"/>
      <c r="XK130" s="87"/>
      <c r="XL130" s="87"/>
      <c r="XM130" s="87"/>
      <c r="XN130" s="87"/>
      <c r="XO130" s="87"/>
      <c r="XP130" s="87"/>
      <c r="XQ130" s="87"/>
      <c r="XR130" s="87"/>
      <c r="XS130" s="87"/>
      <c r="XT130" s="87"/>
      <c r="XU130" s="87"/>
      <c r="XV130" s="87"/>
      <c r="XW130" s="87"/>
      <c r="XX130" s="87"/>
      <c r="XY130" s="87"/>
      <c r="XZ130" s="87"/>
      <c r="YA130" s="87"/>
      <c r="YB130" s="87"/>
      <c r="YC130" s="87"/>
      <c r="YD130" s="87"/>
      <c r="YE130" s="87"/>
      <c r="YF130" s="87"/>
      <c r="YG130" s="87"/>
      <c r="YH130" s="87"/>
      <c r="YI130" s="87"/>
      <c r="YJ130" s="87"/>
      <c r="YK130" s="87"/>
      <c r="YL130" s="87"/>
      <c r="YM130" s="87"/>
      <c r="YN130" s="87"/>
      <c r="YO130" s="87"/>
      <c r="YP130" s="87"/>
      <c r="YQ130" s="87"/>
      <c r="YR130" s="87"/>
      <c r="YS130" s="87"/>
      <c r="YT130" s="87"/>
      <c r="YU130" s="87"/>
      <c r="YV130" s="87"/>
      <c r="YW130" s="87"/>
      <c r="YX130" s="87"/>
      <c r="YY130" s="87"/>
      <c r="YZ130" s="87"/>
      <c r="ZA130" s="87"/>
      <c r="ZB130" s="87"/>
      <c r="ZC130" s="87"/>
      <c r="ZD130" s="87"/>
      <c r="ZE130" s="87"/>
      <c r="ZF130" s="87"/>
      <c r="ZG130" s="87"/>
      <c r="ZH130" s="87"/>
      <c r="ZI130" s="87"/>
      <c r="ZJ130" s="87"/>
      <c r="ZK130" s="87"/>
      <c r="ZL130" s="87"/>
      <c r="ZM130" s="87"/>
      <c r="ZN130" s="87"/>
      <c r="ZO130" s="87"/>
      <c r="ZP130" s="87"/>
      <c r="ZQ130" s="87"/>
      <c r="ZR130" s="87"/>
      <c r="ZS130" s="87"/>
      <c r="ZT130" s="87"/>
      <c r="ZU130" s="87"/>
      <c r="ZV130" s="87"/>
      <c r="ZW130" s="87"/>
      <c r="ZX130" s="87"/>
      <c r="ZY130" s="87"/>
      <c r="ZZ130" s="87"/>
      <c r="AAA130" s="87"/>
      <c r="AAB130" s="87"/>
      <c r="AAC130" s="87"/>
      <c r="AAD130" s="87"/>
      <c r="AAE130" s="87"/>
      <c r="AAF130" s="87"/>
      <c r="AAG130" s="87"/>
      <c r="AAH130" s="87"/>
      <c r="AAI130" s="87"/>
      <c r="AAJ130" s="87"/>
      <c r="AAK130" s="87"/>
      <c r="AAL130" s="87"/>
      <c r="AAM130" s="87"/>
      <c r="AAN130" s="87"/>
      <c r="AAO130" s="87"/>
      <c r="AAP130" s="87"/>
      <c r="AAQ130" s="87"/>
      <c r="AAR130" s="87"/>
      <c r="AAS130" s="87"/>
      <c r="AAT130" s="87"/>
      <c r="AAU130" s="87"/>
      <c r="AAV130" s="87"/>
      <c r="AAW130" s="87"/>
      <c r="AAX130" s="87"/>
      <c r="AAY130" s="87"/>
      <c r="AAZ130" s="87"/>
      <c r="ABA130" s="87"/>
      <c r="ABB130" s="87"/>
      <c r="ABC130" s="87"/>
      <c r="ABD130" s="87"/>
      <c r="ABE130" s="87"/>
      <c r="ABF130" s="87"/>
      <c r="ABG130" s="87"/>
      <c r="ABH130" s="87"/>
      <c r="ABI130" s="87"/>
      <c r="ABJ130" s="87"/>
      <c r="ABK130" s="87"/>
      <c r="ABL130" s="87"/>
      <c r="ABM130" s="87"/>
      <c r="ABN130" s="87"/>
      <c r="ABO130" s="87"/>
      <c r="ABP130" s="87"/>
      <c r="ABQ130" s="87"/>
      <c r="ABR130" s="87"/>
      <c r="ABS130" s="87"/>
      <c r="ABT130" s="87"/>
      <c r="ABU130" s="87"/>
      <c r="ABV130" s="87"/>
      <c r="ABW130" s="87"/>
      <c r="ABX130" s="87"/>
      <c r="ABY130" s="87"/>
      <c r="ABZ130" s="87"/>
      <c r="ACA130" s="87"/>
      <c r="ACB130" s="87"/>
      <c r="ACC130" s="87"/>
      <c r="ACD130" s="87"/>
      <c r="ACE130" s="87"/>
      <c r="ACF130" s="87"/>
      <c r="ACG130" s="87"/>
      <c r="ACH130" s="87"/>
      <c r="ACI130" s="87"/>
      <c r="ACJ130" s="87"/>
      <c r="ACK130" s="87"/>
      <c r="ACL130" s="87"/>
      <c r="ACM130" s="87"/>
      <c r="ACN130" s="87"/>
      <c r="ACO130" s="87"/>
      <c r="ACP130" s="87"/>
      <c r="ACQ130" s="87"/>
      <c r="ACR130" s="87"/>
      <c r="ACS130" s="87"/>
      <c r="ACT130" s="87"/>
      <c r="ACU130" s="87"/>
      <c r="ACV130" s="87"/>
      <c r="ACW130" s="87"/>
      <c r="ACX130" s="87"/>
      <c r="ACY130" s="87"/>
      <c r="ACZ130" s="87"/>
      <c r="ADA130" s="87"/>
      <c r="ADB130" s="87"/>
      <c r="ADC130" s="87"/>
      <c r="ADD130" s="87"/>
      <c r="ADE130" s="87"/>
      <c r="ADF130" s="87"/>
      <c r="ADG130" s="87"/>
      <c r="ADH130" s="87"/>
      <c r="ADI130" s="87"/>
      <c r="ADJ130" s="87"/>
      <c r="ADK130" s="87"/>
      <c r="ADL130" s="87"/>
      <c r="ADM130" s="87"/>
      <c r="ADN130" s="87"/>
      <c r="ADO130" s="87"/>
      <c r="ADP130" s="87"/>
      <c r="ADQ130" s="87"/>
      <c r="ADR130" s="87"/>
      <c r="ADS130" s="87"/>
      <c r="ADT130" s="87"/>
      <c r="ADU130" s="87"/>
      <c r="ADV130" s="87"/>
      <c r="ADW130" s="87"/>
      <c r="ADX130" s="87"/>
      <c r="ADY130" s="87"/>
      <c r="ADZ130" s="87"/>
      <c r="AEA130" s="87"/>
      <c r="AEB130" s="87"/>
      <c r="AEC130" s="87"/>
      <c r="AED130" s="87"/>
      <c r="AEE130" s="87"/>
      <c r="AEF130" s="87"/>
      <c r="AEG130" s="87"/>
      <c r="AEH130" s="87"/>
      <c r="AEI130" s="87"/>
      <c r="AEJ130" s="87"/>
      <c r="AEK130" s="87"/>
      <c r="AEL130" s="87"/>
      <c r="AEM130" s="87"/>
      <c r="AEN130" s="87"/>
      <c r="AEO130" s="87"/>
      <c r="AEP130" s="87"/>
      <c r="AEQ130" s="87"/>
      <c r="AER130" s="87"/>
      <c r="AES130" s="87"/>
      <c r="AET130" s="87"/>
      <c r="AEU130" s="87"/>
      <c r="AEV130" s="87"/>
      <c r="AEW130" s="87"/>
      <c r="AEX130" s="87"/>
      <c r="AEY130" s="87"/>
      <c r="AEZ130" s="87"/>
      <c r="AFA130" s="87"/>
      <c r="AFB130" s="87"/>
      <c r="AFC130" s="87"/>
      <c r="AFD130" s="87"/>
      <c r="AFE130" s="87"/>
      <c r="AFF130" s="87"/>
      <c r="AFG130" s="87"/>
      <c r="AFH130" s="87"/>
      <c r="AFI130" s="87"/>
      <c r="AFJ130" s="87"/>
      <c r="AFK130" s="87"/>
      <c r="AFL130" s="87"/>
      <c r="AFM130" s="87"/>
      <c r="AFN130" s="87"/>
      <c r="AFO130" s="87"/>
      <c r="AFP130" s="87"/>
      <c r="AFQ130" s="87"/>
      <c r="AFR130" s="87"/>
      <c r="AFS130" s="87"/>
      <c r="AFT130" s="87"/>
      <c r="AFU130" s="87"/>
      <c r="AFV130" s="87"/>
      <c r="AFW130" s="87"/>
      <c r="AFX130" s="87"/>
      <c r="AFY130" s="87"/>
      <c r="AFZ130" s="87"/>
      <c r="AGA130" s="87"/>
      <c r="AGB130" s="87"/>
      <c r="AGC130" s="87"/>
      <c r="AGD130" s="87"/>
      <c r="AGE130" s="87"/>
      <c r="AGF130" s="87"/>
      <c r="AGG130" s="87"/>
      <c r="AGH130" s="87"/>
      <c r="AGI130" s="87"/>
      <c r="AGJ130" s="87"/>
      <c r="AGK130" s="87"/>
      <c r="AGL130" s="87"/>
      <c r="AGM130" s="87"/>
      <c r="AGN130" s="87"/>
      <c r="AGO130" s="87"/>
      <c r="AGP130" s="87"/>
      <c r="AGQ130" s="87"/>
      <c r="AGR130" s="87"/>
      <c r="AGS130" s="87"/>
      <c r="AGT130" s="87"/>
      <c r="AGU130" s="87"/>
      <c r="AGV130" s="87"/>
      <c r="AGW130" s="87"/>
      <c r="AGX130" s="87"/>
      <c r="AGY130" s="87"/>
      <c r="AGZ130" s="87"/>
      <c r="AHA130" s="87"/>
      <c r="AHB130" s="87"/>
      <c r="AHC130" s="87"/>
      <c r="AHD130" s="87"/>
      <c r="AHE130" s="87"/>
      <c r="AHF130" s="87"/>
      <c r="AHG130" s="87"/>
      <c r="AHH130" s="87"/>
      <c r="AHI130" s="87"/>
      <c r="AHJ130" s="87"/>
      <c r="AHK130" s="87"/>
      <c r="AHL130" s="87"/>
      <c r="AHM130" s="87"/>
      <c r="AHN130" s="87"/>
      <c r="AHO130" s="87"/>
      <c r="AHP130" s="87"/>
      <c r="AHQ130" s="87"/>
      <c r="AHR130" s="87"/>
      <c r="AHS130" s="87"/>
      <c r="AHT130" s="87"/>
      <c r="AHU130" s="87"/>
      <c r="AHV130" s="87"/>
      <c r="AHW130" s="87"/>
      <c r="AHX130" s="87"/>
      <c r="AHY130" s="87"/>
      <c r="AHZ130" s="87"/>
      <c r="AIA130" s="87"/>
      <c r="AIB130" s="87"/>
      <c r="AIC130" s="87"/>
      <c r="AID130" s="87"/>
      <c r="AIE130" s="87"/>
      <c r="AIF130" s="87"/>
      <c r="AIG130" s="87"/>
      <c r="AIH130" s="87"/>
      <c r="AII130" s="87"/>
      <c r="AIJ130" s="87"/>
      <c r="AIK130" s="87"/>
      <c r="AIL130" s="87"/>
      <c r="AIM130" s="87"/>
      <c r="AIN130" s="87"/>
      <c r="AIO130" s="87"/>
      <c r="AIP130" s="87"/>
      <c r="AIQ130" s="87"/>
      <c r="AIR130" s="87"/>
      <c r="AIS130" s="87"/>
      <c r="AIT130" s="87"/>
      <c r="AIU130" s="87"/>
      <c r="AIV130" s="87"/>
      <c r="AIW130" s="87"/>
      <c r="AIX130" s="87"/>
      <c r="AIY130" s="87"/>
      <c r="AIZ130" s="87"/>
      <c r="AJA130" s="87"/>
      <c r="AJB130" s="87"/>
      <c r="AJC130" s="87"/>
      <c r="AJD130" s="87"/>
      <c r="AJE130" s="87"/>
      <c r="AJF130" s="87"/>
      <c r="AJG130" s="87"/>
      <c r="AJH130" s="87"/>
      <c r="AJI130" s="87"/>
      <c r="AJJ130" s="87"/>
      <c r="AJK130" s="87"/>
      <c r="AJL130" s="87"/>
      <c r="AJM130" s="87"/>
      <c r="AJN130" s="87"/>
      <c r="AJO130" s="87"/>
      <c r="AJP130" s="87"/>
      <c r="AJQ130" s="87"/>
      <c r="AJR130" s="87"/>
      <c r="AJS130" s="87"/>
      <c r="AJT130" s="87"/>
      <c r="AJU130" s="87"/>
      <c r="AJV130" s="87"/>
      <c r="AJW130" s="87"/>
      <c r="AJX130" s="87"/>
      <c r="AJY130" s="87"/>
      <c r="AJZ130" s="87"/>
      <c r="AKA130" s="87"/>
      <c r="AKB130" s="87"/>
      <c r="AKC130" s="87"/>
      <c r="AKD130" s="87"/>
      <c r="AKE130" s="87"/>
      <c r="AKF130" s="87"/>
      <c r="AKG130" s="87"/>
      <c r="AKH130" s="87"/>
      <c r="AKI130" s="87"/>
      <c r="AKJ130" s="87"/>
      <c r="AKK130" s="87"/>
      <c r="AKL130" s="87"/>
      <c r="AKM130" s="87"/>
      <c r="AKN130" s="87"/>
      <c r="AKO130" s="87"/>
      <c r="AKP130" s="87"/>
      <c r="AKQ130" s="87"/>
      <c r="AKR130" s="87"/>
      <c r="AKS130" s="87"/>
      <c r="AKT130" s="87"/>
      <c r="AKU130" s="87"/>
      <c r="AKV130" s="87"/>
      <c r="AKW130" s="87"/>
      <c r="AKX130" s="87"/>
      <c r="AKY130" s="87"/>
      <c r="AKZ130" s="87"/>
      <c r="ALA130" s="87"/>
      <c r="ALB130" s="87"/>
      <c r="ALC130" s="87"/>
      <c r="ALD130" s="87"/>
      <c r="ALE130" s="87"/>
      <c r="ALF130" s="87"/>
      <c r="ALG130" s="87"/>
      <c r="ALH130" s="87"/>
      <c r="ALI130" s="87"/>
      <c r="ALJ130" s="87"/>
      <c r="ALK130" s="87"/>
      <c r="ALL130" s="87"/>
      <c r="ALM130" s="87"/>
      <c r="ALN130" s="87"/>
      <c r="ALO130" s="87"/>
      <c r="ALP130" s="87"/>
      <c r="ALQ130" s="87"/>
      <c r="ALR130" s="87"/>
      <c r="ALS130" s="87"/>
      <c r="ALT130" s="87"/>
      <c r="ALU130" s="87"/>
      <c r="ALV130" s="87"/>
      <c r="ALW130" s="87"/>
      <c r="ALX130" s="87"/>
      <c r="ALY130" s="87"/>
      <c r="ALZ130" s="87"/>
      <c r="AMA130" s="87"/>
      <c r="AMB130" s="87"/>
      <c r="AMC130" s="87"/>
      <c r="AMD130" s="87"/>
      <c r="AME130" s="87"/>
      <c r="AMF130" s="87"/>
      <c r="AMG130" s="87"/>
      <c r="AMH130" s="87"/>
      <c r="AMI130" s="87"/>
      <c r="AMJ130" s="87"/>
      <c r="AMK130" s="87"/>
      <c r="AML130" s="87"/>
      <c r="AMM130" s="87"/>
      <c r="AMN130" s="87"/>
      <c r="AMO130" s="87"/>
      <c r="AMP130" s="87"/>
      <c r="AMQ130" s="87"/>
      <c r="AMR130" s="87"/>
      <c r="AMS130" s="87"/>
      <c r="AMT130" s="87"/>
      <c r="AMU130" s="87"/>
      <c r="AMV130" s="87"/>
      <c r="AMW130" s="87"/>
      <c r="AMX130" s="87"/>
      <c r="AMY130" s="87"/>
      <c r="AMZ130" s="87"/>
      <c r="ANA130" s="87"/>
      <c r="ANB130" s="87"/>
      <c r="ANC130" s="87"/>
      <c r="AND130" s="87"/>
      <c r="ANE130" s="87"/>
      <c r="ANF130" s="87"/>
      <c r="ANG130" s="87"/>
      <c r="ANH130" s="87"/>
      <c r="ANI130" s="87"/>
      <c r="ANJ130" s="87"/>
      <c r="ANK130" s="87"/>
      <c r="ANL130" s="87"/>
      <c r="ANM130" s="87"/>
      <c r="ANN130" s="87"/>
      <c r="ANO130" s="87"/>
      <c r="ANP130" s="87"/>
      <c r="ANQ130" s="87"/>
      <c r="ANR130" s="87"/>
      <c r="ANS130" s="87"/>
      <c r="ANT130" s="87"/>
      <c r="ANU130" s="87"/>
      <c r="ANV130" s="87"/>
      <c r="ANW130" s="87"/>
      <c r="ANX130" s="87"/>
      <c r="ANY130" s="87"/>
      <c r="ANZ130" s="87"/>
      <c r="AOA130" s="87"/>
      <c r="AOB130" s="87"/>
      <c r="AOC130" s="87"/>
      <c r="AOD130" s="87"/>
      <c r="AOE130" s="87"/>
      <c r="AOF130" s="87"/>
      <c r="AOG130" s="87"/>
      <c r="AOH130" s="87"/>
      <c r="AOI130" s="87"/>
      <c r="AOJ130" s="87"/>
      <c r="AOK130" s="87"/>
      <c r="AOL130" s="87"/>
      <c r="AOM130" s="87"/>
      <c r="AON130" s="87"/>
      <c r="AOO130" s="87"/>
      <c r="AOP130" s="87"/>
      <c r="AOQ130" s="87"/>
      <c r="AOR130" s="87"/>
      <c r="AOS130" s="87"/>
      <c r="AOT130" s="87"/>
      <c r="AOU130" s="87"/>
      <c r="AOV130" s="87"/>
      <c r="AOW130" s="87"/>
      <c r="AOX130" s="87"/>
      <c r="AOY130" s="87"/>
      <c r="AOZ130" s="87"/>
      <c r="APA130" s="87"/>
      <c r="APB130" s="87"/>
      <c r="APC130" s="87"/>
      <c r="APD130" s="87"/>
      <c r="APE130" s="87"/>
      <c r="APF130" s="87"/>
      <c r="APG130" s="87"/>
      <c r="APH130" s="87"/>
      <c r="API130" s="87"/>
      <c r="APJ130" s="87"/>
      <c r="APK130" s="87"/>
      <c r="APL130" s="87"/>
      <c r="APM130" s="87"/>
      <c r="APN130" s="87"/>
      <c r="APO130" s="87"/>
      <c r="APP130" s="87"/>
      <c r="APQ130" s="87"/>
      <c r="APR130" s="87"/>
      <c r="APS130" s="87"/>
      <c r="APT130" s="87"/>
      <c r="APU130" s="87"/>
      <c r="APV130" s="87"/>
      <c r="APW130" s="87"/>
      <c r="APX130" s="87"/>
      <c r="APY130" s="87"/>
      <c r="APZ130" s="87"/>
      <c r="AQA130" s="87"/>
      <c r="AQB130" s="87"/>
      <c r="AQC130" s="87"/>
      <c r="AQD130" s="87"/>
      <c r="AQE130" s="87"/>
      <c r="AQF130" s="87"/>
      <c r="AQG130" s="87"/>
      <c r="AQH130" s="87"/>
      <c r="AQI130" s="87"/>
      <c r="AQJ130" s="87"/>
      <c r="AQK130" s="87"/>
      <c r="AQL130" s="87"/>
      <c r="AQM130" s="87"/>
      <c r="AQN130" s="87"/>
      <c r="AQO130" s="87"/>
      <c r="AQP130" s="87"/>
      <c r="AQQ130" s="87"/>
      <c r="AQR130" s="87"/>
      <c r="AQS130" s="87"/>
      <c r="AQT130" s="87"/>
      <c r="AQU130" s="87"/>
      <c r="AQV130" s="87"/>
      <c r="AQW130" s="87"/>
      <c r="AQX130" s="87"/>
      <c r="AQY130" s="87"/>
      <c r="AQZ130" s="87"/>
      <c r="ARA130" s="87"/>
      <c r="ARB130" s="87"/>
      <c r="ARC130" s="87"/>
      <c r="ARD130" s="87"/>
      <c r="ARE130" s="87"/>
      <c r="ARF130" s="87"/>
      <c r="ARG130" s="87"/>
      <c r="ARH130" s="87"/>
      <c r="ARI130" s="87"/>
      <c r="ARJ130" s="87"/>
      <c r="ARK130" s="87"/>
      <c r="ARL130" s="87"/>
      <c r="ARM130" s="87"/>
      <c r="ARN130" s="87"/>
      <c r="ARO130" s="87"/>
      <c r="ARP130" s="87"/>
      <c r="ARQ130" s="87"/>
      <c r="ARR130" s="87"/>
      <c r="ARS130" s="87"/>
      <c r="ART130" s="87"/>
      <c r="ARU130" s="87"/>
      <c r="ARV130" s="87"/>
      <c r="ARW130" s="87"/>
      <c r="ARX130" s="87"/>
      <c r="ARY130" s="87"/>
      <c r="ARZ130" s="87"/>
      <c r="ASA130" s="87"/>
      <c r="ASB130" s="87"/>
      <c r="ASC130" s="87"/>
      <c r="ASD130" s="87"/>
      <c r="ASE130" s="87"/>
      <c r="ASF130" s="87"/>
      <c r="ASG130" s="87"/>
      <c r="ASH130" s="87"/>
      <c r="ASI130" s="87"/>
      <c r="ASJ130" s="87"/>
      <c r="ASK130" s="87"/>
      <c r="ASL130" s="87"/>
      <c r="ASM130" s="87"/>
      <c r="ASN130" s="87"/>
      <c r="ASO130" s="87"/>
      <c r="ASP130" s="87"/>
      <c r="ASQ130" s="87"/>
      <c r="ASR130" s="87"/>
      <c r="ASS130" s="87"/>
      <c r="AST130" s="87"/>
      <c r="ASU130" s="87"/>
      <c r="ASV130" s="87"/>
      <c r="ASW130" s="87"/>
      <c r="ASX130" s="87"/>
      <c r="ASY130" s="87"/>
      <c r="ASZ130" s="87"/>
      <c r="ATA130" s="87"/>
      <c r="ATB130" s="87"/>
      <c r="ATC130" s="87"/>
      <c r="ATD130" s="87"/>
      <c r="ATE130" s="87"/>
      <c r="ATF130" s="87"/>
      <c r="ATG130" s="87"/>
      <c r="ATH130" s="87"/>
      <c r="ATI130" s="87"/>
      <c r="ATJ130" s="87"/>
      <c r="ATK130" s="87"/>
      <c r="ATL130" s="87"/>
      <c r="ATM130" s="87"/>
      <c r="ATN130" s="87"/>
      <c r="ATO130" s="87"/>
      <c r="ATP130" s="87"/>
      <c r="ATQ130" s="87"/>
      <c r="ATR130" s="87"/>
      <c r="ATS130" s="87"/>
      <c r="ATT130" s="87"/>
      <c r="ATU130" s="87"/>
      <c r="ATV130" s="87"/>
      <c r="ATW130" s="87"/>
      <c r="ATX130" s="87"/>
      <c r="ATY130" s="87"/>
      <c r="ATZ130" s="87"/>
      <c r="AUA130" s="87"/>
      <c r="AUB130" s="87"/>
      <c r="AUC130" s="87"/>
      <c r="AUD130" s="87"/>
      <c r="AUE130" s="87"/>
      <c r="AUF130" s="87"/>
      <c r="AUG130" s="87"/>
      <c r="AUH130" s="87"/>
      <c r="AUI130" s="87"/>
      <c r="AUJ130" s="87"/>
      <c r="AUK130" s="87"/>
      <c r="AUL130" s="87"/>
      <c r="AUM130" s="87"/>
      <c r="AUN130" s="87"/>
      <c r="AUO130" s="87"/>
      <c r="AUP130" s="87"/>
      <c r="AUQ130" s="87"/>
      <c r="AUR130" s="87"/>
      <c r="AUS130" s="87"/>
      <c r="AUT130" s="87"/>
      <c r="AUU130" s="87"/>
      <c r="AUV130" s="87"/>
      <c r="AUW130" s="87"/>
      <c r="AUX130" s="87"/>
      <c r="AUY130" s="87"/>
      <c r="AUZ130" s="87"/>
      <c r="AVA130" s="87"/>
      <c r="AVB130" s="87"/>
      <c r="AVC130" s="87"/>
      <c r="AVD130" s="87"/>
      <c r="AVE130" s="87"/>
      <c r="AVF130" s="87"/>
      <c r="AVG130" s="87"/>
      <c r="AVH130" s="87"/>
      <c r="AVI130" s="87"/>
      <c r="AVJ130" s="87"/>
      <c r="AVK130" s="87"/>
      <c r="AVL130" s="87"/>
      <c r="AVM130" s="87"/>
      <c r="AVN130" s="87"/>
      <c r="AVO130" s="87"/>
      <c r="AVP130" s="87"/>
      <c r="AVQ130" s="87"/>
      <c r="AVR130" s="87"/>
      <c r="AVS130" s="87"/>
      <c r="AVT130" s="87"/>
      <c r="AVU130" s="87"/>
      <c r="AVV130" s="87"/>
      <c r="AVW130" s="87"/>
      <c r="AVX130" s="87"/>
      <c r="AVY130" s="87"/>
      <c r="AVZ130" s="87"/>
      <c r="AWA130" s="87"/>
      <c r="AWB130" s="87"/>
      <c r="AWC130" s="87"/>
      <c r="AWD130" s="87"/>
      <c r="AWE130" s="87"/>
      <c r="AWF130" s="87"/>
      <c r="AWG130" s="87"/>
      <c r="AWH130" s="87"/>
      <c r="AWI130" s="87"/>
      <c r="AWJ130" s="87"/>
      <c r="AWK130" s="87"/>
      <c r="AWL130" s="87"/>
      <c r="AWM130" s="87"/>
      <c r="AWN130" s="87"/>
      <c r="AWO130" s="87"/>
      <c r="AWP130" s="87"/>
      <c r="AWQ130" s="87"/>
      <c r="AWR130" s="87"/>
      <c r="AWS130" s="87"/>
      <c r="AWT130" s="87"/>
      <c r="AWU130" s="87"/>
      <c r="AWV130" s="87"/>
      <c r="AWW130" s="87"/>
      <c r="AWX130" s="87"/>
      <c r="AWY130" s="87"/>
      <c r="AWZ130" s="87"/>
      <c r="AXA130" s="87"/>
      <c r="AXB130" s="87"/>
      <c r="AXC130" s="87"/>
      <c r="AXD130" s="87"/>
      <c r="AXE130" s="87"/>
      <c r="AXF130" s="87"/>
      <c r="AXG130" s="87"/>
      <c r="AXH130" s="87"/>
      <c r="AXI130" s="87"/>
      <c r="AXJ130" s="87"/>
      <c r="AXK130" s="87"/>
      <c r="AXL130" s="87"/>
      <c r="AXM130" s="87"/>
      <c r="AXN130" s="87"/>
      <c r="AXO130" s="87"/>
      <c r="AXP130" s="87"/>
      <c r="AXQ130" s="87"/>
      <c r="AXR130" s="87"/>
      <c r="AXS130" s="87"/>
      <c r="AXT130" s="87"/>
      <c r="AXU130" s="87"/>
      <c r="AXV130" s="87"/>
      <c r="AXW130" s="87"/>
      <c r="AXX130" s="87"/>
      <c r="AXY130" s="87"/>
      <c r="AXZ130" s="87"/>
      <c r="AYA130" s="87"/>
      <c r="AYB130" s="87"/>
      <c r="AYC130" s="87"/>
      <c r="AYD130" s="87"/>
      <c r="AYE130" s="87"/>
      <c r="AYF130" s="87"/>
      <c r="AYG130" s="87"/>
      <c r="AYH130" s="87"/>
      <c r="AYI130" s="87"/>
      <c r="AYJ130" s="87"/>
      <c r="AYK130" s="87"/>
      <c r="AYL130" s="87"/>
      <c r="AYM130" s="87"/>
      <c r="AYN130" s="87"/>
      <c r="AYO130" s="87"/>
      <c r="AYP130" s="87"/>
      <c r="AYQ130" s="87"/>
      <c r="AYR130" s="87"/>
      <c r="AYS130" s="87"/>
      <c r="AYT130" s="87"/>
      <c r="AYU130" s="87"/>
      <c r="AYV130" s="87"/>
      <c r="AYW130" s="87"/>
      <c r="AYX130" s="87"/>
      <c r="AYY130" s="87"/>
      <c r="AYZ130" s="87"/>
      <c r="AZA130" s="87"/>
      <c r="AZB130" s="87"/>
      <c r="AZC130" s="87"/>
      <c r="AZD130" s="87"/>
      <c r="AZE130" s="87"/>
      <c r="AZF130" s="87"/>
      <c r="AZG130" s="87"/>
      <c r="AZH130" s="87"/>
      <c r="AZI130" s="87"/>
      <c r="AZJ130" s="87"/>
      <c r="AZK130" s="87"/>
      <c r="AZL130" s="87"/>
      <c r="AZM130" s="87"/>
      <c r="AZN130" s="87"/>
      <c r="AZO130" s="87"/>
      <c r="AZP130" s="87"/>
      <c r="AZQ130" s="87"/>
      <c r="AZR130" s="87"/>
      <c r="AZS130" s="87"/>
      <c r="AZT130" s="87"/>
      <c r="AZU130" s="87"/>
      <c r="AZV130" s="87"/>
      <c r="AZW130" s="87"/>
      <c r="AZX130" s="87"/>
      <c r="AZY130" s="87"/>
      <c r="AZZ130" s="87"/>
      <c r="BAA130" s="87"/>
      <c r="BAB130" s="87"/>
      <c r="BAC130" s="87"/>
      <c r="BAD130" s="87"/>
      <c r="BAE130" s="87"/>
      <c r="BAF130" s="87"/>
      <c r="BAG130" s="87"/>
      <c r="BAH130" s="87"/>
      <c r="BAI130" s="87"/>
      <c r="BAJ130" s="87"/>
      <c r="BAK130" s="87"/>
      <c r="BAL130" s="87"/>
      <c r="BAM130" s="87"/>
      <c r="BAN130" s="87"/>
      <c r="BAO130" s="87"/>
      <c r="BAP130" s="87"/>
      <c r="BAQ130" s="87"/>
      <c r="BAR130" s="87"/>
      <c r="BAS130" s="87"/>
      <c r="BAT130" s="87"/>
      <c r="BAU130" s="87"/>
      <c r="BAV130" s="87"/>
      <c r="BAW130" s="87"/>
      <c r="BAX130" s="87"/>
      <c r="BAY130" s="87"/>
      <c r="BAZ130" s="87"/>
      <c r="BBA130" s="87"/>
      <c r="BBB130" s="87"/>
      <c r="BBC130" s="87"/>
      <c r="BBD130" s="87"/>
      <c r="BBE130" s="87"/>
      <c r="BBF130" s="87"/>
      <c r="BBG130" s="87"/>
      <c r="BBH130" s="87"/>
      <c r="BBI130" s="87"/>
      <c r="BBJ130" s="87"/>
      <c r="BBK130" s="87"/>
      <c r="BBL130" s="87"/>
      <c r="BBM130" s="87"/>
      <c r="BBN130" s="87"/>
      <c r="BBO130" s="87"/>
      <c r="BBP130" s="87"/>
      <c r="BBQ130" s="87"/>
      <c r="BBR130" s="87"/>
      <c r="BBS130" s="87"/>
      <c r="BBT130" s="87"/>
      <c r="BBU130" s="87"/>
      <c r="BBV130" s="87"/>
      <c r="BBW130" s="87"/>
      <c r="BBX130" s="87"/>
      <c r="BBY130" s="87"/>
      <c r="BBZ130" s="87"/>
      <c r="BCA130" s="87"/>
      <c r="BCB130" s="87"/>
      <c r="BCC130" s="87"/>
      <c r="BCD130" s="87"/>
      <c r="BCE130" s="87"/>
      <c r="BCF130" s="87"/>
      <c r="BCG130" s="87"/>
      <c r="BCH130" s="87"/>
      <c r="BCI130" s="87"/>
      <c r="BCJ130" s="87"/>
      <c r="BCK130" s="87"/>
      <c r="BCL130" s="87"/>
      <c r="BCM130" s="87"/>
      <c r="BCN130" s="87"/>
      <c r="BCO130" s="87"/>
      <c r="BCP130" s="87"/>
      <c r="BCQ130" s="87"/>
      <c r="BCR130" s="87"/>
      <c r="BCS130" s="87"/>
      <c r="BCT130" s="87"/>
      <c r="BCU130" s="87"/>
      <c r="BCV130" s="87"/>
      <c r="BCW130" s="87"/>
      <c r="BCX130" s="87"/>
      <c r="BCY130" s="87"/>
      <c r="BCZ130" s="87"/>
      <c r="BDA130" s="87"/>
      <c r="BDB130" s="87"/>
      <c r="BDC130" s="87"/>
      <c r="BDD130" s="87"/>
      <c r="BDE130" s="87"/>
      <c r="BDF130" s="87"/>
      <c r="BDG130" s="87"/>
      <c r="BDH130" s="87"/>
      <c r="BDI130" s="87"/>
      <c r="BDJ130" s="87"/>
      <c r="BDK130" s="87"/>
      <c r="BDL130" s="87"/>
      <c r="BDM130" s="87"/>
      <c r="BDN130" s="87"/>
      <c r="BDO130" s="87"/>
      <c r="BDP130" s="87"/>
      <c r="BDQ130" s="87"/>
      <c r="BDR130" s="87"/>
      <c r="BDS130" s="87"/>
      <c r="BDT130" s="87"/>
      <c r="BDU130" s="87"/>
      <c r="BDV130" s="87"/>
      <c r="BDW130" s="87"/>
      <c r="BDX130" s="87"/>
      <c r="BDY130" s="87"/>
      <c r="BDZ130" s="87"/>
      <c r="BEA130" s="87"/>
      <c r="BEB130" s="87"/>
      <c r="BEC130" s="87"/>
      <c r="BED130" s="87"/>
      <c r="BEE130" s="87"/>
      <c r="BEF130" s="87"/>
      <c r="BEG130" s="87"/>
      <c r="BEH130" s="87"/>
      <c r="BEI130" s="87"/>
      <c r="BEJ130" s="87"/>
      <c r="BEK130" s="87"/>
      <c r="BEL130" s="87"/>
      <c r="BEM130" s="87"/>
      <c r="BEN130" s="87"/>
      <c r="BEO130" s="87"/>
      <c r="BEP130" s="87"/>
      <c r="BEQ130" s="87"/>
      <c r="BER130" s="87"/>
      <c r="BES130" s="87"/>
      <c r="BET130" s="87"/>
      <c r="BEU130" s="87"/>
      <c r="BEV130" s="87"/>
      <c r="BEW130" s="87"/>
      <c r="BEX130" s="87"/>
      <c r="BEY130" s="87"/>
      <c r="BEZ130" s="87"/>
      <c r="BFA130" s="87"/>
      <c r="BFB130" s="87"/>
      <c r="BFC130" s="87"/>
      <c r="BFD130" s="87"/>
      <c r="BFE130" s="87"/>
      <c r="BFF130" s="87"/>
      <c r="BFG130" s="87"/>
      <c r="BFH130" s="87"/>
      <c r="BFI130" s="87"/>
      <c r="BFJ130" s="87"/>
      <c r="BFK130" s="87"/>
      <c r="BFL130" s="87"/>
      <c r="BFM130" s="87"/>
      <c r="BFN130" s="87"/>
      <c r="BFO130" s="87"/>
      <c r="BFP130" s="87"/>
      <c r="BFQ130" s="87"/>
      <c r="BFR130" s="87"/>
      <c r="BFS130" s="87"/>
      <c r="BFT130" s="87"/>
      <c r="BFU130" s="87"/>
      <c r="BFV130" s="87"/>
      <c r="BFW130" s="87"/>
      <c r="BFX130" s="87"/>
      <c r="BFY130" s="87"/>
      <c r="BFZ130" s="87"/>
      <c r="BGA130" s="87"/>
      <c r="BGB130" s="87"/>
      <c r="BGC130" s="87"/>
      <c r="BGD130" s="87"/>
      <c r="BGE130" s="87"/>
      <c r="BGF130" s="87"/>
      <c r="BGG130" s="87"/>
      <c r="BGH130" s="87"/>
      <c r="BGI130" s="87"/>
      <c r="BGJ130" s="87"/>
      <c r="BGK130" s="87"/>
      <c r="BGL130" s="87"/>
      <c r="BGM130" s="87"/>
      <c r="BGN130" s="87"/>
      <c r="BGO130" s="87"/>
      <c r="BGP130" s="87"/>
      <c r="BGQ130" s="87"/>
      <c r="BGR130" s="87"/>
      <c r="BGS130" s="87"/>
      <c r="BGT130" s="87"/>
      <c r="BGU130" s="87"/>
      <c r="BGV130" s="87"/>
      <c r="BGW130" s="87"/>
      <c r="BGX130" s="87"/>
      <c r="BGY130" s="87"/>
      <c r="BGZ130" s="87"/>
      <c r="BHA130" s="87"/>
      <c r="BHB130" s="87"/>
      <c r="BHC130" s="87"/>
      <c r="BHD130" s="87"/>
      <c r="BHE130" s="87"/>
      <c r="BHF130" s="87"/>
      <c r="BHG130" s="87"/>
      <c r="BHH130" s="87"/>
      <c r="BHI130" s="87"/>
      <c r="BHJ130" s="87"/>
      <c r="BHK130" s="87"/>
      <c r="BHL130" s="87"/>
      <c r="BHM130" s="87"/>
      <c r="BHN130" s="87"/>
      <c r="BHO130" s="87"/>
      <c r="BHP130" s="87"/>
      <c r="BHQ130" s="87"/>
      <c r="BHR130" s="87"/>
      <c r="BHS130" s="87"/>
      <c r="BHT130" s="87"/>
      <c r="BHU130" s="87"/>
      <c r="BHV130" s="87"/>
      <c r="BHW130" s="87"/>
      <c r="BHX130" s="87"/>
      <c r="BHY130" s="87"/>
      <c r="BHZ130" s="87"/>
      <c r="BIA130" s="87"/>
      <c r="BIB130" s="87"/>
      <c r="BIC130" s="87"/>
      <c r="BID130" s="87"/>
      <c r="BIE130" s="87"/>
      <c r="BIF130" s="87"/>
      <c r="BIG130" s="87"/>
      <c r="BIH130" s="87"/>
      <c r="BII130" s="87"/>
      <c r="BIJ130" s="87"/>
      <c r="BIK130" s="87"/>
      <c r="BIL130" s="87"/>
      <c r="BIM130" s="87"/>
      <c r="BIN130" s="87"/>
      <c r="BIO130" s="87"/>
      <c r="BIP130" s="87"/>
      <c r="BIQ130" s="87"/>
      <c r="BIR130" s="87"/>
      <c r="BIS130" s="87"/>
      <c r="BIT130" s="87"/>
      <c r="BIU130" s="87"/>
      <c r="BIV130" s="87"/>
      <c r="BIW130" s="87"/>
      <c r="BIX130" s="87"/>
      <c r="BIY130" s="87"/>
      <c r="BIZ130" s="87"/>
      <c r="BJA130" s="87"/>
      <c r="BJB130" s="87"/>
      <c r="BJC130" s="87"/>
      <c r="BJD130" s="87"/>
      <c r="BJE130" s="87"/>
      <c r="BJF130" s="87"/>
      <c r="BJG130" s="87"/>
      <c r="BJH130" s="87"/>
      <c r="BJI130" s="87"/>
      <c r="BJJ130" s="87"/>
      <c r="BJK130" s="87"/>
      <c r="BJL130" s="87"/>
      <c r="BJM130" s="87"/>
      <c r="BJN130" s="87"/>
      <c r="BJO130" s="87"/>
      <c r="BJP130" s="87"/>
      <c r="BJQ130" s="87"/>
      <c r="BJR130" s="87"/>
      <c r="BJS130" s="87"/>
      <c r="BJT130" s="87"/>
      <c r="BJU130" s="87"/>
      <c r="BJV130" s="87"/>
      <c r="BJW130" s="87"/>
      <c r="BJX130" s="87"/>
      <c r="BJY130" s="87"/>
      <c r="BJZ130" s="87"/>
      <c r="BKA130" s="87"/>
      <c r="BKB130" s="87"/>
      <c r="BKC130" s="87"/>
      <c r="BKD130" s="87"/>
      <c r="BKE130" s="87"/>
      <c r="BKF130" s="87"/>
      <c r="BKG130" s="87"/>
      <c r="BKH130" s="87"/>
      <c r="BKI130" s="87"/>
      <c r="BKJ130" s="87"/>
      <c r="BKK130" s="87"/>
      <c r="BKL130" s="87"/>
      <c r="BKM130" s="87"/>
      <c r="BKN130" s="87"/>
      <c r="BKO130" s="87"/>
      <c r="BKP130" s="87"/>
      <c r="BKQ130" s="87"/>
      <c r="BKR130" s="87"/>
      <c r="BKS130" s="87"/>
      <c r="BKT130" s="87"/>
      <c r="BKU130" s="87"/>
      <c r="BKV130" s="87"/>
      <c r="BKW130" s="87"/>
      <c r="BKX130" s="87"/>
      <c r="BKY130" s="87"/>
      <c r="BKZ130" s="87"/>
      <c r="BLA130" s="87"/>
      <c r="BLB130" s="87"/>
      <c r="BLC130" s="87"/>
      <c r="BLD130" s="87"/>
      <c r="BLE130" s="87"/>
      <c r="BLF130" s="87"/>
      <c r="BLG130" s="87"/>
      <c r="BLH130" s="87"/>
      <c r="BLI130" s="87"/>
      <c r="BLJ130" s="87"/>
      <c r="BLK130" s="87"/>
      <c r="BLL130" s="87"/>
      <c r="BLM130" s="87"/>
      <c r="BLN130" s="87"/>
      <c r="BLO130" s="87"/>
      <c r="BLP130" s="87"/>
      <c r="BLQ130" s="87"/>
      <c r="BLR130" s="87"/>
      <c r="BLS130" s="87"/>
      <c r="BLT130" s="87"/>
      <c r="BLU130" s="87"/>
      <c r="BLV130" s="87"/>
      <c r="BLW130" s="87"/>
      <c r="BLX130" s="87"/>
      <c r="BLY130" s="87"/>
      <c r="BLZ130" s="87"/>
      <c r="BMA130" s="87"/>
      <c r="BMB130" s="87"/>
      <c r="BMC130" s="87"/>
      <c r="BMD130" s="87"/>
      <c r="BME130" s="87"/>
      <c r="BMF130" s="87"/>
      <c r="BMG130" s="87"/>
      <c r="BMH130" s="87"/>
      <c r="BMI130" s="87"/>
      <c r="BMJ130" s="87"/>
      <c r="BMK130" s="87"/>
      <c r="BML130" s="87"/>
      <c r="BMM130" s="87"/>
      <c r="BMN130" s="87"/>
      <c r="BMO130" s="87"/>
      <c r="BMP130" s="87"/>
      <c r="BMQ130" s="87"/>
      <c r="BMR130" s="87"/>
      <c r="BMS130" s="87"/>
      <c r="BMT130" s="87"/>
      <c r="BMU130" s="87"/>
      <c r="BMV130" s="87"/>
      <c r="BMW130" s="87"/>
      <c r="BMX130" s="87"/>
      <c r="BMY130" s="87"/>
      <c r="BMZ130" s="87"/>
      <c r="BNA130" s="87"/>
      <c r="BNB130" s="87"/>
      <c r="BNC130" s="87"/>
      <c r="BND130" s="87"/>
      <c r="BNE130" s="87"/>
      <c r="BNF130" s="87"/>
      <c r="BNG130" s="87"/>
      <c r="BNH130" s="87"/>
      <c r="BNI130" s="87"/>
      <c r="BNJ130" s="87"/>
      <c r="BNK130" s="87"/>
      <c r="BNL130" s="87"/>
      <c r="BNM130" s="87"/>
      <c r="BNN130" s="87"/>
      <c r="BNO130" s="87"/>
      <c r="BNP130" s="87"/>
      <c r="BNQ130" s="87"/>
      <c r="BNR130" s="87"/>
      <c r="BNS130" s="87"/>
      <c r="BNT130" s="87"/>
      <c r="BNU130" s="87"/>
      <c r="BNV130" s="87"/>
      <c r="BNW130" s="87"/>
      <c r="BNX130" s="87"/>
      <c r="BNY130" s="87"/>
      <c r="BNZ130" s="87"/>
      <c r="BOA130" s="87"/>
      <c r="BOB130" s="87"/>
      <c r="BOC130" s="87"/>
      <c r="BOD130" s="87"/>
      <c r="BOE130" s="87"/>
      <c r="BOF130" s="87"/>
      <c r="BOG130" s="87"/>
      <c r="BOH130" s="87"/>
      <c r="BOI130" s="87"/>
      <c r="BOJ130" s="87"/>
      <c r="BOK130" s="87"/>
      <c r="BOL130" s="87"/>
      <c r="BOM130" s="87"/>
      <c r="BON130" s="87"/>
      <c r="BOO130" s="87"/>
      <c r="BOP130" s="87"/>
      <c r="BOQ130" s="87"/>
      <c r="BOR130" s="87"/>
      <c r="BOS130" s="87"/>
      <c r="BOT130" s="87"/>
      <c r="BOU130" s="87"/>
      <c r="BOV130" s="87"/>
      <c r="BOW130" s="87"/>
      <c r="BOX130" s="87"/>
      <c r="BOY130" s="87"/>
      <c r="BOZ130" s="87"/>
      <c r="BPA130" s="87"/>
      <c r="BPB130" s="87"/>
      <c r="BPC130" s="87"/>
      <c r="BPD130" s="87"/>
      <c r="BPE130" s="87"/>
      <c r="BPF130" s="87"/>
      <c r="BPG130" s="87"/>
      <c r="BPH130" s="87"/>
      <c r="BPI130" s="87"/>
      <c r="BPJ130" s="87"/>
      <c r="BPK130" s="87"/>
      <c r="BPL130" s="87"/>
      <c r="BPM130" s="87"/>
      <c r="BPN130" s="87"/>
      <c r="BPO130" s="87"/>
      <c r="BPP130" s="87"/>
      <c r="BPQ130" s="87"/>
      <c r="BPR130" s="87"/>
      <c r="BPS130" s="87"/>
      <c r="BPT130" s="87"/>
      <c r="BPU130" s="87"/>
      <c r="BPV130" s="87"/>
      <c r="BPW130" s="87"/>
      <c r="BPX130" s="87"/>
      <c r="BPY130" s="87"/>
      <c r="BPZ130" s="87"/>
      <c r="BQA130" s="87"/>
      <c r="BQB130" s="87"/>
      <c r="BQC130" s="87"/>
      <c r="BQD130" s="87"/>
      <c r="BQE130" s="87"/>
      <c r="BQF130" s="87"/>
      <c r="BQG130" s="87"/>
      <c r="BQH130" s="87"/>
      <c r="BQI130" s="87"/>
      <c r="BQJ130" s="87"/>
      <c r="BQK130" s="87"/>
      <c r="BQL130" s="87"/>
      <c r="BQM130" s="87"/>
      <c r="BQN130" s="87"/>
      <c r="BQO130" s="87"/>
      <c r="BQP130" s="87"/>
      <c r="BQQ130" s="87"/>
      <c r="BQR130" s="87"/>
      <c r="BQS130" s="87"/>
      <c r="BQT130" s="87"/>
      <c r="BQU130" s="87"/>
      <c r="BQV130" s="87"/>
      <c r="BQW130" s="87"/>
      <c r="BQX130" s="87"/>
      <c r="BQY130" s="87"/>
      <c r="BQZ130" s="87"/>
      <c r="BRA130" s="87"/>
      <c r="BRB130" s="87"/>
      <c r="BRC130" s="87"/>
      <c r="BRD130" s="87"/>
      <c r="BRE130" s="87"/>
      <c r="BRF130" s="87"/>
      <c r="BRG130" s="87"/>
      <c r="BRH130" s="87"/>
      <c r="BRI130" s="87"/>
      <c r="BRJ130" s="87"/>
      <c r="BRK130" s="87"/>
      <c r="BRL130" s="87"/>
      <c r="BRM130" s="87"/>
      <c r="BRN130" s="87"/>
      <c r="BRO130" s="87"/>
      <c r="BRP130" s="87"/>
      <c r="BRQ130" s="87"/>
      <c r="BRR130" s="87"/>
      <c r="BRS130" s="87"/>
      <c r="BRT130" s="87"/>
      <c r="BRU130" s="87"/>
      <c r="BRV130" s="87"/>
      <c r="BRW130" s="87"/>
      <c r="BRX130" s="87"/>
      <c r="BRY130" s="87"/>
      <c r="BRZ130" s="87"/>
      <c r="BSA130" s="87"/>
      <c r="BSB130" s="87"/>
      <c r="BSC130" s="87"/>
      <c r="BSD130" s="87"/>
      <c r="BSE130" s="87"/>
      <c r="BSF130" s="87"/>
      <c r="BSG130" s="87"/>
      <c r="BSH130" s="87"/>
      <c r="BSI130" s="87"/>
      <c r="BSJ130" s="87"/>
      <c r="BSK130" s="87"/>
      <c r="BSL130" s="87"/>
      <c r="BSM130" s="87"/>
      <c r="BSN130" s="87"/>
      <c r="BSO130" s="87"/>
      <c r="BSP130" s="87"/>
      <c r="BSQ130" s="87"/>
      <c r="BSR130" s="87"/>
      <c r="BSS130" s="87"/>
      <c r="BST130" s="87"/>
      <c r="BSU130" s="87"/>
      <c r="BSV130" s="87"/>
      <c r="BSW130" s="87"/>
      <c r="BSX130" s="87"/>
      <c r="BSY130" s="87"/>
      <c r="BSZ130" s="87"/>
      <c r="BTA130" s="87"/>
      <c r="BTB130" s="87"/>
      <c r="BTC130" s="87"/>
      <c r="BTD130" s="87"/>
      <c r="BTE130" s="87"/>
      <c r="BTF130" s="87"/>
      <c r="BTG130" s="87"/>
      <c r="BTH130" s="87"/>
      <c r="BTI130" s="87"/>
      <c r="BTJ130" s="87"/>
      <c r="BTK130" s="87"/>
      <c r="BTL130" s="87"/>
      <c r="BTM130" s="87"/>
      <c r="BTN130" s="87"/>
      <c r="BTO130" s="87"/>
      <c r="BTP130" s="87"/>
      <c r="BTQ130" s="87"/>
      <c r="BTR130" s="87"/>
      <c r="BTS130" s="87"/>
      <c r="BTT130" s="87"/>
      <c r="BTU130" s="87"/>
      <c r="BTV130" s="87"/>
      <c r="BTW130" s="87"/>
      <c r="BTX130" s="87"/>
      <c r="BTY130" s="87"/>
      <c r="BTZ130" s="87"/>
      <c r="BUA130" s="87"/>
      <c r="BUB130" s="87"/>
      <c r="BUC130" s="87"/>
      <c r="BUD130" s="87"/>
      <c r="BUE130" s="87"/>
      <c r="BUF130" s="87"/>
      <c r="BUG130" s="87"/>
      <c r="BUH130" s="87"/>
      <c r="BUI130" s="87"/>
      <c r="BUJ130" s="87"/>
      <c r="BUK130" s="87"/>
      <c r="BUL130" s="87"/>
      <c r="BUM130" s="87"/>
      <c r="BUN130" s="87"/>
      <c r="BUO130" s="87"/>
      <c r="BUP130" s="87"/>
      <c r="BUQ130" s="87"/>
      <c r="BUR130" s="87"/>
      <c r="BUS130" s="87"/>
      <c r="BUT130" s="87"/>
      <c r="BUU130" s="87"/>
      <c r="BUV130" s="87"/>
      <c r="BUW130" s="87"/>
      <c r="BUX130" s="87"/>
      <c r="BUY130" s="87"/>
      <c r="BUZ130" s="87"/>
      <c r="BVA130" s="87"/>
      <c r="BVB130" s="87"/>
      <c r="BVC130" s="87"/>
      <c r="BVD130" s="87"/>
      <c r="BVE130" s="87"/>
      <c r="BVF130" s="87"/>
      <c r="BVG130" s="87"/>
      <c r="BVH130" s="87"/>
      <c r="BVI130" s="87"/>
      <c r="BVJ130" s="87"/>
      <c r="BVK130" s="87"/>
      <c r="BVL130" s="87"/>
      <c r="BVM130" s="87"/>
      <c r="BVN130" s="87"/>
      <c r="BVO130" s="87"/>
      <c r="BVP130" s="87"/>
      <c r="BVQ130" s="87"/>
      <c r="BVR130" s="87"/>
      <c r="BVS130" s="87"/>
      <c r="BVT130" s="87"/>
      <c r="BVU130" s="87"/>
      <c r="BVV130" s="87"/>
      <c r="BVW130" s="87"/>
      <c r="BVX130" s="87"/>
      <c r="BVY130" s="87"/>
      <c r="BVZ130" s="87"/>
      <c r="BWA130" s="87"/>
      <c r="BWB130" s="87"/>
      <c r="BWC130" s="87"/>
      <c r="BWD130" s="87"/>
      <c r="BWE130" s="87"/>
      <c r="BWF130" s="87"/>
      <c r="BWG130" s="87"/>
      <c r="BWH130" s="87"/>
      <c r="BWI130" s="87"/>
      <c r="BWJ130" s="87"/>
      <c r="BWK130" s="87"/>
      <c r="BWL130" s="87"/>
      <c r="BWM130" s="87"/>
      <c r="BWN130" s="87"/>
      <c r="BWO130" s="87"/>
      <c r="BWP130" s="87"/>
      <c r="BWQ130" s="87"/>
      <c r="BWR130" s="87"/>
      <c r="BWS130" s="87"/>
      <c r="BWT130" s="87"/>
      <c r="BWU130" s="87"/>
      <c r="BWV130" s="87"/>
      <c r="BWW130" s="87"/>
      <c r="BWX130" s="87"/>
      <c r="BWY130" s="87"/>
      <c r="BWZ130" s="87"/>
      <c r="BXA130" s="87"/>
      <c r="BXB130" s="87"/>
      <c r="BXC130" s="87"/>
      <c r="BXD130" s="87"/>
      <c r="BXE130" s="87"/>
      <c r="BXF130" s="87"/>
      <c r="BXG130" s="87"/>
      <c r="BXH130" s="87"/>
      <c r="BXI130" s="87"/>
      <c r="BXJ130" s="87"/>
      <c r="BXK130" s="87"/>
      <c r="BXL130" s="87"/>
      <c r="BXM130" s="87"/>
      <c r="BXN130" s="87"/>
      <c r="BXO130" s="87"/>
      <c r="BXP130" s="87"/>
      <c r="BXQ130" s="87"/>
      <c r="BXR130" s="87"/>
      <c r="BXS130" s="87"/>
      <c r="BXT130" s="87"/>
      <c r="BXU130" s="87"/>
      <c r="BXV130" s="87"/>
      <c r="BXW130" s="87"/>
      <c r="BXX130" s="87"/>
      <c r="BXY130" s="87"/>
    </row>
    <row r="131" spans="1:2001" s="88" customFormat="1" ht="15.75" hidden="1" customHeight="1" outlineLevel="1">
      <c r="A131" s="53"/>
      <c r="B131" s="89" t="s">
        <v>113</v>
      </c>
      <c r="C131" s="90"/>
      <c r="D131" s="91"/>
      <c r="E131" s="85"/>
      <c r="F131" s="85"/>
      <c r="G131" s="64"/>
      <c r="H131" s="64"/>
      <c r="I131" s="95"/>
      <c r="J131" s="85"/>
      <c r="K131" s="66"/>
      <c r="L131" s="65"/>
      <c r="M131" s="65"/>
      <c r="N131" s="65"/>
      <c r="O131" s="6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7"/>
      <c r="IM131" s="87"/>
      <c r="IN131" s="87"/>
      <c r="IO131" s="87"/>
      <c r="IP131" s="87"/>
      <c r="IQ131" s="87"/>
      <c r="IR131" s="87"/>
      <c r="IS131" s="87"/>
      <c r="IT131" s="87"/>
      <c r="IU131" s="87"/>
      <c r="IV131" s="87"/>
      <c r="IW131" s="87"/>
      <c r="IX131" s="87"/>
      <c r="IY131" s="87"/>
      <c r="IZ131" s="87"/>
      <c r="JA131" s="87"/>
      <c r="JB131" s="87"/>
      <c r="JC131" s="87"/>
      <c r="JD131" s="87"/>
      <c r="JE131" s="87"/>
      <c r="JF131" s="87"/>
      <c r="JG131" s="87"/>
      <c r="JH131" s="87"/>
      <c r="JI131" s="87"/>
      <c r="JJ131" s="87"/>
      <c r="JK131" s="87"/>
      <c r="JL131" s="87"/>
      <c r="JM131" s="87"/>
      <c r="JN131" s="87"/>
      <c r="JO131" s="87"/>
      <c r="JP131" s="87"/>
      <c r="JQ131" s="87"/>
      <c r="JR131" s="87"/>
      <c r="JS131" s="87"/>
      <c r="JT131" s="87"/>
      <c r="JU131" s="87"/>
      <c r="JV131" s="87"/>
      <c r="JW131" s="87"/>
      <c r="JX131" s="87"/>
      <c r="JY131" s="87"/>
      <c r="JZ131" s="87"/>
      <c r="KA131" s="87"/>
      <c r="KB131" s="87"/>
      <c r="KC131" s="87"/>
      <c r="KD131" s="87"/>
      <c r="KE131" s="87"/>
      <c r="KF131" s="87"/>
      <c r="KG131" s="87"/>
      <c r="KH131" s="87"/>
      <c r="KI131" s="87"/>
      <c r="KJ131" s="87"/>
      <c r="KK131" s="87"/>
      <c r="KL131" s="87"/>
      <c r="KM131" s="87"/>
      <c r="KN131" s="87"/>
      <c r="KO131" s="87"/>
      <c r="KP131" s="87"/>
      <c r="KQ131" s="87"/>
      <c r="KR131" s="87"/>
      <c r="KS131" s="87"/>
      <c r="KT131" s="87"/>
      <c r="KU131" s="87"/>
      <c r="KV131" s="87"/>
      <c r="KW131" s="87"/>
      <c r="KX131" s="87"/>
      <c r="KY131" s="87"/>
      <c r="KZ131" s="87"/>
      <c r="LA131" s="87"/>
      <c r="LB131" s="87"/>
      <c r="LC131" s="87"/>
      <c r="LD131" s="87"/>
      <c r="LE131" s="87"/>
      <c r="LF131" s="87"/>
      <c r="LG131" s="87"/>
      <c r="LH131" s="87"/>
      <c r="LI131" s="87"/>
      <c r="LJ131" s="87"/>
      <c r="LK131" s="87"/>
      <c r="LL131" s="87"/>
      <c r="LM131" s="87"/>
      <c r="LN131" s="87"/>
      <c r="LO131" s="87"/>
      <c r="LP131" s="87"/>
      <c r="LQ131" s="87"/>
      <c r="LR131" s="87"/>
      <c r="LS131" s="87"/>
      <c r="LT131" s="87"/>
      <c r="LU131" s="87"/>
      <c r="LV131" s="87"/>
      <c r="LW131" s="87"/>
      <c r="LX131" s="87"/>
      <c r="LY131" s="87"/>
      <c r="LZ131" s="87"/>
      <c r="MA131" s="87"/>
      <c r="MB131" s="87"/>
      <c r="MC131" s="87"/>
      <c r="MD131" s="87"/>
      <c r="ME131" s="87"/>
      <c r="MF131" s="87"/>
      <c r="MG131" s="87"/>
      <c r="MH131" s="87"/>
      <c r="MI131" s="87"/>
      <c r="MJ131" s="87"/>
      <c r="MK131" s="87"/>
      <c r="ML131" s="87"/>
      <c r="MM131" s="87"/>
      <c r="MN131" s="87"/>
      <c r="MO131" s="87"/>
      <c r="MP131" s="87"/>
      <c r="MQ131" s="87"/>
      <c r="MR131" s="87"/>
      <c r="MS131" s="87"/>
      <c r="MT131" s="87"/>
      <c r="MU131" s="87"/>
      <c r="MV131" s="87"/>
      <c r="MW131" s="87"/>
      <c r="MX131" s="87"/>
      <c r="MY131" s="87"/>
      <c r="MZ131" s="87"/>
      <c r="NA131" s="87"/>
      <c r="NB131" s="87"/>
      <c r="NC131" s="87"/>
      <c r="ND131" s="87"/>
      <c r="NE131" s="87"/>
      <c r="NF131" s="87"/>
      <c r="NG131" s="87"/>
      <c r="NH131" s="87"/>
      <c r="NI131" s="87"/>
      <c r="NJ131" s="87"/>
      <c r="NK131" s="87"/>
      <c r="NL131" s="87"/>
      <c r="NM131" s="87"/>
      <c r="NN131" s="87"/>
      <c r="NO131" s="87"/>
      <c r="NP131" s="87"/>
      <c r="NQ131" s="87"/>
      <c r="NR131" s="87"/>
      <c r="NS131" s="87"/>
      <c r="NT131" s="87"/>
      <c r="NU131" s="87"/>
      <c r="NV131" s="87"/>
      <c r="NW131" s="87"/>
      <c r="NX131" s="87"/>
      <c r="NY131" s="87"/>
      <c r="NZ131" s="87"/>
      <c r="OA131" s="87"/>
      <c r="OB131" s="87"/>
      <c r="OC131" s="87"/>
      <c r="OD131" s="87"/>
      <c r="OE131" s="87"/>
      <c r="OF131" s="87"/>
      <c r="OG131" s="87"/>
      <c r="OH131" s="87"/>
      <c r="OI131" s="87"/>
      <c r="OJ131" s="87"/>
      <c r="OK131" s="87"/>
      <c r="OL131" s="87"/>
      <c r="OM131" s="87"/>
      <c r="ON131" s="87"/>
      <c r="OO131" s="87"/>
      <c r="OP131" s="87"/>
      <c r="OQ131" s="87"/>
      <c r="OR131" s="87"/>
      <c r="OS131" s="87"/>
      <c r="OT131" s="87"/>
      <c r="OU131" s="87"/>
      <c r="OV131" s="87"/>
      <c r="OW131" s="87"/>
      <c r="OX131" s="87"/>
      <c r="OY131" s="87"/>
      <c r="OZ131" s="87"/>
      <c r="PA131" s="87"/>
      <c r="PB131" s="87"/>
      <c r="PC131" s="87"/>
      <c r="PD131" s="87"/>
      <c r="PE131" s="87"/>
      <c r="PF131" s="87"/>
      <c r="PG131" s="87"/>
      <c r="PH131" s="87"/>
      <c r="PI131" s="87"/>
      <c r="PJ131" s="87"/>
      <c r="PK131" s="87"/>
      <c r="PL131" s="87"/>
      <c r="PM131" s="87"/>
      <c r="PN131" s="87"/>
      <c r="PO131" s="87"/>
      <c r="PP131" s="87"/>
      <c r="PQ131" s="87"/>
      <c r="PR131" s="87"/>
      <c r="PS131" s="87"/>
      <c r="PT131" s="87"/>
      <c r="PU131" s="87"/>
      <c r="PV131" s="87"/>
      <c r="PW131" s="87"/>
      <c r="PX131" s="87"/>
      <c r="PY131" s="87"/>
      <c r="PZ131" s="87"/>
      <c r="QA131" s="87"/>
      <c r="QB131" s="87"/>
      <c r="QC131" s="87"/>
      <c r="QD131" s="87"/>
      <c r="QE131" s="87"/>
      <c r="QF131" s="87"/>
      <c r="QG131" s="87"/>
      <c r="QH131" s="87"/>
      <c r="QI131" s="87"/>
      <c r="QJ131" s="87"/>
      <c r="QK131" s="87"/>
      <c r="QL131" s="87"/>
      <c r="QM131" s="87"/>
      <c r="QN131" s="87"/>
      <c r="QO131" s="87"/>
      <c r="QP131" s="87"/>
      <c r="QQ131" s="87"/>
      <c r="QR131" s="87"/>
      <c r="QS131" s="87"/>
      <c r="QT131" s="87"/>
      <c r="QU131" s="87"/>
      <c r="QV131" s="87"/>
      <c r="QW131" s="87"/>
      <c r="QX131" s="87"/>
      <c r="QY131" s="87"/>
      <c r="QZ131" s="87"/>
      <c r="RA131" s="87"/>
      <c r="RB131" s="87"/>
      <c r="RC131" s="87"/>
      <c r="RD131" s="87"/>
      <c r="RE131" s="87"/>
      <c r="RF131" s="87"/>
      <c r="RG131" s="87"/>
      <c r="RH131" s="87"/>
      <c r="RI131" s="87"/>
      <c r="RJ131" s="87"/>
      <c r="RK131" s="87"/>
      <c r="RL131" s="87"/>
      <c r="RM131" s="87"/>
      <c r="RN131" s="87"/>
      <c r="RO131" s="87"/>
      <c r="RP131" s="87"/>
      <c r="RQ131" s="87"/>
      <c r="RR131" s="87"/>
      <c r="RS131" s="87"/>
      <c r="RT131" s="87"/>
      <c r="RU131" s="87"/>
      <c r="RV131" s="87"/>
      <c r="RW131" s="87"/>
      <c r="RX131" s="87"/>
      <c r="RY131" s="87"/>
      <c r="RZ131" s="87"/>
      <c r="SA131" s="87"/>
      <c r="SB131" s="87"/>
      <c r="SC131" s="87"/>
      <c r="SD131" s="87"/>
      <c r="SE131" s="87"/>
      <c r="SF131" s="87"/>
      <c r="SG131" s="87"/>
      <c r="SH131" s="87"/>
      <c r="SI131" s="87"/>
      <c r="SJ131" s="87"/>
      <c r="SK131" s="87"/>
      <c r="SL131" s="87"/>
      <c r="SM131" s="87"/>
      <c r="SN131" s="87"/>
      <c r="SO131" s="87"/>
      <c r="SP131" s="87"/>
      <c r="SQ131" s="87"/>
      <c r="SR131" s="87"/>
      <c r="SS131" s="87"/>
      <c r="ST131" s="87"/>
      <c r="SU131" s="87"/>
      <c r="SV131" s="87"/>
      <c r="SW131" s="87"/>
      <c r="SX131" s="87"/>
      <c r="SY131" s="87"/>
      <c r="SZ131" s="87"/>
      <c r="TA131" s="87"/>
      <c r="TB131" s="87"/>
      <c r="TC131" s="87"/>
      <c r="TD131" s="87"/>
      <c r="TE131" s="87"/>
      <c r="TF131" s="87"/>
      <c r="TG131" s="87"/>
      <c r="TH131" s="87"/>
      <c r="TI131" s="87"/>
      <c r="TJ131" s="87"/>
      <c r="TK131" s="87"/>
      <c r="TL131" s="87"/>
      <c r="TM131" s="87"/>
      <c r="TN131" s="87"/>
      <c r="TO131" s="87"/>
      <c r="TP131" s="87"/>
      <c r="TQ131" s="87"/>
      <c r="TR131" s="87"/>
      <c r="TS131" s="87"/>
      <c r="TT131" s="87"/>
      <c r="TU131" s="87"/>
      <c r="TV131" s="87"/>
      <c r="TW131" s="87"/>
      <c r="TX131" s="87"/>
      <c r="TY131" s="87"/>
      <c r="TZ131" s="87"/>
      <c r="UA131" s="87"/>
      <c r="UB131" s="87"/>
      <c r="UC131" s="87"/>
      <c r="UD131" s="87"/>
      <c r="UE131" s="87"/>
      <c r="UF131" s="87"/>
      <c r="UG131" s="87"/>
      <c r="UH131" s="87"/>
      <c r="UI131" s="87"/>
      <c r="UJ131" s="87"/>
      <c r="UK131" s="87"/>
      <c r="UL131" s="87"/>
      <c r="UM131" s="87"/>
      <c r="UN131" s="87"/>
      <c r="UO131" s="87"/>
      <c r="UP131" s="87"/>
      <c r="UQ131" s="87"/>
      <c r="UR131" s="87"/>
      <c r="US131" s="87"/>
      <c r="UT131" s="87"/>
      <c r="UU131" s="87"/>
      <c r="UV131" s="87"/>
      <c r="UW131" s="87"/>
      <c r="UX131" s="87"/>
      <c r="UY131" s="87"/>
      <c r="UZ131" s="87"/>
      <c r="VA131" s="87"/>
      <c r="VB131" s="87"/>
      <c r="VC131" s="87"/>
      <c r="VD131" s="87"/>
      <c r="VE131" s="87"/>
      <c r="VF131" s="87"/>
      <c r="VG131" s="87"/>
      <c r="VH131" s="87"/>
      <c r="VI131" s="87"/>
      <c r="VJ131" s="87"/>
      <c r="VK131" s="87"/>
      <c r="VL131" s="87"/>
      <c r="VM131" s="87"/>
      <c r="VN131" s="87"/>
      <c r="VO131" s="87"/>
      <c r="VP131" s="87"/>
      <c r="VQ131" s="87"/>
      <c r="VR131" s="87"/>
      <c r="VS131" s="87"/>
      <c r="VT131" s="87"/>
      <c r="VU131" s="87"/>
      <c r="VV131" s="87"/>
      <c r="VW131" s="87"/>
      <c r="VX131" s="87"/>
      <c r="VY131" s="87"/>
      <c r="VZ131" s="87"/>
      <c r="WA131" s="87"/>
      <c r="WB131" s="87"/>
      <c r="WC131" s="87"/>
      <c r="WD131" s="87"/>
      <c r="WE131" s="87"/>
      <c r="WF131" s="87"/>
      <c r="WG131" s="87"/>
      <c r="WH131" s="87"/>
      <c r="WI131" s="87"/>
      <c r="WJ131" s="87"/>
      <c r="WK131" s="87"/>
      <c r="WL131" s="87"/>
      <c r="WM131" s="87"/>
      <c r="WN131" s="87"/>
      <c r="WO131" s="87"/>
      <c r="WP131" s="87"/>
      <c r="WQ131" s="87"/>
      <c r="WR131" s="87"/>
      <c r="WS131" s="87"/>
      <c r="WT131" s="87"/>
      <c r="WU131" s="87"/>
      <c r="WV131" s="87"/>
      <c r="WW131" s="87"/>
      <c r="WX131" s="87"/>
      <c r="WY131" s="87"/>
      <c r="WZ131" s="87"/>
      <c r="XA131" s="87"/>
      <c r="XB131" s="87"/>
      <c r="XC131" s="87"/>
      <c r="XD131" s="87"/>
      <c r="XE131" s="87"/>
      <c r="XF131" s="87"/>
      <c r="XG131" s="87"/>
      <c r="XH131" s="87"/>
      <c r="XI131" s="87"/>
      <c r="XJ131" s="87"/>
      <c r="XK131" s="87"/>
      <c r="XL131" s="87"/>
      <c r="XM131" s="87"/>
      <c r="XN131" s="87"/>
      <c r="XO131" s="87"/>
      <c r="XP131" s="87"/>
      <c r="XQ131" s="87"/>
      <c r="XR131" s="87"/>
      <c r="XS131" s="87"/>
      <c r="XT131" s="87"/>
      <c r="XU131" s="87"/>
      <c r="XV131" s="87"/>
      <c r="XW131" s="87"/>
      <c r="XX131" s="87"/>
      <c r="XY131" s="87"/>
      <c r="XZ131" s="87"/>
      <c r="YA131" s="87"/>
      <c r="YB131" s="87"/>
      <c r="YC131" s="87"/>
      <c r="YD131" s="87"/>
      <c r="YE131" s="87"/>
      <c r="YF131" s="87"/>
      <c r="YG131" s="87"/>
      <c r="YH131" s="87"/>
      <c r="YI131" s="87"/>
      <c r="YJ131" s="87"/>
      <c r="YK131" s="87"/>
      <c r="YL131" s="87"/>
      <c r="YM131" s="87"/>
      <c r="YN131" s="87"/>
      <c r="YO131" s="87"/>
      <c r="YP131" s="87"/>
      <c r="YQ131" s="87"/>
      <c r="YR131" s="87"/>
      <c r="YS131" s="87"/>
      <c r="YT131" s="87"/>
      <c r="YU131" s="87"/>
      <c r="YV131" s="87"/>
      <c r="YW131" s="87"/>
      <c r="YX131" s="87"/>
      <c r="YY131" s="87"/>
      <c r="YZ131" s="87"/>
      <c r="ZA131" s="87"/>
      <c r="ZB131" s="87"/>
      <c r="ZC131" s="87"/>
      <c r="ZD131" s="87"/>
      <c r="ZE131" s="87"/>
      <c r="ZF131" s="87"/>
      <c r="ZG131" s="87"/>
      <c r="ZH131" s="87"/>
      <c r="ZI131" s="87"/>
      <c r="ZJ131" s="87"/>
      <c r="ZK131" s="87"/>
      <c r="ZL131" s="87"/>
      <c r="ZM131" s="87"/>
      <c r="ZN131" s="87"/>
      <c r="ZO131" s="87"/>
      <c r="ZP131" s="87"/>
      <c r="ZQ131" s="87"/>
      <c r="ZR131" s="87"/>
      <c r="ZS131" s="87"/>
      <c r="ZT131" s="87"/>
      <c r="ZU131" s="87"/>
      <c r="ZV131" s="87"/>
      <c r="ZW131" s="87"/>
      <c r="ZX131" s="87"/>
      <c r="ZY131" s="87"/>
      <c r="ZZ131" s="87"/>
      <c r="AAA131" s="87"/>
      <c r="AAB131" s="87"/>
      <c r="AAC131" s="87"/>
      <c r="AAD131" s="87"/>
      <c r="AAE131" s="87"/>
      <c r="AAF131" s="87"/>
      <c r="AAG131" s="87"/>
      <c r="AAH131" s="87"/>
      <c r="AAI131" s="87"/>
      <c r="AAJ131" s="87"/>
      <c r="AAK131" s="87"/>
      <c r="AAL131" s="87"/>
      <c r="AAM131" s="87"/>
      <c r="AAN131" s="87"/>
      <c r="AAO131" s="87"/>
      <c r="AAP131" s="87"/>
      <c r="AAQ131" s="87"/>
      <c r="AAR131" s="87"/>
      <c r="AAS131" s="87"/>
      <c r="AAT131" s="87"/>
      <c r="AAU131" s="87"/>
      <c r="AAV131" s="87"/>
      <c r="AAW131" s="87"/>
      <c r="AAX131" s="87"/>
      <c r="AAY131" s="87"/>
      <c r="AAZ131" s="87"/>
      <c r="ABA131" s="87"/>
      <c r="ABB131" s="87"/>
      <c r="ABC131" s="87"/>
      <c r="ABD131" s="87"/>
      <c r="ABE131" s="87"/>
      <c r="ABF131" s="87"/>
      <c r="ABG131" s="87"/>
      <c r="ABH131" s="87"/>
      <c r="ABI131" s="87"/>
      <c r="ABJ131" s="87"/>
      <c r="ABK131" s="87"/>
      <c r="ABL131" s="87"/>
      <c r="ABM131" s="87"/>
      <c r="ABN131" s="87"/>
      <c r="ABO131" s="87"/>
      <c r="ABP131" s="87"/>
      <c r="ABQ131" s="87"/>
      <c r="ABR131" s="87"/>
      <c r="ABS131" s="87"/>
      <c r="ABT131" s="87"/>
      <c r="ABU131" s="87"/>
      <c r="ABV131" s="87"/>
      <c r="ABW131" s="87"/>
      <c r="ABX131" s="87"/>
      <c r="ABY131" s="87"/>
      <c r="ABZ131" s="87"/>
      <c r="ACA131" s="87"/>
      <c r="ACB131" s="87"/>
      <c r="ACC131" s="87"/>
      <c r="ACD131" s="87"/>
      <c r="ACE131" s="87"/>
      <c r="ACF131" s="87"/>
      <c r="ACG131" s="87"/>
      <c r="ACH131" s="87"/>
      <c r="ACI131" s="87"/>
      <c r="ACJ131" s="87"/>
      <c r="ACK131" s="87"/>
      <c r="ACL131" s="87"/>
      <c r="ACM131" s="87"/>
      <c r="ACN131" s="87"/>
      <c r="ACO131" s="87"/>
      <c r="ACP131" s="87"/>
      <c r="ACQ131" s="87"/>
      <c r="ACR131" s="87"/>
      <c r="ACS131" s="87"/>
      <c r="ACT131" s="87"/>
      <c r="ACU131" s="87"/>
      <c r="ACV131" s="87"/>
      <c r="ACW131" s="87"/>
      <c r="ACX131" s="87"/>
      <c r="ACY131" s="87"/>
      <c r="ACZ131" s="87"/>
      <c r="ADA131" s="87"/>
      <c r="ADB131" s="87"/>
      <c r="ADC131" s="87"/>
      <c r="ADD131" s="87"/>
      <c r="ADE131" s="87"/>
      <c r="ADF131" s="87"/>
      <c r="ADG131" s="87"/>
      <c r="ADH131" s="87"/>
      <c r="ADI131" s="87"/>
      <c r="ADJ131" s="87"/>
      <c r="ADK131" s="87"/>
      <c r="ADL131" s="87"/>
      <c r="ADM131" s="87"/>
      <c r="ADN131" s="87"/>
      <c r="ADO131" s="87"/>
      <c r="ADP131" s="87"/>
      <c r="ADQ131" s="87"/>
      <c r="ADR131" s="87"/>
      <c r="ADS131" s="87"/>
      <c r="ADT131" s="87"/>
      <c r="ADU131" s="87"/>
      <c r="ADV131" s="87"/>
      <c r="ADW131" s="87"/>
      <c r="ADX131" s="87"/>
      <c r="ADY131" s="87"/>
      <c r="ADZ131" s="87"/>
      <c r="AEA131" s="87"/>
      <c r="AEB131" s="87"/>
      <c r="AEC131" s="87"/>
      <c r="AED131" s="87"/>
      <c r="AEE131" s="87"/>
      <c r="AEF131" s="87"/>
      <c r="AEG131" s="87"/>
      <c r="AEH131" s="87"/>
      <c r="AEI131" s="87"/>
      <c r="AEJ131" s="87"/>
      <c r="AEK131" s="87"/>
      <c r="AEL131" s="87"/>
      <c r="AEM131" s="87"/>
      <c r="AEN131" s="87"/>
      <c r="AEO131" s="87"/>
      <c r="AEP131" s="87"/>
      <c r="AEQ131" s="87"/>
      <c r="AER131" s="87"/>
      <c r="AES131" s="87"/>
      <c r="AET131" s="87"/>
      <c r="AEU131" s="87"/>
      <c r="AEV131" s="87"/>
      <c r="AEW131" s="87"/>
      <c r="AEX131" s="87"/>
      <c r="AEY131" s="87"/>
      <c r="AEZ131" s="87"/>
      <c r="AFA131" s="87"/>
      <c r="AFB131" s="87"/>
      <c r="AFC131" s="87"/>
      <c r="AFD131" s="87"/>
      <c r="AFE131" s="87"/>
      <c r="AFF131" s="87"/>
      <c r="AFG131" s="87"/>
      <c r="AFH131" s="87"/>
      <c r="AFI131" s="87"/>
      <c r="AFJ131" s="87"/>
      <c r="AFK131" s="87"/>
      <c r="AFL131" s="87"/>
      <c r="AFM131" s="87"/>
      <c r="AFN131" s="87"/>
      <c r="AFO131" s="87"/>
      <c r="AFP131" s="87"/>
      <c r="AFQ131" s="87"/>
      <c r="AFR131" s="87"/>
      <c r="AFS131" s="87"/>
      <c r="AFT131" s="87"/>
      <c r="AFU131" s="87"/>
      <c r="AFV131" s="87"/>
      <c r="AFW131" s="87"/>
      <c r="AFX131" s="87"/>
      <c r="AFY131" s="87"/>
      <c r="AFZ131" s="87"/>
      <c r="AGA131" s="87"/>
      <c r="AGB131" s="87"/>
      <c r="AGC131" s="87"/>
      <c r="AGD131" s="87"/>
      <c r="AGE131" s="87"/>
      <c r="AGF131" s="87"/>
      <c r="AGG131" s="87"/>
      <c r="AGH131" s="87"/>
      <c r="AGI131" s="87"/>
      <c r="AGJ131" s="87"/>
      <c r="AGK131" s="87"/>
      <c r="AGL131" s="87"/>
      <c r="AGM131" s="87"/>
      <c r="AGN131" s="87"/>
      <c r="AGO131" s="87"/>
      <c r="AGP131" s="87"/>
      <c r="AGQ131" s="87"/>
      <c r="AGR131" s="87"/>
      <c r="AGS131" s="87"/>
      <c r="AGT131" s="87"/>
      <c r="AGU131" s="87"/>
      <c r="AGV131" s="87"/>
      <c r="AGW131" s="87"/>
      <c r="AGX131" s="87"/>
      <c r="AGY131" s="87"/>
      <c r="AGZ131" s="87"/>
      <c r="AHA131" s="87"/>
      <c r="AHB131" s="87"/>
      <c r="AHC131" s="87"/>
      <c r="AHD131" s="87"/>
      <c r="AHE131" s="87"/>
      <c r="AHF131" s="87"/>
      <c r="AHG131" s="87"/>
      <c r="AHH131" s="87"/>
      <c r="AHI131" s="87"/>
      <c r="AHJ131" s="87"/>
      <c r="AHK131" s="87"/>
      <c r="AHL131" s="87"/>
      <c r="AHM131" s="87"/>
      <c r="AHN131" s="87"/>
      <c r="AHO131" s="87"/>
      <c r="AHP131" s="87"/>
      <c r="AHQ131" s="87"/>
      <c r="AHR131" s="87"/>
      <c r="AHS131" s="87"/>
      <c r="AHT131" s="87"/>
      <c r="AHU131" s="87"/>
      <c r="AHV131" s="87"/>
      <c r="AHW131" s="87"/>
      <c r="AHX131" s="87"/>
      <c r="AHY131" s="87"/>
      <c r="AHZ131" s="87"/>
      <c r="AIA131" s="87"/>
      <c r="AIB131" s="87"/>
      <c r="AIC131" s="87"/>
      <c r="AID131" s="87"/>
      <c r="AIE131" s="87"/>
      <c r="AIF131" s="87"/>
      <c r="AIG131" s="87"/>
      <c r="AIH131" s="87"/>
      <c r="AII131" s="87"/>
      <c r="AIJ131" s="87"/>
      <c r="AIK131" s="87"/>
      <c r="AIL131" s="87"/>
      <c r="AIM131" s="87"/>
      <c r="AIN131" s="87"/>
      <c r="AIO131" s="87"/>
      <c r="AIP131" s="87"/>
      <c r="AIQ131" s="87"/>
      <c r="AIR131" s="87"/>
      <c r="AIS131" s="87"/>
      <c r="AIT131" s="87"/>
      <c r="AIU131" s="87"/>
      <c r="AIV131" s="87"/>
      <c r="AIW131" s="87"/>
      <c r="AIX131" s="87"/>
      <c r="AIY131" s="87"/>
      <c r="AIZ131" s="87"/>
      <c r="AJA131" s="87"/>
      <c r="AJB131" s="87"/>
      <c r="AJC131" s="87"/>
      <c r="AJD131" s="87"/>
      <c r="AJE131" s="87"/>
      <c r="AJF131" s="87"/>
      <c r="AJG131" s="87"/>
      <c r="AJH131" s="87"/>
      <c r="AJI131" s="87"/>
      <c r="AJJ131" s="87"/>
      <c r="AJK131" s="87"/>
      <c r="AJL131" s="87"/>
      <c r="AJM131" s="87"/>
      <c r="AJN131" s="87"/>
      <c r="AJO131" s="87"/>
      <c r="AJP131" s="87"/>
      <c r="AJQ131" s="87"/>
      <c r="AJR131" s="87"/>
      <c r="AJS131" s="87"/>
      <c r="AJT131" s="87"/>
      <c r="AJU131" s="87"/>
      <c r="AJV131" s="87"/>
      <c r="AJW131" s="87"/>
      <c r="AJX131" s="87"/>
      <c r="AJY131" s="87"/>
      <c r="AJZ131" s="87"/>
      <c r="AKA131" s="87"/>
      <c r="AKB131" s="87"/>
      <c r="AKC131" s="87"/>
      <c r="AKD131" s="87"/>
      <c r="AKE131" s="87"/>
      <c r="AKF131" s="87"/>
      <c r="AKG131" s="87"/>
      <c r="AKH131" s="87"/>
      <c r="AKI131" s="87"/>
      <c r="AKJ131" s="87"/>
      <c r="AKK131" s="87"/>
      <c r="AKL131" s="87"/>
      <c r="AKM131" s="87"/>
      <c r="AKN131" s="87"/>
      <c r="AKO131" s="87"/>
      <c r="AKP131" s="87"/>
      <c r="AKQ131" s="87"/>
      <c r="AKR131" s="87"/>
      <c r="AKS131" s="87"/>
      <c r="AKT131" s="87"/>
      <c r="AKU131" s="87"/>
      <c r="AKV131" s="87"/>
      <c r="AKW131" s="87"/>
      <c r="AKX131" s="87"/>
      <c r="AKY131" s="87"/>
      <c r="AKZ131" s="87"/>
      <c r="ALA131" s="87"/>
      <c r="ALB131" s="87"/>
      <c r="ALC131" s="87"/>
      <c r="ALD131" s="87"/>
      <c r="ALE131" s="87"/>
      <c r="ALF131" s="87"/>
      <c r="ALG131" s="87"/>
      <c r="ALH131" s="87"/>
      <c r="ALI131" s="87"/>
      <c r="ALJ131" s="87"/>
      <c r="ALK131" s="87"/>
      <c r="ALL131" s="87"/>
      <c r="ALM131" s="87"/>
      <c r="ALN131" s="87"/>
      <c r="ALO131" s="87"/>
      <c r="ALP131" s="87"/>
      <c r="ALQ131" s="87"/>
      <c r="ALR131" s="87"/>
      <c r="ALS131" s="87"/>
      <c r="ALT131" s="87"/>
      <c r="ALU131" s="87"/>
      <c r="ALV131" s="87"/>
      <c r="ALW131" s="87"/>
      <c r="ALX131" s="87"/>
      <c r="ALY131" s="87"/>
      <c r="ALZ131" s="87"/>
      <c r="AMA131" s="87"/>
      <c r="AMB131" s="87"/>
      <c r="AMC131" s="87"/>
      <c r="AMD131" s="87"/>
      <c r="AME131" s="87"/>
      <c r="AMF131" s="87"/>
      <c r="AMG131" s="87"/>
      <c r="AMH131" s="87"/>
      <c r="AMI131" s="87"/>
      <c r="AMJ131" s="87"/>
      <c r="AMK131" s="87"/>
      <c r="AML131" s="87"/>
      <c r="AMM131" s="87"/>
      <c r="AMN131" s="87"/>
      <c r="AMO131" s="87"/>
      <c r="AMP131" s="87"/>
      <c r="AMQ131" s="87"/>
      <c r="AMR131" s="87"/>
      <c r="AMS131" s="87"/>
      <c r="AMT131" s="87"/>
      <c r="AMU131" s="87"/>
      <c r="AMV131" s="87"/>
      <c r="AMW131" s="87"/>
      <c r="AMX131" s="87"/>
      <c r="AMY131" s="87"/>
      <c r="AMZ131" s="87"/>
      <c r="ANA131" s="87"/>
      <c r="ANB131" s="87"/>
      <c r="ANC131" s="87"/>
      <c r="AND131" s="87"/>
      <c r="ANE131" s="87"/>
      <c r="ANF131" s="87"/>
      <c r="ANG131" s="87"/>
      <c r="ANH131" s="87"/>
      <c r="ANI131" s="87"/>
      <c r="ANJ131" s="87"/>
      <c r="ANK131" s="87"/>
      <c r="ANL131" s="87"/>
      <c r="ANM131" s="87"/>
      <c r="ANN131" s="87"/>
      <c r="ANO131" s="87"/>
      <c r="ANP131" s="87"/>
      <c r="ANQ131" s="87"/>
      <c r="ANR131" s="87"/>
      <c r="ANS131" s="87"/>
      <c r="ANT131" s="87"/>
      <c r="ANU131" s="87"/>
      <c r="ANV131" s="87"/>
      <c r="ANW131" s="87"/>
      <c r="ANX131" s="87"/>
      <c r="ANY131" s="87"/>
      <c r="ANZ131" s="87"/>
      <c r="AOA131" s="87"/>
      <c r="AOB131" s="87"/>
      <c r="AOC131" s="87"/>
      <c r="AOD131" s="87"/>
      <c r="AOE131" s="87"/>
      <c r="AOF131" s="87"/>
      <c r="AOG131" s="87"/>
      <c r="AOH131" s="87"/>
      <c r="AOI131" s="87"/>
      <c r="AOJ131" s="87"/>
      <c r="AOK131" s="87"/>
      <c r="AOL131" s="87"/>
      <c r="AOM131" s="87"/>
      <c r="AON131" s="87"/>
      <c r="AOO131" s="87"/>
      <c r="AOP131" s="87"/>
      <c r="AOQ131" s="87"/>
      <c r="AOR131" s="87"/>
      <c r="AOS131" s="87"/>
      <c r="AOT131" s="87"/>
      <c r="AOU131" s="87"/>
      <c r="AOV131" s="87"/>
      <c r="AOW131" s="87"/>
      <c r="AOX131" s="87"/>
      <c r="AOY131" s="87"/>
      <c r="AOZ131" s="87"/>
      <c r="APA131" s="87"/>
      <c r="APB131" s="87"/>
      <c r="APC131" s="87"/>
      <c r="APD131" s="87"/>
      <c r="APE131" s="87"/>
      <c r="APF131" s="87"/>
      <c r="APG131" s="87"/>
      <c r="APH131" s="87"/>
      <c r="API131" s="87"/>
      <c r="APJ131" s="87"/>
      <c r="APK131" s="87"/>
      <c r="APL131" s="87"/>
      <c r="APM131" s="87"/>
      <c r="APN131" s="87"/>
      <c r="APO131" s="87"/>
      <c r="APP131" s="87"/>
      <c r="APQ131" s="87"/>
      <c r="APR131" s="87"/>
      <c r="APS131" s="87"/>
      <c r="APT131" s="87"/>
      <c r="APU131" s="87"/>
      <c r="APV131" s="87"/>
      <c r="APW131" s="87"/>
      <c r="APX131" s="87"/>
      <c r="APY131" s="87"/>
      <c r="APZ131" s="87"/>
      <c r="AQA131" s="87"/>
      <c r="AQB131" s="87"/>
      <c r="AQC131" s="87"/>
      <c r="AQD131" s="87"/>
      <c r="AQE131" s="87"/>
      <c r="AQF131" s="87"/>
      <c r="AQG131" s="87"/>
      <c r="AQH131" s="87"/>
      <c r="AQI131" s="87"/>
      <c r="AQJ131" s="87"/>
      <c r="AQK131" s="87"/>
      <c r="AQL131" s="87"/>
      <c r="AQM131" s="87"/>
      <c r="AQN131" s="87"/>
      <c r="AQO131" s="87"/>
      <c r="AQP131" s="87"/>
      <c r="AQQ131" s="87"/>
      <c r="AQR131" s="87"/>
      <c r="AQS131" s="87"/>
      <c r="AQT131" s="87"/>
      <c r="AQU131" s="87"/>
      <c r="AQV131" s="87"/>
      <c r="AQW131" s="87"/>
      <c r="AQX131" s="87"/>
      <c r="AQY131" s="87"/>
      <c r="AQZ131" s="87"/>
      <c r="ARA131" s="87"/>
      <c r="ARB131" s="87"/>
      <c r="ARC131" s="87"/>
      <c r="ARD131" s="87"/>
      <c r="ARE131" s="87"/>
      <c r="ARF131" s="87"/>
      <c r="ARG131" s="87"/>
      <c r="ARH131" s="87"/>
      <c r="ARI131" s="87"/>
      <c r="ARJ131" s="87"/>
      <c r="ARK131" s="87"/>
      <c r="ARL131" s="87"/>
      <c r="ARM131" s="87"/>
      <c r="ARN131" s="87"/>
      <c r="ARO131" s="87"/>
      <c r="ARP131" s="87"/>
      <c r="ARQ131" s="87"/>
      <c r="ARR131" s="87"/>
      <c r="ARS131" s="87"/>
      <c r="ART131" s="87"/>
      <c r="ARU131" s="87"/>
      <c r="ARV131" s="87"/>
      <c r="ARW131" s="87"/>
      <c r="ARX131" s="87"/>
      <c r="ARY131" s="87"/>
      <c r="ARZ131" s="87"/>
      <c r="ASA131" s="87"/>
      <c r="ASB131" s="87"/>
      <c r="ASC131" s="87"/>
      <c r="ASD131" s="87"/>
      <c r="ASE131" s="87"/>
      <c r="ASF131" s="87"/>
      <c r="ASG131" s="87"/>
      <c r="ASH131" s="87"/>
      <c r="ASI131" s="87"/>
      <c r="ASJ131" s="87"/>
      <c r="ASK131" s="87"/>
      <c r="ASL131" s="87"/>
      <c r="ASM131" s="87"/>
      <c r="ASN131" s="87"/>
      <c r="ASO131" s="87"/>
      <c r="ASP131" s="87"/>
      <c r="ASQ131" s="87"/>
      <c r="ASR131" s="87"/>
      <c r="ASS131" s="87"/>
      <c r="AST131" s="87"/>
      <c r="ASU131" s="87"/>
      <c r="ASV131" s="87"/>
      <c r="ASW131" s="87"/>
      <c r="ASX131" s="87"/>
      <c r="ASY131" s="87"/>
      <c r="ASZ131" s="87"/>
      <c r="ATA131" s="87"/>
      <c r="ATB131" s="87"/>
      <c r="ATC131" s="87"/>
      <c r="ATD131" s="87"/>
      <c r="ATE131" s="87"/>
      <c r="ATF131" s="87"/>
      <c r="ATG131" s="87"/>
      <c r="ATH131" s="87"/>
      <c r="ATI131" s="87"/>
      <c r="ATJ131" s="87"/>
      <c r="ATK131" s="87"/>
      <c r="ATL131" s="87"/>
      <c r="ATM131" s="87"/>
      <c r="ATN131" s="87"/>
      <c r="ATO131" s="87"/>
      <c r="ATP131" s="87"/>
      <c r="ATQ131" s="87"/>
      <c r="ATR131" s="87"/>
      <c r="ATS131" s="87"/>
      <c r="ATT131" s="87"/>
      <c r="ATU131" s="87"/>
      <c r="ATV131" s="87"/>
      <c r="ATW131" s="87"/>
      <c r="ATX131" s="87"/>
      <c r="ATY131" s="87"/>
      <c r="ATZ131" s="87"/>
      <c r="AUA131" s="87"/>
      <c r="AUB131" s="87"/>
      <c r="AUC131" s="87"/>
      <c r="AUD131" s="87"/>
      <c r="AUE131" s="87"/>
      <c r="AUF131" s="87"/>
      <c r="AUG131" s="87"/>
      <c r="AUH131" s="87"/>
      <c r="AUI131" s="87"/>
      <c r="AUJ131" s="87"/>
      <c r="AUK131" s="87"/>
      <c r="AUL131" s="87"/>
      <c r="AUM131" s="87"/>
      <c r="AUN131" s="87"/>
      <c r="AUO131" s="87"/>
      <c r="AUP131" s="87"/>
      <c r="AUQ131" s="87"/>
      <c r="AUR131" s="87"/>
      <c r="AUS131" s="87"/>
      <c r="AUT131" s="87"/>
      <c r="AUU131" s="87"/>
      <c r="AUV131" s="87"/>
      <c r="AUW131" s="87"/>
      <c r="AUX131" s="87"/>
      <c r="AUY131" s="87"/>
      <c r="AUZ131" s="87"/>
      <c r="AVA131" s="87"/>
      <c r="AVB131" s="87"/>
      <c r="AVC131" s="87"/>
      <c r="AVD131" s="87"/>
      <c r="AVE131" s="87"/>
      <c r="AVF131" s="87"/>
      <c r="AVG131" s="87"/>
      <c r="AVH131" s="87"/>
      <c r="AVI131" s="87"/>
      <c r="AVJ131" s="87"/>
      <c r="AVK131" s="87"/>
      <c r="AVL131" s="87"/>
      <c r="AVM131" s="87"/>
      <c r="AVN131" s="87"/>
      <c r="AVO131" s="87"/>
      <c r="AVP131" s="87"/>
      <c r="AVQ131" s="87"/>
      <c r="AVR131" s="87"/>
      <c r="AVS131" s="87"/>
      <c r="AVT131" s="87"/>
      <c r="AVU131" s="87"/>
      <c r="AVV131" s="87"/>
      <c r="AVW131" s="87"/>
      <c r="AVX131" s="87"/>
      <c r="AVY131" s="87"/>
      <c r="AVZ131" s="87"/>
      <c r="AWA131" s="87"/>
      <c r="AWB131" s="87"/>
      <c r="AWC131" s="87"/>
      <c r="AWD131" s="87"/>
      <c r="AWE131" s="87"/>
      <c r="AWF131" s="87"/>
      <c r="AWG131" s="87"/>
      <c r="AWH131" s="87"/>
      <c r="AWI131" s="87"/>
      <c r="AWJ131" s="87"/>
      <c r="AWK131" s="87"/>
      <c r="AWL131" s="87"/>
      <c r="AWM131" s="87"/>
      <c r="AWN131" s="87"/>
      <c r="AWO131" s="87"/>
      <c r="AWP131" s="87"/>
      <c r="AWQ131" s="87"/>
      <c r="AWR131" s="87"/>
      <c r="AWS131" s="87"/>
      <c r="AWT131" s="87"/>
      <c r="AWU131" s="87"/>
      <c r="AWV131" s="87"/>
      <c r="AWW131" s="87"/>
      <c r="AWX131" s="87"/>
      <c r="AWY131" s="87"/>
      <c r="AWZ131" s="87"/>
      <c r="AXA131" s="87"/>
      <c r="AXB131" s="87"/>
      <c r="AXC131" s="87"/>
      <c r="AXD131" s="87"/>
      <c r="AXE131" s="87"/>
      <c r="AXF131" s="87"/>
      <c r="AXG131" s="87"/>
      <c r="AXH131" s="87"/>
      <c r="AXI131" s="87"/>
      <c r="AXJ131" s="87"/>
      <c r="AXK131" s="87"/>
      <c r="AXL131" s="87"/>
      <c r="AXM131" s="87"/>
      <c r="AXN131" s="87"/>
      <c r="AXO131" s="87"/>
      <c r="AXP131" s="87"/>
      <c r="AXQ131" s="87"/>
      <c r="AXR131" s="87"/>
      <c r="AXS131" s="87"/>
      <c r="AXT131" s="87"/>
      <c r="AXU131" s="87"/>
      <c r="AXV131" s="87"/>
      <c r="AXW131" s="87"/>
      <c r="AXX131" s="87"/>
      <c r="AXY131" s="87"/>
      <c r="AXZ131" s="87"/>
      <c r="AYA131" s="87"/>
      <c r="AYB131" s="87"/>
      <c r="AYC131" s="87"/>
      <c r="AYD131" s="87"/>
      <c r="AYE131" s="87"/>
      <c r="AYF131" s="87"/>
      <c r="AYG131" s="87"/>
      <c r="AYH131" s="87"/>
      <c r="AYI131" s="87"/>
      <c r="AYJ131" s="87"/>
      <c r="AYK131" s="87"/>
      <c r="AYL131" s="87"/>
      <c r="AYM131" s="87"/>
      <c r="AYN131" s="87"/>
      <c r="AYO131" s="87"/>
      <c r="AYP131" s="87"/>
      <c r="AYQ131" s="87"/>
      <c r="AYR131" s="87"/>
      <c r="AYS131" s="87"/>
      <c r="AYT131" s="87"/>
      <c r="AYU131" s="87"/>
      <c r="AYV131" s="87"/>
      <c r="AYW131" s="87"/>
      <c r="AYX131" s="87"/>
      <c r="AYY131" s="87"/>
      <c r="AYZ131" s="87"/>
      <c r="AZA131" s="87"/>
      <c r="AZB131" s="87"/>
      <c r="AZC131" s="87"/>
      <c r="AZD131" s="87"/>
      <c r="AZE131" s="87"/>
      <c r="AZF131" s="87"/>
      <c r="AZG131" s="87"/>
      <c r="AZH131" s="87"/>
      <c r="AZI131" s="87"/>
      <c r="AZJ131" s="87"/>
      <c r="AZK131" s="87"/>
      <c r="AZL131" s="87"/>
      <c r="AZM131" s="87"/>
      <c r="AZN131" s="87"/>
      <c r="AZO131" s="87"/>
      <c r="AZP131" s="87"/>
      <c r="AZQ131" s="87"/>
      <c r="AZR131" s="87"/>
      <c r="AZS131" s="87"/>
      <c r="AZT131" s="87"/>
      <c r="AZU131" s="87"/>
      <c r="AZV131" s="87"/>
      <c r="AZW131" s="87"/>
      <c r="AZX131" s="87"/>
      <c r="AZY131" s="87"/>
      <c r="AZZ131" s="87"/>
      <c r="BAA131" s="87"/>
      <c r="BAB131" s="87"/>
      <c r="BAC131" s="87"/>
      <c r="BAD131" s="87"/>
      <c r="BAE131" s="87"/>
      <c r="BAF131" s="87"/>
      <c r="BAG131" s="87"/>
      <c r="BAH131" s="87"/>
      <c r="BAI131" s="87"/>
      <c r="BAJ131" s="87"/>
      <c r="BAK131" s="87"/>
      <c r="BAL131" s="87"/>
      <c r="BAM131" s="87"/>
      <c r="BAN131" s="87"/>
      <c r="BAO131" s="87"/>
      <c r="BAP131" s="87"/>
      <c r="BAQ131" s="87"/>
      <c r="BAR131" s="87"/>
      <c r="BAS131" s="87"/>
      <c r="BAT131" s="87"/>
      <c r="BAU131" s="87"/>
      <c r="BAV131" s="87"/>
      <c r="BAW131" s="87"/>
      <c r="BAX131" s="87"/>
      <c r="BAY131" s="87"/>
      <c r="BAZ131" s="87"/>
      <c r="BBA131" s="87"/>
      <c r="BBB131" s="87"/>
      <c r="BBC131" s="87"/>
      <c r="BBD131" s="87"/>
      <c r="BBE131" s="87"/>
      <c r="BBF131" s="87"/>
      <c r="BBG131" s="87"/>
      <c r="BBH131" s="87"/>
      <c r="BBI131" s="87"/>
      <c r="BBJ131" s="87"/>
      <c r="BBK131" s="87"/>
      <c r="BBL131" s="87"/>
      <c r="BBM131" s="87"/>
      <c r="BBN131" s="87"/>
      <c r="BBO131" s="87"/>
      <c r="BBP131" s="87"/>
      <c r="BBQ131" s="87"/>
      <c r="BBR131" s="87"/>
      <c r="BBS131" s="87"/>
      <c r="BBT131" s="87"/>
      <c r="BBU131" s="87"/>
      <c r="BBV131" s="87"/>
      <c r="BBW131" s="87"/>
      <c r="BBX131" s="87"/>
      <c r="BBY131" s="87"/>
      <c r="BBZ131" s="87"/>
      <c r="BCA131" s="87"/>
      <c r="BCB131" s="87"/>
      <c r="BCC131" s="87"/>
      <c r="BCD131" s="87"/>
      <c r="BCE131" s="87"/>
      <c r="BCF131" s="87"/>
      <c r="BCG131" s="87"/>
      <c r="BCH131" s="87"/>
      <c r="BCI131" s="87"/>
      <c r="BCJ131" s="87"/>
      <c r="BCK131" s="87"/>
      <c r="BCL131" s="87"/>
      <c r="BCM131" s="87"/>
      <c r="BCN131" s="87"/>
      <c r="BCO131" s="87"/>
      <c r="BCP131" s="87"/>
      <c r="BCQ131" s="87"/>
      <c r="BCR131" s="87"/>
      <c r="BCS131" s="87"/>
      <c r="BCT131" s="87"/>
      <c r="BCU131" s="87"/>
      <c r="BCV131" s="87"/>
      <c r="BCW131" s="87"/>
      <c r="BCX131" s="87"/>
      <c r="BCY131" s="87"/>
      <c r="BCZ131" s="87"/>
      <c r="BDA131" s="87"/>
      <c r="BDB131" s="87"/>
      <c r="BDC131" s="87"/>
      <c r="BDD131" s="87"/>
      <c r="BDE131" s="87"/>
      <c r="BDF131" s="87"/>
      <c r="BDG131" s="87"/>
      <c r="BDH131" s="87"/>
      <c r="BDI131" s="87"/>
      <c r="BDJ131" s="87"/>
      <c r="BDK131" s="87"/>
      <c r="BDL131" s="87"/>
      <c r="BDM131" s="87"/>
      <c r="BDN131" s="87"/>
      <c r="BDO131" s="87"/>
      <c r="BDP131" s="87"/>
      <c r="BDQ131" s="87"/>
      <c r="BDR131" s="87"/>
      <c r="BDS131" s="87"/>
      <c r="BDT131" s="87"/>
      <c r="BDU131" s="87"/>
      <c r="BDV131" s="87"/>
      <c r="BDW131" s="87"/>
      <c r="BDX131" s="87"/>
      <c r="BDY131" s="87"/>
      <c r="BDZ131" s="87"/>
      <c r="BEA131" s="87"/>
      <c r="BEB131" s="87"/>
      <c r="BEC131" s="87"/>
      <c r="BED131" s="87"/>
      <c r="BEE131" s="87"/>
      <c r="BEF131" s="87"/>
      <c r="BEG131" s="87"/>
      <c r="BEH131" s="87"/>
      <c r="BEI131" s="87"/>
      <c r="BEJ131" s="87"/>
      <c r="BEK131" s="87"/>
      <c r="BEL131" s="87"/>
      <c r="BEM131" s="87"/>
      <c r="BEN131" s="87"/>
      <c r="BEO131" s="87"/>
      <c r="BEP131" s="87"/>
      <c r="BEQ131" s="87"/>
      <c r="BER131" s="87"/>
      <c r="BES131" s="87"/>
      <c r="BET131" s="87"/>
      <c r="BEU131" s="87"/>
      <c r="BEV131" s="87"/>
      <c r="BEW131" s="87"/>
      <c r="BEX131" s="87"/>
      <c r="BEY131" s="87"/>
      <c r="BEZ131" s="87"/>
      <c r="BFA131" s="87"/>
      <c r="BFB131" s="87"/>
      <c r="BFC131" s="87"/>
      <c r="BFD131" s="87"/>
      <c r="BFE131" s="87"/>
      <c r="BFF131" s="87"/>
      <c r="BFG131" s="87"/>
      <c r="BFH131" s="87"/>
      <c r="BFI131" s="87"/>
      <c r="BFJ131" s="87"/>
      <c r="BFK131" s="87"/>
      <c r="BFL131" s="87"/>
      <c r="BFM131" s="87"/>
      <c r="BFN131" s="87"/>
      <c r="BFO131" s="87"/>
      <c r="BFP131" s="87"/>
      <c r="BFQ131" s="87"/>
      <c r="BFR131" s="87"/>
      <c r="BFS131" s="87"/>
      <c r="BFT131" s="87"/>
      <c r="BFU131" s="87"/>
      <c r="BFV131" s="87"/>
      <c r="BFW131" s="87"/>
      <c r="BFX131" s="87"/>
      <c r="BFY131" s="87"/>
      <c r="BFZ131" s="87"/>
      <c r="BGA131" s="87"/>
      <c r="BGB131" s="87"/>
      <c r="BGC131" s="87"/>
      <c r="BGD131" s="87"/>
      <c r="BGE131" s="87"/>
      <c r="BGF131" s="87"/>
      <c r="BGG131" s="87"/>
      <c r="BGH131" s="87"/>
      <c r="BGI131" s="87"/>
      <c r="BGJ131" s="87"/>
      <c r="BGK131" s="87"/>
      <c r="BGL131" s="87"/>
      <c r="BGM131" s="87"/>
      <c r="BGN131" s="87"/>
      <c r="BGO131" s="87"/>
      <c r="BGP131" s="87"/>
      <c r="BGQ131" s="87"/>
      <c r="BGR131" s="87"/>
      <c r="BGS131" s="87"/>
      <c r="BGT131" s="87"/>
      <c r="BGU131" s="87"/>
      <c r="BGV131" s="87"/>
      <c r="BGW131" s="87"/>
      <c r="BGX131" s="87"/>
      <c r="BGY131" s="87"/>
      <c r="BGZ131" s="87"/>
      <c r="BHA131" s="87"/>
      <c r="BHB131" s="87"/>
      <c r="BHC131" s="87"/>
      <c r="BHD131" s="87"/>
      <c r="BHE131" s="87"/>
      <c r="BHF131" s="87"/>
      <c r="BHG131" s="87"/>
      <c r="BHH131" s="87"/>
      <c r="BHI131" s="87"/>
      <c r="BHJ131" s="87"/>
      <c r="BHK131" s="87"/>
      <c r="BHL131" s="87"/>
      <c r="BHM131" s="87"/>
      <c r="BHN131" s="87"/>
      <c r="BHO131" s="87"/>
      <c r="BHP131" s="87"/>
      <c r="BHQ131" s="87"/>
      <c r="BHR131" s="87"/>
      <c r="BHS131" s="87"/>
      <c r="BHT131" s="87"/>
      <c r="BHU131" s="87"/>
      <c r="BHV131" s="87"/>
      <c r="BHW131" s="87"/>
      <c r="BHX131" s="87"/>
      <c r="BHY131" s="87"/>
      <c r="BHZ131" s="87"/>
      <c r="BIA131" s="87"/>
      <c r="BIB131" s="87"/>
      <c r="BIC131" s="87"/>
      <c r="BID131" s="87"/>
      <c r="BIE131" s="87"/>
      <c r="BIF131" s="87"/>
      <c r="BIG131" s="87"/>
      <c r="BIH131" s="87"/>
      <c r="BII131" s="87"/>
      <c r="BIJ131" s="87"/>
      <c r="BIK131" s="87"/>
      <c r="BIL131" s="87"/>
      <c r="BIM131" s="87"/>
      <c r="BIN131" s="87"/>
      <c r="BIO131" s="87"/>
      <c r="BIP131" s="87"/>
      <c r="BIQ131" s="87"/>
      <c r="BIR131" s="87"/>
      <c r="BIS131" s="87"/>
      <c r="BIT131" s="87"/>
      <c r="BIU131" s="87"/>
      <c r="BIV131" s="87"/>
      <c r="BIW131" s="87"/>
      <c r="BIX131" s="87"/>
      <c r="BIY131" s="87"/>
      <c r="BIZ131" s="87"/>
      <c r="BJA131" s="87"/>
      <c r="BJB131" s="87"/>
      <c r="BJC131" s="87"/>
      <c r="BJD131" s="87"/>
      <c r="BJE131" s="87"/>
      <c r="BJF131" s="87"/>
      <c r="BJG131" s="87"/>
      <c r="BJH131" s="87"/>
      <c r="BJI131" s="87"/>
      <c r="BJJ131" s="87"/>
      <c r="BJK131" s="87"/>
      <c r="BJL131" s="87"/>
      <c r="BJM131" s="87"/>
      <c r="BJN131" s="87"/>
      <c r="BJO131" s="87"/>
      <c r="BJP131" s="87"/>
      <c r="BJQ131" s="87"/>
      <c r="BJR131" s="87"/>
      <c r="BJS131" s="87"/>
      <c r="BJT131" s="87"/>
      <c r="BJU131" s="87"/>
      <c r="BJV131" s="87"/>
      <c r="BJW131" s="87"/>
      <c r="BJX131" s="87"/>
      <c r="BJY131" s="87"/>
      <c r="BJZ131" s="87"/>
      <c r="BKA131" s="87"/>
      <c r="BKB131" s="87"/>
      <c r="BKC131" s="87"/>
      <c r="BKD131" s="87"/>
      <c r="BKE131" s="87"/>
      <c r="BKF131" s="87"/>
      <c r="BKG131" s="87"/>
      <c r="BKH131" s="87"/>
      <c r="BKI131" s="87"/>
      <c r="BKJ131" s="87"/>
      <c r="BKK131" s="87"/>
      <c r="BKL131" s="87"/>
      <c r="BKM131" s="87"/>
      <c r="BKN131" s="87"/>
      <c r="BKO131" s="87"/>
      <c r="BKP131" s="87"/>
      <c r="BKQ131" s="87"/>
      <c r="BKR131" s="87"/>
      <c r="BKS131" s="87"/>
      <c r="BKT131" s="87"/>
      <c r="BKU131" s="87"/>
      <c r="BKV131" s="87"/>
      <c r="BKW131" s="87"/>
      <c r="BKX131" s="87"/>
      <c r="BKY131" s="87"/>
      <c r="BKZ131" s="87"/>
      <c r="BLA131" s="87"/>
      <c r="BLB131" s="87"/>
      <c r="BLC131" s="87"/>
      <c r="BLD131" s="87"/>
      <c r="BLE131" s="87"/>
      <c r="BLF131" s="87"/>
      <c r="BLG131" s="87"/>
      <c r="BLH131" s="87"/>
      <c r="BLI131" s="87"/>
      <c r="BLJ131" s="87"/>
      <c r="BLK131" s="87"/>
      <c r="BLL131" s="87"/>
      <c r="BLM131" s="87"/>
      <c r="BLN131" s="87"/>
      <c r="BLO131" s="87"/>
      <c r="BLP131" s="87"/>
      <c r="BLQ131" s="87"/>
      <c r="BLR131" s="87"/>
      <c r="BLS131" s="87"/>
      <c r="BLT131" s="87"/>
      <c r="BLU131" s="87"/>
      <c r="BLV131" s="87"/>
      <c r="BLW131" s="87"/>
      <c r="BLX131" s="87"/>
      <c r="BLY131" s="87"/>
      <c r="BLZ131" s="87"/>
      <c r="BMA131" s="87"/>
      <c r="BMB131" s="87"/>
      <c r="BMC131" s="87"/>
      <c r="BMD131" s="87"/>
      <c r="BME131" s="87"/>
      <c r="BMF131" s="87"/>
      <c r="BMG131" s="87"/>
      <c r="BMH131" s="87"/>
      <c r="BMI131" s="87"/>
      <c r="BMJ131" s="87"/>
      <c r="BMK131" s="87"/>
      <c r="BML131" s="87"/>
      <c r="BMM131" s="87"/>
      <c r="BMN131" s="87"/>
      <c r="BMO131" s="87"/>
      <c r="BMP131" s="87"/>
      <c r="BMQ131" s="87"/>
      <c r="BMR131" s="87"/>
      <c r="BMS131" s="87"/>
      <c r="BMT131" s="87"/>
      <c r="BMU131" s="87"/>
      <c r="BMV131" s="87"/>
      <c r="BMW131" s="87"/>
      <c r="BMX131" s="87"/>
      <c r="BMY131" s="87"/>
      <c r="BMZ131" s="87"/>
      <c r="BNA131" s="87"/>
      <c r="BNB131" s="87"/>
      <c r="BNC131" s="87"/>
      <c r="BND131" s="87"/>
      <c r="BNE131" s="87"/>
      <c r="BNF131" s="87"/>
      <c r="BNG131" s="87"/>
      <c r="BNH131" s="87"/>
      <c r="BNI131" s="87"/>
      <c r="BNJ131" s="87"/>
      <c r="BNK131" s="87"/>
      <c r="BNL131" s="87"/>
      <c r="BNM131" s="87"/>
      <c r="BNN131" s="87"/>
      <c r="BNO131" s="87"/>
      <c r="BNP131" s="87"/>
      <c r="BNQ131" s="87"/>
      <c r="BNR131" s="87"/>
      <c r="BNS131" s="87"/>
      <c r="BNT131" s="87"/>
      <c r="BNU131" s="87"/>
      <c r="BNV131" s="87"/>
      <c r="BNW131" s="87"/>
      <c r="BNX131" s="87"/>
      <c r="BNY131" s="87"/>
      <c r="BNZ131" s="87"/>
      <c r="BOA131" s="87"/>
      <c r="BOB131" s="87"/>
      <c r="BOC131" s="87"/>
      <c r="BOD131" s="87"/>
      <c r="BOE131" s="87"/>
      <c r="BOF131" s="87"/>
      <c r="BOG131" s="87"/>
      <c r="BOH131" s="87"/>
      <c r="BOI131" s="87"/>
      <c r="BOJ131" s="87"/>
      <c r="BOK131" s="87"/>
      <c r="BOL131" s="87"/>
      <c r="BOM131" s="87"/>
      <c r="BON131" s="87"/>
      <c r="BOO131" s="87"/>
      <c r="BOP131" s="87"/>
      <c r="BOQ131" s="87"/>
      <c r="BOR131" s="87"/>
      <c r="BOS131" s="87"/>
      <c r="BOT131" s="87"/>
      <c r="BOU131" s="87"/>
      <c r="BOV131" s="87"/>
      <c r="BOW131" s="87"/>
      <c r="BOX131" s="87"/>
      <c r="BOY131" s="87"/>
      <c r="BOZ131" s="87"/>
      <c r="BPA131" s="87"/>
      <c r="BPB131" s="87"/>
      <c r="BPC131" s="87"/>
      <c r="BPD131" s="87"/>
      <c r="BPE131" s="87"/>
      <c r="BPF131" s="87"/>
      <c r="BPG131" s="87"/>
      <c r="BPH131" s="87"/>
      <c r="BPI131" s="87"/>
      <c r="BPJ131" s="87"/>
      <c r="BPK131" s="87"/>
      <c r="BPL131" s="87"/>
      <c r="BPM131" s="87"/>
      <c r="BPN131" s="87"/>
      <c r="BPO131" s="87"/>
      <c r="BPP131" s="87"/>
      <c r="BPQ131" s="87"/>
      <c r="BPR131" s="87"/>
      <c r="BPS131" s="87"/>
      <c r="BPT131" s="87"/>
      <c r="BPU131" s="87"/>
      <c r="BPV131" s="87"/>
      <c r="BPW131" s="87"/>
      <c r="BPX131" s="87"/>
      <c r="BPY131" s="87"/>
      <c r="BPZ131" s="87"/>
      <c r="BQA131" s="87"/>
      <c r="BQB131" s="87"/>
      <c r="BQC131" s="87"/>
      <c r="BQD131" s="87"/>
      <c r="BQE131" s="87"/>
      <c r="BQF131" s="87"/>
      <c r="BQG131" s="87"/>
      <c r="BQH131" s="87"/>
      <c r="BQI131" s="87"/>
      <c r="BQJ131" s="87"/>
      <c r="BQK131" s="87"/>
      <c r="BQL131" s="87"/>
      <c r="BQM131" s="87"/>
      <c r="BQN131" s="87"/>
      <c r="BQO131" s="87"/>
      <c r="BQP131" s="87"/>
      <c r="BQQ131" s="87"/>
      <c r="BQR131" s="87"/>
      <c r="BQS131" s="87"/>
      <c r="BQT131" s="87"/>
      <c r="BQU131" s="87"/>
      <c r="BQV131" s="87"/>
      <c r="BQW131" s="87"/>
      <c r="BQX131" s="87"/>
      <c r="BQY131" s="87"/>
      <c r="BQZ131" s="87"/>
      <c r="BRA131" s="87"/>
      <c r="BRB131" s="87"/>
      <c r="BRC131" s="87"/>
      <c r="BRD131" s="87"/>
      <c r="BRE131" s="87"/>
      <c r="BRF131" s="87"/>
      <c r="BRG131" s="87"/>
      <c r="BRH131" s="87"/>
      <c r="BRI131" s="87"/>
      <c r="BRJ131" s="87"/>
      <c r="BRK131" s="87"/>
      <c r="BRL131" s="87"/>
      <c r="BRM131" s="87"/>
      <c r="BRN131" s="87"/>
      <c r="BRO131" s="87"/>
      <c r="BRP131" s="87"/>
      <c r="BRQ131" s="87"/>
      <c r="BRR131" s="87"/>
      <c r="BRS131" s="87"/>
      <c r="BRT131" s="87"/>
      <c r="BRU131" s="87"/>
      <c r="BRV131" s="87"/>
      <c r="BRW131" s="87"/>
      <c r="BRX131" s="87"/>
      <c r="BRY131" s="87"/>
      <c r="BRZ131" s="87"/>
      <c r="BSA131" s="87"/>
      <c r="BSB131" s="87"/>
      <c r="BSC131" s="87"/>
      <c r="BSD131" s="87"/>
      <c r="BSE131" s="87"/>
      <c r="BSF131" s="87"/>
      <c r="BSG131" s="87"/>
      <c r="BSH131" s="87"/>
      <c r="BSI131" s="87"/>
      <c r="BSJ131" s="87"/>
      <c r="BSK131" s="87"/>
      <c r="BSL131" s="87"/>
      <c r="BSM131" s="87"/>
      <c r="BSN131" s="87"/>
      <c r="BSO131" s="87"/>
      <c r="BSP131" s="87"/>
      <c r="BSQ131" s="87"/>
      <c r="BSR131" s="87"/>
      <c r="BSS131" s="87"/>
      <c r="BST131" s="87"/>
      <c r="BSU131" s="87"/>
      <c r="BSV131" s="87"/>
      <c r="BSW131" s="87"/>
      <c r="BSX131" s="87"/>
      <c r="BSY131" s="87"/>
      <c r="BSZ131" s="87"/>
      <c r="BTA131" s="87"/>
      <c r="BTB131" s="87"/>
      <c r="BTC131" s="87"/>
      <c r="BTD131" s="87"/>
      <c r="BTE131" s="87"/>
      <c r="BTF131" s="87"/>
      <c r="BTG131" s="87"/>
      <c r="BTH131" s="87"/>
      <c r="BTI131" s="87"/>
      <c r="BTJ131" s="87"/>
      <c r="BTK131" s="87"/>
      <c r="BTL131" s="87"/>
      <c r="BTM131" s="87"/>
      <c r="BTN131" s="87"/>
      <c r="BTO131" s="87"/>
      <c r="BTP131" s="87"/>
      <c r="BTQ131" s="87"/>
      <c r="BTR131" s="87"/>
      <c r="BTS131" s="87"/>
      <c r="BTT131" s="87"/>
      <c r="BTU131" s="87"/>
      <c r="BTV131" s="87"/>
      <c r="BTW131" s="87"/>
      <c r="BTX131" s="87"/>
      <c r="BTY131" s="87"/>
      <c r="BTZ131" s="87"/>
      <c r="BUA131" s="87"/>
      <c r="BUB131" s="87"/>
      <c r="BUC131" s="87"/>
      <c r="BUD131" s="87"/>
      <c r="BUE131" s="87"/>
      <c r="BUF131" s="87"/>
      <c r="BUG131" s="87"/>
      <c r="BUH131" s="87"/>
      <c r="BUI131" s="87"/>
      <c r="BUJ131" s="87"/>
      <c r="BUK131" s="87"/>
      <c r="BUL131" s="87"/>
      <c r="BUM131" s="87"/>
      <c r="BUN131" s="87"/>
      <c r="BUO131" s="87"/>
      <c r="BUP131" s="87"/>
      <c r="BUQ131" s="87"/>
      <c r="BUR131" s="87"/>
      <c r="BUS131" s="87"/>
      <c r="BUT131" s="87"/>
      <c r="BUU131" s="87"/>
      <c r="BUV131" s="87"/>
      <c r="BUW131" s="87"/>
      <c r="BUX131" s="87"/>
      <c r="BUY131" s="87"/>
      <c r="BUZ131" s="87"/>
      <c r="BVA131" s="87"/>
      <c r="BVB131" s="87"/>
      <c r="BVC131" s="87"/>
      <c r="BVD131" s="87"/>
      <c r="BVE131" s="87"/>
      <c r="BVF131" s="87"/>
      <c r="BVG131" s="87"/>
      <c r="BVH131" s="87"/>
      <c r="BVI131" s="87"/>
      <c r="BVJ131" s="87"/>
      <c r="BVK131" s="87"/>
      <c r="BVL131" s="87"/>
      <c r="BVM131" s="87"/>
      <c r="BVN131" s="87"/>
      <c r="BVO131" s="87"/>
      <c r="BVP131" s="87"/>
      <c r="BVQ131" s="87"/>
      <c r="BVR131" s="87"/>
      <c r="BVS131" s="87"/>
      <c r="BVT131" s="87"/>
      <c r="BVU131" s="87"/>
      <c r="BVV131" s="87"/>
      <c r="BVW131" s="87"/>
      <c r="BVX131" s="87"/>
      <c r="BVY131" s="87"/>
      <c r="BVZ131" s="87"/>
      <c r="BWA131" s="87"/>
      <c r="BWB131" s="87"/>
      <c r="BWC131" s="87"/>
      <c r="BWD131" s="87"/>
      <c r="BWE131" s="87"/>
      <c r="BWF131" s="87"/>
      <c r="BWG131" s="87"/>
      <c r="BWH131" s="87"/>
      <c r="BWI131" s="87"/>
      <c r="BWJ131" s="87"/>
      <c r="BWK131" s="87"/>
      <c r="BWL131" s="87"/>
      <c r="BWM131" s="87"/>
      <c r="BWN131" s="87"/>
      <c r="BWO131" s="87"/>
      <c r="BWP131" s="87"/>
      <c r="BWQ131" s="87"/>
      <c r="BWR131" s="87"/>
      <c r="BWS131" s="87"/>
      <c r="BWT131" s="87"/>
      <c r="BWU131" s="87"/>
      <c r="BWV131" s="87"/>
      <c r="BWW131" s="87"/>
      <c r="BWX131" s="87"/>
      <c r="BWY131" s="87"/>
      <c r="BWZ131" s="87"/>
      <c r="BXA131" s="87"/>
      <c r="BXB131" s="87"/>
      <c r="BXC131" s="87"/>
      <c r="BXD131" s="87"/>
      <c r="BXE131" s="87"/>
      <c r="BXF131" s="87"/>
      <c r="BXG131" s="87"/>
      <c r="BXH131" s="87"/>
      <c r="BXI131" s="87"/>
      <c r="BXJ131" s="87"/>
      <c r="BXK131" s="87"/>
      <c r="BXL131" s="87"/>
      <c r="BXM131" s="87"/>
      <c r="BXN131" s="87"/>
      <c r="BXO131" s="87"/>
      <c r="BXP131" s="87"/>
      <c r="BXQ131" s="87"/>
      <c r="BXR131" s="87"/>
      <c r="BXS131" s="87"/>
      <c r="BXT131" s="87"/>
      <c r="BXU131" s="87"/>
      <c r="BXV131" s="87"/>
      <c r="BXW131" s="87"/>
      <c r="BXX131" s="87"/>
      <c r="BXY131" s="87"/>
    </row>
    <row r="132" spans="1:2001" s="75" customFormat="1" ht="24.75" collapsed="1">
      <c r="A132" s="98" t="s">
        <v>57</v>
      </c>
      <c r="B132" s="99" t="s">
        <v>114</v>
      </c>
      <c r="C132" s="75">
        <v>1</v>
      </c>
      <c r="D132" s="100">
        <v>4.33</v>
      </c>
      <c r="E132" s="101">
        <v>1.85</v>
      </c>
      <c r="F132" s="101">
        <f>E132</f>
        <v>1.85</v>
      </c>
      <c r="G132" s="71">
        <f t="shared" si="33"/>
        <v>1.93</v>
      </c>
      <c r="H132" s="71">
        <f>G132</f>
        <v>1.93</v>
      </c>
      <c r="I132" s="72">
        <f>C132*D132*E132</f>
        <v>8.0105000000000004</v>
      </c>
      <c r="J132" s="71">
        <f>I132*12</f>
        <v>96.126000000000005</v>
      </c>
      <c r="K132" s="73">
        <f>C132*D132*H132*12</f>
        <v>100.28279999999999</v>
      </c>
      <c r="L132" s="72">
        <f t="shared" si="54"/>
        <v>7.9999999999999849E-2</v>
      </c>
      <c r="M132" s="72">
        <f t="shared" ref="M132" si="57">C132*D132*L132</f>
        <v>0.34639999999999938</v>
      </c>
      <c r="N132" s="72">
        <f t="shared" si="51"/>
        <v>4.1567999999999925</v>
      </c>
      <c r="O132" s="74">
        <f t="shared" ref="O132" si="58">(H132-E132)/E132</f>
        <v>4.3243243243243162E-2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  <c r="IY132" s="6"/>
      <c r="IZ132" s="6"/>
      <c r="JA132" s="6"/>
      <c r="JB132" s="6"/>
      <c r="JC132" s="6"/>
      <c r="JD132" s="6"/>
      <c r="JE132" s="6"/>
      <c r="JF132" s="6"/>
      <c r="JG132" s="6"/>
      <c r="JH132" s="6"/>
      <c r="JI132" s="6"/>
      <c r="JJ132" s="6"/>
      <c r="JK132" s="6"/>
      <c r="JL132" s="6"/>
      <c r="JM132" s="6"/>
      <c r="JN132" s="6"/>
      <c r="JO132" s="6"/>
      <c r="JP132" s="6"/>
      <c r="JQ132" s="6"/>
      <c r="JR132" s="6"/>
      <c r="JS132" s="6"/>
      <c r="JT132" s="6"/>
      <c r="JU132" s="6"/>
      <c r="JV132" s="6"/>
      <c r="JW132" s="6"/>
      <c r="JX132" s="6"/>
      <c r="JY132" s="6"/>
      <c r="JZ132" s="6"/>
      <c r="KA132" s="6"/>
      <c r="KB132" s="6"/>
      <c r="KC132" s="6"/>
      <c r="KD132" s="6"/>
      <c r="KE132" s="6"/>
      <c r="KF132" s="6"/>
      <c r="KG132" s="6"/>
      <c r="KH132" s="6"/>
      <c r="KI132" s="6"/>
      <c r="KJ132" s="6"/>
      <c r="KK132" s="6"/>
      <c r="KL132" s="6"/>
      <c r="KM132" s="6"/>
      <c r="KN132" s="6"/>
      <c r="KO132" s="6"/>
      <c r="KP132" s="6"/>
      <c r="KQ132" s="6"/>
      <c r="KR132" s="6"/>
      <c r="KS132" s="6"/>
      <c r="KT132" s="6"/>
      <c r="KU132" s="6"/>
      <c r="KV132" s="6"/>
      <c r="KW132" s="6"/>
      <c r="KX132" s="6"/>
      <c r="KY132" s="6"/>
      <c r="KZ132" s="6"/>
      <c r="LA132" s="6"/>
      <c r="LB132" s="6"/>
      <c r="LC132" s="6"/>
      <c r="LD132" s="6"/>
      <c r="LE132" s="6"/>
      <c r="LF132" s="6"/>
      <c r="LG132" s="6"/>
      <c r="LH132" s="6"/>
      <c r="LI132" s="6"/>
      <c r="LJ132" s="6"/>
      <c r="LK132" s="6"/>
      <c r="LL132" s="6"/>
      <c r="LM132" s="6"/>
      <c r="LN132" s="6"/>
      <c r="LO132" s="6"/>
      <c r="LP132" s="6"/>
      <c r="LQ132" s="6"/>
      <c r="LR132" s="6"/>
      <c r="LS132" s="6"/>
      <c r="LT132" s="6"/>
      <c r="LU132" s="6"/>
      <c r="LV132" s="6"/>
      <c r="LW132" s="6"/>
      <c r="LX132" s="6"/>
      <c r="LY132" s="6"/>
      <c r="LZ132" s="6"/>
      <c r="MA132" s="6"/>
      <c r="MB132" s="6"/>
      <c r="MC132" s="6"/>
      <c r="MD132" s="6"/>
      <c r="ME132" s="6"/>
      <c r="MF132" s="6"/>
      <c r="MG132" s="6"/>
      <c r="MH132" s="6"/>
      <c r="MI132" s="6"/>
      <c r="MJ132" s="6"/>
      <c r="MK132" s="6"/>
      <c r="ML132" s="6"/>
      <c r="MM132" s="6"/>
      <c r="MN132" s="6"/>
      <c r="MO132" s="6"/>
      <c r="MP132" s="6"/>
      <c r="MQ132" s="6"/>
      <c r="MR132" s="6"/>
      <c r="MS132" s="6"/>
      <c r="MT132" s="6"/>
      <c r="MU132" s="6"/>
      <c r="MV132" s="6"/>
      <c r="MW132" s="6"/>
      <c r="MX132" s="6"/>
      <c r="MY132" s="6"/>
      <c r="MZ132" s="6"/>
      <c r="NA132" s="6"/>
      <c r="NB132" s="6"/>
      <c r="NC132" s="6"/>
      <c r="ND132" s="6"/>
      <c r="NE132" s="6"/>
      <c r="NF132" s="6"/>
      <c r="NG132" s="6"/>
      <c r="NH132" s="6"/>
      <c r="NI132" s="6"/>
      <c r="NJ132" s="6"/>
      <c r="NK132" s="6"/>
      <c r="NL132" s="6"/>
      <c r="NM132" s="6"/>
      <c r="NN132" s="6"/>
      <c r="NO132" s="6"/>
      <c r="NP132" s="6"/>
      <c r="NQ132" s="6"/>
      <c r="NR132" s="6"/>
      <c r="NS132" s="6"/>
      <c r="NT132" s="6"/>
      <c r="NU132" s="6"/>
      <c r="NV132" s="6"/>
      <c r="NW132" s="6"/>
      <c r="NX132" s="6"/>
      <c r="NY132" s="6"/>
      <c r="NZ132" s="6"/>
      <c r="OA132" s="6"/>
      <c r="OB132" s="6"/>
      <c r="OC132" s="6"/>
      <c r="OD132" s="6"/>
      <c r="OE132" s="6"/>
      <c r="OF132" s="6"/>
      <c r="OG132" s="6"/>
      <c r="OH132" s="6"/>
      <c r="OI132" s="6"/>
      <c r="OJ132" s="6"/>
      <c r="OK132" s="6"/>
      <c r="OL132" s="6"/>
      <c r="OM132" s="6"/>
      <c r="ON132" s="6"/>
      <c r="OO132" s="6"/>
      <c r="OP132" s="6"/>
      <c r="OQ132" s="6"/>
      <c r="OR132" s="6"/>
      <c r="OS132" s="6"/>
      <c r="OT132" s="6"/>
      <c r="OU132" s="6"/>
      <c r="OV132" s="6"/>
      <c r="OW132" s="6"/>
      <c r="OX132" s="6"/>
      <c r="OY132" s="6"/>
      <c r="OZ132" s="6"/>
      <c r="PA132" s="6"/>
      <c r="PB132" s="6"/>
      <c r="PC132" s="6"/>
      <c r="PD132" s="6"/>
      <c r="PE132" s="6"/>
      <c r="PF132" s="6"/>
      <c r="PG132" s="6"/>
      <c r="PH132" s="6"/>
      <c r="PI132" s="6"/>
      <c r="PJ132" s="6"/>
      <c r="PK132" s="6"/>
      <c r="PL132" s="6"/>
      <c r="PM132" s="6"/>
      <c r="PN132" s="6"/>
      <c r="PO132" s="6"/>
      <c r="PP132" s="6"/>
      <c r="PQ132" s="6"/>
      <c r="PR132" s="6"/>
      <c r="PS132" s="6"/>
      <c r="PT132" s="6"/>
      <c r="PU132" s="6"/>
      <c r="PV132" s="6"/>
      <c r="PW132" s="6"/>
      <c r="PX132" s="6"/>
      <c r="PY132" s="6"/>
      <c r="PZ132" s="6"/>
      <c r="QA132" s="6"/>
      <c r="QB132" s="6"/>
      <c r="QC132" s="6"/>
      <c r="QD132" s="6"/>
      <c r="QE132" s="6"/>
      <c r="QF132" s="6"/>
      <c r="QG132" s="6"/>
      <c r="QH132" s="6"/>
      <c r="QI132" s="6"/>
      <c r="QJ132" s="6"/>
      <c r="QK132" s="6"/>
      <c r="QL132" s="6"/>
      <c r="QM132" s="6"/>
      <c r="QN132" s="6"/>
      <c r="QO132" s="6"/>
      <c r="QP132" s="6"/>
      <c r="QQ132" s="6"/>
      <c r="QR132" s="6"/>
      <c r="QS132" s="6"/>
      <c r="QT132" s="6"/>
      <c r="QU132" s="6"/>
      <c r="QV132" s="6"/>
      <c r="QW132" s="6"/>
      <c r="QX132" s="6"/>
      <c r="QY132" s="6"/>
      <c r="QZ132" s="6"/>
      <c r="RA132" s="6"/>
      <c r="RB132" s="6"/>
      <c r="RC132" s="6"/>
      <c r="RD132" s="6"/>
      <c r="RE132" s="6"/>
      <c r="RF132" s="6"/>
      <c r="RG132" s="6"/>
      <c r="RH132" s="6"/>
      <c r="RI132" s="6"/>
      <c r="RJ132" s="6"/>
      <c r="RK132" s="6"/>
      <c r="RL132" s="6"/>
      <c r="RM132" s="6"/>
      <c r="RN132" s="6"/>
      <c r="RO132" s="6"/>
      <c r="RP132" s="6"/>
      <c r="RQ132" s="6"/>
      <c r="RR132" s="6"/>
      <c r="RS132" s="6"/>
      <c r="RT132" s="6"/>
      <c r="RU132" s="6"/>
      <c r="RV132" s="6"/>
      <c r="RW132" s="6"/>
      <c r="RX132" s="6"/>
      <c r="RY132" s="6"/>
      <c r="RZ132" s="6"/>
      <c r="SA132" s="6"/>
      <c r="SB132" s="6"/>
      <c r="SC132" s="6"/>
      <c r="SD132" s="6"/>
      <c r="SE132" s="6"/>
      <c r="SF132" s="6"/>
      <c r="SG132" s="6"/>
      <c r="SH132" s="6"/>
      <c r="SI132" s="6"/>
      <c r="SJ132" s="6"/>
      <c r="SK132" s="6"/>
      <c r="SL132" s="6"/>
      <c r="SM132" s="6"/>
      <c r="SN132" s="6"/>
      <c r="SO132" s="6"/>
      <c r="SP132" s="6"/>
      <c r="SQ132" s="6"/>
      <c r="SR132" s="6"/>
      <c r="SS132" s="6"/>
      <c r="ST132" s="6"/>
      <c r="SU132" s="6"/>
      <c r="SV132" s="6"/>
      <c r="SW132" s="6"/>
      <c r="SX132" s="6"/>
      <c r="SY132" s="6"/>
      <c r="SZ132" s="6"/>
      <c r="TA132" s="6"/>
      <c r="TB132" s="6"/>
      <c r="TC132" s="6"/>
      <c r="TD132" s="6"/>
      <c r="TE132" s="6"/>
      <c r="TF132" s="6"/>
      <c r="TG132" s="6"/>
      <c r="TH132" s="6"/>
      <c r="TI132" s="6"/>
      <c r="TJ132" s="6"/>
      <c r="TK132" s="6"/>
      <c r="TL132" s="6"/>
      <c r="TM132" s="6"/>
      <c r="TN132" s="6"/>
      <c r="TO132" s="6"/>
      <c r="TP132" s="6"/>
      <c r="TQ132" s="6"/>
      <c r="TR132" s="6"/>
      <c r="TS132" s="6"/>
      <c r="TT132" s="6"/>
      <c r="TU132" s="6"/>
      <c r="TV132" s="6"/>
      <c r="TW132" s="6"/>
      <c r="TX132" s="6"/>
      <c r="TY132" s="6"/>
      <c r="TZ132" s="6"/>
      <c r="UA132" s="6"/>
      <c r="UB132" s="6"/>
      <c r="UC132" s="6"/>
      <c r="UD132" s="6"/>
      <c r="UE132" s="6"/>
      <c r="UF132" s="6"/>
      <c r="UG132" s="6"/>
      <c r="UH132" s="6"/>
      <c r="UI132" s="6"/>
      <c r="UJ132" s="6"/>
      <c r="UK132" s="6"/>
      <c r="UL132" s="6"/>
      <c r="UM132" s="6"/>
      <c r="UN132" s="6"/>
      <c r="UO132" s="6"/>
      <c r="UP132" s="6"/>
      <c r="UQ132" s="6"/>
      <c r="UR132" s="6"/>
      <c r="US132" s="6"/>
      <c r="UT132" s="6"/>
      <c r="UU132" s="6"/>
      <c r="UV132" s="6"/>
      <c r="UW132" s="6"/>
      <c r="UX132" s="6"/>
      <c r="UY132" s="6"/>
      <c r="UZ132" s="6"/>
      <c r="VA132" s="6"/>
      <c r="VB132" s="6"/>
      <c r="VC132" s="6"/>
      <c r="VD132" s="6"/>
      <c r="VE132" s="6"/>
      <c r="VF132" s="6"/>
      <c r="VG132" s="6"/>
      <c r="VH132" s="6"/>
      <c r="VI132" s="6"/>
      <c r="VJ132" s="6"/>
      <c r="VK132" s="6"/>
      <c r="VL132" s="6"/>
      <c r="VM132" s="6"/>
      <c r="VN132" s="6"/>
      <c r="VO132" s="6"/>
      <c r="VP132" s="6"/>
      <c r="VQ132" s="6"/>
      <c r="VR132" s="6"/>
      <c r="VS132" s="6"/>
      <c r="VT132" s="6"/>
      <c r="VU132" s="6"/>
      <c r="VV132" s="6"/>
      <c r="VW132" s="6"/>
      <c r="VX132" s="6"/>
      <c r="VY132" s="6"/>
      <c r="VZ132" s="6"/>
      <c r="WA132" s="6"/>
      <c r="WB132" s="6"/>
      <c r="WC132" s="6"/>
      <c r="WD132" s="6"/>
      <c r="WE132" s="6"/>
      <c r="WF132" s="6"/>
      <c r="WG132" s="6"/>
      <c r="WH132" s="6"/>
      <c r="WI132" s="6"/>
      <c r="WJ132" s="6"/>
      <c r="WK132" s="6"/>
      <c r="WL132" s="6"/>
      <c r="WM132" s="6"/>
      <c r="WN132" s="6"/>
      <c r="WO132" s="6"/>
      <c r="WP132" s="6"/>
      <c r="WQ132" s="6"/>
      <c r="WR132" s="6"/>
      <c r="WS132" s="6"/>
      <c r="WT132" s="6"/>
      <c r="WU132" s="6"/>
      <c r="WV132" s="6"/>
      <c r="WW132" s="6"/>
      <c r="WX132" s="6"/>
      <c r="WY132" s="6"/>
      <c r="WZ132" s="6"/>
      <c r="XA132" s="6"/>
      <c r="XB132" s="6"/>
      <c r="XC132" s="6"/>
      <c r="XD132" s="6"/>
      <c r="XE132" s="6"/>
      <c r="XF132" s="6"/>
      <c r="XG132" s="6"/>
      <c r="XH132" s="6"/>
      <c r="XI132" s="6"/>
      <c r="XJ132" s="6"/>
      <c r="XK132" s="6"/>
      <c r="XL132" s="6"/>
      <c r="XM132" s="6"/>
      <c r="XN132" s="6"/>
      <c r="XO132" s="6"/>
      <c r="XP132" s="6"/>
      <c r="XQ132" s="6"/>
      <c r="XR132" s="6"/>
      <c r="XS132" s="6"/>
      <c r="XT132" s="6"/>
      <c r="XU132" s="6"/>
      <c r="XV132" s="6"/>
      <c r="XW132" s="6"/>
      <c r="XX132" s="6"/>
      <c r="XY132" s="6"/>
      <c r="XZ132" s="6"/>
      <c r="YA132" s="6"/>
      <c r="YB132" s="6"/>
      <c r="YC132" s="6"/>
      <c r="YD132" s="6"/>
      <c r="YE132" s="6"/>
      <c r="YF132" s="6"/>
      <c r="YG132" s="6"/>
      <c r="YH132" s="6"/>
      <c r="YI132" s="6"/>
      <c r="YJ132" s="6"/>
      <c r="YK132" s="6"/>
      <c r="YL132" s="6"/>
      <c r="YM132" s="6"/>
      <c r="YN132" s="6"/>
      <c r="YO132" s="6"/>
      <c r="YP132" s="6"/>
      <c r="YQ132" s="6"/>
      <c r="YR132" s="6"/>
      <c r="YS132" s="6"/>
      <c r="YT132" s="6"/>
      <c r="YU132" s="6"/>
      <c r="YV132" s="6"/>
      <c r="YW132" s="6"/>
      <c r="YX132" s="6"/>
      <c r="YY132" s="6"/>
      <c r="YZ132" s="6"/>
      <c r="ZA132" s="6"/>
      <c r="ZB132" s="6"/>
      <c r="ZC132" s="6"/>
      <c r="ZD132" s="6"/>
      <c r="ZE132" s="6"/>
      <c r="ZF132" s="6"/>
      <c r="ZG132" s="6"/>
      <c r="ZH132" s="6"/>
      <c r="ZI132" s="6"/>
      <c r="ZJ132" s="6"/>
      <c r="ZK132" s="6"/>
      <c r="ZL132" s="6"/>
      <c r="ZM132" s="6"/>
      <c r="ZN132" s="6"/>
      <c r="ZO132" s="6"/>
      <c r="ZP132" s="6"/>
      <c r="ZQ132" s="6"/>
      <c r="ZR132" s="6"/>
      <c r="ZS132" s="6"/>
      <c r="ZT132" s="6"/>
      <c r="ZU132" s="6"/>
      <c r="ZV132" s="6"/>
      <c r="ZW132" s="6"/>
      <c r="ZX132" s="6"/>
      <c r="ZY132" s="6"/>
      <c r="ZZ132" s="6"/>
      <c r="AAA132" s="6"/>
      <c r="AAB132" s="6"/>
      <c r="AAC132" s="6"/>
      <c r="AAD132" s="6"/>
      <c r="AAE132" s="6"/>
      <c r="AAF132" s="6"/>
      <c r="AAG132" s="6"/>
      <c r="AAH132" s="6"/>
      <c r="AAI132" s="6"/>
      <c r="AAJ132" s="6"/>
      <c r="AAK132" s="6"/>
      <c r="AAL132" s="6"/>
      <c r="AAM132" s="6"/>
      <c r="AAN132" s="6"/>
      <c r="AAO132" s="6"/>
      <c r="AAP132" s="6"/>
      <c r="AAQ132" s="6"/>
      <c r="AAR132" s="6"/>
      <c r="AAS132" s="6"/>
      <c r="AAT132" s="6"/>
      <c r="AAU132" s="6"/>
      <c r="AAV132" s="6"/>
      <c r="AAW132" s="6"/>
      <c r="AAX132" s="6"/>
      <c r="AAY132" s="6"/>
      <c r="AAZ132" s="6"/>
      <c r="ABA132" s="6"/>
      <c r="ABB132" s="6"/>
      <c r="ABC132" s="6"/>
      <c r="ABD132" s="6"/>
      <c r="ABE132" s="6"/>
      <c r="ABF132" s="6"/>
      <c r="ABG132" s="6"/>
      <c r="ABH132" s="6"/>
      <c r="ABI132" s="6"/>
      <c r="ABJ132" s="6"/>
      <c r="ABK132" s="6"/>
      <c r="ABL132" s="6"/>
      <c r="ABM132" s="6"/>
      <c r="ABN132" s="6"/>
      <c r="ABO132" s="6"/>
      <c r="ABP132" s="6"/>
      <c r="ABQ132" s="6"/>
      <c r="ABR132" s="6"/>
      <c r="ABS132" s="6"/>
      <c r="ABT132" s="6"/>
      <c r="ABU132" s="6"/>
      <c r="ABV132" s="6"/>
      <c r="ABW132" s="6"/>
      <c r="ABX132" s="6"/>
      <c r="ABY132" s="6"/>
      <c r="ABZ132" s="6"/>
      <c r="ACA132" s="6"/>
      <c r="ACB132" s="6"/>
      <c r="ACC132" s="6"/>
      <c r="ACD132" s="6"/>
      <c r="ACE132" s="6"/>
      <c r="ACF132" s="6"/>
      <c r="ACG132" s="6"/>
      <c r="ACH132" s="6"/>
      <c r="ACI132" s="6"/>
      <c r="ACJ132" s="6"/>
      <c r="ACK132" s="6"/>
      <c r="ACL132" s="6"/>
      <c r="ACM132" s="6"/>
      <c r="ACN132" s="6"/>
      <c r="ACO132" s="6"/>
      <c r="ACP132" s="6"/>
      <c r="ACQ132" s="6"/>
      <c r="ACR132" s="6"/>
      <c r="ACS132" s="6"/>
      <c r="ACT132" s="6"/>
      <c r="ACU132" s="6"/>
      <c r="ACV132" s="6"/>
      <c r="ACW132" s="6"/>
      <c r="ACX132" s="6"/>
      <c r="ACY132" s="6"/>
      <c r="ACZ132" s="6"/>
      <c r="ADA132" s="6"/>
      <c r="ADB132" s="6"/>
      <c r="ADC132" s="6"/>
      <c r="ADD132" s="6"/>
      <c r="ADE132" s="6"/>
      <c r="ADF132" s="6"/>
      <c r="ADG132" s="6"/>
      <c r="ADH132" s="6"/>
      <c r="ADI132" s="6"/>
      <c r="ADJ132" s="6"/>
      <c r="ADK132" s="6"/>
      <c r="ADL132" s="6"/>
      <c r="ADM132" s="6"/>
      <c r="ADN132" s="6"/>
      <c r="ADO132" s="6"/>
      <c r="ADP132" s="6"/>
      <c r="ADQ132" s="6"/>
      <c r="ADR132" s="6"/>
      <c r="ADS132" s="6"/>
      <c r="ADT132" s="6"/>
      <c r="ADU132" s="6"/>
      <c r="ADV132" s="6"/>
      <c r="ADW132" s="6"/>
      <c r="ADX132" s="6"/>
      <c r="ADY132" s="6"/>
      <c r="ADZ132" s="6"/>
      <c r="AEA132" s="6"/>
      <c r="AEB132" s="6"/>
      <c r="AEC132" s="6"/>
      <c r="AED132" s="6"/>
      <c r="AEE132" s="6"/>
      <c r="AEF132" s="6"/>
      <c r="AEG132" s="6"/>
      <c r="AEH132" s="6"/>
      <c r="AEI132" s="6"/>
      <c r="AEJ132" s="6"/>
      <c r="AEK132" s="6"/>
      <c r="AEL132" s="6"/>
      <c r="AEM132" s="6"/>
      <c r="AEN132" s="6"/>
      <c r="AEO132" s="6"/>
      <c r="AEP132" s="6"/>
      <c r="AEQ132" s="6"/>
      <c r="AER132" s="6"/>
      <c r="AES132" s="6"/>
      <c r="AET132" s="6"/>
      <c r="AEU132" s="6"/>
      <c r="AEV132" s="6"/>
      <c r="AEW132" s="6"/>
      <c r="AEX132" s="6"/>
      <c r="AEY132" s="6"/>
      <c r="AEZ132" s="6"/>
      <c r="AFA132" s="6"/>
      <c r="AFB132" s="6"/>
      <c r="AFC132" s="6"/>
      <c r="AFD132" s="6"/>
      <c r="AFE132" s="6"/>
      <c r="AFF132" s="6"/>
      <c r="AFG132" s="6"/>
      <c r="AFH132" s="6"/>
      <c r="AFI132" s="6"/>
      <c r="AFJ132" s="6"/>
      <c r="AFK132" s="6"/>
      <c r="AFL132" s="6"/>
      <c r="AFM132" s="6"/>
      <c r="AFN132" s="6"/>
      <c r="AFO132" s="6"/>
      <c r="AFP132" s="6"/>
      <c r="AFQ132" s="6"/>
      <c r="AFR132" s="6"/>
      <c r="AFS132" s="6"/>
      <c r="AFT132" s="6"/>
      <c r="AFU132" s="6"/>
      <c r="AFV132" s="6"/>
      <c r="AFW132" s="6"/>
      <c r="AFX132" s="6"/>
      <c r="AFY132" s="6"/>
      <c r="AFZ132" s="6"/>
      <c r="AGA132" s="6"/>
      <c r="AGB132" s="6"/>
      <c r="AGC132" s="6"/>
      <c r="AGD132" s="6"/>
      <c r="AGE132" s="6"/>
      <c r="AGF132" s="6"/>
      <c r="AGG132" s="6"/>
      <c r="AGH132" s="6"/>
      <c r="AGI132" s="6"/>
      <c r="AGJ132" s="6"/>
      <c r="AGK132" s="6"/>
      <c r="AGL132" s="6"/>
      <c r="AGM132" s="6"/>
      <c r="AGN132" s="6"/>
      <c r="AGO132" s="6"/>
      <c r="AGP132" s="6"/>
      <c r="AGQ132" s="6"/>
      <c r="AGR132" s="6"/>
      <c r="AGS132" s="6"/>
      <c r="AGT132" s="6"/>
      <c r="AGU132" s="6"/>
      <c r="AGV132" s="6"/>
      <c r="AGW132" s="6"/>
      <c r="AGX132" s="6"/>
      <c r="AGY132" s="6"/>
      <c r="AGZ132" s="6"/>
      <c r="AHA132" s="6"/>
      <c r="AHB132" s="6"/>
      <c r="AHC132" s="6"/>
      <c r="AHD132" s="6"/>
      <c r="AHE132" s="6"/>
      <c r="AHF132" s="6"/>
      <c r="AHG132" s="6"/>
      <c r="AHH132" s="6"/>
      <c r="AHI132" s="6"/>
      <c r="AHJ132" s="6"/>
      <c r="AHK132" s="6"/>
      <c r="AHL132" s="6"/>
      <c r="AHM132" s="6"/>
      <c r="AHN132" s="6"/>
      <c r="AHO132" s="6"/>
      <c r="AHP132" s="6"/>
      <c r="AHQ132" s="6"/>
      <c r="AHR132" s="6"/>
      <c r="AHS132" s="6"/>
      <c r="AHT132" s="6"/>
      <c r="AHU132" s="6"/>
      <c r="AHV132" s="6"/>
      <c r="AHW132" s="6"/>
      <c r="AHX132" s="6"/>
      <c r="AHY132" s="6"/>
      <c r="AHZ132" s="6"/>
      <c r="AIA132" s="6"/>
      <c r="AIB132" s="6"/>
      <c r="AIC132" s="6"/>
      <c r="AID132" s="6"/>
      <c r="AIE132" s="6"/>
      <c r="AIF132" s="6"/>
      <c r="AIG132" s="6"/>
      <c r="AIH132" s="6"/>
      <c r="AII132" s="6"/>
      <c r="AIJ132" s="6"/>
      <c r="AIK132" s="6"/>
      <c r="AIL132" s="6"/>
      <c r="AIM132" s="6"/>
      <c r="AIN132" s="6"/>
      <c r="AIO132" s="6"/>
      <c r="AIP132" s="6"/>
      <c r="AIQ132" s="6"/>
      <c r="AIR132" s="6"/>
      <c r="AIS132" s="6"/>
      <c r="AIT132" s="6"/>
      <c r="AIU132" s="6"/>
      <c r="AIV132" s="6"/>
      <c r="AIW132" s="6"/>
      <c r="AIX132" s="6"/>
      <c r="AIY132" s="6"/>
      <c r="AIZ132" s="6"/>
      <c r="AJA132" s="6"/>
      <c r="AJB132" s="6"/>
      <c r="AJC132" s="6"/>
      <c r="AJD132" s="6"/>
      <c r="AJE132" s="6"/>
      <c r="AJF132" s="6"/>
      <c r="AJG132" s="6"/>
      <c r="AJH132" s="6"/>
      <c r="AJI132" s="6"/>
      <c r="AJJ132" s="6"/>
      <c r="AJK132" s="6"/>
      <c r="AJL132" s="6"/>
      <c r="AJM132" s="6"/>
      <c r="AJN132" s="6"/>
      <c r="AJO132" s="6"/>
      <c r="AJP132" s="6"/>
      <c r="AJQ132" s="6"/>
      <c r="AJR132" s="6"/>
      <c r="AJS132" s="6"/>
      <c r="AJT132" s="6"/>
      <c r="AJU132" s="6"/>
      <c r="AJV132" s="6"/>
      <c r="AJW132" s="6"/>
      <c r="AJX132" s="6"/>
      <c r="AJY132" s="6"/>
      <c r="AJZ132" s="6"/>
      <c r="AKA132" s="6"/>
      <c r="AKB132" s="6"/>
      <c r="AKC132" s="6"/>
      <c r="AKD132" s="6"/>
      <c r="AKE132" s="6"/>
      <c r="AKF132" s="6"/>
      <c r="AKG132" s="6"/>
      <c r="AKH132" s="6"/>
      <c r="AKI132" s="6"/>
      <c r="AKJ132" s="6"/>
      <c r="AKK132" s="6"/>
      <c r="AKL132" s="6"/>
      <c r="AKM132" s="6"/>
      <c r="AKN132" s="6"/>
      <c r="AKO132" s="6"/>
      <c r="AKP132" s="6"/>
      <c r="AKQ132" s="6"/>
      <c r="AKR132" s="6"/>
      <c r="AKS132" s="6"/>
      <c r="AKT132" s="6"/>
      <c r="AKU132" s="6"/>
      <c r="AKV132" s="6"/>
      <c r="AKW132" s="6"/>
      <c r="AKX132" s="6"/>
      <c r="AKY132" s="6"/>
      <c r="AKZ132" s="6"/>
      <c r="ALA132" s="6"/>
      <c r="ALB132" s="6"/>
      <c r="ALC132" s="6"/>
      <c r="ALD132" s="6"/>
      <c r="ALE132" s="6"/>
      <c r="ALF132" s="6"/>
      <c r="ALG132" s="6"/>
      <c r="ALH132" s="6"/>
      <c r="ALI132" s="6"/>
      <c r="ALJ132" s="6"/>
      <c r="ALK132" s="6"/>
      <c r="ALL132" s="6"/>
      <c r="ALM132" s="6"/>
      <c r="ALN132" s="6"/>
      <c r="ALO132" s="6"/>
      <c r="ALP132" s="6"/>
      <c r="ALQ132" s="6"/>
      <c r="ALR132" s="6"/>
      <c r="ALS132" s="6"/>
      <c r="ALT132" s="6"/>
      <c r="ALU132" s="6"/>
      <c r="ALV132" s="6"/>
      <c r="ALW132" s="6"/>
      <c r="ALX132" s="6"/>
      <c r="ALY132" s="6"/>
      <c r="ALZ132" s="6"/>
      <c r="AMA132" s="6"/>
      <c r="AMB132" s="6"/>
      <c r="AMC132" s="6"/>
      <c r="AMD132" s="6"/>
      <c r="AME132" s="6"/>
      <c r="AMF132" s="6"/>
      <c r="AMG132" s="6"/>
      <c r="AMH132" s="6"/>
      <c r="AMI132" s="6"/>
      <c r="AMJ132" s="6"/>
      <c r="AMK132" s="6"/>
      <c r="AML132" s="6"/>
      <c r="AMM132" s="6"/>
      <c r="AMN132" s="6"/>
      <c r="AMO132" s="6"/>
      <c r="AMP132" s="6"/>
      <c r="AMQ132" s="6"/>
      <c r="AMR132" s="6"/>
      <c r="AMS132" s="6"/>
      <c r="AMT132" s="6"/>
      <c r="AMU132" s="6"/>
      <c r="AMV132" s="6"/>
      <c r="AMW132" s="6"/>
      <c r="AMX132" s="6"/>
      <c r="AMY132" s="6"/>
      <c r="AMZ132" s="6"/>
      <c r="ANA132" s="6"/>
      <c r="ANB132" s="6"/>
      <c r="ANC132" s="6"/>
      <c r="AND132" s="6"/>
      <c r="ANE132" s="6"/>
      <c r="ANF132" s="6"/>
      <c r="ANG132" s="6"/>
      <c r="ANH132" s="6"/>
      <c r="ANI132" s="6"/>
      <c r="ANJ132" s="6"/>
      <c r="ANK132" s="6"/>
      <c r="ANL132" s="6"/>
      <c r="ANM132" s="6"/>
      <c r="ANN132" s="6"/>
      <c r="ANO132" s="6"/>
      <c r="ANP132" s="6"/>
      <c r="ANQ132" s="6"/>
      <c r="ANR132" s="6"/>
      <c r="ANS132" s="6"/>
      <c r="ANT132" s="6"/>
      <c r="ANU132" s="6"/>
      <c r="ANV132" s="6"/>
      <c r="ANW132" s="6"/>
      <c r="ANX132" s="6"/>
      <c r="ANY132" s="6"/>
      <c r="ANZ132" s="6"/>
      <c r="AOA132" s="6"/>
      <c r="AOB132" s="6"/>
      <c r="AOC132" s="6"/>
      <c r="AOD132" s="6"/>
      <c r="AOE132" s="6"/>
      <c r="AOF132" s="6"/>
      <c r="AOG132" s="6"/>
      <c r="AOH132" s="6"/>
      <c r="AOI132" s="6"/>
      <c r="AOJ132" s="6"/>
      <c r="AOK132" s="6"/>
      <c r="AOL132" s="6"/>
      <c r="AOM132" s="6"/>
      <c r="AON132" s="6"/>
      <c r="AOO132" s="6"/>
      <c r="AOP132" s="6"/>
      <c r="AOQ132" s="6"/>
      <c r="AOR132" s="6"/>
      <c r="AOS132" s="6"/>
      <c r="AOT132" s="6"/>
      <c r="AOU132" s="6"/>
      <c r="AOV132" s="6"/>
      <c r="AOW132" s="6"/>
      <c r="AOX132" s="6"/>
      <c r="AOY132" s="6"/>
      <c r="AOZ132" s="6"/>
      <c r="APA132" s="6"/>
      <c r="APB132" s="6"/>
      <c r="APC132" s="6"/>
      <c r="APD132" s="6"/>
      <c r="APE132" s="6"/>
      <c r="APF132" s="6"/>
      <c r="APG132" s="6"/>
      <c r="APH132" s="6"/>
      <c r="API132" s="6"/>
      <c r="APJ132" s="6"/>
      <c r="APK132" s="6"/>
      <c r="APL132" s="6"/>
      <c r="APM132" s="6"/>
      <c r="APN132" s="6"/>
      <c r="APO132" s="6"/>
      <c r="APP132" s="6"/>
      <c r="APQ132" s="6"/>
      <c r="APR132" s="6"/>
      <c r="APS132" s="6"/>
      <c r="APT132" s="6"/>
      <c r="APU132" s="6"/>
      <c r="APV132" s="6"/>
      <c r="APW132" s="6"/>
      <c r="APX132" s="6"/>
      <c r="APY132" s="6"/>
      <c r="APZ132" s="6"/>
      <c r="AQA132" s="6"/>
      <c r="AQB132" s="6"/>
      <c r="AQC132" s="6"/>
      <c r="AQD132" s="6"/>
      <c r="AQE132" s="6"/>
      <c r="AQF132" s="6"/>
      <c r="AQG132" s="6"/>
      <c r="AQH132" s="6"/>
      <c r="AQI132" s="6"/>
      <c r="AQJ132" s="6"/>
      <c r="AQK132" s="6"/>
      <c r="AQL132" s="6"/>
      <c r="AQM132" s="6"/>
      <c r="AQN132" s="6"/>
      <c r="AQO132" s="6"/>
      <c r="AQP132" s="6"/>
      <c r="AQQ132" s="6"/>
      <c r="AQR132" s="6"/>
      <c r="AQS132" s="6"/>
      <c r="AQT132" s="6"/>
      <c r="AQU132" s="6"/>
      <c r="AQV132" s="6"/>
      <c r="AQW132" s="6"/>
      <c r="AQX132" s="6"/>
      <c r="AQY132" s="6"/>
      <c r="AQZ132" s="6"/>
      <c r="ARA132" s="6"/>
      <c r="ARB132" s="6"/>
      <c r="ARC132" s="6"/>
      <c r="ARD132" s="6"/>
      <c r="ARE132" s="6"/>
      <c r="ARF132" s="6"/>
      <c r="ARG132" s="6"/>
      <c r="ARH132" s="6"/>
      <c r="ARI132" s="6"/>
      <c r="ARJ132" s="6"/>
      <c r="ARK132" s="6"/>
      <c r="ARL132" s="6"/>
      <c r="ARM132" s="6"/>
      <c r="ARN132" s="6"/>
      <c r="ARO132" s="6"/>
      <c r="ARP132" s="6"/>
      <c r="ARQ132" s="6"/>
      <c r="ARR132" s="6"/>
      <c r="ARS132" s="6"/>
      <c r="ART132" s="6"/>
      <c r="ARU132" s="6"/>
      <c r="ARV132" s="6"/>
      <c r="ARW132" s="6"/>
      <c r="ARX132" s="6"/>
      <c r="ARY132" s="6"/>
      <c r="ARZ132" s="6"/>
      <c r="ASA132" s="6"/>
      <c r="ASB132" s="6"/>
      <c r="ASC132" s="6"/>
      <c r="ASD132" s="6"/>
      <c r="ASE132" s="6"/>
      <c r="ASF132" s="6"/>
      <c r="ASG132" s="6"/>
      <c r="ASH132" s="6"/>
      <c r="ASI132" s="6"/>
      <c r="ASJ132" s="6"/>
      <c r="ASK132" s="6"/>
      <c r="ASL132" s="6"/>
      <c r="ASM132" s="6"/>
      <c r="ASN132" s="6"/>
      <c r="ASO132" s="6"/>
      <c r="ASP132" s="6"/>
      <c r="ASQ132" s="6"/>
      <c r="ASR132" s="6"/>
      <c r="ASS132" s="6"/>
      <c r="AST132" s="6"/>
      <c r="ASU132" s="6"/>
      <c r="ASV132" s="6"/>
      <c r="ASW132" s="6"/>
      <c r="ASX132" s="6"/>
      <c r="ASY132" s="6"/>
      <c r="ASZ132" s="6"/>
      <c r="ATA132" s="6"/>
      <c r="ATB132" s="6"/>
      <c r="ATC132" s="6"/>
      <c r="ATD132" s="6"/>
      <c r="ATE132" s="6"/>
      <c r="ATF132" s="6"/>
      <c r="ATG132" s="6"/>
      <c r="ATH132" s="6"/>
      <c r="ATI132" s="6"/>
      <c r="ATJ132" s="6"/>
      <c r="ATK132" s="6"/>
      <c r="ATL132" s="6"/>
      <c r="ATM132" s="6"/>
      <c r="ATN132" s="6"/>
      <c r="ATO132" s="6"/>
      <c r="ATP132" s="6"/>
      <c r="ATQ132" s="6"/>
      <c r="ATR132" s="6"/>
      <c r="ATS132" s="6"/>
      <c r="ATT132" s="6"/>
      <c r="ATU132" s="6"/>
      <c r="ATV132" s="6"/>
      <c r="ATW132" s="6"/>
      <c r="ATX132" s="6"/>
      <c r="ATY132" s="6"/>
      <c r="ATZ132" s="6"/>
      <c r="AUA132" s="6"/>
      <c r="AUB132" s="6"/>
      <c r="AUC132" s="6"/>
      <c r="AUD132" s="6"/>
      <c r="AUE132" s="6"/>
      <c r="AUF132" s="6"/>
      <c r="AUG132" s="6"/>
      <c r="AUH132" s="6"/>
      <c r="AUI132" s="6"/>
      <c r="AUJ132" s="6"/>
      <c r="AUK132" s="6"/>
      <c r="AUL132" s="6"/>
      <c r="AUM132" s="6"/>
      <c r="AUN132" s="6"/>
      <c r="AUO132" s="6"/>
      <c r="AUP132" s="6"/>
      <c r="AUQ132" s="6"/>
      <c r="AUR132" s="6"/>
      <c r="AUS132" s="6"/>
      <c r="AUT132" s="6"/>
      <c r="AUU132" s="6"/>
      <c r="AUV132" s="6"/>
      <c r="AUW132" s="6"/>
      <c r="AUX132" s="6"/>
      <c r="AUY132" s="6"/>
      <c r="AUZ132" s="6"/>
      <c r="AVA132" s="6"/>
      <c r="AVB132" s="6"/>
      <c r="AVC132" s="6"/>
      <c r="AVD132" s="6"/>
      <c r="AVE132" s="6"/>
      <c r="AVF132" s="6"/>
      <c r="AVG132" s="6"/>
      <c r="AVH132" s="6"/>
      <c r="AVI132" s="6"/>
      <c r="AVJ132" s="6"/>
      <c r="AVK132" s="6"/>
      <c r="AVL132" s="6"/>
      <c r="AVM132" s="6"/>
      <c r="AVN132" s="6"/>
      <c r="AVO132" s="6"/>
      <c r="AVP132" s="6"/>
      <c r="AVQ132" s="6"/>
      <c r="AVR132" s="6"/>
      <c r="AVS132" s="6"/>
      <c r="AVT132" s="6"/>
      <c r="AVU132" s="6"/>
      <c r="AVV132" s="6"/>
      <c r="AVW132" s="6"/>
      <c r="AVX132" s="6"/>
      <c r="AVY132" s="6"/>
      <c r="AVZ132" s="6"/>
      <c r="AWA132" s="6"/>
      <c r="AWB132" s="6"/>
      <c r="AWC132" s="6"/>
      <c r="AWD132" s="6"/>
      <c r="AWE132" s="6"/>
      <c r="AWF132" s="6"/>
      <c r="AWG132" s="6"/>
      <c r="AWH132" s="6"/>
      <c r="AWI132" s="6"/>
      <c r="AWJ132" s="6"/>
      <c r="AWK132" s="6"/>
      <c r="AWL132" s="6"/>
      <c r="AWM132" s="6"/>
      <c r="AWN132" s="6"/>
      <c r="AWO132" s="6"/>
      <c r="AWP132" s="6"/>
      <c r="AWQ132" s="6"/>
      <c r="AWR132" s="6"/>
      <c r="AWS132" s="6"/>
      <c r="AWT132" s="6"/>
      <c r="AWU132" s="6"/>
      <c r="AWV132" s="6"/>
      <c r="AWW132" s="6"/>
      <c r="AWX132" s="6"/>
      <c r="AWY132" s="6"/>
      <c r="AWZ132" s="6"/>
      <c r="AXA132" s="6"/>
      <c r="AXB132" s="6"/>
      <c r="AXC132" s="6"/>
      <c r="AXD132" s="6"/>
      <c r="AXE132" s="6"/>
      <c r="AXF132" s="6"/>
      <c r="AXG132" s="6"/>
      <c r="AXH132" s="6"/>
      <c r="AXI132" s="6"/>
      <c r="AXJ132" s="6"/>
      <c r="AXK132" s="6"/>
      <c r="AXL132" s="6"/>
      <c r="AXM132" s="6"/>
      <c r="AXN132" s="6"/>
      <c r="AXO132" s="6"/>
      <c r="AXP132" s="6"/>
      <c r="AXQ132" s="6"/>
      <c r="AXR132" s="6"/>
      <c r="AXS132" s="6"/>
      <c r="AXT132" s="6"/>
      <c r="AXU132" s="6"/>
      <c r="AXV132" s="6"/>
      <c r="AXW132" s="6"/>
      <c r="AXX132" s="6"/>
      <c r="AXY132" s="6"/>
      <c r="AXZ132" s="6"/>
      <c r="AYA132" s="6"/>
      <c r="AYB132" s="6"/>
      <c r="AYC132" s="6"/>
      <c r="AYD132" s="6"/>
      <c r="AYE132" s="6"/>
      <c r="AYF132" s="6"/>
      <c r="AYG132" s="6"/>
      <c r="AYH132" s="6"/>
      <c r="AYI132" s="6"/>
      <c r="AYJ132" s="6"/>
      <c r="AYK132" s="6"/>
      <c r="AYL132" s="6"/>
      <c r="AYM132" s="6"/>
      <c r="AYN132" s="6"/>
      <c r="AYO132" s="6"/>
      <c r="AYP132" s="6"/>
      <c r="AYQ132" s="6"/>
      <c r="AYR132" s="6"/>
      <c r="AYS132" s="6"/>
      <c r="AYT132" s="6"/>
      <c r="AYU132" s="6"/>
      <c r="AYV132" s="6"/>
      <c r="AYW132" s="6"/>
      <c r="AYX132" s="6"/>
      <c r="AYY132" s="6"/>
      <c r="AYZ132" s="6"/>
      <c r="AZA132" s="6"/>
      <c r="AZB132" s="6"/>
      <c r="AZC132" s="6"/>
      <c r="AZD132" s="6"/>
      <c r="AZE132" s="6"/>
      <c r="AZF132" s="6"/>
      <c r="AZG132" s="6"/>
      <c r="AZH132" s="6"/>
      <c r="AZI132" s="6"/>
      <c r="AZJ132" s="6"/>
      <c r="AZK132" s="6"/>
      <c r="AZL132" s="6"/>
      <c r="AZM132" s="6"/>
      <c r="AZN132" s="6"/>
      <c r="AZO132" s="6"/>
      <c r="AZP132" s="6"/>
      <c r="AZQ132" s="6"/>
      <c r="AZR132" s="6"/>
      <c r="AZS132" s="6"/>
      <c r="AZT132" s="6"/>
      <c r="AZU132" s="6"/>
      <c r="AZV132" s="6"/>
      <c r="AZW132" s="6"/>
      <c r="AZX132" s="6"/>
      <c r="AZY132" s="6"/>
      <c r="AZZ132" s="6"/>
      <c r="BAA132" s="6"/>
      <c r="BAB132" s="6"/>
      <c r="BAC132" s="6"/>
      <c r="BAD132" s="6"/>
      <c r="BAE132" s="6"/>
      <c r="BAF132" s="6"/>
      <c r="BAG132" s="6"/>
      <c r="BAH132" s="6"/>
      <c r="BAI132" s="6"/>
      <c r="BAJ132" s="6"/>
      <c r="BAK132" s="6"/>
      <c r="BAL132" s="6"/>
      <c r="BAM132" s="6"/>
      <c r="BAN132" s="6"/>
      <c r="BAO132" s="6"/>
      <c r="BAP132" s="6"/>
      <c r="BAQ132" s="6"/>
      <c r="BAR132" s="6"/>
      <c r="BAS132" s="6"/>
      <c r="BAT132" s="6"/>
      <c r="BAU132" s="6"/>
      <c r="BAV132" s="6"/>
      <c r="BAW132" s="6"/>
      <c r="BAX132" s="6"/>
      <c r="BAY132" s="6"/>
      <c r="BAZ132" s="6"/>
      <c r="BBA132" s="6"/>
      <c r="BBB132" s="6"/>
      <c r="BBC132" s="6"/>
      <c r="BBD132" s="6"/>
      <c r="BBE132" s="6"/>
      <c r="BBF132" s="6"/>
      <c r="BBG132" s="6"/>
      <c r="BBH132" s="6"/>
      <c r="BBI132" s="6"/>
      <c r="BBJ132" s="6"/>
      <c r="BBK132" s="6"/>
      <c r="BBL132" s="6"/>
      <c r="BBM132" s="6"/>
      <c r="BBN132" s="6"/>
      <c r="BBO132" s="6"/>
      <c r="BBP132" s="6"/>
      <c r="BBQ132" s="6"/>
      <c r="BBR132" s="6"/>
      <c r="BBS132" s="6"/>
      <c r="BBT132" s="6"/>
      <c r="BBU132" s="6"/>
      <c r="BBV132" s="6"/>
      <c r="BBW132" s="6"/>
      <c r="BBX132" s="6"/>
      <c r="BBY132" s="6"/>
      <c r="BBZ132" s="6"/>
      <c r="BCA132" s="6"/>
      <c r="BCB132" s="6"/>
      <c r="BCC132" s="6"/>
      <c r="BCD132" s="6"/>
      <c r="BCE132" s="6"/>
      <c r="BCF132" s="6"/>
      <c r="BCG132" s="6"/>
      <c r="BCH132" s="6"/>
      <c r="BCI132" s="6"/>
      <c r="BCJ132" s="6"/>
      <c r="BCK132" s="6"/>
      <c r="BCL132" s="6"/>
      <c r="BCM132" s="6"/>
      <c r="BCN132" s="6"/>
      <c r="BCO132" s="6"/>
      <c r="BCP132" s="6"/>
      <c r="BCQ132" s="6"/>
      <c r="BCR132" s="6"/>
      <c r="BCS132" s="6"/>
      <c r="BCT132" s="6"/>
      <c r="BCU132" s="6"/>
      <c r="BCV132" s="6"/>
      <c r="BCW132" s="6"/>
      <c r="BCX132" s="6"/>
      <c r="BCY132" s="6"/>
      <c r="BCZ132" s="6"/>
      <c r="BDA132" s="6"/>
      <c r="BDB132" s="6"/>
      <c r="BDC132" s="6"/>
      <c r="BDD132" s="6"/>
      <c r="BDE132" s="6"/>
      <c r="BDF132" s="6"/>
      <c r="BDG132" s="6"/>
      <c r="BDH132" s="6"/>
      <c r="BDI132" s="6"/>
      <c r="BDJ132" s="6"/>
      <c r="BDK132" s="6"/>
      <c r="BDL132" s="6"/>
      <c r="BDM132" s="6"/>
      <c r="BDN132" s="6"/>
      <c r="BDO132" s="6"/>
      <c r="BDP132" s="6"/>
      <c r="BDQ132" s="6"/>
      <c r="BDR132" s="6"/>
      <c r="BDS132" s="6"/>
      <c r="BDT132" s="6"/>
      <c r="BDU132" s="6"/>
      <c r="BDV132" s="6"/>
      <c r="BDW132" s="6"/>
      <c r="BDX132" s="6"/>
      <c r="BDY132" s="6"/>
      <c r="BDZ132" s="6"/>
      <c r="BEA132" s="6"/>
      <c r="BEB132" s="6"/>
      <c r="BEC132" s="6"/>
      <c r="BED132" s="6"/>
      <c r="BEE132" s="6"/>
      <c r="BEF132" s="6"/>
      <c r="BEG132" s="6"/>
      <c r="BEH132" s="6"/>
      <c r="BEI132" s="6"/>
      <c r="BEJ132" s="6"/>
      <c r="BEK132" s="6"/>
      <c r="BEL132" s="6"/>
      <c r="BEM132" s="6"/>
      <c r="BEN132" s="6"/>
      <c r="BEO132" s="6"/>
      <c r="BEP132" s="6"/>
      <c r="BEQ132" s="6"/>
      <c r="BER132" s="6"/>
      <c r="BES132" s="6"/>
      <c r="BET132" s="6"/>
      <c r="BEU132" s="6"/>
      <c r="BEV132" s="6"/>
      <c r="BEW132" s="6"/>
      <c r="BEX132" s="6"/>
      <c r="BEY132" s="6"/>
      <c r="BEZ132" s="6"/>
      <c r="BFA132" s="6"/>
      <c r="BFB132" s="6"/>
      <c r="BFC132" s="6"/>
      <c r="BFD132" s="6"/>
      <c r="BFE132" s="6"/>
      <c r="BFF132" s="6"/>
      <c r="BFG132" s="6"/>
      <c r="BFH132" s="6"/>
      <c r="BFI132" s="6"/>
      <c r="BFJ132" s="6"/>
      <c r="BFK132" s="6"/>
      <c r="BFL132" s="6"/>
      <c r="BFM132" s="6"/>
      <c r="BFN132" s="6"/>
      <c r="BFO132" s="6"/>
      <c r="BFP132" s="6"/>
      <c r="BFQ132" s="6"/>
      <c r="BFR132" s="6"/>
      <c r="BFS132" s="6"/>
      <c r="BFT132" s="6"/>
      <c r="BFU132" s="6"/>
      <c r="BFV132" s="6"/>
      <c r="BFW132" s="6"/>
      <c r="BFX132" s="6"/>
      <c r="BFY132" s="6"/>
      <c r="BFZ132" s="6"/>
      <c r="BGA132" s="6"/>
      <c r="BGB132" s="6"/>
      <c r="BGC132" s="6"/>
      <c r="BGD132" s="6"/>
      <c r="BGE132" s="6"/>
      <c r="BGF132" s="6"/>
      <c r="BGG132" s="6"/>
      <c r="BGH132" s="6"/>
      <c r="BGI132" s="6"/>
      <c r="BGJ132" s="6"/>
      <c r="BGK132" s="6"/>
      <c r="BGL132" s="6"/>
      <c r="BGM132" s="6"/>
      <c r="BGN132" s="6"/>
      <c r="BGO132" s="6"/>
      <c r="BGP132" s="6"/>
      <c r="BGQ132" s="6"/>
      <c r="BGR132" s="6"/>
      <c r="BGS132" s="6"/>
      <c r="BGT132" s="6"/>
      <c r="BGU132" s="6"/>
      <c r="BGV132" s="6"/>
      <c r="BGW132" s="6"/>
      <c r="BGX132" s="6"/>
      <c r="BGY132" s="6"/>
      <c r="BGZ132" s="6"/>
      <c r="BHA132" s="6"/>
      <c r="BHB132" s="6"/>
      <c r="BHC132" s="6"/>
      <c r="BHD132" s="6"/>
      <c r="BHE132" s="6"/>
      <c r="BHF132" s="6"/>
      <c r="BHG132" s="6"/>
      <c r="BHH132" s="6"/>
      <c r="BHI132" s="6"/>
      <c r="BHJ132" s="6"/>
      <c r="BHK132" s="6"/>
      <c r="BHL132" s="6"/>
      <c r="BHM132" s="6"/>
      <c r="BHN132" s="6"/>
      <c r="BHO132" s="6"/>
      <c r="BHP132" s="6"/>
      <c r="BHQ132" s="6"/>
      <c r="BHR132" s="6"/>
      <c r="BHS132" s="6"/>
      <c r="BHT132" s="6"/>
      <c r="BHU132" s="6"/>
      <c r="BHV132" s="6"/>
      <c r="BHW132" s="6"/>
      <c r="BHX132" s="6"/>
      <c r="BHY132" s="6"/>
      <c r="BHZ132" s="6"/>
      <c r="BIA132" s="6"/>
      <c r="BIB132" s="6"/>
      <c r="BIC132" s="6"/>
      <c r="BID132" s="6"/>
      <c r="BIE132" s="6"/>
      <c r="BIF132" s="6"/>
      <c r="BIG132" s="6"/>
      <c r="BIH132" s="6"/>
      <c r="BII132" s="6"/>
      <c r="BIJ132" s="6"/>
      <c r="BIK132" s="6"/>
      <c r="BIL132" s="6"/>
      <c r="BIM132" s="6"/>
      <c r="BIN132" s="6"/>
      <c r="BIO132" s="6"/>
      <c r="BIP132" s="6"/>
      <c r="BIQ132" s="6"/>
      <c r="BIR132" s="6"/>
      <c r="BIS132" s="6"/>
      <c r="BIT132" s="6"/>
      <c r="BIU132" s="6"/>
      <c r="BIV132" s="6"/>
      <c r="BIW132" s="6"/>
      <c r="BIX132" s="6"/>
      <c r="BIY132" s="6"/>
      <c r="BIZ132" s="6"/>
      <c r="BJA132" s="6"/>
      <c r="BJB132" s="6"/>
      <c r="BJC132" s="6"/>
      <c r="BJD132" s="6"/>
      <c r="BJE132" s="6"/>
      <c r="BJF132" s="6"/>
      <c r="BJG132" s="6"/>
      <c r="BJH132" s="6"/>
      <c r="BJI132" s="6"/>
      <c r="BJJ132" s="6"/>
      <c r="BJK132" s="6"/>
      <c r="BJL132" s="6"/>
      <c r="BJM132" s="6"/>
      <c r="BJN132" s="6"/>
      <c r="BJO132" s="6"/>
      <c r="BJP132" s="6"/>
      <c r="BJQ132" s="6"/>
      <c r="BJR132" s="6"/>
      <c r="BJS132" s="6"/>
      <c r="BJT132" s="6"/>
      <c r="BJU132" s="6"/>
      <c r="BJV132" s="6"/>
      <c r="BJW132" s="6"/>
      <c r="BJX132" s="6"/>
      <c r="BJY132" s="6"/>
      <c r="BJZ132" s="6"/>
      <c r="BKA132" s="6"/>
      <c r="BKB132" s="6"/>
      <c r="BKC132" s="6"/>
      <c r="BKD132" s="6"/>
      <c r="BKE132" s="6"/>
      <c r="BKF132" s="6"/>
      <c r="BKG132" s="6"/>
      <c r="BKH132" s="6"/>
      <c r="BKI132" s="6"/>
      <c r="BKJ132" s="6"/>
      <c r="BKK132" s="6"/>
      <c r="BKL132" s="6"/>
      <c r="BKM132" s="6"/>
      <c r="BKN132" s="6"/>
      <c r="BKO132" s="6"/>
      <c r="BKP132" s="6"/>
      <c r="BKQ132" s="6"/>
      <c r="BKR132" s="6"/>
      <c r="BKS132" s="6"/>
      <c r="BKT132" s="6"/>
      <c r="BKU132" s="6"/>
      <c r="BKV132" s="6"/>
      <c r="BKW132" s="6"/>
      <c r="BKX132" s="6"/>
      <c r="BKY132" s="6"/>
      <c r="BKZ132" s="6"/>
      <c r="BLA132" s="6"/>
      <c r="BLB132" s="6"/>
      <c r="BLC132" s="6"/>
      <c r="BLD132" s="6"/>
      <c r="BLE132" s="6"/>
      <c r="BLF132" s="6"/>
      <c r="BLG132" s="6"/>
      <c r="BLH132" s="6"/>
      <c r="BLI132" s="6"/>
      <c r="BLJ132" s="6"/>
      <c r="BLK132" s="6"/>
      <c r="BLL132" s="6"/>
      <c r="BLM132" s="6"/>
      <c r="BLN132" s="6"/>
      <c r="BLO132" s="6"/>
      <c r="BLP132" s="6"/>
      <c r="BLQ132" s="6"/>
      <c r="BLR132" s="6"/>
      <c r="BLS132" s="6"/>
      <c r="BLT132" s="6"/>
      <c r="BLU132" s="6"/>
      <c r="BLV132" s="6"/>
      <c r="BLW132" s="6"/>
      <c r="BLX132" s="6"/>
      <c r="BLY132" s="6"/>
      <c r="BLZ132" s="6"/>
      <c r="BMA132" s="6"/>
      <c r="BMB132" s="6"/>
      <c r="BMC132" s="6"/>
      <c r="BMD132" s="6"/>
      <c r="BME132" s="6"/>
      <c r="BMF132" s="6"/>
      <c r="BMG132" s="6"/>
      <c r="BMH132" s="6"/>
      <c r="BMI132" s="6"/>
      <c r="BMJ132" s="6"/>
      <c r="BMK132" s="6"/>
      <c r="BML132" s="6"/>
      <c r="BMM132" s="6"/>
      <c r="BMN132" s="6"/>
      <c r="BMO132" s="6"/>
      <c r="BMP132" s="6"/>
      <c r="BMQ132" s="6"/>
      <c r="BMR132" s="6"/>
      <c r="BMS132" s="6"/>
      <c r="BMT132" s="6"/>
      <c r="BMU132" s="6"/>
      <c r="BMV132" s="6"/>
      <c r="BMW132" s="6"/>
      <c r="BMX132" s="6"/>
      <c r="BMY132" s="6"/>
      <c r="BMZ132" s="6"/>
      <c r="BNA132" s="6"/>
      <c r="BNB132" s="6"/>
      <c r="BNC132" s="6"/>
      <c r="BND132" s="6"/>
      <c r="BNE132" s="6"/>
      <c r="BNF132" s="6"/>
      <c r="BNG132" s="6"/>
      <c r="BNH132" s="6"/>
      <c r="BNI132" s="6"/>
      <c r="BNJ132" s="6"/>
      <c r="BNK132" s="6"/>
      <c r="BNL132" s="6"/>
      <c r="BNM132" s="6"/>
      <c r="BNN132" s="6"/>
      <c r="BNO132" s="6"/>
      <c r="BNP132" s="6"/>
      <c r="BNQ132" s="6"/>
      <c r="BNR132" s="6"/>
      <c r="BNS132" s="6"/>
      <c r="BNT132" s="6"/>
      <c r="BNU132" s="6"/>
      <c r="BNV132" s="6"/>
      <c r="BNW132" s="6"/>
      <c r="BNX132" s="6"/>
      <c r="BNY132" s="6"/>
      <c r="BNZ132" s="6"/>
      <c r="BOA132" s="6"/>
      <c r="BOB132" s="6"/>
      <c r="BOC132" s="6"/>
      <c r="BOD132" s="6"/>
      <c r="BOE132" s="6"/>
      <c r="BOF132" s="6"/>
      <c r="BOG132" s="6"/>
      <c r="BOH132" s="6"/>
      <c r="BOI132" s="6"/>
      <c r="BOJ132" s="6"/>
      <c r="BOK132" s="6"/>
      <c r="BOL132" s="6"/>
      <c r="BOM132" s="6"/>
      <c r="BON132" s="6"/>
      <c r="BOO132" s="6"/>
      <c r="BOP132" s="6"/>
      <c r="BOQ132" s="6"/>
      <c r="BOR132" s="6"/>
      <c r="BOS132" s="6"/>
      <c r="BOT132" s="6"/>
      <c r="BOU132" s="6"/>
      <c r="BOV132" s="6"/>
      <c r="BOW132" s="6"/>
      <c r="BOX132" s="6"/>
      <c r="BOY132" s="6"/>
      <c r="BOZ132" s="6"/>
      <c r="BPA132" s="6"/>
      <c r="BPB132" s="6"/>
      <c r="BPC132" s="6"/>
      <c r="BPD132" s="6"/>
      <c r="BPE132" s="6"/>
      <c r="BPF132" s="6"/>
      <c r="BPG132" s="6"/>
      <c r="BPH132" s="6"/>
      <c r="BPI132" s="6"/>
      <c r="BPJ132" s="6"/>
      <c r="BPK132" s="6"/>
      <c r="BPL132" s="6"/>
      <c r="BPM132" s="6"/>
      <c r="BPN132" s="6"/>
      <c r="BPO132" s="6"/>
      <c r="BPP132" s="6"/>
      <c r="BPQ132" s="6"/>
      <c r="BPR132" s="6"/>
      <c r="BPS132" s="6"/>
      <c r="BPT132" s="6"/>
      <c r="BPU132" s="6"/>
      <c r="BPV132" s="6"/>
      <c r="BPW132" s="6"/>
      <c r="BPX132" s="6"/>
      <c r="BPY132" s="6"/>
      <c r="BPZ132" s="6"/>
      <c r="BQA132" s="6"/>
      <c r="BQB132" s="6"/>
      <c r="BQC132" s="6"/>
      <c r="BQD132" s="6"/>
      <c r="BQE132" s="6"/>
      <c r="BQF132" s="6"/>
      <c r="BQG132" s="6"/>
      <c r="BQH132" s="6"/>
      <c r="BQI132" s="6"/>
      <c r="BQJ132" s="6"/>
      <c r="BQK132" s="6"/>
      <c r="BQL132" s="6"/>
      <c r="BQM132" s="6"/>
      <c r="BQN132" s="6"/>
      <c r="BQO132" s="6"/>
      <c r="BQP132" s="6"/>
      <c r="BQQ132" s="6"/>
      <c r="BQR132" s="6"/>
      <c r="BQS132" s="6"/>
      <c r="BQT132" s="6"/>
      <c r="BQU132" s="6"/>
      <c r="BQV132" s="6"/>
      <c r="BQW132" s="6"/>
      <c r="BQX132" s="6"/>
      <c r="BQY132" s="6"/>
      <c r="BQZ132" s="6"/>
      <c r="BRA132" s="6"/>
      <c r="BRB132" s="6"/>
      <c r="BRC132" s="6"/>
      <c r="BRD132" s="6"/>
      <c r="BRE132" s="6"/>
      <c r="BRF132" s="6"/>
      <c r="BRG132" s="6"/>
      <c r="BRH132" s="6"/>
      <c r="BRI132" s="6"/>
      <c r="BRJ132" s="6"/>
      <c r="BRK132" s="6"/>
      <c r="BRL132" s="6"/>
      <c r="BRM132" s="6"/>
      <c r="BRN132" s="6"/>
      <c r="BRO132" s="6"/>
      <c r="BRP132" s="6"/>
      <c r="BRQ132" s="6"/>
      <c r="BRR132" s="6"/>
      <c r="BRS132" s="6"/>
      <c r="BRT132" s="6"/>
      <c r="BRU132" s="6"/>
      <c r="BRV132" s="6"/>
      <c r="BRW132" s="6"/>
      <c r="BRX132" s="6"/>
      <c r="BRY132" s="6"/>
      <c r="BRZ132" s="6"/>
      <c r="BSA132" s="6"/>
      <c r="BSB132" s="6"/>
      <c r="BSC132" s="6"/>
      <c r="BSD132" s="6"/>
      <c r="BSE132" s="6"/>
      <c r="BSF132" s="6"/>
      <c r="BSG132" s="6"/>
      <c r="BSH132" s="6"/>
      <c r="BSI132" s="6"/>
      <c r="BSJ132" s="6"/>
      <c r="BSK132" s="6"/>
      <c r="BSL132" s="6"/>
      <c r="BSM132" s="6"/>
      <c r="BSN132" s="6"/>
      <c r="BSO132" s="6"/>
      <c r="BSP132" s="6"/>
      <c r="BSQ132" s="6"/>
      <c r="BSR132" s="6"/>
      <c r="BSS132" s="6"/>
      <c r="BST132" s="6"/>
      <c r="BSU132" s="6"/>
      <c r="BSV132" s="6"/>
      <c r="BSW132" s="6"/>
      <c r="BSX132" s="6"/>
      <c r="BSY132" s="6"/>
      <c r="BSZ132" s="6"/>
      <c r="BTA132" s="6"/>
      <c r="BTB132" s="6"/>
      <c r="BTC132" s="6"/>
      <c r="BTD132" s="6"/>
      <c r="BTE132" s="6"/>
      <c r="BTF132" s="6"/>
      <c r="BTG132" s="6"/>
      <c r="BTH132" s="6"/>
      <c r="BTI132" s="6"/>
      <c r="BTJ132" s="6"/>
      <c r="BTK132" s="6"/>
      <c r="BTL132" s="6"/>
      <c r="BTM132" s="6"/>
      <c r="BTN132" s="6"/>
      <c r="BTO132" s="6"/>
      <c r="BTP132" s="6"/>
      <c r="BTQ132" s="6"/>
      <c r="BTR132" s="6"/>
      <c r="BTS132" s="6"/>
      <c r="BTT132" s="6"/>
      <c r="BTU132" s="6"/>
      <c r="BTV132" s="6"/>
      <c r="BTW132" s="6"/>
      <c r="BTX132" s="6"/>
      <c r="BTY132" s="6"/>
      <c r="BTZ132" s="6"/>
      <c r="BUA132" s="6"/>
      <c r="BUB132" s="6"/>
      <c r="BUC132" s="6"/>
      <c r="BUD132" s="6"/>
      <c r="BUE132" s="6"/>
      <c r="BUF132" s="6"/>
      <c r="BUG132" s="6"/>
      <c r="BUH132" s="6"/>
      <c r="BUI132" s="6"/>
      <c r="BUJ132" s="6"/>
      <c r="BUK132" s="6"/>
      <c r="BUL132" s="6"/>
      <c r="BUM132" s="6"/>
      <c r="BUN132" s="6"/>
      <c r="BUO132" s="6"/>
      <c r="BUP132" s="6"/>
      <c r="BUQ132" s="6"/>
      <c r="BUR132" s="6"/>
      <c r="BUS132" s="6"/>
      <c r="BUT132" s="6"/>
      <c r="BUU132" s="6"/>
      <c r="BUV132" s="6"/>
      <c r="BUW132" s="6"/>
      <c r="BUX132" s="6"/>
      <c r="BUY132" s="6"/>
      <c r="BUZ132" s="6"/>
      <c r="BVA132" s="6"/>
      <c r="BVB132" s="6"/>
      <c r="BVC132" s="6"/>
      <c r="BVD132" s="6"/>
      <c r="BVE132" s="6"/>
      <c r="BVF132" s="6"/>
      <c r="BVG132" s="6"/>
      <c r="BVH132" s="6"/>
      <c r="BVI132" s="6"/>
      <c r="BVJ132" s="6"/>
      <c r="BVK132" s="6"/>
      <c r="BVL132" s="6"/>
      <c r="BVM132" s="6"/>
      <c r="BVN132" s="6"/>
      <c r="BVO132" s="6"/>
      <c r="BVP132" s="6"/>
      <c r="BVQ132" s="6"/>
      <c r="BVR132" s="6"/>
      <c r="BVS132" s="6"/>
      <c r="BVT132" s="6"/>
      <c r="BVU132" s="6"/>
      <c r="BVV132" s="6"/>
      <c r="BVW132" s="6"/>
      <c r="BVX132" s="6"/>
      <c r="BVY132" s="6"/>
      <c r="BVZ132" s="6"/>
      <c r="BWA132" s="6"/>
      <c r="BWB132" s="6"/>
      <c r="BWC132" s="6"/>
      <c r="BWD132" s="6"/>
      <c r="BWE132" s="6"/>
      <c r="BWF132" s="6"/>
      <c r="BWG132" s="6"/>
      <c r="BWH132" s="6"/>
      <c r="BWI132" s="6"/>
      <c r="BWJ132" s="6"/>
      <c r="BWK132" s="6"/>
      <c r="BWL132" s="6"/>
      <c r="BWM132" s="6"/>
      <c r="BWN132" s="6"/>
      <c r="BWO132" s="6"/>
      <c r="BWP132" s="6"/>
      <c r="BWQ132" s="6"/>
      <c r="BWR132" s="6"/>
      <c r="BWS132" s="6"/>
      <c r="BWT132" s="6"/>
      <c r="BWU132" s="6"/>
      <c r="BWV132" s="6"/>
      <c r="BWW132" s="6"/>
      <c r="BWX132" s="6"/>
      <c r="BWY132" s="6"/>
      <c r="BWZ132" s="6"/>
      <c r="BXA132" s="6"/>
      <c r="BXB132" s="6"/>
      <c r="BXC132" s="6"/>
      <c r="BXD132" s="6"/>
      <c r="BXE132" s="6"/>
      <c r="BXF132" s="6"/>
      <c r="BXG132" s="6"/>
      <c r="BXH132" s="6"/>
      <c r="BXI132" s="6"/>
      <c r="BXJ132" s="6"/>
      <c r="BXK132" s="6"/>
      <c r="BXL132" s="6"/>
      <c r="BXM132" s="6"/>
      <c r="BXN132" s="6"/>
      <c r="BXO132" s="6"/>
      <c r="BXP132" s="6"/>
      <c r="BXQ132" s="6"/>
      <c r="BXR132" s="6"/>
      <c r="BXS132" s="6"/>
      <c r="BXT132" s="6"/>
      <c r="BXU132" s="6"/>
      <c r="BXV132" s="6"/>
      <c r="BXW132" s="6"/>
      <c r="BXX132" s="6"/>
      <c r="BXY132" s="6"/>
    </row>
    <row r="133" spans="1:2001" s="107" customFormat="1" ht="32.25" customHeight="1">
      <c r="A133" s="98"/>
      <c r="B133" s="102" t="s">
        <v>115</v>
      </c>
      <c r="C133" s="103"/>
      <c r="D133" s="103"/>
      <c r="E133" s="103"/>
      <c r="F133" s="103"/>
      <c r="G133" s="71"/>
      <c r="H133" s="71"/>
      <c r="I133" s="104">
        <f>SUM(I15:I132)</f>
        <v>212169.56349999999</v>
      </c>
      <c r="J133" s="104">
        <f>SUM(J15:J132)</f>
        <v>2546034.7620000015</v>
      </c>
      <c r="K133" s="104">
        <f>SUM(K15:K131)</f>
        <v>2652014.6327999989</v>
      </c>
      <c r="L133" s="105"/>
      <c r="M133" s="105">
        <f t="shared" ref="M133:N133" si="59">SUM(M15:M131)</f>
        <v>-5265.1720090408407</v>
      </c>
      <c r="N133" s="105">
        <f t="shared" si="59"/>
        <v>-63182.064108490136</v>
      </c>
      <c r="O133" s="104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/>
      <c r="NW133" s="40"/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40"/>
      <c r="PD133" s="40"/>
      <c r="PE133" s="40"/>
      <c r="PF133" s="40"/>
      <c r="PG133" s="40"/>
      <c r="PH133" s="40"/>
      <c r="PI133" s="40"/>
      <c r="PJ133" s="40"/>
      <c r="PK133" s="40"/>
      <c r="PL133" s="40"/>
      <c r="PM133" s="40"/>
      <c r="PN133" s="40"/>
      <c r="PO133" s="40"/>
      <c r="PP133" s="40"/>
      <c r="PQ133" s="40"/>
      <c r="PR133" s="40"/>
      <c r="PS133" s="40"/>
      <c r="PT133" s="40"/>
      <c r="PU133" s="40"/>
      <c r="PV133" s="40"/>
      <c r="PW133" s="40"/>
      <c r="PX133" s="40"/>
      <c r="PY133" s="40"/>
      <c r="PZ133" s="40"/>
      <c r="QA133" s="40"/>
      <c r="QB133" s="40"/>
      <c r="QC133" s="40"/>
      <c r="QD133" s="40"/>
      <c r="QE133" s="40"/>
      <c r="QF133" s="40"/>
      <c r="QG133" s="40"/>
      <c r="QH133" s="40"/>
      <c r="QI133" s="40"/>
      <c r="QJ133" s="40"/>
      <c r="QK133" s="40"/>
      <c r="QL133" s="40"/>
      <c r="QM133" s="40"/>
      <c r="QN133" s="40"/>
      <c r="QO133" s="40"/>
      <c r="QP133" s="40"/>
      <c r="QQ133" s="40"/>
      <c r="QR133" s="40"/>
      <c r="QS133" s="40"/>
      <c r="QT133" s="40"/>
      <c r="QU133" s="40"/>
      <c r="QV133" s="40"/>
      <c r="QW133" s="40"/>
      <c r="QX133" s="40"/>
      <c r="QY133" s="40"/>
      <c r="QZ133" s="40"/>
      <c r="RA133" s="40"/>
      <c r="RB133" s="40"/>
      <c r="RC133" s="40"/>
      <c r="RD133" s="40"/>
      <c r="RE133" s="40"/>
      <c r="RF133" s="40"/>
      <c r="RG133" s="40"/>
      <c r="RH133" s="40"/>
      <c r="RI133" s="40"/>
      <c r="RJ133" s="40"/>
      <c r="RK133" s="40"/>
      <c r="RL133" s="40"/>
      <c r="RM133" s="40"/>
      <c r="RN133" s="40"/>
      <c r="RO133" s="40"/>
      <c r="RP133" s="40"/>
      <c r="RQ133" s="40"/>
      <c r="RR133" s="40"/>
      <c r="RS133" s="40"/>
      <c r="RT133" s="40"/>
      <c r="RU133" s="40"/>
      <c r="RV133" s="40"/>
      <c r="RW133" s="40"/>
      <c r="RX133" s="40"/>
      <c r="RY133" s="40"/>
      <c r="RZ133" s="40"/>
      <c r="SA133" s="40"/>
      <c r="SB133" s="40"/>
      <c r="SC133" s="40"/>
      <c r="SD133" s="40"/>
      <c r="SE133" s="40"/>
      <c r="SF133" s="40"/>
      <c r="SG133" s="40"/>
      <c r="SH133" s="40"/>
      <c r="SI133" s="40"/>
      <c r="SJ133" s="40"/>
      <c r="SK133" s="40"/>
      <c r="SL133" s="40"/>
      <c r="SM133" s="40"/>
      <c r="SN133" s="40"/>
      <c r="SO133" s="40"/>
      <c r="SP133" s="40"/>
      <c r="SQ133" s="40"/>
      <c r="SR133" s="40"/>
      <c r="SS133" s="40"/>
      <c r="ST133" s="40"/>
      <c r="SU133" s="40"/>
      <c r="SV133" s="40"/>
      <c r="SW133" s="40"/>
      <c r="SX133" s="40"/>
      <c r="SY133" s="40"/>
      <c r="SZ133" s="40"/>
      <c r="TA133" s="40"/>
      <c r="TB133" s="40"/>
      <c r="TC133" s="40"/>
      <c r="TD133" s="40"/>
      <c r="TE133" s="40"/>
      <c r="TF133" s="40"/>
      <c r="TG133" s="40"/>
      <c r="TH133" s="40"/>
      <c r="TI133" s="40"/>
      <c r="TJ133" s="40"/>
      <c r="TK133" s="40"/>
      <c r="TL133" s="40"/>
      <c r="TM133" s="40"/>
      <c r="TN133" s="40"/>
      <c r="TO133" s="40"/>
      <c r="TP133" s="40"/>
      <c r="TQ133" s="40"/>
      <c r="TR133" s="40"/>
      <c r="TS133" s="40"/>
      <c r="TT133" s="40"/>
      <c r="TU133" s="40"/>
      <c r="TV133" s="40"/>
      <c r="TW133" s="40"/>
      <c r="TX133" s="40"/>
      <c r="TY133" s="40"/>
      <c r="TZ133" s="40"/>
      <c r="UA133" s="40"/>
      <c r="UB133" s="40"/>
      <c r="UC133" s="40"/>
      <c r="UD133" s="40"/>
      <c r="UE133" s="40"/>
      <c r="UF133" s="40"/>
      <c r="UG133" s="40"/>
      <c r="UH133" s="40"/>
      <c r="UI133" s="40"/>
      <c r="UJ133" s="40"/>
      <c r="UK133" s="40"/>
      <c r="UL133" s="40"/>
      <c r="UM133" s="40"/>
      <c r="UN133" s="40"/>
      <c r="UO133" s="40"/>
      <c r="UP133" s="40"/>
      <c r="UQ133" s="40"/>
      <c r="UR133" s="40"/>
      <c r="US133" s="40"/>
      <c r="UT133" s="40"/>
      <c r="UU133" s="40"/>
      <c r="UV133" s="40"/>
      <c r="UW133" s="40"/>
      <c r="UX133" s="40"/>
      <c r="UY133" s="40"/>
      <c r="UZ133" s="40"/>
      <c r="VA133" s="40"/>
      <c r="VB133" s="40"/>
      <c r="VC133" s="40"/>
      <c r="VD133" s="40"/>
      <c r="VE133" s="40"/>
      <c r="VF133" s="40"/>
      <c r="VG133" s="40"/>
      <c r="VH133" s="40"/>
      <c r="VI133" s="40"/>
      <c r="VJ133" s="40"/>
      <c r="VK133" s="40"/>
      <c r="VL133" s="40"/>
      <c r="VM133" s="40"/>
      <c r="VN133" s="40"/>
      <c r="VO133" s="40"/>
      <c r="VP133" s="40"/>
      <c r="VQ133" s="40"/>
      <c r="VR133" s="40"/>
      <c r="VS133" s="40"/>
      <c r="VT133" s="40"/>
      <c r="VU133" s="40"/>
      <c r="VV133" s="40"/>
      <c r="VW133" s="40"/>
      <c r="VX133" s="40"/>
      <c r="VY133" s="40"/>
      <c r="VZ133" s="40"/>
      <c r="WA133" s="40"/>
      <c r="WB133" s="40"/>
      <c r="WC133" s="40"/>
      <c r="WD133" s="40"/>
      <c r="WE133" s="40"/>
      <c r="WF133" s="40"/>
      <c r="WG133" s="40"/>
      <c r="WH133" s="40"/>
      <c r="WI133" s="40"/>
      <c r="WJ133" s="40"/>
      <c r="WK133" s="40"/>
      <c r="WL133" s="40"/>
      <c r="WM133" s="40"/>
      <c r="WN133" s="40"/>
      <c r="WO133" s="40"/>
      <c r="WP133" s="40"/>
      <c r="WQ133" s="40"/>
      <c r="WR133" s="40"/>
      <c r="WS133" s="40"/>
      <c r="WT133" s="40"/>
      <c r="WU133" s="40"/>
      <c r="WV133" s="40"/>
      <c r="WW133" s="40"/>
      <c r="WX133" s="40"/>
      <c r="WY133" s="40"/>
      <c r="WZ133" s="40"/>
      <c r="XA133" s="40"/>
      <c r="XB133" s="40"/>
      <c r="XC133" s="40"/>
      <c r="XD133" s="40"/>
      <c r="XE133" s="40"/>
      <c r="XF133" s="40"/>
      <c r="XG133" s="40"/>
      <c r="XH133" s="40"/>
      <c r="XI133" s="40"/>
      <c r="XJ133" s="40"/>
      <c r="XK133" s="40"/>
      <c r="XL133" s="40"/>
      <c r="XM133" s="40"/>
      <c r="XN133" s="40"/>
      <c r="XO133" s="40"/>
      <c r="XP133" s="40"/>
      <c r="XQ133" s="40"/>
      <c r="XR133" s="40"/>
      <c r="XS133" s="40"/>
      <c r="XT133" s="40"/>
      <c r="XU133" s="40"/>
      <c r="XV133" s="40"/>
      <c r="XW133" s="40"/>
      <c r="XX133" s="40"/>
      <c r="XY133" s="40"/>
      <c r="XZ133" s="40"/>
      <c r="YA133" s="40"/>
      <c r="YB133" s="40"/>
      <c r="YC133" s="40"/>
      <c r="YD133" s="40"/>
      <c r="YE133" s="40"/>
      <c r="YF133" s="40"/>
      <c r="YG133" s="40"/>
      <c r="YH133" s="40"/>
      <c r="YI133" s="40"/>
      <c r="YJ133" s="40"/>
      <c r="YK133" s="40"/>
      <c r="YL133" s="40"/>
      <c r="YM133" s="40"/>
      <c r="YN133" s="40"/>
      <c r="YO133" s="40"/>
      <c r="YP133" s="40"/>
      <c r="YQ133" s="40"/>
      <c r="YR133" s="40"/>
      <c r="YS133" s="40"/>
      <c r="YT133" s="40"/>
      <c r="YU133" s="40"/>
      <c r="YV133" s="40"/>
      <c r="YW133" s="40"/>
      <c r="YX133" s="40"/>
      <c r="YY133" s="40"/>
      <c r="YZ133" s="40"/>
      <c r="ZA133" s="40"/>
      <c r="ZB133" s="40"/>
      <c r="ZC133" s="40"/>
      <c r="ZD133" s="40"/>
      <c r="ZE133" s="40"/>
      <c r="ZF133" s="40"/>
      <c r="ZG133" s="40"/>
      <c r="ZH133" s="40"/>
      <c r="ZI133" s="40"/>
      <c r="ZJ133" s="40"/>
      <c r="ZK133" s="40"/>
      <c r="ZL133" s="40"/>
      <c r="ZM133" s="40"/>
      <c r="ZN133" s="40"/>
      <c r="ZO133" s="40"/>
      <c r="ZP133" s="40"/>
      <c r="ZQ133" s="40"/>
      <c r="ZR133" s="40"/>
      <c r="ZS133" s="40"/>
      <c r="ZT133" s="40"/>
      <c r="ZU133" s="40"/>
      <c r="ZV133" s="40"/>
      <c r="ZW133" s="40"/>
      <c r="ZX133" s="40"/>
      <c r="ZY133" s="40"/>
      <c r="ZZ133" s="40"/>
      <c r="AAA133" s="40"/>
      <c r="AAB133" s="40"/>
      <c r="AAC133" s="40"/>
      <c r="AAD133" s="40"/>
      <c r="AAE133" s="40"/>
      <c r="AAF133" s="40"/>
      <c r="AAG133" s="40"/>
      <c r="AAH133" s="40"/>
      <c r="AAI133" s="40"/>
      <c r="AAJ133" s="40"/>
      <c r="AAK133" s="40"/>
      <c r="AAL133" s="40"/>
      <c r="AAM133" s="40"/>
      <c r="AAN133" s="40"/>
      <c r="AAO133" s="40"/>
      <c r="AAP133" s="40"/>
      <c r="AAQ133" s="40"/>
      <c r="AAR133" s="40"/>
      <c r="AAS133" s="40"/>
      <c r="AAT133" s="40"/>
      <c r="AAU133" s="40"/>
      <c r="AAV133" s="40"/>
      <c r="AAW133" s="40"/>
      <c r="AAX133" s="40"/>
      <c r="AAY133" s="40"/>
      <c r="AAZ133" s="40"/>
      <c r="ABA133" s="40"/>
      <c r="ABB133" s="40"/>
      <c r="ABC133" s="40"/>
      <c r="ABD133" s="40"/>
      <c r="ABE133" s="40"/>
      <c r="ABF133" s="40"/>
      <c r="ABG133" s="40"/>
      <c r="ABH133" s="40"/>
      <c r="ABI133" s="40"/>
      <c r="ABJ133" s="40"/>
      <c r="ABK133" s="40"/>
      <c r="ABL133" s="40"/>
      <c r="ABM133" s="40"/>
      <c r="ABN133" s="40"/>
      <c r="ABO133" s="40"/>
      <c r="ABP133" s="40"/>
      <c r="ABQ133" s="40"/>
      <c r="ABR133" s="40"/>
      <c r="ABS133" s="40"/>
      <c r="ABT133" s="40"/>
      <c r="ABU133" s="40"/>
      <c r="ABV133" s="40"/>
      <c r="ABW133" s="40"/>
      <c r="ABX133" s="40"/>
      <c r="ABY133" s="40"/>
      <c r="ABZ133" s="40"/>
      <c r="ACA133" s="40"/>
      <c r="ACB133" s="40"/>
      <c r="ACC133" s="40"/>
      <c r="ACD133" s="40"/>
      <c r="ACE133" s="40"/>
      <c r="ACF133" s="40"/>
      <c r="ACG133" s="40"/>
      <c r="ACH133" s="40"/>
      <c r="ACI133" s="40"/>
      <c r="ACJ133" s="40"/>
      <c r="ACK133" s="40"/>
      <c r="ACL133" s="40"/>
      <c r="ACM133" s="40"/>
      <c r="ACN133" s="40"/>
      <c r="ACO133" s="40"/>
      <c r="ACP133" s="40"/>
      <c r="ACQ133" s="40"/>
      <c r="ACR133" s="40"/>
      <c r="ACS133" s="40"/>
      <c r="ACT133" s="40"/>
      <c r="ACU133" s="40"/>
      <c r="ACV133" s="40"/>
      <c r="ACW133" s="40"/>
      <c r="ACX133" s="40"/>
      <c r="ACY133" s="40"/>
      <c r="ACZ133" s="40"/>
      <c r="ADA133" s="40"/>
      <c r="ADB133" s="40"/>
      <c r="ADC133" s="40"/>
      <c r="ADD133" s="40"/>
      <c r="ADE133" s="40"/>
      <c r="ADF133" s="40"/>
      <c r="ADG133" s="40"/>
      <c r="ADH133" s="40"/>
      <c r="ADI133" s="40"/>
      <c r="ADJ133" s="40"/>
      <c r="ADK133" s="40"/>
      <c r="ADL133" s="40"/>
      <c r="ADM133" s="40"/>
      <c r="ADN133" s="40"/>
      <c r="ADO133" s="40"/>
      <c r="ADP133" s="40"/>
      <c r="ADQ133" s="40"/>
      <c r="ADR133" s="40"/>
      <c r="ADS133" s="40"/>
      <c r="ADT133" s="40"/>
      <c r="ADU133" s="40"/>
      <c r="ADV133" s="40"/>
      <c r="ADW133" s="40"/>
      <c r="ADX133" s="40"/>
      <c r="ADY133" s="40"/>
      <c r="ADZ133" s="40"/>
      <c r="AEA133" s="40"/>
      <c r="AEB133" s="40"/>
      <c r="AEC133" s="40"/>
      <c r="AED133" s="40"/>
      <c r="AEE133" s="40"/>
      <c r="AEF133" s="40"/>
      <c r="AEG133" s="40"/>
      <c r="AEH133" s="40"/>
      <c r="AEI133" s="40"/>
      <c r="AEJ133" s="40"/>
      <c r="AEK133" s="40"/>
      <c r="AEL133" s="40"/>
      <c r="AEM133" s="40"/>
      <c r="AEN133" s="40"/>
      <c r="AEO133" s="40"/>
      <c r="AEP133" s="40"/>
      <c r="AEQ133" s="40"/>
      <c r="AER133" s="40"/>
      <c r="AES133" s="40"/>
      <c r="AET133" s="40"/>
      <c r="AEU133" s="40"/>
      <c r="AEV133" s="40"/>
      <c r="AEW133" s="40"/>
      <c r="AEX133" s="40"/>
      <c r="AEY133" s="40"/>
      <c r="AEZ133" s="40"/>
      <c r="AFA133" s="40"/>
      <c r="AFB133" s="40"/>
      <c r="AFC133" s="40"/>
      <c r="AFD133" s="40"/>
      <c r="AFE133" s="40"/>
      <c r="AFF133" s="40"/>
      <c r="AFG133" s="40"/>
      <c r="AFH133" s="40"/>
      <c r="AFI133" s="40"/>
      <c r="AFJ133" s="40"/>
      <c r="AFK133" s="40"/>
      <c r="AFL133" s="40"/>
      <c r="AFM133" s="40"/>
      <c r="AFN133" s="40"/>
      <c r="AFO133" s="40"/>
      <c r="AFP133" s="40"/>
      <c r="AFQ133" s="40"/>
      <c r="AFR133" s="40"/>
      <c r="AFS133" s="40"/>
      <c r="AFT133" s="40"/>
      <c r="AFU133" s="40"/>
      <c r="AFV133" s="40"/>
      <c r="AFW133" s="40"/>
      <c r="AFX133" s="40"/>
      <c r="AFY133" s="40"/>
      <c r="AFZ133" s="40"/>
      <c r="AGA133" s="40"/>
      <c r="AGB133" s="40"/>
      <c r="AGC133" s="40"/>
      <c r="AGD133" s="40"/>
      <c r="AGE133" s="40"/>
      <c r="AGF133" s="40"/>
      <c r="AGG133" s="40"/>
      <c r="AGH133" s="40"/>
      <c r="AGI133" s="40"/>
      <c r="AGJ133" s="40"/>
      <c r="AGK133" s="40"/>
      <c r="AGL133" s="40"/>
      <c r="AGM133" s="40"/>
      <c r="AGN133" s="40"/>
      <c r="AGO133" s="40"/>
      <c r="AGP133" s="40"/>
      <c r="AGQ133" s="40"/>
      <c r="AGR133" s="40"/>
      <c r="AGS133" s="40"/>
      <c r="AGT133" s="40"/>
      <c r="AGU133" s="40"/>
      <c r="AGV133" s="40"/>
      <c r="AGW133" s="40"/>
      <c r="AGX133" s="40"/>
      <c r="AGY133" s="40"/>
      <c r="AGZ133" s="40"/>
      <c r="AHA133" s="40"/>
      <c r="AHB133" s="40"/>
      <c r="AHC133" s="40"/>
      <c r="AHD133" s="40"/>
      <c r="AHE133" s="40"/>
      <c r="AHF133" s="40"/>
      <c r="AHG133" s="40"/>
      <c r="AHH133" s="40"/>
      <c r="AHI133" s="40"/>
      <c r="AHJ133" s="40"/>
      <c r="AHK133" s="40"/>
      <c r="AHL133" s="40"/>
      <c r="AHM133" s="40"/>
      <c r="AHN133" s="40"/>
      <c r="AHO133" s="40"/>
      <c r="AHP133" s="40"/>
      <c r="AHQ133" s="40"/>
      <c r="AHR133" s="40"/>
      <c r="AHS133" s="40"/>
      <c r="AHT133" s="40"/>
      <c r="AHU133" s="40"/>
      <c r="AHV133" s="40"/>
      <c r="AHW133" s="40"/>
      <c r="AHX133" s="40"/>
      <c r="AHY133" s="40"/>
      <c r="AHZ133" s="40"/>
      <c r="AIA133" s="40"/>
      <c r="AIB133" s="40"/>
      <c r="AIC133" s="40"/>
      <c r="AID133" s="40"/>
      <c r="AIE133" s="40"/>
      <c r="AIF133" s="40"/>
      <c r="AIG133" s="40"/>
      <c r="AIH133" s="40"/>
      <c r="AII133" s="40"/>
      <c r="AIJ133" s="40"/>
      <c r="AIK133" s="40"/>
      <c r="AIL133" s="40"/>
      <c r="AIM133" s="40"/>
      <c r="AIN133" s="40"/>
      <c r="AIO133" s="40"/>
      <c r="AIP133" s="40"/>
      <c r="AIQ133" s="40"/>
      <c r="AIR133" s="40"/>
      <c r="AIS133" s="40"/>
      <c r="AIT133" s="40"/>
      <c r="AIU133" s="40"/>
      <c r="AIV133" s="40"/>
      <c r="AIW133" s="40"/>
      <c r="AIX133" s="40"/>
      <c r="AIY133" s="40"/>
      <c r="AIZ133" s="40"/>
      <c r="AJA133" s="40"/>
      <c r="AJB133" s="40"/>
      <c r="AJC133" s="40"/>
      <c r="AJD133" s="40"/>
      <c r="AJE133" s="40"/>
      <c r="AJF133" s="40"/>
      <c r="AJG133" s="40"/>
      <c r="AJH133" s="40"/>
      <c r="AJI133" s="40"/>
      <c r="AJJ133" s="40"/>
      <c r="AJK133" s="40"/>
      <c r="AJL133" s="40"/>
      <c r="AJM133" s="40"/>
      <c r="AJN133" s="40"/>
      <c r="AJO133" s="40"/>
      <c r="AJP133" s="40"/>
      <c r="AJQ133" s="40"/>
      <c r="AJR133" s="40"/>
      <c r="AJS133" s="40"/>
      <c r="AJT133" s="40"/>
      <c r="AJU133" s="40"/>
      <c r="AJV133" s="40"/>
      <c r="AJW133" s="40"/>
      <c r="AJX133" s="40"/>
      <c r="AJY133" s="40"/>
      <c r="AJZ133" s="40"/>
      <c r="AKA133" s="40"/>
      <c r="AKB133" s="40"/>
      <c r="AKC133" s="40"/>
      <c r="AKD133" s="40"/>
      <c r="AKE133" s="40"/>
      <c r="AKF133" s="40"/>
      <c r="AKG133" s="40"/>
      <c r="AKH133" s="40"/>
      <c r="AKI133" s="40"/>
      <c r="AKJ133" s="40"/>
      <c r="AKK133" s="40"/>
      <c r="AKL133" s="40"/>
      <c r="AKM133" s="40"/>
      <c r="AKN133" s="40"/>
      <c r="AKO133" s="40"/>
      <c r="AKP133" s="40"/>
      <c r="AKQ133" s="40"/>
      <c r="AKR133" s="40"/>
      <c r="AKS133" s="40"/>
      <c r="AKT133" s="40"/>
      <c r="AKU133" s="40"/>
      <c r="AKV133" s="40"/>
      <c r="AKW133" s="40"/>
      <c r="AKX133" s="40"/>
      <c r="AKY133" s="40"/>
      <c r="AKZ133" s="40"/>
      <c r="ALA133" s="40"/>
      <c r="ALB133" s="40"/>
      <c r="ALC133" s="40"/>
      <c r="ALD133" s="40"/>
      <c r="ALE133" s="40"/>
      <c r="ALF133" s="40"/>
      <c r="ALG133" s="40"/>
      <c r="ALH133" s="40"/>
      <c r="ALI133" s="40"/>
      <c r="ALJ133" s="40"/>
      <c r="ALK133" s="40"/>
      <c r="ALL133" s="40"/>
      <c r="ALM133" s="40"/>
      <c r="ALN133" s="40"/>
      <c r="ALO133" s="40"/>
      <c r="ALP133" s="40"/>
      <c r="ALQ133" s="40"/>
      <c r="ALR133" s="40"/>
      <c r="ALS133" s="40"/>
      <c r="ALT133" s="40"/>
      <c r="ALU133" s="40"/>
      <c r="ALV133" s="40"/>
      <c r="ALW133" s="40"/>
      <c r="ALX133" s="40"/>
      <c r="ALY133" s="40"/>
      <c r="ALZ133" s="40"/>
      <c r="AMA133" s="40"/>
      <c r="AMB133" s="40"/>
      <c r="AMC133" s="40"/>
      <c r="AMD133" s="40"/>
      <c r="AME133" s="40"/>
      <c r="AMF133" s="40"/>
      <c r="AMG133" s="40"/>
      <c r="AMH133" s="40"/>
      <c r="AMI133" s="40"/>
      <c r="AMJ133" s="40"/>
      <c r="AMK133" s="40"/>
      <c r="AML133" s="40"/>
      <c r="AMM133" s="40"/>
      <c r="AMN133" s="40"/>
      <c r="AMO133" s="40"/>
      <c r="AMP133" s="40"/>
      <c r="AMQ133" s="40"/>
      <c r="AMR133" s="40"/>
      <c r="AMS133" s="40"/>
      <c r="AMT133" s="40"/>
      <c r="AMU133" s="40"/>
      <c r="AMV133" s="40"/>
      <c r="AMW133" s="40"/>
      <c r="AMX133" s="40"/>
      <c r="AMY133" s="40"/>
      <c r="AMZ133" s="40"/>
      <c r="ANA133" s="40"/>
      <c r="ANB133" s="40"/>
      <c r="ANC133" s="40"/>
      <c r="AND133" s="40"/>
      <c r="ANE133" s="40"/>
      <c r="ANF133" s="40"/>
      <c r="ANG133" s="40"/>
      <c r="ANH133" s="40"/>
      <c r="ANI133" s="40"/>
      <c r="ANJ133" s="40"/>
      <c r="ANK133" s="40"/>
      <c r="ANL133" s="40"/>
      <c r="ANM133" s="40"/>
      <c r="ANN133" s="40"/>
      <c r="ANO133" s="40"/>
      <c r="ANP133" s="40"/>
      <c r="ANQ133" s="40"/>
      <c r="ANR133" s="40"/>
      <c r="ANS133" s="40"/>
      <c r="ANT133" s="40"/>
      <c r="ANU133" s="40"/>
      <c r="ANV133" s="40"/>
      <c r="ANW133" s="40"/>
      <c r="ANX133" s="40"/>
      <c r="ANY133" s="40"/>
      <c r="ANZ133" s="40"/>
      <c r="AOA133" s="40"/>
      <c r="AOB133" s="40"/>
      <c r="AOC133" s="40"/>
      <c r="AOD133" s="40"/>
      <c r="AOE133" s="40"/>
      <c r="AOF133" s="40"/>
      <c r="AOG133" s="40"/>
      <c r="AOH133" s="40"/>
      <c r="AOI133" s="40"/>
      <c r="AOJ133" s="40"/>
      <c r="AOK133" s="40"/>
      <c r="AOL133" s="40"/>
      <c r="AOM133" s="40"/>
      <c r="AON133" s="40"/>
      <c r="AOO133" s="40"/>
      <c r="AOP133" s="40"/>
      <c r="AOQ133" s="40"/>
      <c r="AOR133" s="40"/>
      <c r="AOS133" s="40"/>
      <c r="AOT133" s="40"/>
      <c r="AOU133" s="40"/>
      <c r="AOV133" s="40"/>
      <c r="AOW133" s="40"/>
      <c r="AOX133" s="40"/>
      <c r="AOY133" s="40"/>
      <c r="AOZ133" s="40"/>
      <c r="APA133" s="40"/>
      <c r="APB133" s="40"/>
      <c r="APC133" s="40"/>
      <c r="APD133" s="40"/>
      <c r="APE133" s="40"/>
      <c r="APF133" s="40"/>
      <c r="APG133" s="40"/>
      <c r="APH133" s="40"/>
      <c r="API133" s="40"/>
      <c r="APJ133" s="40"/>
      <c r="APK133" s="40"/>
      <c r="APL133" s="40"/>
      <c r="APM133" s="40"/>
      <c r="APN133" s="40"/>
      <c r="APO133" s="40"/>
      <c r="APP133" s="40"/>
      <c r="APQ133" s="40"/>
      <c r="APR133" s="40"/>
      <c r="APS133" s="40"/>
      <c r="APT133" s="40"/>
      <c r="APU133" s="40"/>
      <c r="APV133" s="40"/>
      <c r="APW133" s="40"/>
      <c r="APX133" s="40"/>
      <c r="APY133" s="40"/>
      <c r="APZ133" s="40"/>
      <c r="AQA133" s="40"/>
      <c r="AQB133" s="40"/>
      <c r="AQC133" s="40"/>
      <c r="AQD133" s="40"/>
      <c r="AQE133" s="40"/>
      <c r="AQF133" s="40"/>
      <c r="AQG133" s="40"/>
      <c r="AQH133" s="40"/>
      <c r="AQI133" s="40"/>
      <c r="AQJ133" s="40"/>
      <c r="AQK133" s="40"/>
      <c r="AQL133" s="40"/>
      <c r="AQM133" s="40"/>
      <c r="AQN133" s="40"/>
      <c r="AQO133" s="40"/>
      <c r="AQP133" s="40"/>
      <c r="AQQ133" s="40"/>
      <c r="AQR133" s="40"/>
      <c r="AQS133" s="40"/>
      <c r="AQT133" s="40"/>
      <c r="AQU133" s="40"/>
      <c r="AQV133" s="40"/>
      <c r="AQW133" s="40"/>
      <c r="AQX133" s="40"/>
      <c r="AQY133" s="40"/>
      <c r="AQZ133" s="40"/>
      <c r="ARA133" s="40"/>
      <c r="ARB133" s="40"/>
      <c r="ARC133" s="40"/>
      <c r="ARD133" s="40"/>
      <c r="ARE133" s="40"/>
      <c r="ARF133" s="40"/>
      <c r="ARG133" s="40"/>
      <c r="ARH133" s="40"/>
      <c r="ARI133" s="40"/>
      <c r="ARJ133" s="40"/>
      <c r="ARK133" s="40"/>
      <c r="ARL133" s="40"/>
      <c r="ARM133" s="40"/>
      <c r="ARN133" s="40"/>
      <c r="ARO133" s="40"/>
      <c r="ARP133" s="40"/>
      <c r="ARQ133" s="40"/>
      <c r="ARR133" s="40"/>
      <c r="ARS133" s="40"/>
      <c r="ART133" s="40"/>
      <c r="ARU133" s="40"/>
      <c r="ARV133" s="40"/>
      <c r="ARW133" s="40"/>
      <c r="ARX133" s="40"/>
      <c r="ARY133" s="40"/>
      <c r="ARZ133" s="40"/>
      <c r="ASA133" s="40"/>
      <c r="ASB133" s="40"/>
      <c r="ASC133" s="40"/>
      <c r="ASD133" s="40"/>
      <c r="ASE133" s="40"/>
      <c r="ASF133" s="40"/>
      <c r="ASG133" s="40"/>
      <c r="ASH133" s="40"/>
      <c r="ASI133" s="40"/>
      <c r="ASJ133" s="40"/>
      <c r="ASK133" s="40"/>
      <c r="ASL133" s="40"/>
      <c r="ASM133" s="40"/>
      <c r="ASN133" s="40"/>
      <c r="ASO133" s="40"/>
      <c r="ASP133" s="40"/>
      <c r="ASQ133" s="40"/>
      <c r="ASR133" s="40"/>
      <c r="ASS133" s="40"/>
      <c r="AST133" s="40"/>
      <c r="ASU133" s="40"/>
      <c r="ASV133" s="40"/>
      <c r="ASW133" s="40"/>
      <c r="ASX133" s="40"/>
      <c r="ASY133" s="40"/>
      <c r="ASZ133" s="40"/>
      <c r="ATA133" s="40"/>
      <c r="ATB133" s="40"/>
      <c r="ATC133" s="40"/>
      <c r="ATD133" s="40"/>
      <c r="ATE133" s="40"/>
      <c r="ATF133" s="40"/>
      <c r="ATG133" s="40"/>
      <c r="ATH133" s="40"/>
      <c r="ATI133" s="40"/>
      <c r="ATJ133" s="40"/>
      <c r="ATK133" s="40"/>
      <c r="ATL133" s="40"/>
      <c r="ATM133" s="40"/>
      <c r="ATN133" s="40"/>
      <c r="ATO133" s="40"/>
      <c r="ATP133" s="40"/>
      <c r="ATQ133" s="40"/>
      <c r="ATR133" s="40"/>
      <c r="ATS133" s="40"/>
      <c r="ATT133" s="40"/>
      <c r="ATU133" s="40"/>
      <c r="ATV133" s="40"/>
      <c r="ATW133" s="40"/>
      <c r="ATX133" s="40"/>
      <c r="ATY133" s="40"/>
      <c r="ATZ133" s="40"/>
      <c r="AUA133" s="40"/>
      <c r="AUB133" s="40"/>
      <c r="AUC133" s="40"/>
      <c r="AUD133" s="40"/>
      <c r="AUE133" s="40"/>
      <c r="AUF133" s="40"/>
      <c r="AUG133" s="40"/>
      <c r="AUH133" s="40"/>
      <c r="AUI133" s="40"/>
      <c r="AUJ133" s="40"/>
      <c r="AUK133" s="40"/>
      <c r="AUL133" s="40"/>
      <c r="AUM133" s="40"/>
      <c r="AUN133" s="40"/>
      <c r="AUO133" s="40"/>
      <c r="AUP133" s="40"/>
      <c r="AUQ133" s="40"/>
      <c r="AUR133" s="40"/>
      <c r="AUS133" s="40"/>
      <c r="AUT133" s="40"/>
      <c r="AUU133" s="40"/>
      <c r="AUV133" s="40"/>
      <c r="AUW133" s="40"/>
      <c r="AUX133" s="40"/>
      <c r="AUY133" s="40"/>
      <c r="AUZ133" s="40"/>
      <c r="AVA133" s="40"/>
      <c r="AVB133" s="40"/>
      <c r="AVC133" s="40"/>
      <c r="AVD133" s="40"/>
      <c r="AVE133" s="40"/>
      <c r="AVF133" s="40"/>
      <c r="AVG133" s="40"/>
      <c r="AVH133" s="40"/>
      <c r="AVI133" s="40"/>
      <c r="AVJ133" s="40"/>
      <c r="AVK133" s="40"/>
      <c r="AVL133" s="40"/>
      <c r="AVM133" s="40"/>
      <c r="AVN133" s="40"/>
      <c r="AVO133" s="40"/>
      <c r="AVP133" s="40"/>
      <c r="AVQ133" s="40"/>
      <c r="AVR133" s="40"/>
      <c r="AVS133" s="40"/>
      <c r="AVT133" s="40"/>
      <c r="AVU133" s="40"/>
      <c r="AVV133" s="40"/>
      <c r="AVW133" s="40"/>
      <c r="AVX133" s="40"/>
      <c r="AVY133" s="40"/>
      <c r="AVZ133" s="40"/>
      <c r="AWA133" s="40"/>
      <c r="AWB133" s="40"/>
      <c r="AWC133" s="40"/>
      <c r="AWD133" s="40"/>
      <c r="AWE133" s="40"/>
      <c r="AWF133" s="40"/>
      <c r="AWG133" s="40"/>
      <c r="AWH133" s="40"/>
      <c r="AWI133" s="40"/>
      <c r="AWJ133" s="40"/>
      <c r="AWK133" s="40"/>
      <c r="AWL133" s="40"/>
      <c r="AWM133" s="40"/>
      <c r="AWN133" s="40"/>
      <c r="AWO133" s="40"/>
      <c r="AWP133" s="40"/>
      <c r="AWQ133" s="40"/>
      <c r="AWR133" s="40"/>
      <c r="AWS133" s="40"/>
      <c r="AWT133" s="40"/>
      <c r="AWU133" s="40"/>
      <c r="AWV133" s="40"/>
      <c r="AWW133" s="40"/>
      <c r="AWX133" s="40"/>
      <c r="AWY133" s="40"/>
      <c r="AWZ133" s="40"/>
      <c r="AXA133" s="40"/>
      <c r="AXB133" s="40"/>
      <c r="AXC133" s="40"/>
      <c r="AXD133" s="40"/>
      <c r="AXE133" s="40"/>
      <c r="AXF133" s="40"/>
      <c r="AXG133" s="40"/>
      <c r="AXH133" s="40"/>
      <c r="AXI133" s="40"/>
      <c r="AXJ133" s="40"/>
      <c r="AXK133" s="40"/>
      <c r="AXL133" s="40"/>
      <c r="AXM133" s="40"/>
      <c r="AXN133" s="40"/>
      <c r="AXO133" s="40"/>
      <c r="AXP133" s="40"/>
      <c r="AXQ133" s="40"/>
      <c r="AXR133" s="40"/>
      <c r="AXS133" s="40"/>
      <c r="AXT133" s="40"/>
      <c r="AXU133" s="40"/>
      <c r="AXV133" s="40"/>
      <c r="AXW133" s="40"/>
      <c r="AXX133" s="40"/>
      <c r="AXY133" s="40"/>
      <c r="AXZ133" s="40"/>
      <c r="AYA133" s="40"/>
      <c r="AYB133" s="40"/>
      <c r="AYC133" s="40"/>
      <c r="AYD133" s="40"/>
      <c r="AYE133" s="40"/>
      <c r="AYF133" s="40"/>
      <c r="AYG133" s="40"/>
      <c r="AYH133" s="40"/>
      <c r="AYI133" s="40"/>
      <c r="AYJ133" s="40"/>
      <c r="AYK133" s="40"/>
      <c r="AYL133" s="40"/>
      <c r="AYM133" s="40"/>
      <c r="AYN133" s="40"/>
      <c r="AYO133" s="40"/>
      <c r="AYP133" s="40"/>
      <c r="AYQ133" s="40"/>
      <c r="AYR133" s="40"/>
      <c r="AYS133" s="40"/>
      <c r="AYT133" s="40"/>
      <c r="AYU133" s="40"/>
      <c r="AYV133" s="40"/>
      <c r="AYW133" s="40"/>
      <c r="AYX133" s="40"/>
      <c r="AYY133" s="40"/>
      <c r="AYZ133" s="40"/>
      <c r="AZA133" s="40"/>
      <c r="AZB133" s="40"/>
      <c r="AZC133" s="40"/>
      <c r="AZD133" s="40"/>
      <c r="AZE133" s="40"/>
      <c r="AZF133" s="40"/>
      <c r="AZG133" s="40"/>
      <c r="AZH133" s="40"/>
      <c r="AZI133" s="40"/>
      <c r="AZJ133" s="40"/>
      <c r="AZK133" s="40"/>
      <c r="AZL133" s="40"/>
      <c r="AZM133" s="40"/>
      <c r="AZN133" s="40"/>
      <c r="AZO133" s="40"/>
      <c r="AZP133" s="40"/>
      <c r="AZQ133" s="40"/>
      <c r="AZR133" s="40"/>
      <c r="AZS133" s="40"/>
      <c r="AZT133" s="40"/>
      <c r="AZU133" s="40"/>
      <c r="AZV133" s="40"/>
      <c r="AZW133" s="40"/>
      <c r="AZX133" s="40"/>
      <c r="AZY133" s="40"/>
      <c r="AZZ133" s="40"/>
      <c r="BAA133" s="40"/>
      <c r="BAB133" s="40"/>
      <c r="BAC133" s="40"/>
      <c r="BAD133" s="40"/>
      <c r="BAE133" s="40"/>
      <c r="BAF133" s="40"/>
      <c r="BAG133" s="40"/>
      <c r="BAH133" s="40"/>
      <c r="BAI133" s="40"/>
      <c r="BAJ133" s="40"/>
      <c r="BAK133" s="40"/>
      <c r="BAL133" s="40"/>
      <c r="BAM133" s="40"/>
      <c r="BAN133" s="40"/>
      <c r="BAO133" s="40"/>
      <c r="BAP133" s="40"/>
      <c r="BAQ133" s="40"/>
      <c r="BAR133" s="40"/>
      <c r="BAS133" s="40"/>
      <c r="BAT133" s="40"/>
      <c r="BAU133" s="40"/>
      <c r="BAV133" s="40"/>
      <c r="BAW133" s="40"/>
      <c r="BAX133" s="40"/>
      <c r="BAY133" s="40"/>
      <c r="BAZ133" s="40"/>
      <c r="BBA133" s="40"/>
      <c r="BBB133" s="40"/>
      <c r="BBC133" s="40"/>
      <c r="BBD133" s="40"/>
      <c r="BBE133" s="40"/>
      <c r="BBF133" s="40"/>
      <c r="BBG133" s="40"/>
      <c r="BBH133" s="40"/>
      <c r="BBI133" s="40"/>
      <c r="BBJ133" s="40"/>
      <c r="BBK133" s="40"/>
      <c r="BBL133" s="40"/>
      <c r="BBM133" s="40"/>
      <c r="BBN133" s="40"/>
      <c r="BBO133" s="40"/>
      <c r="BBP133" s="40"/>
      <c r="BBQ133" s="40"/>
      <c r="BBR133" s="40"/>
      <c r="BBS133" s="40"/>
      <c r="BBT133" s="40"/>
      <c r="BBU133" s="40"/>
      <c r="BBV133" s="40"/>
      <c r="BBW133" s="40"/>
      <c r="BBX133" s="40"/>
      <c r="BBY133" s="40"/>
      <c r="BBZ133" s="40"/>
      <c r="BCA133" s="40"/>
      <c r="BCB133" s="40"/>
      <c r="BCC133" s="40"/>
      <c r="BCD133" s="40"/>
      <c r="BCE133" s="40"/>
      <c r="BCF133" s="40"/>
      <c r="BCG133" s="40"/>
      <c r="BCH133" s="40"/>
      <c r="BCI133" s="40"/>
      <c r="BCJ133" s="40"/>
      <c r="BCK133" s="40"/>
      <c r="BCL133" s="40"/>
      <c r="BCM133" s="40"/>
      <c r="BCN133" s="40"/>
      <c r="BCO133" s="40"/>
      <c r="BCP133" s="40"/>
      <c r="BCQ133" s="40"/>
      <c r="BCR133" s="40"/>
      <c r="BCS133" s="40"/>
      <c r="BCT133" s="40"/>
      <c r="BCU133" s="40"/>
      <c r="BCV133" s="40"/>
      <c r="BCW133" s="40"/>
      <c r="BCX133" s="40"/>
      <c r="BCY133" s="40"/>
      <c r="BCZ133" s="40"/>
      <c r="BDA133" s="40"/>
      <c r="BDB133" s="40"/>
      <c r="BDC133" s="40"/>
      <c r="BDD133" s="40"/>
      <c r="BDE133" s="40"/>
      <c r="BDF133" s="40"/>
      <c r="BDG133" s="40"/>
      <c r="BDH133" s="40"/>
      <c r="BDI133" s="40"/>
      <c r="BDJ133" s="40"/>
      <c r="BDK133" s="40"/>
      <c r="BDL133" s="40"/>
      <c r="BDM133" s="40"/>
      <c r="BDN133" s="40"/>
      <c r="BDO133" s="40"/>
      <c r="BDP133" s="40"/>
      <c r="BDQ133" s="40"/>
      <c r="BDR133" s="40"/>
      <c r="BDS133" s="40"/>
      <c r="BDT133" s="40"/>
      <c r="BDU133" s="40"/>
      <c r="BDV133" s="40"/>
      <c r="BDW133" s="40"/>
      <c r="BDX133" s="40"/>
      <c r="BDY133" s="40"/>
      <c r="BDZ133" s="40"/>
      <c r="BEA133" s="40"/>
      <c r="BEB133" s="40"/>
      <c r="BEC133" s="40"/>
      <c r="BED133" s="40"/>
      <c r="BEE133" s="40"/>
      <c r="BEF133" s="40"/>
      <c r="BEG133" s="40"/>
      <c r="BEH133" s="40"/>
      <c r="BEI133" s="40"/>
      <c r="BEJ133" s="40"/>
      <c r="BEK133" s="40"/>
      <c r="BEL133" s="40"/>
      <c r="BEM133" s="40"/>
      <c r="BEN133" s="40"/>
      <c r="BEO133" s="40"/>
      <c r="BEP133" s="40"/>
      <c r="BEQ133" s="40"/>
      <c r="BER133" s="40"/>
      <c r="BES133" s="40"/>
      <c r="BET133" s="40"/>
      <c r="BEU133" s="40"/>
      <c r="BEV133" s="40"/>
      <c r="BEW133" s="40"/>
      <c r="BEX133" s="40"/>
      <c r="BEY133" s="40"/>
      <c r="BEZ133" s="40"/>
      <c r="BFA133" s="40"/>
      <c r="BFB133" s="40"/>
      <c r="BFC133" s="40"/>
      <c r="BFD133" s="40"/>
      <c r="BFE133" s="40"/>
      <c r="BFF133" s="40"/>
      <c r="BFG133" s="40"/>
      <c r="BFH133" s="40"/>
      <c r="BFI133" s="40"/>
      <c r="BFJ133" s="40"/>
      <c r="BFK133" s="40"/>
      <c r="BFL133" s="40"/>
      <c r="BFM133" s="40"/>
      <c r="BFN133" s="40"/>
      <c r="BFO133" s="40"/>
      <c r="BFP133" s="40"/>
      <c r="BFQ133" s="40"/>
      <c r="BFR133" s="40"/>
      <c r="BFS133" s="40"/>
      <c r="BFT133" s="40"/>
      <c r="BFU133" s="40"/>
      <c r="BFV133" s="40"/>
      <c r="BFW133" s="40"/>
      <c r="BFX133" s="40"/>
      <c r="BFY133" s="40"/>
      <c r="BFZ133" s="40"/>
      <c r="BGA133" s="40"/>
      <c r="BGB133" s="40"/>
      <c r="BGC133" s="40"/>
      <c r="BGD133" s="40"/>
      <c r="BGE133" s="40"/>
      <c r="BGF133" s="40"/>
      <c r="BGG133" s="40"/>
      <c r="BGH133" s="40"/>
      <c r="BGI133" s="40"/>
      <c r="BGJ133" s="40"/>
      <c r="BGK133" s="40"/>
      <c r="BGL133" s="40"/>
      <c r="BGM133" s="40"/>
      <c r="BGN133" s="40"/>
      <c r="BGO133" s="40"/>
      <c r="BGP133" s="40"/>
      <c r="BGQ133" s="40"/>
      <c r="BGR133" s="40"/>
      <c r="BGS133" s="40"/>
      <c r="BGT133" s="40"/>
      <c r="BGU133" s="40"/>
      <c r="BGV133" s="40"/>
      <c r="BGW133" s="40"/>
      <c r="BGX133" s="40"/>
      <c r="BGY133" s="40"/>
      <c r="BGZ133" s="40"/>
      <c r="BHA133" s="40"/>
      <c r="BHB133" s="40"/>
      <c r="BHC133" s="40"/>
      <c r="BHD133" s="40"/>
      <c r="BHE133" s="40"/>
      <c r="BHF133" s="40"/>
      <c r="BHG133" s="40"/>
      <c r="BHH133" s="40"/>
      <c r="BHI133" s="40"/>
      <c r="BHJ133" s="40"/>
      <c r="BHK133" s="40"/>
      <c r="BHL133" s="40"/>
      <c r="BHM133" s="40"/>
      <c r="BHN133" s="40"/>
      <c r="BHO133" s="40"/>
      <c r="BHP133" s="40"/>
      <c r="BHQ133" s="40"/>
      <c r="BHR133" s="40"/>
      <c r="BHS133" s="40"/>
      <c r="BHT133" s="40"/>
      <c r="BHU133" s="40"/>
      <c r="BHV133" s="40"/>
      <c r="BHW133" s="40"/>
      <c r="BHX133" s="40"/>
      <c r="BHY133" s="40"/>
      <c r="BHZ133" s="40"/>
      <c r="BIA133" s="40"/>
      <c r="BIB133" s="40"/>
      <c r="BIC133" s="40"/>
      <c r="BID133" s="40"/>
      <c r="BIE133" s="40"/>
      <c r="BIF133" s="40"/>
      <c r="BIG133" s="40"/>
      <c r="BIH133" s="40"/>
      <c r="BII133" s="40"/>
      <c r="BIJ133" s="40"/>
      <c r="BIK133" s="40"/>
      <c r="BIL133" s="40"/>
      <c r="BIM133" s="40"/>
      <c r="BIN133" s="40"/>
      <c r="BIO133" s="40"/>
      <c r="BIP133" s="40"/>
      <c r="BIQ133" s="40"/>
      <c r="BIR133" s="40"/>
      <c r="BIS133" s="40"/>
      <c r="BIT133" s="40"/>
      <c r="BIU133" s="40"/>
      <c r="BIV133" s="40"/>
      <c r="BIW133" s="40"/>
      <c r="BIX133" s="40"/>
      <c r="BIY133" s="40"/>
      <c r="BIZ133" s="40"/>
      <c r="BJA133" s="40"/>
      <c r="BJB133" s="40"/>
      <c r="BJC133" s="40"/>
      <c r="BJD133" s="40"/>
      <c r="BJE133" s="40"/>
      <c r="BJF133" s="40"/>
      <c r="BJG133" s="40"/>
      <c r="BJH133" s="40"/>
      <c r="BJI133" s="40"/>
      <c r="BJJ133" s="40"/>
      <c r="BJK133" s="40"/>
      <c r="BJL133" s="40"/>
      <c r="BJM133" s="40"/>
      <c r="BJN133" s="40"/>
      <c r="BJO133" s="40"/>
      <c r="BJP133" s="40"/>
      <c r="BJQ133" s="40"/>
      <c r="BJR133" s="40"/>
      <c r="BJS133" s="40"/>
      <c r="BJT133" s="40"/>
      <c r="BJU133" s="40"/>
      <c r="BJV133" s="40"/>
      <c r="BJW133" s="40"/>
      <c r="BJX133" s="40"/>
      <c r="BJY133" s="40"/>
      <c r="BJZ133" s="40"/>
      <c r="BKA133" s="40"/>
      <c r="BKB133" s="40"/>
      <c r="BKC133" s="40"/>
      <c r="BKD133" s="40"/>
      <c r="BKE133" s="40"/>
      <c r="BKF133" s="40"/>
      <c r="BKG133" s="40"/>
      <c r="BKH133" s="40"/>
      <c r="BKI133" s="40"/>
      <c r="BKJ133" s="40"/>
      <c r="BKK133" s="40"/>
      <c r="BKL133" s="40"/>
      <c r="BKM133" s="40"/>
      <c r="BKN133" s="40"/>
      <c r="BKO133" s="40"/>
      <c r="BKP133" s="40"/>
      <c r="BKQ133" s="40"/>
      <c r="BKR133" s="40"/>
      <c r="BKS133" s="40"/>
      <c r="BKT133" s="40"/>
      <c r="BKU133" s="40"/>
      <c r="BKV133" s="40"/>
      <c r="BKW133" s="40"/>
      <c r="BKX133" s="40"/>
      <c r="BKY133" s="40"/>
      <c r="BKZ133" s="40"/>
      <c r="BLA133" s="40"/>
      <c r="BLB133" s="40"/>
      <c r="BLC133" s="40"/>
      <c r="BLD133" s="40"/>
      <c r="BLE133" s="40"/>
      <c r="BLF133" s="40"/>
      <c r="BLG133" s="40"/>
      <c r="BLH133" s="40"/>
      <c r="BLI133" s="40"/>
      <c r="BLJ133" s="40"/>
      <c r="BLK133" s="40"/>
      <c r="BLL133" s="40"/>
      <c r="BLM133" s="40"/>
      <c r="BLN133" s="40"/>
      <c r="BLO133" s="40"/>
      <c r="BLP133" s="40"/>
      <c r="BLQ133" s="40"/>
      <c r="BLR133" s="40"/>
      <c r="BLS133" s="40"/>
      <c r="BLT133" s="40"/>
      <c r="BLU133" s="40"/>
      <c r="BLV133" s="40"/>
      <c r="BLW133" s="40"/>
      <c r="BLX133" s="40"/>
      <c r="BLY133" s="40"/>
      <c r="BLZ133" s="40"/>
      <c r="BMA133" s="40"/>
      <c r="BMB133" s="40"/>
      <c r="BMC133" s="40"/>
      <c r="BMD133" s="40"/>
      <c r="BME133" s="40"/>
      <c r="BMF133" s="40"/>
      <c r="BMG133" s="40"/>
      <c r="BMH133" s="40"/>
      <c r="BMI133" s="40"/>
      <c r="BMJ133" s="40"/>
      <c r="BMK133" s="40"/>
      <c r="BML133" s="40"/>
      <c r="BMM133" s="40"/>
      <c r="BMN133" s="40"/>
      <c r="BMO133" s="40"/>
      <c r="BMP133" s="40"/>
      <c r="BMQ133" s="40"/>
      <c r="BMR133" s="40"/>
      <c r="BMS133" s="40"/>
      <c r="BMT133" s="40"/>
      <c r="BMU133" s="40"/>
      <c r="BMV133" s="40"/>
      <c r="BMW133" s="40"/>
      <c r="BMX133" s="40"/>
      <c r="BMY133" s="40"/>
      <c r="BMZ133" s="40"/>
      <c r="BNA133" s="40"/>
      <c r="BNB133" s="40"/>
      <c r="BNC133" s="40"/>
      <c r="BND133" s="40"/>
      <c r="BNE133" s="40"/>
      <c r="BNF133" s="40"/>
      <c r="BNG133" s="40"/>
      <c r="BNH133" s="40"/>
      <c r="BNI133" s="40"/>
      <c r="BNJ133" s="40"/>
      <c r="BNK133" s="40"/>
      <c r="BNL133" s="40"/>
      <c r="BNM133" s="40"/>
      <c r="BNN133" s="40"/>
      <c r="BNO133" s="40"/>
      <c r="BNP133" s="40"/>
      <c r="BNQ133" s="40"/>
      <c r="BNR133" s="40"/>
      <c r="BNS133" s="40"/>
      <c r="BNT133" s="40"/>
      <c r="BNU133" s="40"/>
      <c r="BNV133" s="40"/>
      <c r="BNW133" s="40"/>
      <c r="BNX133" s="40"/>
      <c r="BNY133" s="40"/>
      <c r="BNZ133" s="40"/>
      <c r="BOA133" s="40"/>
      <c r="BOB133" s="40"/>
      <c r="BOC133" s="40"/>
      <c r="BOD133" s="40"/>
      <c r="BOE133" s="40"/>
      <c r="BOF133" s="40"/>
      <c r="BOG133" s="40"/>
      <c r="BOH133" s="40"/>
      <c r="BOI133" s="40"/>
      <c r="BOJ133" s="40"/>
      <c r="BOK133" s="40"/>
      <c r="BOL133" s="40"/>
      <c r="BOM133" s="40"/>
      <c r="BON133" s="40"/>
      <c r="BOO133" s="40"/>
      <c r="BOP133" s="40"/>
      <c r="BOQ133" s="40"/>
      <c r="BOR133" s="40"/>
      <c r="BOS133" s="40"/>
      <c r="BOT133" s="40"/>
      <c r="BOU133" s="40"/>
      <c r="BOV133" s="40"/>
      <c r="BOW133" s="40"/>
      <c r="BOX133" s="40"/>
      <c r="BOY133" s="40"/>
      <c r="BOZ133" s="40"/>
      <c r="BPA133" s="40"/>
      <c r="BPB133" s="40"/>
      <c r="BPC133" s="40"/>
      <c r="BPD133" s="40"/>
      <c r="BPE133" s="40"/>
      <c r="BPF133" s="40"/>
      <c r="BPG133" s="40"/>
      <c r="BPH133" s="40"/>
      <c r="BPI133" s="40"/>
      <c r="BPJ133" s="40"/>
      <c r="BPK133" s="40"/>
      <c r="BPL133" s="40"/>
      <c r="BPM133" s="40"/>
      <c r="BPN133" s="40"/>
      <c r="BPO133" s="40"/>
      <c r="BPP133" s="40"/>
      <c r="BPQ133" s="40"/>
      <c r="BPR133" s="40"/>
      <c r="BPS133" s="40"/>
      <c r="BPT133" s="40"/>
      <c r="BPU133" s="40"/>
      <c r="BPV133" s="40"/>
      <c r="BPW133" s="40"/>
      <c r="BPX133" s="40"/>
      <c r="BPY133" s="40"/>
      <c r="BPZ133" s="40"/>
      <c r="BQA133" s="40"/>
      <c r="BQB133" s="40"/>
      <c r="BQC133" s="40"/>
      <c r="BQD133" s="40"/>
      <c r="BQE133" s="40"/>
      <c r="BQF133" s="40"/>
      <c r="BQG133" s="40"/>
      <c r="BQH133" s="40"/>
      <c r="BQI133" s="40"/>
      <c r="BQJ133" s="40"/>
      <c r="BQK133" s="40"/>
      <c r="BQL133" s="40"/>
      <c r="BQM133" s="40"/>
      <c r="BQN133" s="40"/>
      <c r="BQO133" s="40"/>
      <c r="BQP133" s="40"/>
      <c r="BQQ133" s="40"/>
      <c r="BQR133" s="40"/>
      <c r="BQS133" s="40"/>
      <c r="BQT133" s="40"/>
      <c r="BQU133" s="40"/>
      <c r="BQV133" s="40"/>
      <c r="BQW133" s="40"/>
      <c r="BQX133" s="40"/>
      <c r="BQY133" s="40"/>
      <c r="BQZ133" s="40"/>
      <c r="BRA133" s="40"/>
      <c r="BRB133" s="40"/>
      <c r="BRC133" s="40"/>
      <c r="BRD133" s="40"/>
      <c r="BRE133" s="40"/>
      <c r="BRF133" s="40"/>
      <c r="BRG133" s="40"/>
      <c r="BRH133" s="40"/>
      <c r="BRI133" s="40"/>
      <c r="BRJ133" s="40"/>
      <c r="BRK133" s="40"/>
      <c r="BRL133" s="40"/>
      <c r="BRM133" s="40"/>
      <c r="BRN133" s="40"/>
      <c r="BRO133" s="40"/>
      <c r="BRP133" s="40"/>
      <c r="BRQ133" s="40"/>
      <c r="BRR133" s="40"/>
      <c r="BRS133" s="40"/>
      <c r="BRT133" s="40"/>
      <c r="BRU133" s="40"/>
      <c r="BRV133" s="40"/>
      <c r="BRW133" s="40"/>
      <c r="BRX133" s="40"/>
      <c r="BRY133" s="40"/>
      <c r="BRZ133" s="40"/>
      <c r="BSA133" s="40"/>
      <c r="BSB133" s="40"/>
      <c r="BSC133" s="40"/>
      <c r="BSD133" s="40"/>
      <c r="BSE133" s="40"/>
      <c r="BSF133" s="40"/>
      <c r="BSG133" s="40"/>
      <c r="BSH133" s="40"/>
      <c r="BSI133" s="40"/>
      <c r="BSJ133" s="40"/>
      <c r="BSK133" s="40"/>
      <c r="BSL133" s="40"/>
      <c r="BSM133" s="40"/>
      <c r="BSN133" s="40"/>
      <c r="BSO133" s="40"/>
      <c r="BSP133" s="40"/>
      <c r="BSQ133" s="40"/>
      <c r="BSR133" s="40"/>
      <c r="BSS133" s="40"/>
      <c r="BST133" s="40"/>
      <c r="BSU133" s="40"/>
      <c r="BSV133" s="40"/>
      <c r="BSW133" s="40"/>
      <c r="BSX133" s="40"/>
      <c r="BSY133" s="40"/>
      <c r="BSZ133" s="40"/>
      <c r="BTA133" s="40"/>
      <c r="BTB133" s="40"/>
      <c r="BTC133" s="40"/>
      <c r="BTD133" s="40"/>
      <c r="BTE133" s="40"/>
      <c r="BTF133" s="40"/>
      <c r="BTG133" s="40"/>
      <c r="BTH133" s="40"/>
      <c r="BTI133" s="40"/>
      <c r="BTJ133" s="40"/>
      <c r="BTK133" s="40"/>
      <c r="BTL133" s="40"/>
      <c r="BTM133" s="40"/>
      <c r="BTN133" s="40"/>
      <c r="BTO133" s="40"/>
      <c r="BTP133" s="40"/>
      <c r="BTQ133" s="40"/>
      <c r="BTR133" s="40"/>
      <c r="BTS133" s="40"/>
      <c r="BTT133" s="40"/>
      <c r="BTU133" s="40"/>
      <c r="BTV133" s="40"/>
      <c r="BTW133" s="40"/>
      <c r="BTX133" s="40"/>
      <c r="BTY133" s="40"/>
      <c r="BTZ133" s="40"/>
      <c r="BUA133" s="40"/>
      <c r="BUB133" s="40"/>
      <c r="BUC133" s="40"/>
      <c r="BUD133" s="40"/>
      <c r="BUE133" s="40"/>
      <c r="BUF133" s="40"/>
      <c r="BUG133" s="40"/>
      <c r="BUH133" s="40"/>
      <c r="BUI133" s="40"/>
      <c r="BUJ133" s="40"/>
      <c r="BUK133" s="40"/>
      <c r="BUL133" s="40"/>
      <c r="BUM133" s="40"/>
      <c r="BUN133" s="40"/>
      <c r="BUO133" s="40"/>
      <c r="BUP133" s="40"/>
      <c r="BUQ133" s="40"/>
      <c r="BUR133" s="40"/>
      <c r="BUS133" s="40"/>
      <c r="BUT133" s="40"/>
      <c r="BUU133" s="40"/>
      <c r="BUV133" s="40"/>
      <c r="BUW133" s="40"/>
      <c r="BUX133" s="40"/>
      <c r="BUY133" s="40"/>
      <c r="BUZ133" s="40"/>
      <c r="BVA133" s="40"/>
      <c r="BVB133" s="40"/>
      <c r="BVC133" s="40"/>
      <c r="BVD133" s="40"/>
      <c r="BVE133" s="40"/>
      <c r="BVF133" s="40"/>
      <c r="BVG133" s="40"/>
      <c r="BVH133" s="40"/>
      <c r="BVI133" s="40"/>
      <c r="BVJ133" s="40"/>
      <c r="BVK133" s="40"/>
      <c r="BVL133" s="40"/>
      <c r="BVM133" s="40"/>
      <c r="BVN133" s="40"/>
      <c r="BVO133" s="40"/>
      <c r="BVP133" s="40"/>
      <c r="BVQ133" s="40"/>
      <c r="BVR133" s="40"/>
      <c r="BVS133" s="40"/>
      <c r="BVT133" s="40"/>
      <c r="BVU133" s="40"/>
      <c r="BVV133" s="40"/>
      <c r="BVW133" s="40"/>
      <c r="BVX133" s="40"/>
      <c r="BVY133" s="40"/>
      <c r="BVZ133" s="40"/>
      <c r="BWA133" s="40"/>
      <c r="BWB133" s="40"/>
      <c r="BWC133" s="40"/>
      <c r="BWD133" s="40"/>
      <c r="BWE133" s="40"/>
      <c r="BWF133" s="40"/>
      <c r="BWG133" s="40"/>
      <c r="BWH133" s="40"/>
      <c r="BWI133" s="40"/>
      <c r="BWJ133" s="40"/>
      <c r="BWK133" s="40"/>
      <c r="BWL133" s="40"/>
      <c r="BWM133" s="40"/>
      <c r="BWN133" s="40"/>
      <c r="BWO133" s="40"/>
      <c r="BWP133" s="40"/>
      <c r="BWQ133" s="40"/>
      <c r="BWR133" s="40"/>
      <c r="BWS133" s="40"/>
      <c r="BWT133" s="40"/>
      <c r="BWU133" s="40"/>
      <c r="BWV133" s="40"/>
      <c r="BWW133" s="40"/>
      <c r="BWX133" s="40"/>
      <c r="BWY133" s="40"/>
      <c r="BWZ133" s="40"/>
      <c r="BXA133" s="40"/>
      <c r="BXB133" s="40"/>
      <c r="BXC133" s="40"/>
      <c r="BXD133" s="40"/>
      <c r="BXE133" s="40"/>
      <c r="BXF133" s="40"/>
      <c r="BXG133" s="40"/>
      <c r="BXH133" s="40"/>
      <c r="BXI133" s="40"/>
      <c r="BXJ133" s="40"/>
      <c r="BXK133" s="40"/>
      <c r="BXL133" s="40"/>
      <c r="BXM133" s="40"/>
      <c r="BXN133" s="40"/>
      <c r="BXO133" s="40"/>
      <c r="BXP133" s="40"/>
      <c r="BXQ133" s="40"/>
      <c r="BXR133" s="40"/>
      <c r="BXS133" s="40"/>
      <c r="BXT133" s="40"/>
      <c r="BXU133" s="40"/>
      <c r="BXV133" s="40"/>
      <c r="BXW133" s="40"/>
      <c r="BXX133" s="40"/>
      <c r="BXY133" s="40"/>
    </row>
    <row r="134" spans="1:2001" s="111" customFormat="1">
      <c r="A134" s="53"/>
      <c r="B134" s="108"/>
      <c r="C134" s="109"/>
      <c r="D134" s="110"/>
      <c r="G134" s="71"/>
      <c r="H134" s="71"/>
      <c r="I134" s="112"/>
      <c r="L134" s="112"/>
      <c r="M134" s="112"/>
      <c r="N134" s="112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  <c r="GN134" s="113"/>
      <c r="GO134" s="113"/>
      <c r="GP134" s="113"/>
      <c r="GQ134" s="113"/>
      <c r="GR134" s="113"/>
      <c r="GS134" s="113"/>
      <c r="GT134" s="113"/>
      <c r="GU134" s="113"/>
      <c r="GV134" s="113"/>
      <c r="GW134" s="113"/>
      <c r="GX134" s="113"/>
      <c r="GY134" s="113"/>
      <c r="GZ134" s="113"/>
      <c r="HA134" s="113"/>
      <c r="HB134" s="113"/>
      <c r="HC134" s="113"/>
      <c r="HD134" s="113"/>
      <c r="HE134" s="113"/>
      <c r="HF134" s="113"/>
      <c r="HG134" s="113"/>
      <c r="HH134" s="113"/>
      <c r="HI134" s="113"/>
      <c r="HJ134" s="113"/>
      <c r="HK134" s="113"/>
      <c r="HL134" s="113"/>
      <c r="HM134" s="113"/>
      <c r="HN134" s="113"/>
      <c r="HO134" s="113"/>
      <c r="HP134" s="113"/>
      <c r="HQ134" s="113"/>
      <c r="HR134" s="113"/>
      <c r="HS134" s="113"/>
      <c r="HT134" s="113"/>
      <c r="HU134" s="113"/>
      <c r="HV134" s="113"/>
      <c r="HW134" s="113"/>
      <c r="HX134" s="113"/>
      <c r="HY134" s="113"/>
      <c r="HZ134" s="113"/>
      <c r="IA134" s="113"/>
      <c r="IB134" s="113"/>
      <c r="IC134" s="113"/>
      <c r="ID134" s="113"/>
      <c r="IE134" s="113"/>
      <c r="IF134" s="113"/>
      <c r="IG134" s="113"/>
      <c r="IH134" s="113"/>
      <c r="II134" s="113"/>
      <c r="IJ134" s="113"/>
      <c r="IK134" s="113"/>
      <c r="IL134" s="113"/>
      <c r="IM134" s="113"/>
      <c r="IN134" s="113"/>
      <c r="IO134" s="113"/>
      <c r="IP134" s="113"/>
      <c r="IQ134" s="113"/>
      <c r="IR134" s="113"/>
      <c r="IS134" s="113"/>
      <c r="IT134" s="113"/>
      <c r="IU134" s="113"/>
      <c r="IV134" s="113"/>
      <c r="IW134" s="113"/>
      <c r="IX134" s="113"/>
      <c r="IY134" s="113"/>
      <c r="IZ134" s="113"/>
      <c r="JA134" s="113"/>
      <c r="JB134" s="113"/>
      <c r="JC134" s="113"/>
      <c r="JD134" s="113"/>
      <c r="JE134" s="113"/>
      <c r="JF134" s="113"/>
      <c r="JG134" s="113"/>
      <c r="JH134" s="113"/>
      <c r="JI134" s="113"/>
      <c r="JJ134" s="113"/>
      <c r="JK134" s="113"/>
      <c r="JL134" s="113"/>
      <c r="JM134" s="113"/>
      <c r="JN134" s="113"/>
      <c r="JO134" s="113"/>
      <c r="JP134" s="113"/>
      <c r="JQ134" s="113"/>
      <c r="JR134" s="113"/>
      <c r="JS134" s="113"/>
      <c r="JT134" s="113"/>
      <c r="JU134" s="113"/>
      <c r="JV134" s="113"/>
      <c r="JW134" s="113"/>
      <c r="JX134" s="113"/>
      <c r="JY134" s="113"/>
      <c r="JZ134" s="113"/>
      <c r="KA134" s="113"/>
      <c r="KB134" s="113"/>
      <c r="KC134" s="113"/>
      <c r="KD134" s="113"/>
      <c r="KE134" s="113"/>
      <c r="KF134" s="113"/>
      <c r="KG134" s="113"/>
      <c r="KH134" s="113"/>
      <c r="KI134" s="113"/>
      <c r="KJ134" s="113"/>
      <c r="KK134" s="113"/>
      <c r="KL134" s="113"/>
      <c r="KM134" s="113"/>
      <c r="KN134" s="113"/>
      <c r="KO134" s="113"/>
      <c r="KP134" s="113"/>
      <c r="KQ134" s="113"/>
      <c r="KR134" s="113"/>
      <c r="KS134" s="113"/>
      <c r="KT134" s="113"/>
      <c r="KU134" s="113"/>
      <c r="KV134" s="113"/>
      <c r="KW134" s="113"/>
      <c r="KX134" s="113"/>
      <c r="KY134" s="113"/>
      <c r="KZ134" s="113"/>
      <c r="LA134" s="113"/>
      <c r="LB134" s="113"/>
      <c r="LC134" s="113"/>
      <c r="LD134" s="113"/>
      <c r="LE134" s="113"/>
      <c r="LF134" s="113"/>
      <c r="LG134" s="113"/>
      <c r="LH134" s="113"/>
      <c r="LI134" s="113"/>
      <c r="LJ134" s="113"/>
      <c r="LK134" s="113"/>
      <c r="LL134" s="113"/>
      <c r="LM134" s="113"/>
      <c r="LN134" s="113"/>
      <c r="LO134" s="113"/>
      <c r="LP134" s="113"/>
      <c r="LQ134" s="113"/>
      <c r="LR134" s="113"/>
      <c r="LS134" s="113"/>
      <c r="LT134" s="113"/>
      <c r="LU134" s="113"/>
      <c r="LV134" s="113"/>
      <c r="LW134" s="113"/>
      <c r="LX134" s="113"/>
      <c r="LY134" s="113"/>
      <c r="LZ134" s="113"/>
      <c r="MA134" s="113"/>
      <c r="MB134" s="113"/>
      <c r="MC134" s="113"/>
      <c r="MD134" s="113"/>
      <c r="ME134" s="113"/>
      <c r="MF134" s="113"/>
      <c r="MG134" s="113"/>
      <c r="MH134" s="113"/>
      <c r="MI134" s="113"/>
      <c r="MJ134" s="113"/>
      <c r="MK134" s="113"/>
      <c r="ML134" s="113"/>
      <c r="MM134" s="113"/>
      <c r="MN134" s="113"/>
      <c r="MO134" s="113"/>
      <c r="MP134" s="113"/>
      <c r="MQ134" s="113"/>
      <c r="MR134" s="113"/>
      <c r="MS134" s="113"/>
      <c r="MT134" s="113"/>
      <c r="MU134" s="113"/>
      <c r="MV134" s="113"/>
      <c r="MW134" s="113"/>
      <c r="MX134" s="113"/>
      <c r="MY134" s="113"/>
      <c r="MZ134" s="113"/>
      <c r="NA134" s="113"/>
      <c r="NB134" s="113"/>
      <c r="NC134" s="113"/>
      <c r="ND134" s="113"/>
      <c r="NE134" s="113"/>
      <c r="NF134" s="113"/>
      <c r="NG134" s="113"/>
      <c r="NH134" s="113"/>
      <c r="NI134" s="113"/>
      <c r="NJ134" s="113"/>
      <c r="NK134" s="113"/>
      <c r="NL134" s="113"/>
      <c r="NM134" s="113"/>
      <c r="NN134" s="113"/>
      <c r="NO134" s="113"/>
      <c r="NP134" s="113"/>
      <c r="NQ134" s="113"/>
      <c r="NR134" s="113"/>
      <c r="NS134" s="113"/>
      <c r="NT134" s="113"/>
      <c r="NU134" s="113"/>
      <c r="NV134" s="113"/>
      <c r="NW134" s="113"/>
      <c r="NX134" s="113"/>
      <c r="NY134" s="113"/>
      <c r="NZ134" s="113"/>
      <c r="OA134" s="113"/>
      <c r="OB134" s="113"/>
      <c r="OC134" s="113"/>
      <c r="OD134" s="113"/>
      <c r="OE134" s="113"/>
      <c r="OF134" s="113"/>
      <c r="OG134" s="113"/>
      <c r="OH134" s="113"/>
      <c r="OI134" s="113"/>
      <c r="OJ134" s="113"/>
      <c r="OK134" s="113"/>
      <c r="OL134" s="113"/>
      <c r="OM134" s="113"/>
      <c r="ON134" s="113"/>
      <c r="OO134" s="113"/>
      <c r="OP134" s="113"/>
      <c r="OQ134" s="113"/>
      <c r="OR134" s="113"/>
      <c r="OS134" s="113"/>
      <c r="OT134" s="113"/>
      <c r="OU134" s="113"/>
      <c r="OV134" s="113"/>
      <c r="OW134" s="113"/>
      <c r="OX134" s="113"/>
      <c r="OY134" s="113"/>
      <c r="OZ134" s="113"/>
      <c r="PA134" s="113"/>
      <c r="PB134" s="113"/>
      <c r="PC134" s="113"/>
      <c r="PD134" s="113"/>
      <c r="PE134" s="113"/>
      <c r="PF134" s="113"/>
      <c r="PG134" s="113"/>
      <c r="PH134" s="113"/>
      <c r="PI134" s="113"/>
      <c r="PJ134" s="113"/>
      <c r="PK134" s="113"/>
      <c r="PL134" s="113"/>
      <c r="PM134" s="113"/>
      <c r="PN134" s="113"/>
      <c r="PO134" s="113"/>
      <c r="PP134" s="113"/>
      <c r="PQ134" s="113"/>
      <c r="PR134" s="113"/>
      <c r="PS134" s="113"/>
      <c r="PT134" s="113"/>
      <c r="PU134" s="113"/>
      <c r="PV134" s="113"/>
      <c r="PW134" s="113"/>
      <c r="PX134" s="113"/>
      <c r="PY134" s="113"/>
      <c r="PZ134" s="113"/>
      <c r="QA134" s="113"/>
      <c r="QB134" s="113"/>
      <c r="QC134" s="113"/>
      <c r="QD134" s="113"/>
      <c r="QE134" s="113"/>
      <c r="QF134" s="113"/>
      <c r="QG134" s="113"/>
      <c r="QH134" s="113"/>
      <c r="QI134" s="113"/>
      <c r="QJ134" s="113"/>
      <c r="QK134" s="113"/>
      <c r="QL134" s="113"/>
      <c r="QM134" s="113"/>
      <c r="QN134" s="113"/>
      <c r="QO134" s="113"/>
      <c r="QP134" s="113"/>
      <c r="QQ134" s="113"/>
      <c r="QR134" s="113"/>
      <c r="QS134" s="113"/>
      <c r="QT134" s="113"/>
      <c r="QU134" s="113"/>
      <c r="QV134" s="113"/>
      <c r="QW134" s="113"/>
      <c r="QX134" s="113"/>
      <c r="QY134" s="113"/>
      <c r="QZ134" s="113"/>
      <c r="RA134" s="113"/>
      <c r="RB134" s="113"/>
      <c r="RC134" s="113"/>
      <c r="RD134" s="113"/>
      <c r="RE134" s="113"/>
      <c r="RF134" s="113"/>
      <c r="RG134" s="113"/>
      <c r="RH134" s="113"/>
      <c r="RI134" s="113"/>
      <c r="RJ134" s="113"/>
      <c r="RK134" s="113"/>
      <c r="RL134" s="113"/>
      <c r="RM134" s="113"/>
      <c r="RN134" s="113"/>
      <c r="RO134" s="113"/>
      <c r="RP134" s="113"/>
      <c r="RQ134" s="113"/>
      <c r="RR134" s="113"/>
      <c r="RS134" s="113"/>
      <c r="RT134" s="113"/>
      <c r="RU134" s="113"/>
      <c r="RV134" s="113"/>
      <c r="RW134" s="113"/>
      <c r="RX134" s="113"/>
      <c r="RY134" s="113"/>
      <c r="RZ134" s="113"/>
      <c r="SA134" s="113"/>
      <c r="SB134" s="113"/>
      <c r="SC134" s="113"/>
      <c r="SD134" s="113"/>
      <c r="SE134" s="113"/>
      <c r="SF134" s="113"/>
      <c r="SG134" s="113"/>
      <c r="SH134" s="113"/>
      <c r="SI134" s="113"/>
      <c r="SJ134" s="113"/>
      <c r="SK134" s="113"/>
      <c r="SL134" s="113"/>
      <c r="SM134" s="113"/>
      <c r="SN134" s="113"/>
      <c r="SO134" s="113"/>
      <c r="SP134" s="113"/>
      <c r="SQ134" s="113"/>
      <c r="SR134" s="113"/>
      <c r="SS134" s="113"/>
      <c r="ST134" s="113"/>
      <c r="SU134" s="113"/>
      <c r="SV134" s="113"/>
      <c r="SW134" s="113"/>
      <c r="SX134" s="113"/>
      <c r="SY134" s="113"/>
      <c r="SZ134" s="113"/>
      <c r="TA134" s="113"/>
      <c r="TB134" s="113"/>
      <c r="TC134" s="113"/>
      <c r="TD134" s="113"/>
      <c r="TE134" s="113"/>
      <c r="TF134" s="113"/>
      <c r="TG134" s="113"/>
      <c r="TH134" s="113"/>
      <c r="TI134" s="113"/>
      <c r="TJ134" s="113"/>
      <c r="TK134" s="113"/>
      <c r="TL134" s="113"/>
      <c r="TM134" s="113"/>
      <c r="TN134" s="113"/>
      <c r="TO134" s="113"/>
      <c r="TP134" s="113"/>
      <c r="TQ134" s="113"/>
      <c r="TR134" s="113"/>
      <c r="TS134" s="113"/>
      <c r="TT134" s="113"/>
      <c r="TU134" s="113"/>
      <c r="TV134" s="113"/>
      <c r="TW134" s="113"/>
      <c r="TX134" s="113"/>
      <c r="TY134" s="113"/>
      <c r="TZ134" s="113"/>
      <c r="UA134" s="113"/>
      <c r="UB134" s="113"/>
      <c r="UC134" s="113"/>
      <c r="UD134" s="113"/>
      <c r="UE134" s="113"/>
      <c r="UF134" s="113"/>
      <c r="UG134" s="113"/>
      <c r="UH134" s="113"/>
      <c r="UI134" s="113"/>
      <c r="UJ134" s="113"/>
      <c r="UK134" s="113"/>
      <c r="UL134" s="113"/>
      <c r="UM134" s="113"/>
      <c r="UN134" s="113"/>
      <c r="UO134" s="113"/>
      <c r="UP134" s="113"/>
      <c r="UQ134" s="113"/>
      <c r="UR134" s="113"/>
      <c r="US134" s="113"/>
      <c r="UT134" s="113"/>
      <c r="UU134" s="113"/>
      <c r="UV134" s="113"/>
      <c r="UW134" s="113"/>
      <c r="UX134" s="113"/>
      <c r="UY134" s="113"/>
      <c r="UZ134" s="113"/>
      <c r="VA134" s="113"/>
      <c r="VB134" s="113"/>
      <c r="VC134" s="113"/>
      <c r="VD134" s="113"/>
      <c r="VE134" s="113"/>
      <c r="VF134" s="113"/>
      <c r="VG134" s="113"/>
      <c r="VH134" s="113"/>
      <c r="VI134" s="113"/>
      <c r="VJ134" s="113"/>
      <c r="VK134" s="113"/>
      <c r="VL134" s="113"/>
      <c r="VM134" s="113"/>
      <c r="VN134" s="113"/>
      <c r="VO134" s="113"/>
      <c r="VP134" s="113"/>
      <c r="VQ134" s="113"/>
      <c r="VR134" s="113"/>
      <c r="VS134" s="113"/>
      <c r="VT134" s="113"/>
      <c r="VU134" s="113"/>
      <c r="VV134" s="113"/>
      <c r="VW134" s="113"/>
      <c r="VX134" s="113"/>
      <c r="VY134" s="113"/>
      <c r="VZ134" s="113"/>
      <c r="WA134" s="113"/>
      <c r="WB134" s="113"/>
      <c r="WC134" s="113"/>
      <c r="WD134" s="113"/>
      <c r="WE134" s="113"/>
      <c r="WF134" s="113"/>
      <c r="WG134" s="113"/>
      <c r="WH134" s="113"/>
      <c r="WI134" s="113"/>
      <c r="WJ134" s="113"/>
      <c r="WK134" s="113"/>
      <c r="WL134" s="113"/>
      <c r="WM134" s="113"/>
      <c r="WN134" s="113"/>
      <c r="WO134" s="113"/>
      <c r="WP134" s="113"/>
      <c r="WQ134" s="113"/>
      <c r="WR134" s="113"/>
      <c r="WS134" s="113"/>
      <c r="WT134" s="113"/>
      <c r="WU134" s="113"/>
      <c r="WV134" s="113"/>
      <c r="WW134" s="113"/>
      <c r="WX134" s="113"/>
      <c r="WY134" s="113"/>
      <c r="WZ134" s="113"/>
      <c r="XA134" s="113"/>
      <c r="XB134" s="113"/>
      <c r="XC134" s="113"/>
      <c r="XD134" s="113"/>
      <c r="XE134" s="113"/>
      <c r="XF134" s="113"/>
      <c r="XG134" s="113"/>
      <c r="XH134" s="113"/>
      <c r="XI134" s="113"/>
      <c r="XJ134" s="113"/>
      <c r="XK134" s="113"/>
      <c r="XL134" s="113"/>
      <c r="XM134" s="113"/>
      <c r="XN134" s="113"/>
      <c r="XO134" s="113"/>
      <c r="XP134" s="113"/>
      <c r="XQ134" s="113"/>
      <c r="XR134" s="113"/>
      <c r="XS134" s="113"/>
      <c r="XT134" s="113"/>
      <c r="XU134" s="113"/>
      <c r="XV134" s="113"/>
      <c r="XW134" s="113"/>
      <c r="XX134" s="113"/>
      <c r="XY134" s="113"/>
      <c r="XZ134" s="113"/>
      <c r="YA134" s="113"/>
      <c r="YB134" s="113"/>
      <c r="YC134" s="113"/>
      <c r="YD134" s="113"/>
      <c r="YE134" s="113"/>
      <c r="YF134" s="113"/>
      <c r="YG134" s="113"/>
      <c r="YH134" s="113"/>
      <c r="YI134" s="113"/>
      <c r="YJ134" s="113"/>
      <c r="YK134" s="113"/>
      <c r="YL134" s="113"/>
      <c r="YM134" s="113"/>
      <c r="YN134" s="113"/>
      <c r="YO134" s="113"/>
      <c r="YP134" s="113"/>
      <c r="YQ134" s="113"/>
      <c r="YR134" s="113"/>
      <c r="YS134" s="113"/>
      <c r="YT134" s="113"/>
      <c r="YU134" s="113"/>
      <c r="YV134" s="113"/>
      <c r="YW134" s="113"/>
      <c r="YX134" s="113"/>
      <c r="YY134" s="113"/>
      <c r="YZ134" s="113"/>
      <c r="ZA134" s="113"/>
      <c r="ZB134" s="113"/>
      <c r="ZC134" s="113"/>
      <c r="ZD134" s="113"/>
      <c r="ZE134" s="113"/>
      <c r="ZF134" s="113"/>
      <c r="ZG134" s="113"/>
      <c r="ZH134" s="113"/>
      <c r="ZI134" s="113"/>
      <c r="ZJ134" s="113"/>
      <c r="ZK134" s="113"/>
      <c r="ZL134" s="113"/>
      <c r="ZM134" s="113"/>
      <c r="ZN134" s="113"/>
      <c r="ZO134" s="113"/>
      <c r="ZP134" s="113"/>
      <c r="ZQ134" s="113"/>
      <c r="ZR134" s="113"/>
      <c r="ZS134" s="113"/>
      <c r="ZT134" s="113"/>
      <c r="ZU134" s="113"/>
      <c r="ZV134" s="113"/>
      <c r="ZW134" s="113"/>
      <c r="ZX134" s="113"/>
      <c r="ZY134" s="113"/>
      <c r="ZZ134" s="113"/>
      <c r="AAA134" s="113"/>
      <c r="AAB134" s="113"/>
      <c r="AAC134" s="113"/>
      <c r="AAD134" s="113"/>
      <c r="AAE134" s="113"/>
      <c r="AAF134" s="113"/>
      <c r="AAG134" s="113"/>
      <c r="AAH134" s="113"/>
      <c r="AAI134" s="113"/>
      <c r="AAJ134" s="113"/>
      <c r="AAK134" s="113"/>
      <c r="AAL134" s="113"/>
      <c r="AAM134" s="113"/>
      <c r="AAN134" s="113"/>
      <c r="AAO134" s="113"/>
      <c r="AAP134" s="113"/>
      <c r="AAQ134" s="113"/>
      <c r="AAR134" s="113"/>
      <c r="AAS134" s="113"/>
      <c r="AAT134" s="113"/>
      <c r="AAU134" s="113"/>
      <c r="AAV134" s="113"/>
      <c r="AAW134" s="113"/>
      <c r="AAX134" s="113"/>
      <c r="AAY134" s="113"/>
      <c r="AAZ134" s="113"/>
      <c r="ABA134" s="113"/>
      <c r="ABB134" s="113"/>
      <c r="ABC134" s="113"/>
      <c r="ABD134" s="113"/>
      <c r="ABE134" s="113"/>
      <c r="ABF134" s="113"/>
      <c r="ABG134" s="113"/>
      <c r="ABH134" s="113"/>
      <c r="ABI134" s="113"/>
      <c r="ABJ134" s="113"/>
      <c r="ABK134" s="113"/>
      <c r="ABL134" s="113"/>
      <c r="ABM134" s="113"/>
      <c r="ABN134" s="113"/>
      <c r="ABO134" s="113"/>
      <c r="ABP134" s="113"/>
      <c r="ABQ134" s="113"/>
      <c r="ABR134" s="113"/>
      <c r="ABS134" s="113"/>
      <c r="ABT134" s="113"/>
      <c r="ABU134" s="113"/>
      <c r="ABV134" s="113"/>
      <c r="ABW134" s="113"/>
      <c r="ABX134" s="113"/>
      <c r="ABY134" s="113"/>
      <c r="ABZ134" s="113"/>
      <c r="ACA134" s="113"/>
      <c r="ACB134" s="113"/>
      <c r="ACC134" s="113"/>
      <c r="ACD134" s="113"/>
      <c r="ACE134" s="113"/>
      <c r="ACF134" s="113"/>
      <c r="ACG134" s="113"/>
      <c r="ACH134" s="113"/>
      <c r="ACI134" s="113"/>
      <c r="ACJ134" s="113"/>
      <c r="ACK134" s="113"/>
      <c r="ACL134" s="113"/>
      <c r="ACM134" s="113"/>
      <c r="ACN134" s="113"/>
      <c r="ACO134" s="113"/>
      <c r="ACP134" s="113"/>
      <c r="ACQ134" s="113"/>
      <c r="ACR134" s="113"/>
      <c r="ACS134" s="113"/>
      <c r="ACT134" s="113"/>
      <c r="ACU134" s="113"/>
      <c r="ACV134" s="113"/>
      <c r="ACW134" s="113"/>
      <c r="ACX134" s="113"/>
      <c r="ACY134" s="113"/>
      <c r="ACZ134" s="113"/>
      <c r="ADA134" s="113"/>
      <c r="ADB134" s="113"/>
      <c r="ADC134" s="113"/>
      <c r="ADD134" s="113"/>
      <c r="ADE134" s="113"/>
      <c r="ADF134" s="113"/>
      <c r="ADG134" s="113"/>
      <c r="ADH134" s="113"/>
      <c r="ADI134" s="113"/>
      <c r="ADJ134" s="113"/>
      <c r="ADK134" s="113"/>
      <c r="ADL134" s="113"/>
      <c r="ADM134" s="113"/>
      <c r="ADN134" s="113"/>
      <c r="ADO134" s="113"/>
      <c r="ADP134" s="113"/>
      <c r="ADQ134" s="113"/>
      <c r="ADR134" s="113"/>
      <c r="ADS134" s="113"/>
      <c r="ADT134" s="113"/>
      <c r="ADU134" s="113"/>
      <c r="ADV134" s="113"/>
      <c r="ADW134" s="113"/>
      <c r="ADX134" s="113"/>
      <c r="ADY134" s="113"/>
      <c r="ADZ134" s="113"/>
      <c r="AEA134" s="113"/>
      <c r="AEB134" s="113"/>
      <c r="AEC134" s="113"/>
      <c r="AED134" s="113"/>
      <c r="AEE134" s="113"/>
      <c r="AEF134" s="113"/>
      <c r="AEG134" s="113"/>
      <c r="AEH134" s="113"/>
      <c r="AEI134" s="113"/>
      <c r="AEJ134" s="113"/>
      <c r="AEK134" s="113"/>
      <c r="AEL134" s="113"/>
      <c r="AEM134" s="113"/>
      <c r="AEN134" s="113"/>
      <c r="AEO134" s="113"/>
      <c r="AEP134" s="113"/>
      <c r="AEQ134" s="113"/>
      <c r="AER134" s="113"/>
      <c r="AES134" s="113"/>
      <c r="AET134" s="113"/>
      <c r="AEU134" s="113"/>
      <c r="AEV134" s="113"/>
      <c r="AEW134" s="113"/>
      <c r="AEX134" s="113"/>
      <c r="AEY134" s="113"/>
      <c r="AEZ134" s="113"/>
      <c r="AFA134" s="113"/>
      <c r="AFB134" s="113"/>
      <c r="AFC134" s="113"/>
      <c r="AFD134" s="113"/>
      <c r="AFE134" s="113"/>
      <c r="AFF134" s="113"/>
      <c r="AFG134" s="113"/>
      <c r="AFH134" s="113"/>
      <c r="AFI134" s="113"/>
      <c r="AFJ134" s="113"/>
      <c r="AFK134" s="113"/>
      <c r="AFL134" s="113"/>
      <c r="AFM134" s="113"/>
      <c r="AFN134" s="113"/>
      <c r="AFO134" s="113"/>
      <c r="AFP134" s="113"/>
      <c r="AFQ134" s="113"/>
      <c r="AFR134" s="113"/>
      <c r="AFS134" s="113"/>
      <c r="AFT134" s="113"/>
      <c r="AFU134" s="113"/>
      <c r="AFV134" s="113"/>
      <c r="AFW134" s="113"/>
      <c r="AFX134" s="113"/>
      <c r="AFY134" s="113"/>
      <c r="AFZ134" s="113"/>
      <c r="AGA134" s="113"/>
      <c r="AGB134" s="113"/>
      <c r="AGC134" s="113"/>
      <c r="AGD134" s="113"/>
      <c r="AGE134" s="113"/>
      <c r="AGF134" s="113"/>
      <c r="AGG134" s="113"/>
      <c r="AGH134" s="113"/>
      <c r="AGI134" s="113"/>
      <c r="AGJ134" s="113"/>
      <c r="AGK134" s="113"/>
      <c r="AGL134" s="113"/>
      <c r="AGM134" s="113"/>
      <c r="AGN134" s="113"/>
      <c r="AGO134" s="113"/>
      <c r="AGP134" s="113"/>
      <c r="AGQ134" s="113"/>
      <c r="AGR134" s="113"/>
      <c r="AGS134" s="113"/>
      <c r="AGT134" s="113"/>
      <c r="AGU134" s="113"/>
      <c r="AGV134" s="113"/>
      <c r="AGW134" s="113"/>
      <c r="AGX134" s="113"/>
      <c r="AGY134" s="113"/>
      <c r="AGZ134" s="113"/>
      <c r="AHA134" s="113"/>
      <c r="AHB134" s="113"/>
      <c r="AHC134" s="113"/>
      <c r="AHD134" s="113"/>
      <c r="AHE134" s="113"/>
      <c r="AHF134" s="113"/>
      <c r="AHG134" s="113"/>
      <c r="AHH134" s="113"/>
      <c r="AHI134" s="113"/>
      <c r="AHJ134" s="113"/>
      <c r="AHK134" s="113"/>
      <c r="AHL134" s="113"/>
      <c r="AHM134" s="113"/>
      <c r="AHN134" s="113"/>
      <c r="AHO134" s="113"/>
      <c r="AHP134" s="113"/>
      <c r="AHQ134" s="113"/>
      <c r="AHR134" s="113"/>
      <c r="AHS134" s="113"/>
      <c r="AHT134" s="113"/>
      <c r="AHU134" s="113"/>
      <c r="AHV134" s="113"/>
      <c r="AHW134" s="113"/>
      <c r="AHX134" s="113"/>
      <c r="AHY134" s="113"/>
      <c r="AHZ134" s="113"/>
      <c r="AIA134" s="113"/>
      <c r="AIB134" s="113"/>
      <c r="AIC134" s="113"/>
      <c r="AID134" s="113"/>
      <c r="AIE134" s="113"/>
      <c r="AIF134" s="113"/>
      <c r="AIG134" s="113"/>
      <c r="AIH134" s="113"/>
      <c r="AII134" s="113"/>
      <c r="AIJ134" s="113"/>
      <c r="AIK134" s="113"/>
      <c r="AIL134" s="113"/>
      <c r="AIM134" s="113"/>
      <c r="AIN134" s="113"/>
      <c r="AIO134" s="113"/>
      <c r="AIP134" s="113"/>
      <c r="AIQ134" s="113"/>
      <c r="AIR134" s="113"/>
      <c r="AIS134" s="113"/>
      <c r="AIT134" s="113"/>
      <c r="AIU134" s="113"/>
      <c r="AIV134" s="113"/>
      <c r="AIW134" s="113"/>
      <c r="AIX134" s="113"/>
      <c r="AIY134" s="113"/>
      <c r="AIZ134" s="113"/>
      <c r="AJA134" s="113"/>
      <c r="AJB134" s="113"/>
      <c r="AJC134" s="113"/>
      <c r="AJD134" s="113"/>
      <c r="AJE134" s="113"/>
      <c r="AJF134" s="113"/>
      <c r="AJG134" s="113"/>
      <c r="AJH134" s="113"/>
      <c r="AJI134" s="113"/>
      <c r="AJJ134" s="113"/>
      <c r="AJK134" s="113"/>
      <c r="AJL134" s="113"/>
      <c r="AJM134" s="113"/>
      <c r="AJN134" s="113"/>
      <c r="AJO134" s="113"/>
      <c r="AJP134" s="113"/>
      <c r="AJQ134" s="113"/>
      <c r="AJR134" s="113"/>
      <c r="AJS134" s="113"/>
      <c r="AJT134" s="113"/>
      <c r="AJU134" s="113"/>
      <c r="AJV134" s="113"/>
      <c r="AJW134" s="113"/>
      <c r="AJX134" s="113"/>
      <c r="AJY134" s="113"/>
      <c r="AJZ134" s="113"/>
      <c r="AKA134" s="113"/>
      <c r="AKB134" s="113"/>
      <c r="AKC134" s="113"/>
      <c r="AKD134" s="113"/>
      <c r="AKE134" s="113"/>
      <c r="AKF134" s="113"/>
      <c r="AKG134" s="113"/>
      <c r="AKH134" s="113"/>
      <c r="AKI134" s="113"/>
      <c r="AKJ134" s="113"/>
      <c r="AKK134" s="113"/>
      <c r="AKL134" s="113"/>
      <c r="AKM134" s="113"/>
      <c r="AKN134" s="113"/>
      <c r="AKO134" s="113"/>
      <c r="AKP134" s="113"/>
      <c r="AKQ134" s="113"/>
      <c r="AKR134" s="113"/>
      <c r="AKS134" s="113"/>
      <c r="AKT134" s="113"/>
      <c r="AKU134" s="113"/>
      <c r="AKV134" s="113"/>
      <c r="AKW134" s="113"/>
      <c r="AKX134" s="113"/>
      <c r="AKY134" s="113"/>
      <c r="AKZ134" s="113"/>
      <c r="ALA134" s="113"/>
      <c r="ALB134" s="113"/>
      <c r="ALC134" s="113"/>
      <c r="ALD134" s="113"/>
      <c r="ALE134" s="113"/>
      <c r="ALF134" s="113"/>
      <c r="ALG134" s="113"/>
      <c r="ALH134" s="113"/>
      <c r="ALI134" s="113"/>
      <c r="ALJ134" s="113"/>
      <c r="ALK134" s="113"/>
      <c r="ALL134" s="113"/>
      <c r="ALM134" s="113"/>
      <c r="ALN134" s="113"/>
      <c r="ALO134" s="113"/>
      <c r="ALP134" s="113"/>
      <c r="ALQ134" s="113"/>
      <c r="ALR134" s="113"/>
      <c r="ALS134" s="113"/>
      <c r="ALT134" s="113"/>
      <c r="ALU134" s="113"/>
      <c r="ALV134" s="113"/>
      <c r="ALW134" s="113"/>
      <c r="ALX134" s="113"/>
      <c r="ALY134" s="113"/>
      <c r="ALZ134" s="113"/>
      <c r="AMA134" s="113"/>
      <c r="AMB134" s="113"/>
      <c r="AMC134" s="113"/>
      <c r="AMD134" s="113"/>
      <c r="AME134" s="113"/>
      <c r="AMF134" s="113"/>
      <c r="AMG134" s="113"/>
      <c r="AMH134" s="113"/>
      <c r="AMI134" s="113"/>
      <c r="AMJ134" s="113"/>
      <c r="AMK134" s="113"/>
      <c r="AML134" s="113"/>
      <c r="AMM134" s="113"/>
      <c r="AMN134" s="113"/>
      <c r="AMO134" s="113"/>
      <c r="AMP134" s="113"/>
      <c r="AMQ134" s="113"/>
      <c r="AMR134" s="113"/>
      <c r="AMS134" s="113"/>
      <c r="AMT134" s="113"/>
      <c r="AMU134" s="113"/>
      <c r="AMV134" s="113"/>
      <c r="AMW134" s="113"/>
      <c r="AMX134" s="113"/>
      <c r="AMY134" s="113"/>
      <c r="AMZ134" s="113"/>
      <c r="ANA134" s="113"/>
      <c r="ANB134" s="113"/>
      <c r="ANC134" s="113"/>
      <c r="AND134" s="113"/>
      <c r="ANE134" s="113"/>
      <c r="ANF134" s="113"/>
      <c r="ANG134" s="113"/>
      <c r="ANH134" s="113"/>
      <c r="ANI134" s="113"/>
      <c r="ANJ134" s="113"/>
      <c r="ANK134" s="113"/>
      <c r="ANL134" s="113"/>
      <c r="ANM134" s="113"/>
      <c r="ANN134" s="113"/>
      <c r="ANO134" s="113"/>
      <c r="ANP134" s="113"/>
      <c r="ANQ134" s="113"/>
      <c r="ANR134" s="113"/>
      <c r="ANS134" s="113"/>
      <c r="ANT134" s="113"/>
      <c r="ANU134" s="113"/>
      <c r="ANV134" s="113"/>
      <c r="ANW134" s="113"/>
      <c r="ANX134" s="113"/>
      <c r="ANY134" s="113"/>
      <c r="ANZ134" s="113"/>
      <c r="AOA134" s="113"/>
      <c r="AOB134" s="113"/>
      <c r="AOC134" s="113"/>
      <c r="AOD134" s="113"/>
      <c r="AOE134" s="113"/>
      <c r="AOF134" s="113"/>
      <c r="AOG134" s="113"/>
      <c r="AOH134" s="113"/>
      <c r="AOI134" s="113"/>
      <c r="AOJ134" s="113"/>
      <c r="AOK134" s="113"/>
      <c r="AOL134" s="113"/>
      <c r="AOM134" s="113"/>
      <c r="AON134" s="113"/>
      <c r="AOO134" s="113"/>
      <c r="AOP134" s="113"/>
      <c r="AOQ134" s="113"/>
      <c r="AOR134" s="113"/>
      <c r="AOS134" s="113"/>
      <c r="AOT134" s="113"/>
      <c r="AOU134" s="113"/>
      <c r="AOV134" s="113"/>
      <c r="AOW134" s="113"/>
      <c r="AOX134" s="113"/>
      <c r="AOY134" s="113"/>
      <c r="AOZ134" s="113"/>
      <c r="APA134" s="113"/>
      <c r="APB134" s="113"/>
      <c r="APC134" s="113"/>
      <c r="APD134" s="113"/>
      <c r="APE134" s="113"/>
      <c r="APF134" s="113"/>
      <c r="APG134" s="113"/>
      <c r="APH134" s="113"/>
      <c r="API134" s="113"/>
      <c r="APJ134" s="113"/>
      <c r="APK134" s="113"/>
      <c r="APL134" s="113"/>
      <c r="APM134" s="113"/>
      <c r="APN134" s="113"/>
      <c r="APO134" s="113"/>
      <c r="APP134" s="113"/>
      <c r="APQ134" s="113"/>
      <c r="APR134" s="113"/>
      <c r="APS134" s="113"/>
      <c r="APT134" s="113"/>
      <c r="APU134" s="113"/>
      <c r="APV134" s="113"/>
      <c r="APW134" s="113"/>
      <c r="APX134" s="113"/>
      <c r="APY134" s="113"/>
      <c r="APZ134" s="113"/>
      <c r="AQA134" s="113"/>
      <c r="AQB134" s="113"/>
      <c r="AQC134" s="113"/>
      <c r="AQD134" s="113"/>
      <c r="AQE134" s="113"/>
      <c r="AQF134" s="113"/>
      <c r="AQG134" s="113"/>
      <c r="AQH134" s="113"/>
      <c r="AQI134" s="113"/>
      <c r="AQJ134" s="113"/>
      <c r="AQK134" s="113"/>
      <c r="AQL134" s="113"/>
      <c r="AQM134" s="113"/>
      <c r="AQN134" s="113"/>
      <c r="AQO134" s="113"/>
      <c r="AQP134" s="113"/>
      <c r="AQQ134" s="113"/>
      <c r="AQR134" s="113"/>
      <c r="AQS134" s="113"/>
      <c r="AQT134" s="113"/>
      <c r="AQU134" s="113"/>
      <c r="AQV134" s="113"/>
      <c r="AQW134" s="113"/>
      <c r="AQX134" s="113"/>
      <c r="AQY134" s="113"/>
      <c r="AQZ134" s="113"/>
      <c r="ARA134" s="113"/>
      <c r="ARB134" s="113"/>
      <c r="ARC134" s="113"/>
      <c r="ARD134" s="113"/>
      <c r="ARE134" s="113"/>
      <c r="ARF134" s="113"/>
      <c r="ARG134" s="113"/>
      <c r="ARH134" s="113"/>
      <c r="ARI134" s="113"/>
      <c r="ARJ134" s="113"/>
      <c r="ARK134" s="113"/>
      <c r="ARL134" s="113"/>
      <c r="ARM134" s="113"/>
      <c r="ARN134" s="113"/>
      <c r="ARO134" s="113"/>
      <c r="ARP134" s="113"/>
      <c r="ARQ134" s="113"/>
      <c r="ARR134" s="113"/>
      <c r="ARS134" s="113"/>
      <c r="ART134" s="113"/>
      <c r="ARU134" s="113"/>
      <c r="ARV134" s="113"/>
      <c r="ARW134" s="113"/>
      <c r="ARX134" s="113"/>
      <c r="ARY134" s="113"/>
      <c r="ARZ134" s="113"/>
      <c r="ASA134" s="113"/>
      <c r="ASB134" s="113"/>
      <c r="ASC134" s="113"/>
      <c r="ASD134" s="113"/>
      <c r="ASE134" s="113"/>
      <c r="ASF134" s="113"/>
      <c r="ASG134" s="113"/>
      <c r="ASH134" s="113"/>
      <c r="ASI134" s="113"/>
      <c r="ASJ134" s="113"/>
      <c r="ASK134" s="113"/>
      <c r="ASL134" s="113"/>
      <c r="ASM134" s="113"/>
      <c r="ASN134" s="113"/>
      <c r="ASO134" s="113"/>
      <c r="ASP134" s="113"/>
      <c r="ASQ134" s="113"/>
      <c r="ASR134" s="113"/>
      <c r="ASS134" s="113"/>
      <c r="AST134" s="113"/>
      <c r="ASU134" s="113"/>
      <c r="ASV134" s="113"/>
      <c r="ASW134" s="113"/>
      <c r="ASX134" s="113"/>
      <c r="ASY134" s="113"/>
      <c r="ASZ134" s="113"/>
      <c r="ATA134" s="113"/>
      <c r="ATB134" s="113"/>
      <c r="ATC134" s="113"/>
      <c r="ATD134" s="113"/>
      <c r="ATE134" s="113"/>
      <c r="ATF134" s="113"/>
      <c r="ATG134" s="113"/>
      <c r="ATH134" s="113"/>
      <c r="ATI134" s="113"/>
      <c r="ATJ134" s="113"/>
      <c r="ATK134" s="113"/>
      <c r="ATL134" s="113"/>
      <c r="ATM134" s="113"/>
      <c r="ATN134" s="113"/>
      <c r="ATO134" s="113"/>
      <c r="ATP134" s="113"/>
      <c r="ATQ134" s="113"/>
      <c r="ATR134" s="113"/>
      <c r="ATS134" s="113"/>
      <c r="ATT134" s="113"/>
      <c r="ATU134" s="113"/>
      <c r="ATV134" s="113"/>
      <c r="ATW134" s="113"/>
      <c r="ATX134" s="113"/>
      <c r="ATY134" s="113"/>
      <c r="ATZ134" s="113"/>
      <c r="AUA134" s="113"/>
      <c r="AUB134" s="113"/>
      <c r="AUC134" s="113"/>
      <c r="AUD134" s="113"/>
      <c r="AUE134" s="113"/>
      <c r="AUF134" s="113"/>
      <c r="AUG134" s="113"/>
      <c r="AUH134" s="113"/>
      <c r="AUI134" s="113"/>
      <c r="AUJ134" s="113"/>
      <c r="AUK134" s="113"/>
      <c r="AUL134" s="113"/>
      <c r="AUM134" s="113"/>
      <c r="AUN134" s="113"/>
      <c r="AUO134" s="113"/>
      <c r="AUP134" s="113"/>
      <c r="AUQ134" s="113"/>
      <c r="AUR134" s="113"/>
      <c r="AUS134" s="113"/>
      <c r="AUT134" s="113"/>
      <c r="AUU134" s="113"/>
      <c r="AUV134" s="113"/>
      <c r="AUW134" s="113"/>
      <c r="AUX134" s="113"/>
      <c r="AUY134" s="113"/>
      <c r="AUZ134" s="113"/>
      <c r="AVA134" s="113"/>
      <c r="AVB134" s="113"/>
      <c r="AVC134" s="113"/>
      <c r="AVD134" s="113"/>
      <c r="AVE134" s="113"/>
      <c r="AVF134" s="113"/>
      <c r="AVG134" s="113"/>
      <c r="AVH134" s="113"/>
      <c r="AVI134" s="113"/>
      <c r="AVJ134" s="113"/>
      <c r="AVK134" s="113"/>
      <c r="AVL134" s="113"/>
      <c r="AVM134" s="113"/>
      <c r="AVN134" s="113"/>
      <c r="AVO134" s="113"/>
      <c r="AVP134" s="113"/>
      <c r="AVQ134" s="113"/>
      <c r="AVR134" s="113"/>
      <c r="AVS134" s="113"/>
      <c r="AVT134" s="113"/>
      <c r="AVU134" s="113"/>
      <c r="AVV134" s="113"/>
      <c r="AVW134" s="113"/>
      <c r="AVX134" s="113"/>
      <c r="AVY134" s="113"/>
      <c r="AVZ134" s="113"/>
      <c r="AWA134" s="113"/>
      <c r="AWB134" s="113"/>
      <c r="AWC134" s="113"/>
      <c r="AWD134" s="113"/>
      <c r="AWE134" s="113"/>
      <c r="AWF134" s="113"/>
      <c r="AWG134" s="113"/>
      <c r="AWH134" s="113"/>
      <c r="AWI134" s="113"/>
      <c r="AWJ134" s="113"/>
      <c r="AWK134" s="113"/>
      <c r="AWL134" s="113"/>
      <c r="AWM134" s="113"/>
      <c r="AWN134" s="113"/>
      <c r="AWO134" s="113"/>
      <c r="AWP134" s="113"/>
      <c r="AWQ134" s="113"/>
      <c r="AWR134" s="113"/>
      <c r="AWS134" s="113"/>
      <c r="AWT134" s="113"/>
      <c r="AWU134" s="113"/>
      <c r="AWV134" s="113"/>
      <c r="AWW134" s="113"/>
      <c r="AWX134" s="113"/>
      <c r="AWY134" s="113"/>
      <c r="AWZ134" s="113"/>
      <c r="AXA134" s="113"/>
      <c r="AXB134" s="113"/>
      <c r="AXC134" s="113"/>
      <c r="AXD134" s="113"/>
      <c r="AXE134" s="113"/>
      <c r="AXF134" s="113"/>
      <c r="AXG134" s="113"/>
      <c r="AXH134" s="113"/>
      <c r="AXI134" s="113"/>
      <c r="AXJ134" s="113"/>
      <c r="AXK134" s="113"/>
      <c r="AXL134" s="113"/>
      <c r="AXM134" s="113"/>
      <c r="AXN134" s="113"/>
      <c r="AXO134" s="113"/>
      <c r="AXP134" s="113"/>
      <c r="AXQ134" s="113"/>
      <c r="AXR134" s="113"/>
      <c r="AXS134" s="113"/>
      <c r="AXT134" s="113"/>
      <c r="AXU134" s="113"/>
      <c r="AXV134" s="113"/>
      <c r="AXW134" s="113"/>
      <c r="AXX134" s="113"/>
      <c r="AXY134" s="113"/>
      <c r="AXZ134" s="113"/>
      <c r="AYA134" s="113"/>
      <c r="AYB134" s="113"/>
      <c r="AYC134" s="113"/>
      <c r="AYD134" s="113"/>
      <c r="AYE134" s="113"/>
      <c r="AYF134" s="113"/>
      <c r="AYG134" s="113"/>
      <c r="AYH134" s="113"/>
      <c r="AYI134" s="113"/>
      <c r="AYJ134" s="113"/>
      <c r="AYK134" s="113"/>
      <c r="AYL134" s="113"/>
      <c r="AYM134" s="113"/>
      <c r="AYN134" s="113"/>
      <c r="AYO134" s="113"/>
      <c r="AYP134" s="113"/>
      <c r="AYQ134" s="113"/>
      <c r="AYR134" s="113"/>
      <c r="AYS134" s="113"/>
      <c r="AYT134" s="113"/>
      <c r="AYU134" s="113"/>
      <c r="AYV134" s="113"/>
      <c r="AYW134" s="113"/>
      <c r="AYX134" s="113"/>
      <c r="AYY134" s="113"/>
      <c r="AYZ134" s="113"/>
      <c r="AZA134" s="113"/>
      <c r="AZB134" s="113"/>
      <c r="AZC134" s="113"/>
      <c r="AZD134" s="113"/>
      <c r="AZE134" s="113"/>
      <c r="AZF134" s="113"/>
      <c r="AZG134" s="113"/>
      <c r="AZH134" s="113"/>
      <c r="AZI134" s="113"/>
      <c r="AZJ134" s="113"/>
      <c r="AZK134" s="113"/>
      <c r="AZL134" s="113"/>
      <c r="AZM134" s="113"/>
      <c r="AZN134" s="113"/>
      <c r="AZO134" s="113"/>
      <c r="AZP134" s="113"/>
      <c r="AZQ134" s="113"/>
      <c r="AZR134" s="113"/>
      <c r="AZS134" s="113"/>
      <c r="AZT134" s="113"/>
      <c r="AZU134" s="113"/>
      <c r="AZV134" s="113"/>
      <c r="AZW134" s="113"/>
      <c r="AZX134" s="113"/>
      <c r="AZY134" s="113"/>
      <c r="AZZ134" s="113"/>
      <c r="BAA134" s="113"/>
      <c r="BAB134" s="113"/>
      <c r="BAC134" s="113"/>
      <c r="BAD134" s="113"/>
      <c r="BAE134" s="113"/>
      <c r="BAF134" s="113"/>
      <c r="BAG134" s="113"/>
      <c r="BAH134" s="113"/>
      <c r="BAI134" s="113"/>
      <c r="BAJ134" s="113"/>
      <c r="BAK134" s="113"/>
      <c r="BAL134" s="113"/>
      <c r="BAM134" s="113"/>
      <c r="BAN134" s="113"/>
      <c r="BAO134" s="113"/>
      <c r="BAP134" s="113"/>
      <c r="BAQ134" s="113"/>
      <c r="BAR134" s="113"/>
      <c r="BAS134" s="113"/>
      <c r="BAT134" s="113"/>
      <c r="BAU134" s="113"/>
      <c r="BAV134" s="113"/>
      <c r="BAW134" s="113"/>
      <c r="BAX134" s="113"/>
      <c r="BAY134" s="113"/>
      <c r="BAZ134" s="113"/>
      <c r="BBA134" s="113"/>
      <c r="BBB134" s="113"/>
      <c r="BBC134" s="113"/>
      <c r="BBD134" s="113"/>
      <c r="BBE134" s="113"/>
      <c r="BBF134" s="113"/>
      <c r="BBG134" s="113"/>
      <c r="BBH134" s="113"/>
      <c r="BBI134" s="113"/>
      <c r="BBJ134" s="113"/>
      <c r="BBK134" s="113"/>
      <c r="BBL134" s="113"/>
      <c r="BBM134" s="113"/>
      <c r="BBN134" s="113"/>
      <c r="BBO134" s="113"/>
      <c r="BBP134" s="113"/>
      <c r="BBQ134" s="113"/>
      <c r="BBR134" s="113"/>
      <c r="BBS134" s="113"/>
      <c r="BBT134" s="113"/>
      <c r="BBU134" s="113"/>
      <c r="BBV134" s="113"/>
      <c r="BBW134" s="113"/>
      <c r="BBX134" s="113"/>
      <c r="BBY134" s="113"/>
      <c r="BBZ134" s="113"/>
      <c r="BCA134" s="113"/>
      <c r="BCB134" s="113"/>
      <c r="BCC134" s="113"/>
      <c r="BCD134" s="113"/>
      <c r="BCE134" s="113"/>
      <c r="BCF134" s="113"/>
      <c r="BCG134" s="113"/>
      <c r="BCH134" s="113"/>
      <c r="BCI134" s="113"/>
      <c r="BCJ134" s="113"/>
      <c r="BCK134" s="113"/>
      <c r="BCL134" s="113"/>
      <c r="BCM134" s="113"/>
      <c r="BCN134" s="113"/>
      <c r="BCO134" s="113"/>
      <c r="BCP134" s="113"/>
      <c r="BCQ134" s="113"/>
      <c r="BCR134" s="113"/>
      <c r="BCS134" s="113"/>
      <c r="BCT134" s="113"/>
      <c r="BCU134" s="113"/>
      <c r="BCV134" s="113"/>
      <c r="BCW134" s="113"/>
      <c r="BCX134" s="113"/>
      <c r="BCY134" s="113"/>
      <c r="BCZ134" s="113"/>
      <c r="BDA134" s="113"/>
      <c r="BDB134" s="113"/>
      <c r="BDC134" s="113"/>
      <c r="BDD134" s="113"/>
      <c r="BDE134" s="113"/>
      <c r="BDF134" s="113"/>
      <c r="BDG134" s="113"/>
      <c r="BDH134" s="113"/>
      <c r="BDI134" s="113"/>
      <c r="BDJ134" s="113"/>
      <c r="BDK134" s="113"/>
      <c r="BDL134" s="113"/>
      <c r="BDM134" s="113"/>
      <c r="BDN134" s="113"/>
      <c r="BDO134" s="113"/>
      <c r="BDP134" s="113"/>
      <c r="BDQ134" s="113"/>
      <c r="BDR134" s="113"/>
      <c r="BDS134" s="113"/>
      <c r="BDT134" s="113"/>
      <c r="BDU134" s="113"/>
      <c r="BDV134" s="113"/>
      <c r="BDW134" s="113"/>
      <c r="BDX134" s="113"/>
      <c r="BDY134" s="113"/>
      <c r="BDZ134" s="113"/>
      <c r="BEA134" s="113"/>
      <c r="BEB134" s="113"/>
      <c r="BEC134" s="113"/>
      <c r="BED134" s="113"/>
      <c r="BEE134" s="113"/>
      <c r="BEF134" s="113"/>
      <c r="BEG134" s="113"/>
      <c r="BEH134" s="113"/>
      <c r="BEI134" s="113"/>
      <c r="BEJ134" s="113"/>
      <c r="BEK134" s="113"/>
      <c r="BEL134" s="113"/>
      <c r="BEM134" s="113"/>
      <c r="BEN134" s="113"/>
      <c r="BEO134" s="113"/>
      <c r="BEP134" s="113"/>
      <c r="BEQ134" s="113"/>
      <c r="BER134" s="113"/>
      <c r="BES134" s="113"/>
      <c r="BET134" s="113"/>
      <c r="BEU134" s="113"/>
      <c r="BEV134" s="113"/>
      <c r="BEW134" s="113"/>
      <c r="BEX134" s="113"/>
      <c r="BEY134" s="113"/>
      <c r="BEZ134" s="113"/>
      <c r="BFA134" s="113"/>
      <c r="BFB134" s="113"/>
      <c r="BFC134" s="113"/>
      <c r="BFD134" s="113"/>
      <c r="BFE134" s="113"/>
      <c r="BFF134" s="113"/>
      <c r="BFG134" s="113"/>
      <c r="BFH134" s="113"/>
      <c r="BFI134" s="113"/>
      <c r="BFJ134" s="113"/>
      <c r="BFK134" s="113"/>
      <c r="BFL134" s="113"/>
      <c r="BFM134" s="113"/>
      <c r="BFN134" s="113"/>
      <c r="BFO134" s="113"/>
      <c r="BFP134" s="113"/>
      <c r="BFQ134" s="113"/>
      <c r="BFR134" s="113"/>
      <c r="BFS134" s="113"/>
      <c r="BFT134" s="113"/>
      <c r="BFU134" s="113"/>
      <c r="BFV134" s="113"/>
      <c r="BFW134" s="113"/>
      <c r="BFX134" s="113"/>
      <c r="BFY134" s="113"/>
      <c r="BFZ134" s="113"/>
      <c r="BGA134" s="113"/>
      <c r="BGB134" s="113"/>
      <c r="BGC134" s="113"/>
      <c r="BGD134" s="113"/>
      <c r="BGE134" s="113"/>
      <c r="BGF134" s="113"/>
      <c r="BGG134" s="113"/>
      <c r="BGH134" s="113"/>
      <c r="BGI134" s="113"/>
      <c r="BGJ134" s="113"/>
      <c r="BGK134" s="113"/>
      <c r="BGL134" s="113"/>
      <c r="BGM134" s="113"/>
      <c r="BGN134" s="113"/>
      <c r="BGO134" s="113"/>
      <c r="BGP134" s="113"/>
      <c r="BGQ134" s="113"/>
      <c r="BGR134" s="113"/>
      <c r="BGS134" s="113"/>
      <c r="BGT134" s="113"/>
      <c r="BGU134" s="113"/>
      <c r="BGV134" s="113"/>
      <c r="BGW134" s="113"/>
      <c r="BGX134" s="113"/>
      <c r="BGY134" s="113"/>
      <c r="BGZ134" s="113"/>
      <c r="BHA134" s="113"/>
      <c r="BHB134" s="113"/>
      <c r="BHC134" s="113"/>
      <c r="BHD134" s="113"/>
      <c r="BHE134" s="113"/>
      <c r="BHF134" s="113"/>
      <c r="BHG134" s="113"/>
      <c r="BHH134" s="113"/>
      <c r="BHI134" s="113"/>
      <c r="BHJ134" s="113"/>
      <c r="BHK134" s="113"/>
      <c r="BHL134" s="113"/>
      <c r="BHM134" s="113"/>
      <c r="BHN134" s="113"/>
      <c r="BHO134" s="113"/>
      <c r="BHP134" s="113"/>
      <c r="BHQ134" s="113"/>
      <c r="BHR134" s="113"/>
      <c r="BHS134" s="113"/>
      <c r="BHT134" s="113"/>
      <c r="BHU134" s="113"/>
      <c r="BHV134" s="113"/>
      <c r="BHW134" s="113"/>
      <c r="BHX134" s="113"/>
      <c r="BHY134" s="113"/>
      <c r="BHZ134" s="113"/>
      <c r="BIA134" s="113"/>
      <c r="BIB134" s="113"/>
      <c r="BIC134" s="113"/>
      <c r="BID134" s="113"/>
      <c r="BIE134" s="113"/>
      <c r="BIF134" s="113"/>
      <c r="BIG134" s="113"/>
      <c r="BIH134" s="113"/>
      <c r="BII134" s="113"/>
      <c r="BIJ134" s="113"/>
      <c r="BIK134" s="113"/>
      <c r="BIL134" s="113"/>
      <c r="BIM134" s="113"/>
      <c r="BIN134" s="113"/>
      <c r="BIO134" s="113"/>
      <c r="BIP134" s="113"/>
      <c r="BIQ134" s="113"/>
      <c r="BIR134" s="113"/>
      <c r="BIS134" s="113"/>
      <c r="BIT134" s="113"/>
      <c r="BIU134" s="113"/>
      <c r="BIV134" s="113"/>
      <c r="BIW134" s="113"/>
      <c r="BIX134" s="113"/>
      <c r="BIY134" s="113"/>
      <c r="BIZ134" s="113"/>
      <c r="BJA134" s="113"/>
      <c r="BJB134" s="113"/>
      <c r="BJC134" s="113"/>
      <c r="BJD134" s="113"/>
      <c r="BJE134" s="113"/>
      <c r="BJF134" s="113"/>
      <c r="BJG134" s="113"/>
      <c r="BJH134" s="113"/>
      <c r="BJI134" s="113"/>
      <c r="BJJ134" s="113"/>
      <c r="BJK134" s="113"/>
      <c r="BJL134" s="113"/>
      <c r="BJM134" s="113"/>
      <c r="BJN134" s="113"/>
      <c r="BJO134" s="113"/>
      <c r="BJP134" s="113"/>
      <c r="BJQ134" s="113"/>
      <c r="BJR134" s="113"/>
      <c r="BJS134" s="113"/>
      <c r="BJT134" s="113"/>
      <c r="BJU134" s="113"/>
      <c r="BJV134" s="113"/>
      <c r="BJW134" s="113"/>
      <c r="BJX134" s="113"/>
      <c r="BJY134" s="113"/>
      <c r="BJZ134" s="113"/>
      <c r="BKA134" s="113"/>
      <c r="BKB134" s="113"/>
      <c r="BKC134" s="113"/>
      <c r="BKD134" s="113"/>
      <c r="BKE134" s="113"/>
      <c r="BKF134" s="113"/>
      <c r="BKG134" s="113"/>
      <c r="BKH134" s="113"/>
      <c r="BKI134" s="113"/>
      <c r="BKJ134" s="113"/>
      <c r="BKK134" s="113"/>
      <c r="BKL134" s="113"/>
      <c r="BKM134" s="113"/>
      <c r="BKN134" s="113"/>
      <c r="BKO134" s="113"/>
      <c r="BKP134" s="113"/>
      <c r="BKQ134" s="113"/>
      <c r="BKR134" s="113"/>
      <c r="BKS134" s="113"/>
      <c r="BKT134" s="113"/>
      <c r="BKU134" s="113"/>
      <c r="BKV134" s="113"/>
      <c r="BKW134" s="113"/>
      <c r="BKX134" s="113"/>
      <c r="BKY134" s="113"/>
      <c r="BKZ134" s="113"/>
      <c r="BLA134" s="113"/>
      <c r="BLB134" s="113"/>
      <c r="BLC134" s="113"/>
      <c r="BLD134" s="113"/>
      <c r="BLE134" s="113"/>
      <c r="BLF134" s="113"/>
      <c r="BLG134" s="113"/>
      <c r="BLH134" s="113"/>
      <c r="BLI134" s="113"/>
      <c r="BLJ134" s="113"/>
      <c r="BLK134" s="113"/>
      <c r="BLL134" s="113"/>
      <c r="BLM134" s="113"/>
      <c r="BLN134" s="113"/>
      <c r="BLO134" s="113"/>
      <c r="BLP134" s="113"/>
      <c r="BLQ134" s="113"/>
      <c r="BLR134" s="113"/>
      <c r="BLS134" s="113"/>
      <c r="BLT134" s="113"/>
      <c r="BLU134" s="113"/>
      <c r="BLV134" s="113"/>
      <c r="BLW134" s="113"/>
      <c r="BLX134" s="113"/>
      <c r="BLY134" s="113"/>
      <c r="BLZ134" s="113"/>
      <c r="BMA134" s="113"/>
      <c r="BMB134" s="113"/>
      <c r="BMC134" s="113"/>
      <c r="BMD134" s="113"/>
      <c r="BME134" s="113"/>
      <c r="BMF134" s="113"/>
      <c r="BMG134" s="113"/>
      <c r="BMH134" s="113"/>
      <c r="BMI134" s="113"/>
      <c r="BMJ134" s="113"/>
      <c r="BMK134" s="113"/>
      <c r="BML134" s="113"/>
      <c r="BMM134" s="113"/>
      <c r="BMN134" s="113"/>
      <c r="BMO134" s="113"/>
      <c r="BMP134" s="113"/>
      <c r="BMQ134" s="113"/>
      <c r="BMR134" s="113"/>
      <c r="BMS134" s="113"/>
      <c r="BMT134" s="113"/>
      <c r="BMU134" s="113"/>
      <c r="BMV134" s="113"/>
      <c r="BMW134" s="113"/>
      <c r="BMX134" s="113"/>
      <c r="BMY134" s="113"/>
      <c r="BMZ134" s="113"/>
      <c r="BNA134" s="113"/>
      <c r="BNB134" s="113"/>
      <c r="BNC134" s="113"/>
      <c r="BND134" s="113"/>
      <c r="BNE134" s="113"/>
      <c r="BNF134" s="113"/>
      <c r="BNG134" s="113"/>
      <c r="BNH134" s="113"/>
      <c r="BNI134" s="113"/>
      <c r="BNJ134" s="113"/>
      <c r="BNK134" s="113"/>
      <c r="BNL134" s="113"/>
      <c r="BNM134" s="113"/>
      <c r="BNN134" s="113"/>
      <c r="BNO134" s="113"/>
      <c r="BNP134" s="113"/>
      <c r="BNQ134" s="113"/>
      <c r="BNR134" s="113"/>
      <c r="BNS134" s="113"/>
      <c r="BNT134" s="113"/>
      <c r="BNU134" s="113"/>
      <c r="BNV134" s="113"/>
      <c r="BNW134" s="113"/>
      <c r="BNX134" s="113"/>
      <c r="BNY134" s="113"/>
      <c r="BNZ134" s="113"/>
      <c r="BOA134" s="113"/>
      <c r="BOB134" s="113"/>
      <c r="BOC134" s="113"/>
      <c r="BOD134" s="113"/>
      <c r="BOE134" s="113"/>
      <c r="BOF134" s="113"/>
      <c r="BOG134" s="113"/>
      <c r="BOH134" s="113"/>
      <c r="BOI134" s="113"/>
      <c r="BOJ134" s="113"/>
      <c r="BOK134" s="113"/>
      <c r="BOL134" s="113"/>
      <c r="BOM134" s="113"/>
      <c r="BON134" s="113"/>
      <c r="BOO134" s="113"/>
      <c r="BOP134" s="113"/>
      <c r="BOQ134" s="113"/>
      <c r="BOR134" s="113"/>
      <c r="BOS134" s="113"/>
      <c r="BOT134" s="113"/>
      <c r="BOU134" s="113"/>
      <c r="BOV134" s="113"/>
      <c r="BOW134" s="113"/>
      <c r="BOX134" s="113"/>
      <c r="BOY134" s="113"/>
      <c r="BOZ134" s="113"/>
      <c r="BPA134" s="113"/>
      <c r="BPB134" s="113"/>
      <c r="BPC134" s="113"/>
      <c r="BPD134" s="113"/>
      <c r="BPE134" s="113"/>
      <c r="BPF134" s="113"/>
      <c r="BPG134" s="113"/>
      <c r="BPH134" s="113"/>
      <c r="BPI134" s="113"/>
      <c r="BPJ134" s="113"/>
      <c r="BPK134" s="113"/>
      <c r="BPL134" s="113"/>
      <c r="BPM134" s="113"/>
      <c r="BPN134" s="113"/>
      <c r="BPO134" s="113"/>
      <c r="BPP134" s="113"/>
      <c r="BPQ134" s="113"/>
      <c r="BPR134" s="113"/>
      <c r="BPS134" s="113"/>
      <c r="BPT134" s="113"/>
      <c r="BPU134" s="113"/>
      <c r="BPV134" s="113"/>
      <c r="BPW134" s="113"/>
      <c r="BPX134" s="113"/>
      <c r="BPY134" s="113"/>
      <c r="BPZ134" s="113"/>
      <c r="BQA134" s="113"/>
      <c r="BQB134" s="113"/>
      <c r="BQC134" s="113"/>
      <c r="BQD134" s="113"/>
      <c r="BQE134" s="113"/>
      <c r="BQF134" s="113"/>
      <c r="BQG134" s="113"/>
      <c r="BQH134" s="113"/>
      <c r="BQI134" s="113"/>
      <c r="BQJ134" s="113"/>
      <c r="BQK134" s="113"/>
      <c r="BQL134" s="113"/>
      <c r="BQM134" s="113"/>
      <c r="BQN134" s="113"/>
      <c r="BQO134" s="113"/>
      <c r="BQP134" s="113"/>
      <c r="BQQ134" s="113"/>
      <c r="BQR134" s="113"/>
      <c r="BQS134" s="113"/>
      <c r="BQT134" s="113"/>
      <c r="BQU134" s="113"/>
      <c r="BQV134" s="113"/>
      <c r="BQW134" s="113"/>
      <c r="BQX134" s="113"/>
      <c r="BQY134" s="113"/>
      <c r="BQZ134" s="113"/>
      <c r="BRA134" s="113"/>
      <c r="BRB134" s="113"/>
      <c r="BRC134" s="113"/>
      <c r="BRD134" s="113"/>
      <c r="BRE134" s="113"/>
      <c r="BRF134" s="113"/>
      <c r="BRG134" s="113"/>
      <c r="BRH134" s="113"/>
      <c r="BRI134" s="113"/>
      <c r="BRJ134" s="113"/>
      <c r="BRK134" s="113"/>
      <c r="BRL134" s="113"/>
      <c r="BRM134" s="113"/>
      <c r="BRN134" s="113"/>
      <c r="BRO134" s="113"/>
      <c r="BRP134" s="113"/>
      <c r="BRQ134" s="113"/>
      <c r="BRR134" s="113"/>
      <c r="BRS134" s="113"/>
      <c r="BRT134" s="113"/>
      <c r="BRU134" s="113"/>
      <c r="BRV134" s="113"/>
      <c r="BRW134" s="113"/>
      <c r="BRX134" s="113"/>
      <c r="BRY134" s="113"/>
      <c r="BRZ134" s="113"/>
      <c r="BSA134" s="113"/>
      <c r="BSB134" s="113"/>
      <c r="BSC134" s="113"/>
      <c r="BSD134" s="113"/>
      <c r="BSE134" s="113"/>
      <c r="BSF134" s="113"/>
      <c r="BSG134" s="113"/>
      <c r="BSH134" s="113"/>
      <c r="BSI134" s="113"/>
      <c r="BSJ134" s="113"/>
      <c r="BSK134" s="113"/>
      <c r="BSL134" s="113"/>
      <c r="BSM134" s="113"/>
      <c r="BSN134" s="113"/>
      <c r="BSO134" s="113"/>
      <c r="BSP134" s="113"/>
      <c r="BSQ134" s="113"/>
      <c r="BSR134" s="113"/>
      <c r="BSS134" s="113"/>
      <c r="BST134" s="113"/>
      <c r="BSU134" s="113"/>
      <c r="BSV134" s="113"/>
      <c r="BSW134" s="113"/>
      <c r="BSX134" s="113"/>
      <c r="BSY134" s="113"/>
      <c r="BSZ134" s="113"/>
      <c r="BTA134" s="113"/>
      <c r="BTB134" s="113"/>
      <c r="BTC134" s="113"/>
      <c r="BTD134" s="113"/>
      <c r="BTE134" s="113"/>
      <c r="BTF134" s="113"/>
      <c r="BTG134" s="113"/>
      <c r="BTH134" s="113"/>
      <c r="BTI134" s="113"/>
      <c r="BTJ134" s="113"/>
      <c r="BTK134" s="113"/>
      <c r="BTL134" s="113"/>
      <c r="BTM134" s="113"/>
      <c r="BTN134" s="113"/>
      <c r="BTO134" s="113"/>
      <c r="BTP134" s="113"/>
      <c r="BTQ134" s="113"/>
      <c r="BTR134" s="113"/>
      <c r="BTS134" s="113"/>
      <c r="BTT134" s="113"/>
      <c r="BTU134" s="113"/>
      <c r="BTV134" s="113"/>
      <c r="BTW134" s="113"/>
      <c r="BTX134" s="113"/>
      <c r="BTY134" s="113"/>
      <c r="BTZ134" s="113"/>
      <c r="BUA134" s="113"/>
      <c r="BUB134" s="113"/>
      <c r="BUC134" s="113"/>
      <c r="BUD134" s="113"/>
      <c r="BUE134" s="113"/>
      <c r="BUF134" s="113"/>
      <c r="BUG134" s="113"/>
      <c r="BUH134" s="113"/>
      <c r="BUI134" s="113"/>
      <c r="BUJ134" s="113"/>
      <c r="BUK134" s="113"/>
      <c r="BUL134" s="113"/>
      <c r="BUM134" s="113"/>
      <c r="BUN134" s="113"/>
      <c r="BUO134" s="113"/>
      <c r="BUP134" s="113"/>
      <c r="BUQ134" s="113"/>
      <c r="BUR134" s="113"/>
      <c r="BUS134" s="113"/>
      <c r="BUT134" s="113"/>
      <c r="BUU134" s="113"/>
      <c r="BUV134" s="113"/>
      <c r="BUW134" s="113"/>
      <c r="BUX134" s="113"/>
      <c r="BUY134" s="113"/>
      <c r="BUZ134" s="113"/>
      <c r="BVA134" s="113"/>
      <c r="BVB134" s="113"/>
      <c r="BVC134" s="113"/>
      <c r="BVD134" s="113"/>
      <c r="BVE134" s="113"/>
      <c r="BVF134" s="113"/>
      <c r="BVG134" s="113"/>
      <c r="BVH134" s="113"/>
      <c r="BVI134" s="113"/>
      <c r="BVJ134" s="113"/>
      <c r="BVK134" s="113"/>
      <c r="BVL134" s="113"/>
      <c r="BVM134" s="113"/>
      <c r="BVN134" s="113"/>
      <c r="BVO134" s="113"/>
      <c r="BVP134" s="113"/>
      <c r="BVQ134" s="113"/>
      <c r="BVR134" s="113"/>
      <c r="BVS134" s="113"/>
      <c r="BVT134" s="113"/>
      <c r="BVU134" s="113"/>
      <c r="BVV134" s="113"/>
      <c r="BVW134" s="113"/>
      <c r="BVX134" s="113"/>
      <c r="BVY134" s="113"/>
      <c r="BVZ134" s="113"/>
      <c r="BWA134" s="113"/>
      <c r="BWB134" s="113"/>
      <c r="BWC134" s="113"/>
      <c r="BWD134" s="113"/>
      <c r="BWE134" s="113"/>
      <c r="BWF134" s="113"/>
      <c r="BWG134" s="113"/>
      <c r="BWH134" s="113"/>
      <c r="BWI134" s="113"/>
      <c r="BWJ134" s="113"/>
      <c r="BWK134" s="113"/>
      <c r="BWL134" s="113"/>
      <c r="BWM134" s="113"/>
      <c r="BWN134" s="113"/>
      <c r="BWO134" s="113"/>
      <c r="BWP134" s="113"/>
      <c r="BWQ134" s="113"/>
      <c r="BWR134" s="113"/>
      <c r="BWS134" s="113"/>
      <c r="BWT134" s="113"/>
      <c r="BWU134" s="113"/>
      <c r="BWV134" s="113"/>
      <c r="BWW134" s="113"/>
      <c r="BWX134" s="113"/>
      <c r="BWY134" s="113"/>
      <c r="BWZ134" s="113"/>
      <c r="BXA134" s="113"/>
      <c r="BXB134" s="113"/>
      <c r="BXC134" s="113"/>
      <c r="BXD134" s="113"/>
      <c r="BXE134" s="113"/>
      <c r="BXF134" s="113"/>
      <c r="BXG134" s="113"/>
      <c r="BXH134" s="113"/>
      <c r="BXI134" s="113"/>
      <c r="BXJ134" s="113"/>
      <c r="BXK134" s="113"/>
      <c r="BXL134" s="113"/>
      <c r="BXM134" s="113"/>
      <c r="BXN134" s="113"/>
      <c r="BXO134" s="113"/>
      <c r="BXP134" s="113"/>
      <c r="BXQ134" s="113"/>
      <c r="BXR134" s="113"/>
      <c r="BXS134" s="113"/>
      <c r="BXT134" s="113"/>
      <c r="BXU134" s="113"/>
      <c r="BXV134" s="113"/>
      <c r="BXW134" s="113"/>
      <c r="BXX134" s="113"/>
      <c r="BXY134" s="113"/>
    </row>
    <row r="135" spans="1:2001" s="116" customFormat="1" ht="24.75">
      <c r="A135" s="53" t="s">
        <v>116</v>
      </c>
      <c r="B135" s="76" t="s">
        <v>10</v>
      </c>
      <c r="C135" s="114"/>
      <c r="D135" s="94"/>
      <c r="E135" s="113"/>
      <c r="F135" s="113"/>
      <c r="G135" s="64"/>
      <c r="H135" s="64"/>
      <c r="I135" s="115"/>
      <c r="J135" s="113"/>
      <c r="K135" s="113"/>
      <c r="L135" s="115"/>
      <c r="M135" s="115"/>
      <c r="N135" s="115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  <c r="GN135" s="113"/>
      <c r="GO135" s="113"/>
      <c r="GP135" s="113"/>
      <c r="GQ135" s="113"/>
      <c r="GR135" s="113"/>
      <c r="GS135" s="113"/>
      <c r="GT135" s="113"/>
      <c r="GU135" s="113"/>
      <c r="GV135" s="113"/>
      <c r="GW135" s="113"/>
      <c r="GX135" s="113"/>
      <c r="GY135" s="113"/>
      <c r="GZ135" s="113"/>
      <c r="HA135" s="113"/>
      <c r="HB135" s="113"/>
      <c r="HC135" s="113"/>
      <c r="HD135" s="113"/>
      <c r="HE135" s="113"/>
      <c r="HF135" s="113"/>
      <c r="HG135" s="113"/>
      <c r="HH135" s="113"/>
      <c r="HI135" s="113"/>
      <c r="HJ135" s="113"/>
      <c r="HK135" s="113"/>
      <c r="HL135" s="113"/>
      <c r="HM135" s="113"/>
      <c r="HN135" s="113"/>
      <c r="HO135" s="113"/>
      <c r="HP135" s="113"/>
      <c r="HQ135" s="113"/>
      <c r="HR135" s="113"/>
      <c r="HS135" s="113"/>
      <c r="HT135" s="113"/>
      <c r="HU135" s="113"/>
      <c r="HV135" s="113"/>
      <c r="HW135" s="113"/>
      <c r="HX135" s="113"/>
      <c r="HY135" s="113"/>
      <c r="HZ135" s="113"/>
      <c r="IA135" s="113"/>
      <c r="IB135" s="113"/>
      <c r="IC135" s="113"/>
      <c r="ID135" s="113"/>
      <c r="IE135" s="113"/>
      <c r="IF135" s="113"/>
      <c r="IG135" s="113"/>
      <c r="IH135" s="113"/>
      <c r="II135" s="113"/>
      <c r="IJ135" s="113"/>
      <c r="IK135" s="113"/>
      <c r="IL135" s="113"/>
      <c r="IM135" s="113"/>
      <c r="IN135" s="113"/>
      <c r="IO135" s="113"/>
      <c r="IP135" s="113"/>
      <c r="IQ135" s="113"/>
      <c r="IR135" s="113"/>
      <c r="IS135" s="113"/>
      <c r="IT135" s="113"/>
      <c r="IU135" s="113"/>
      <c r="IV135" s="113"/>
      <c r="IW135" s="113"/>
      <c r="IX135" s="113"/>
      <c r="IY135" s="113"/>
      <c r="IZ135" s="113"/>
      <c r="JA135" s="113"/>
      <c r="JB135" s="113"/>
      <c r="JC135" s="113"/>
      <c r="JD135" s="113"/>
      <c r="JE135" s="113"/>
      <c r="JF135" s="113"/>
      <c r="JG135" s="113"/>
      <c r="JH135" s="113"/>
      <c r="JI135" s="113"/>
      <c r="JJ135" s="113"/>
      <c r="JK135" s="113"/>
      <c r="JL135" s="113"/>
      <c r="JM135" s="113"/>
      <c r="JN135" s="113"/>
      <c r="JO135" s="113"/>
      <c r="JP135" s="113"/>
      <c r="JQ135" s="113"/>
      <c r="JR135" s="113"/>
      <c r="JS135" s="113"/>
      <c r="JT135" s="113"/>
      <c r="JU135" s="113"/>
      <c r="JV135" s="113"/>
      <c r="JW135" s="113"/>
      <c r="JX135" s="113"/>
      <c r="JY135" s="113"/>
      <c r="JZ135" s="113"/>
      <c r="KA135" s="113"/>
      <c r="KB135" s="113"/>
      <c r="KC135" s="113"/>
      <c r="KD135" s="113"/>
      <c r="KE135" s="113"/>
      <c r="KF135" s="113"/>
      <c r="KG135" s="113"/>
      <c r="KH135" s="113"/>
      <c r="KI135" s="113"/>
      <c r="KJ135" s="113"/>
      <c r="KK135" s="113"/>
      <c r="KL135" s="113"/>
      <c r="KM135" s="113"/>
      <c r="KN135" s="113"/>
      <c r="KO135" s="113"/>
      <c r="KP135" s="113"/>
      <c r="KQ135" s="113"/>
      <c r="KR135" s="113"/>
      <c r="KS135" s="113"/>
      <c r="KT135" s="113"/>
      <c r="KU135" s="113"/>
      <c r="KV135" s="113"/>
      <c r="KW135" s="113"/>
      <c r="KX135" s="113"/>
      <c r="KY135" s="113"/>
      <c r="KZ135" s="113"/>
      <c r="LA135" s="113"/>
      <c r="LB135" s="113"/>
      <c r="LC135" s="113"/>
      <c r="LD135" s="113"/>
      <c r="LE135" s="113"/>
      <c r="LF135" s="113"/>
      <c r="LG135" s="113"/>
      <c r="LH135" s="113"/>
      <c r="LI135" s="113"/>
      <c r="LJ135" s="113"/>
      <c r="LK135" s="113"/>
      <c r="LL135" s="113"/>
      <c r="LM135" s="113"/>
      <c r="LN135" s="113"/>
      <c r="LO135" s="113"/>
      <c r="LP135" s="113"/>
      <c r="LQ135" s="113"/>
      <c r="LR135" s="113"/>
      <c r="LS135" s="113"/>
      <c r="LT135" s="113"/>
      <c r="LU135" s="113"/>
      <c r="LV135" s="113"/>
      <c r="LW135" s="113"/>
      <c r="LX135" s="113"/>
      <c r="LY135" s="113"/>
      <c r="LZ135" s="113"/>
      <c r="MA135" s="113"/>
      <c r="MB135" s="113"/>
      <c r="MC135" s="113"/>
      <c r="MD135" s="113"/>
      <c r="ME135" s="113"/>
      <c r="MF135" s="113"/>
      <c r="MG135" s="113"/>
      <c r="MH135" s="113"/>
      <c r="MI135" s="113"/>
      <c r="MJ135" s="113"/>
      <c r="MK135" s="113"/>
      <c r="ML135" s="113"/>
      <c r="MM135" s="113"/>
      <c r="MN135" s="113"/>
      <c r="MO135" s="113"/>
      <c r="MP135" s="113"/>
      <c r="MQ135" s="113"/>
      <c r="MR135" s="113"/>
      <c r="MS135" s="113"/>
      <c r="MT135" s="113"/>
      <c r="MU135" s="113"/>
      <c r="MV135" s="113"/>
      <c r="MW135" s="113"/>
      <c r="MX135" s="113"/>
      <c r="MY135" s="113"/>
      <c r="MZ135" s="113"/>
      <c r="NA135" s="113"/>
      <c r="NB135" s="113"/>
      <c r="NC135" s="113"/>
      <c r="ND135" s="113"/>
      <c r="NE135" s="113"/>
      <c r="NF135" s="113"/>
      <c r="NG135" s="113"/>
      <c r="NH135" s="113"/>
      <c r="NI135" s="113"/>
      <c r="NJ135" s="113"/>
      <c r="NK135" s="113"/>
      <c r="NL135" s="113"/>
      <c r="NM135" s="113"/>
      <c r="NN135" s="113"/>
      <c r="NO135" s="113"/>
      <c r="NP135" s="113"/>
      <c r="NQ135" s="113"/>
      <c r="NR135" s="113"/>
      <c r="NS135" s="113"/>
      <c r="NT135" s="113"/>
      <c r="NU135" s="113"/>
      <c r="NV135" s="113"/>
      <c r="NW135" s="113"/>
      <c r="NX135" s="113"/>
      <c r="NY135" s="113"/>
      <c r="NZ135" s="113"/>
      <c r="OA135" s="113"/>
      <c r="OB135" s="113"/>
      <c r="OC135" s="113"/>
      <c r="OD135" s="113"/>
      <c r="OE135" s="113"/>
      <c r="OF135" s="113"/>
      <c r="OG135" s="113"/>
      <c r="OH135" s="113"/>
      <c r="OI135" s="113"/>
      <c r="OJ135" s="113"/>
      <c r="OK135" s="113"/>
      <c r="OL135" s="113"/>
      <c r="OM135" s="113"/>
      <c r="ON135" s="113"/>
      <c r="OO135" s="113"/>
      <c r="OP135" s="113"/>
      <c r="OQ135" s="113"/>
      <c r="OR135" s="113"/>
      <c r="OS135" s="113"/>
      <c r="OT135" s="113"/>
      <c r="OU135" s="113"/>
      <c r="OV135" s="113"/>
      <c r="OW135" s="113"/>
      <c r="OX135" s="113"/>
      <c r="OY135" s="113"/>
      <c r="OZ135" s="113"/>
      <c r="PA135" s="113"/>
      <c r="PB135" s="113"/>
      <c r="PC135" s="113"/>
      <c r="PD135" s="113"/>
      <c r="PE135" s="113"/>
      <c r="PF135" s="113"/>
      <c r="PG135" s="113"/>
      <c r="PH135" s="113"/>
      <c r="PI135" s="113"/>
      <c r="PJ135" s="113"/>
      <c r="PK135" s="113"/>
      <c r="PL135" s="113"/>
      <c r="PM135" s="113"/>
      <c r="PN135" s="113"/>
      <c r="PO135" s="113"/>
      <c r="PP135" s="113"/>
      <c r="PQ135" s="113"/>
      <c r="PR135" s="113"/>
      <c r="PS135" s="113"/>
      <c r="PT135" s="113"/>
      <c r="PU135" s="113"/>
      <c r="PV135" s="113"/>
      <c r="PW135" s="113"/>
      <c r="PX135" s="113"/>
      <c r="PY135" s="113"/>
      <c r="PZ135" s="113"/>
      <c r="QA135" s="113"/>
      <c r="QB135" s="113"/>
      <c r="QC135" s="113"/>
      <c r="QD135" s="113"/>
      <c r="QE135" s="113"/>
      <c r="QF135" s="113"/>
      <c r="QG135" s="113"/>
      <c r="QH135" s="113"/>
      <c r="QI135" s="113"/>
      <c r="QJ135" s="113"/>
      <c r="QK135" s="113"/>
      <c r="QL135" s="113"/>
      <c r="QM135" s="113"/>
      <c r="QN135" s="113"/>
      <c r="QO135" s="113"/>
      <c r="QP135" s="113"/>
      <c r="QQ135" s="113"/>
      <c r="QR135" s="113"/>
      <c r="QS135" s="113"/>
      <c r="QT135" s="113"/>
      <c r="QU135" s="113"/>
      <c r="QV135" s="113"/>
      <c r="QW135" s="113"/>
      <c r="QX135" s="113"/>
      <c r="QY135" s="113"/>
      <c r="QZ135" s="113"/>
      <c r="RA135" s="113"/>
      <c r="RB135" s="113"/>
      <c r="RC135" s="113"/>
      <c r="RD135" s="113"/>
      <c r="RE135" s="113"/>
      <c r="RF135" s="113"/>
      <c r="RG135" s="113"/>
      <c r="RH135" s="113"/>
      <c r="RI135" s="113"/>
      <c r="RJ135" s="113"/>
      <c r="RK135" s="113"/>
      <c r="RL135" s="113"/>
      <c r="RM135" s="113"/>
      <c r="RN135" s="113"/>
      <c r="RO135" s="113"/>
      <c r="RP135" s="113"/>
      <c r="RQ135" s="113"/>
      <c r="RR135" s="113"/>
      <c r="RS135" s="113"/>
      <c r="RT135" s="113"/>
      <c r="RU135" s="113"/>
      <c r="RV135" s="113"/>
      <c r="RW135" s="113"/>
      <c r="RX135" s="113"/>
      <c r="RY135" s="113"/>
      <c r="RZ135" s="113"/>
      <c r="SA135" s="113"/>
      <c r="SB135" s="113"/>
      <c r="SC135" s="113"/>
      <c r="SD135" s="113"/>
      <c r="SE135" s="113"/>
      <c r="SF135" s="113"/>
      <c r="SG135" s="113"/>
      <c r="SH135" s="113"/>
      <c r="SI135" s="113"/>
      <c r="SJ135" s="113"/>
      <c r="SK135" s="113"/>
      <c r="SL135" s="113"/>
      <c r="SM135" s="113"/>
      <c r="SN135" s="113"/>
      <c r="SO135" s="113"/>
      <c r="SP135" s="113"/>
      <c r="SQ135" s="113"/>
      <c r="SR135" s="113"/>
      <c r="SS135" s="113"/>
      <c r="ST135" s="113"/>
      <c r="SU135" s="113"/>
      <c r="SV135" s="113"/>
      <c r="SW135" s="113"/>
      <c r="SX135" s="113"/>
      <c r="SY135" s="113"/>
      <c r="SZ135" s="113"/>
      <c r="TA135" s="113"/>
      <c r="TB135" s="113"/>
      <c r="TC135" s="113"/>
      <c r="TD135" s="113"/>
      <c r="TE135" s="113"/>
      <c r="TF135" s="113"/>
      <c r="TG135" s="113"/>
      <c r="TH135" s="113"/>
      <c r="TI135" s="113"/>
      <c r="TJ135" s="113"/>
      <c r="TK135" s="113"/>
      <c r="TL135" s="113"/>
      <c r="TM135" s="113"/>
      <c r="TN135" s="113"/>
      <c r="TO135" s="113"/>
      <c r="TP135" s="113"/>
      <c r="TQ135" s="113"/>
      <c r="TR135" s="113"/>
      <c r="TS135" s="113"/>
      <c r="TT135" s="113"/>
      <c r="TU135" s="113"/>
      <c r="TV135" s="113"/>
      <c r="TW135" s="113"/>
      <c r="TX135" s="113"/>
      <c r="TY135" s="113"/>
      <c r="TZ135" s="113"/>
      <c r="UA135" s="113"/>
      <c r="UB135" s="113"/>
      <c r="UC135" s="113"/>
      <c r="UD135" s="113"/>
      <c r="UE135" s="113"/>
      <c r="UF135" s="113"/>
      <c r="UG135" s="113"/>
      <c r="UH135" s="113"/>
      <c r="UI135" s="113"/>
      <c r="UJ135" s="113"/>
      <c r="UK135" s="113"/>
      <c r="UL135" s="113"/>
      <c r="UM135" s="113"/>
      <c r="UN135" s="113"/>
      <c r="UO135" s="113"/>
      <c r="UP135" s="113"/>
      <c r="UQ135" s="113"/>
      <c r="UR135" s="113"/>
      <c r="US135" s="113"/>
      <c r="UT135" s="113"/>
      <c r="UU135" s="113"/>
      <c r="UV135" s="113"/>
      <c r="UW135" s="113"/>
      <c r="UX135" s="113"/>
      <c r="UY135" s="113"/>
      <c r="UZ135" s="113"/>
      <c r="VA135" s="113"/>
      <c r="VB135" s="113"/>
      <c r="VC135" s="113"/>
      <c r="VD135" s="113"/>
      <c r="VE135" s="113"/>
      <c r="VF135" s="113"/>
      <c r="VG135" s="113"/>
      <c r="VH135" s="113"/>
      <c r="VI135" s="113"/>
      <c r="VJ135" s="113"/>
      <c r="VK135" s="113"/>
      <c r="VL135" s="113"/>
      <c r="VM135" s="113"/>
      <c r="VN135" s="113"/>
      <c r="VO135" s="113"/>
      <c r="VP135" s="113"/>
      <c r="VQ135" s="113"/>
      <c r="VR135" s="113"/>
      <c r="VS135" s="113"/>
      <c r="VT135" s="113"/>
      <c r="VU135" s="113"/>
      <c r="VV135" s="113"/>
      <c r="VW135" s="113"/>
      <c r="VX135" s="113"/>
      <c r="VY135" s="113"/>
      <c r="VZ135" s="113"/>
      <c r="WA135" s="113"/>
      <c r="WB135" s="113"/>
      <c r="WC135" s="113"/>
      <c r="WD135" s="113"/>
      <c r="WE135" s="113"/>
      <c r="WF135" s="113"/>
      <c r="WG135" s="113"/>
      <c r="WH135" s="113"/>
      <c r="WI135" s="113"/>
      <c r="WJ135" s="113"/>
      <c r="WK135" s="113"/>
      <c r="WL135" s="113"/>
      <c r="WM135" s="113"/>
      <c r="WN135" s="113"/>
      <c r="WO135" s="113"/>
      <c r="WP135" s="113"/>
      <c r="WQ135" s="113"/>
      <c r="WR135" s="113"/>
      <c r="WS135" s="113"/>
      <c r="WT135" s="113"/>
      <c r="WU135" s="113"/>
      <c r="WV135" s="113"/>
      <c r="WW135" s="113"/>
      <c r="WX135" s="113"/>
      <c r="WY135" s="113"/>
      <c r="WZ135" s="113"/>
      <c r="XA135" s="113"/>
      <c r="XB135" s="113"/>
      <c r="XC135" s="113"/>
      <c r="XD135" s="113"/>
      <c r="XE135" s="113"/>
      <c r="XF135" s="113"/>
      <c r="XG135" s="113"/>
      <c r="XH135" s="113"/>
      <c r="XI135" s="113"/>
      <c r="XJ135" s="113"/>
      <c r="XK135" s="113"/>
      <c r="XL135" s="113"/>
      <c r="XM135" s="113"/>
      <c r="XN135" s="113"/>
      <c r="XO135" s="113"/>
      <c r="XP135" s="113"/>
      <c r="XQ135" s="113"/>
      <c r="XR135" s="113"/>
      <c r="XS135" s="113"/>
      <c r="XT135" s="113"/>
      <c r="XU135" s="113"/>
      <c r="XV135" s="113"/>
      <c r="XW135" s="113"/>
      <c r="XX135" s="113"/>
      <c r="XY135" s="113"/>
      <c r="XZ135" s="113"/>
      <c r="YA135" s="113"/>
      <c r="YB135" s="113"/>
      <c r="YC135" s="113"/>
      <c r="YD135" s="113"/>
      <c r="YE135" s="113"/>
      <c r="YF135" s="113"/>
      <c r="YG135" s="113"/>
      <c r="YH135" s="113"/>
      <c r="YI135" s="113"/>
      <c r="YJ135" s="113"/>
      <c r="YK135" s="113"/>
      <c r="YL135" s="113"/>
      <c r="YM135" s="113"/>
      <c r="YN135" s="113"/>
      <c r="YO135" s="113"/>
      <c r="YP135" s="113"/>
      <c r="YQ135" s="113"/>
      <c r="YR135" s="113"/>
      <c r="YS135" s="113"/>
      <c r="YT135" s="113"/>
      <c r="YU135" s="113"/>
      <c r="YV135" s="113"/>
      <c r="YW135" s="113"/>
      <c r="YX135" s="113"/>
      <c r="YY135" s="113"/>
      <c r="YZ135" s="113"/>
      <c r="ZA135" s="113"/>
      <c r="ZB135" s="113"/>
      <c r="ZC135" s="113"/>
      <c r="ZD135" s="113"/>
      <c r="ZE135" s="113"/>
      <c r="ZF135" s="113"/>
      <c r="ZG135" s="113"/>
      <c r="ZH135" s="113"/>
      <c r="ZI135" s="113"/>
      <c r="ZJ135" s="113"/>
      <c r="ZK135" s="113"/>
      <c r="ZL135" s="113"/>
      <c r="ZM135" s="113"/>
      <c r="ZN135" s="113"/>
      <c r="ZO135" s="113"/>
      <c r="ZP135" s="113"/>
      <c r="ZQ135" s="113"/>
      <c r="ZR135" s="113"/>
      <c r="ZS135" s="113"/>
      <c r="ZT135" s="113"/>
      <c r="ZU135" s="113"/>
      <c r="ZV135" s="113"/>
      <c r="ZW135" s="113"/>
      <c r="ZX135" s="113"/>
      <c r="ZY135" s="113"/>
      <c r="ZZ135" s="113"/>
      <c r="AAA135" s="113"/>
      <c r="AAB135" s="113"/>
      <c r="AAC135" s="113"/>
      <c r="AAD135" s="113"/>
      <c r="AAE135" s="113"/>
      <c r="AAF135" s="113"/>
      <c r="AAG135" s="113"/>
      <c r="AAH135" s="113"/>
      <c r="AAI135" s="113"/>
      <c r="AAJ135" s="113"/>
      <c r="AAK135" s="113"/>
      <c r="AAL135" s="113"/>
      <c r="AAM135" s="113"/>
      <c r="AAN135" s="113"/>
      <c r="AAO135" s="113"/>
      <c r="AAP135" s="113"/>
      <c r="AAQ135" s="113"/>
      <c r="AAR135" s="113"/>
      <c r="AAS135" s="113"/>
      <c r="AAT135" s="113"/>
      <c r="AAU135" s="113"/>
      <c r="AAV135" s="113"/>
      <c r="AAW135" s="113"/>
      <c r="AAX135" s="113"/>
      <c r="AAY135" s="113"/>
      <c r="AAZ135" s="113"/>
      <c r="ABA135" s="113"/>
      <c r="ABB135" s="113"/>
      <c r="ABC135" s="113"/>
      <c r="ABD135" s="113"/>
      <c r="ABE135" s="113"/>
      <c r="ABF135" s="113"/>
      <c r="ABG135" s="113"/>
      <c r="ABH135" s="113"/>
      <c r="ABI135" s="113"/>
      <c r="ABJ135" s="113"/>
      <c r="ABK135" s="113"/>
      <c r="ABL135" s="113"/>
      <c r="ABM135" s="113"/>
      <c r="ABN135" s="113"/>
      <c r="ABO135" s="113"/>
      <c r="ABP135" s="113"/>
      <c r="ABQ135" s="113"/>
      <c r="ABR135" s="113"/>
      <c r="ABS135" s="113"/>
      <c r="ABT135" s="113"/>
      <c r="ABU135" s="113"/>
      <c r="ABV135" s="113"/>
      <c r="ABW135" s="113"/>
      <c r="ABX135" s="113"/>
      <c r="ABY135" s="113"/>
      <c r="ABZ135" s="113"/>
      <c r="ACA135" s="113"/>
      <c r="ACB135" s="113"/>
      <c r="ACC135" s="113"/>
      <c r="ACD135" s="113"/>
      <c r="ACE135" s="113"/>
      <c r="ACF135" s="113"/>
      <c r="ACG135" s="113"/>
      <c r="ACH135" s="113"/>
      <c r="ACI135" s="113"/>
      <c r="ACJ135" s="113"/>
      <c r="ACK135" s="113"/>
      <c r="ACL135" s="113"/>
      <c r="ACM135" s="113"/>
      <c r="ACN135" s="113"/>
      <c r="ACO135" s="113"/>
      <c r="ACP135" s="113"/>
      <c r="ACQ135" s="113"/>
      <c r="ACR135" s="113"/>
      <c r="ACS135" s="113"/>
      <c r="ACT135" s="113"/>
      <c r="ACU135" s="113"/>
      <c r="ACV135" s="113"/>
      <c r="ACW135" s="113"/>
      <c r="ACX135" s="113"/>
      <c r="ACY135" s="113"/>
      <c r="ACZ135" s="113"/>
      <c r="ADA135" s="113"/>
      <c r="ADB135" s="113"/>
      <c r="ADC135" s="113"/>
      <c r="ADD135" s="113"/>
      <c r="ADE135" s="113"/>
      <c r="ADF135" s="113"/>
      <c r="ADG135" s="113"/>
      <c r="ADH135" s="113"/>
      <c r="ADI135" s="113"/>
      <c r="ADJ135" s="113"/>
      <c r="ADK135" s="113"/>
      <c r="ADL135" s="113"/>
      <c r="ADM135" s="113"/>
      <c r="ADN135" s="113"/>
      <c r="ADO135" s="113"/>
      <c r="ADP135" s="113"/>
      <c r="ADQ135" s="113"/>
      <c r="ADR135" s="113"/>
      <c r="ADS135" s="113"/>
      <c r="ADT135" s="113"/>
      <c r="ADU135" s="113"/>
      <c r="ADV135" s="113"/>
      <c r="ADW135" s="113"/>
      <c r="ADX135" s="113"/>
      <c r="ADY135" s="113"/>
      <c r="ADZ135" s="113"/>
      <c r="AEA135" s="113"/>
      <c r="AEB135" s="113"/>
      <c r="AEC135" s="113"/>
      <c r="AED135" s="113"/>
      <c r="AEE135" s="113"/>
      <c r="AEF135" s="113"/>
      <c r="AEG135" s="113"/>
      <c r="AEH135" s="113"/>
      <c r="AEI135" s="113"/>
      <c r="AEJ135" s="113"/>
      <c r="AEK135" s="113"/>
      <c r="AEL135" s="113"/>
      <c r="AEM135" s="113"/>
      <c r="AEN135" s="113"/>
      <c r="AEO135" s="113"/>
      <c r="AEP135" s="113"/>
      <c r="AEQ135" s="113"/>
      <c r="AER135" s="113"/>
      <c r="AES135" s="113"/>
      <c r="AET135" s="113"/>
      <c r="AEU135" s="113"/>
      <c r="AEV135" s="113"/>
      <c r="AEW135" s="113"/>
      <c r="AEX135" s="113"/>
      <c r="AEY135" s="113"/>
      <c r="AEZ135" s="113"/>
      <c r="AFA135" s="113"/>
      <c r="AFB135" s="113"/>
      <c r="AFC135" s="113"/>
      <c r="AFD135" s="113"/>
      <c r="AFE135" s="113"/>
      <c r="AFF135" s="113"/>
      <c r="AFG135" s="113"/>
      <c r="AFH135" s="113"/>
      <c r="AFI135" s="113"/>
      <c r="AFJ135" s="113"/>
      <c r="AFK135" s="113"/>
      <c r="AFL135" s="113"/>
      <c r="AFM135" s="113"/>
      <c r="AFN135" s="113"/>
      <c r="AFO135" s="113"/>
      <c r="AFP135" s="113"/>
      <c r="AFQ135" s="113"/>
      <c r="AFR135" s="113"/>
      <c r="AFS135" s="113"/>
      <c r="AFT135" s="113"/>
      <c r="AFU135" s="113"/>
      <c r="AFV135" s="113"/>
      <c r="AFW135" s="113"/>
      <c r="AFX135" s="113"/>
      <c r="AFY135" s="113"/>
      <c r="AFZ135" s="113"/>
      <c r="AGA135" s="113"/>
      <c r="AGB135" s="113"/>
      <c r="AGC135" s="113"/>
      <c r="AGD135" s="113"/>
      <c r="AGE135" s="113"/>
      <c r="AGF135" s="113"/>
      <c r="AGG135" s="113"/>
      <c r="AGH135" s="113"/>
      <c r="AGI135" s="113"/>
      <c r="AGJ135" s="113"/>
      <c r="AGK135" s="113"/>
      <c r="AGL135" s="113"/>
      <c r="AGM135" s="113"/>
      <c r="AGN135" s="113"/>
      <c r="AGO135" s="113"/>
      <c r="AGP135" s="113"/>
      <c r="AGQ135" s="113"/>
      <c r="AGR135" s="113"/>
      <c r="AGS135" s="113"/>
      <c r="AGT135" s="113"/>
      <c r="AGU135" s="113"/>
      <c r="AGV135" s="113"/>
      <c r="AGW135" s="113"/>
      <c r="AGX135" s="113"/>
      <c r="AGY135" s="113"/>
      <c r="AGZ135" s="113"/>
      <c r="AHA135" s="113"/>
      <c r="AHB135" s="113"/>
      <c r="AHC135" s="113"/>
      <c r="AHD135" s="113"/>
      <c r="AHE135" s="113"/>
      <c r="AHF135" s="113"/>
      <c r="AHG135" s="113"/>
      <c r="AHH135" s="113"/>
      <c r="AHI135" s="113"/>
      <c r="AHJ135" s="113"/>
      <c r="AHK135" s="113"/>
      <c r="AHL135" s="113"/>
      <c r="AHM135" s="113"/>
      <c r="AHN135" s="113"/>
      <c r="AHO135" s="113"/>
      <c r="AHP135" s="113"/>
      <c r="AHQ135" s="113"/>
      <c r="AHR135" s="113"/>
      <c r="AHS135" s="113"/>
      <c r="AHT135" s="113"/>
      <c r="AHU135" s="113"/>
      <c r="AHV135" s="113"/>
      <c r="AHW135" s="113"/>
      <c r="AHX135" s="113"/>
      <c r="AHY135" s="113"/>
      <c r="AHZ135" s="113"/>
      <c r="AIA135" s="113"/>
      <c r="AIB135" s="113"/>
      <c r="AIC135" s="113"/>
      <c r="AID135" s="113"/>
      <c r="AIE135" s="113"/>
      <c r="AIF135" s="113"/>
      <c r="AIG135" s="113"/>
      <c r="AIH135" s="113"/>
      <c r="AII135" s="113"/>
      <c r="AIJ135" s="113"/>
      <c r="AIK135" s="113"/>
      <c r="AIL135" s="113"/>
      <c r="AIM135" s="113"/>
      <c r="AIN135" s="113"/>
      <c r="AIO135" s="113"/>
      <c r="AIP135" s="113"/>
      <c r="AIQ135" s="113"/>
      <c r="AIR135" s="113"/>
      <c r="AIS135" s="113"/>
      <c r="AIT135" s="113"/>
      <c r="AIU135" s="113"/>
      <c r="AIV135" s="113"/>
      <c r="AIW135" s="113"/>
      <c r="AIX135" s="113"/>
      <c r="AIY135" s="113"/>
      <c r="AIZ135" s="113"/>
      <c r="AJA135" s="113"/>
      <c r="AJB135" s="113"/>
      <c r="AJC135" s="113"/>
      <c r="AJD135" s="113"/>
      <c r="AJE135" s="113"/>
      <c r="AJF135" s="113"/>
      <c r="AJG135" s="113"/>
      <c r="AJH135" s="113"/>
      <c r="AJI135" s="113"/>
      <c r="AJJ135" s="113"/>
      <c r="AJK135" s="113"/>
      <c r="AJL135" s="113"/>
      <c r="AJM135" s="113"/>
      <c r="AJN135" s="113"/>
      <c r="AJO135" s="113"/>
      <c r="AJP135" s="113"/>
      <c r="AJQ135" s="113"/>
      <c r="AJR135" s="113"/>
      <c r="AJS135" s="113"/>
      <c r="AJT135" s="113"/>
      <c r="AJU135" s="113"/>
      <c r="AJV135" s="113"/>
      <c r="AJW135" s="113"/>
      <c r="AJX135" s="113"/>
      <c r="AJY135" s="113"/>
      <c r="AJZ135" s="113"/>
      <c r="AKA135" s="113"/>
      <c r="AKB135" s="113"/>
      <c r="AKC135" s="113"/>
      <c r="AKD135" s="113"/>
      <c r="AKE135" s="113"/>
      <c r="AKF135" s="113"/>
      <c r="AKG135" s="113"/>
      <c r="AKH135" s="113"/>
      <c r="AKI135" s="113"/>
      <c r="AKJ135" s="113"/>
      <c r="AKK135" s="113"/>
      <c r="AKL135" s="113"/>
      <c r="AKM135" s="113"/>
      <c r="AKN135" s="113"/>
      <c r="AKO135" s="113"/>
      <c r="AKP135" s="113"/>
      <c r="AKQ135" s="113"/>
      <c r="AKR135" s="113"/>
      <c r="AKS135" s="113"/>
      <c r="AKT135" s="113"/>
      <c r="AKU135" s="113"/>
      <c r="AKV135" s="113"/>
      <c r="AKW135" s="113"/>
      <c r="AKX135" s="113"/>
      <c r="AKY135" s="113"/>
      <c r="AKZ135" s="113"/>
      <c r="ALA135" s="113"/>
      <c r="ALB135" s="113"/>
      <c r="ALC135" s="113"/>
      <c r="ALD135" s="113"/>
      <c r="ALE135" s="113"/>
      <c r="ALF135" s="113"/>
      <c r="ALG135" s="113"/>
      <c r="ALH135" s="113"/>
      <c r="ALI135" s="113"/>
      <c r="ALJ135" s="113"/>
      <c r="ALK135" s="113"/>
      <c r="ALL135" s="113"/>
      <c r="ALM135" s="113"/>
      <c r="ALN135" s="113"/>
      <c r="ALO135" s="113"/>
      <c r="ALP135" s="113"/>
      <c r="ALQ135" s="113"/>
      <c r="ALR135" s="113"/>
      <c r="ALS135" s="113"/>
      <c r="ALT135" s="113"/>
      <c r="ALU135" s="113"/>
      <c r="ALV135" s="113"/>
      <c r="ALW135" s="113"/>
      <c r="ALX135" s="113"/>
      <c r="ALY135" s="113"/>
      <c r="ALZ135" s="113"/>
      <c r="AMA135" s="113"/>
      <c r="AMB135" s="113"/>
      <c r="AMC135" s="113"/>
      <c r="AMD135" s="113"/>
      <c r="AME135" s="113"/>
      <c r="AMF135" s="113"/>
      <c r="AMG135" s="113"/>
      <c r="AMH135" s="113"/>
      <c r="AMI135" s="113"/>
      <c r="AMJ135" s="113"/>
      <c r="AMK135" s="113"/>
      <c r="AML135" s="113"/>
      <c r="AMM135" s="113"/>
      <c r="AMN135" s="113"/>
      <c r="AMO135" s="113"/>
      <c r="AMP135" s="113"/>
      <c r="AMQ135" s="113"/>
      <c r="AMR135" s="113"/>
      <c r="AMS135" s="113"/>
      <c r="AMT135" s="113"/>
      <c r="AMU135" s="113"/>
      <c r="AMV135" s="113"/>
      <c r="AMW135" s="113"/>
      <c r="AMX135" s="113"/>
      <c r="AMY135" s="113"/>
      <c r="AMZ135" s="113"/>
      <c r="ANA135" s="113"/>
      <c r="ANB135" s="113"/>
      <c r="ANC135" s="113"/>
      <c r="AND135" s="113"/>
      <c r="ANE135" s="113"/>
      <c r="ANF135" s="113"/>
      <c r="ANG135" s="113"/>
      <c r="ANH135" s="113"/>
      <c r="ANI135" s="113"/>
      <c r="ANJ135" s="113"/>
      <c r="ANK135" s="113"/>
      <c r="ANL135" s="113"/>
      <c r="ANM135" s="113"/>
      <c r="ANN135" s="113"/>
      <c r="ANO135" s="113"/>
      <c r="ANP135" s="113"/>
      <c r="ANQ135" s="113"/>
      <c r="ANR135" s="113"/>
      <c r="ANS135" s="113"/>
      <c r="ANT135" s="113"/>
      <c r="ANU135" s="113"/>
      <c r="ANV135" s="113"/>
      <c r="ANW135" s="113"/>
      <c r="ANX135" s="113"/>
      <c r="ANY135" s="113"/>
      <c r="ANZ135" s="113"/>
      <c r="AOA135" s="113"/>
      <c r="AOB135" s="113"/>
      <c r="AOC135" s="113"/>
      <c r="AOD135" s="113"/>
      <c r="AOE135" s="113"/>
      <c r="AOF135" s="113"/>
      <c r="AOG135" s="113"/>
      <c r="AOH135" s="113"/>
      <c r="AOI135" s="113"/>
      <c r="AOJ135" s="113"/>
      <c r="AOK135" s="113"/>
      <c r="AOL135" s="113"/>
      <c r="AOM135" s="113"/>
      <c r="AON135" s="113"/>
      <c r="AOO135" s="113"/>
      <c r="AOP135" s="113"/>
      <c r="AOQ135" s="113"/>
      <c r="AOR135" s="113"/>
      <c r="AOS135" s="113"/>
      <c r="AOT135" s="113"/>
      <c r="AOU135" s="113"/>
      <c r="AOV135" s="113"/>
      <c r="AOW135" s="113"/>
      <c r="AOX135" s="113"/>
      <c r="AOY135" s="113"/>
      <c r="AOZ135" s="113"/>
      <c r="APA135" s="113"/>
      <c r="APB135" s="113"/>
      <c r="APC135" s="113"/>
      <c r="APD135" s="113"/>
      <c r="APE135" s="113"/>
      <c r="APF135" s="113"/>
      <c r="APG135" s="113"/>
      <c r="APH135" s="113"/>
      <c r="API135" s="113"/>
      <c r="APJ135" s="113"/>
      <c r="APK135" s="113"/>
      <c r="APL135" s="113"/>
      <c r="APM135" s="113"/>
      <c r="APN135" s="113"/>
      <c r="APO135" s="113"/>
      <c r="APP135" s="113"/>
      <c r="APQ135" s="113"/>
      <c r="APR135" s="113"/>
      <c r="APS135" s="113"/>
      <c r="APT135" s="113"/>
      <c r="APU135" s="113"/>
      <c r="APV135" s="113"/>
      <c r="APW135" s="113"/>
      <c r="APX135" s="113"/>
      <c r="APY135" s="113"/>
      <c r="APZ135" s="113"/>
      <c r="AQA135" s="113"/>
      <c r="AQB135" s="113"/>
      <c r="AQC135" s="113"/>
      <c r="AQD135" s="113"/>
      <c r="AQE135" s="113"/>
      <c r="AQF135" s="113"/>
      <c r="AQG135" s="113"/>
      <c r="AQH135" s="113"/>
      <c r="AQI135" s="113"/>
      <c r="AQJ135" s="113"/>
      <c r="AQK135" s="113"/>
      <c r="AQL135" s="113"/>
      <c r="AQM135" s="113"/>
      <c r="AQN135" s="113"/>
      <c r="AQO135" s="113"/>
      <c r="AQP135" s="113"/>
      <c r="AQQ135" s="113"/>
      <c r="AQR135" s="113"/>
      <c r="AQS135" s="113"/>
      <c r="AQT135" s="113"/>
      <c r="AQU135" s="113"/>
      <c r="AQV135" s="113"/>
      <c r="AQW135" s="113"/>
      <c r="AQX135" s="113"/>
      <c r="AQY135" s="113"/>
      <c r="AQZ135" s="113"/>
      <c r="ARA135" s="113"/>
      <c r="ARB135" s="113"/>
      <c r="ARC135" s="113"/>
      <c r="ARD135" s="113"/>
      <c r="ARE135" s="113"/>
      <c r="ARF135" s="113"/>
      <c r="ARG135" s="113"/>
      <c r="ARH135" s="113"/>
      <c r="ARI135" s="113"/>
      <c r="ARJ135" s="113"/>
      <c r="ARK135" s="113"/>
      <c r="ARL135" s="113"/>
      <c r="ARM135" s="113"/>
      <c r="ARN135" s="113"/>
      <c r="ARO135" s="113"/>
      <c r="ARP135" s="113"/>
      <c r="ARQ135" s="113"/>
      <c r="ARR135" s="113"/>
      <c r="ARS135" s="113"/>
      <c r="ART135" s="113"/>
      <c r="ARU135" s="113"/>
      <c r="ARV135" s="113"/>
      <c r="ARW135" s="113"/>
      <c r="ARX135" s="113"/>
      <c r="ARY135" s="113"/>
      <c r="ARZ135" s="113"/>
      <c r="ASA135" s="113"/>
      <c r="ASB135" s="113"/>
      <c r="ASC135" s="113"/>
      <c r="ASD135" s="113"/>
      <c r="ASE135" s="113"/>
      <c r="ASF135" s="113"/>
      <c r="ASG135" s="113"/>
      <c r="ASH135" s="113"/>
      <c r="ASI135" s="113"/>
      <c r="ASJ135" s="113"/>
      <c r="ASK135" s="113"/>
      <c r="ASL135" s="113"/>
      <c r="ASM135" s="113"/>
      <c r="ASN135" s="113"/>
      <c r="ASO135" s="113"/>
      <c r="ASP135" s="113"/>
      <c r="ASQ135" s="113"/>
      <c r="ASR135" s="113"/>
      <c r="ASS135" s="113"/>
      <c r="AST135" s="113"/>
      <c r="ASU135" s="113"/>
      <c r="ASV135" s="113"/>
      <c r="ASW135" s="113"/>
      <c r="ASX135" s="113"/>
      <c r="ASY135" s="113"/>
      <c r="ASZ135" s="113"/>
      <c r="ATA135" s="113"/>
      <c r="ATB135" s="113"/>
      <c r="ATC135" s="113"/>
      <c r="ATD135" s="113"/>
      <c r="ATE135" s="113"/>
      <c r="ATF135" s="113"/>
      <c r="ATG135" s="113"/>
      <c r="ATH135" s="113"/>
      <c r="ATI135" s="113"/>
      <c r="ATJ135" s="113"/>
      <c r="ATK135" s="113"/>
      <c r="ATL135" s="113"/>
      <c r="ATM135" s="113"/>
      <c r="ATN135" s="113"/>
      <c r="ATO135" s="113"/>
      <c r="ATP135" s="113"/>
      <c r="ATQ135" s="113"/>
      <c r="ATR135" s="113"/>
      <c r="ATS135" s="113"/>
      <c r="ATT135" s="113"/>
      <c r="ATU135" s="113"/>
      <c r="ATV135" s="113"/>
      <c r="ATW135" s="113"/>
      <c r="ATX135" s="113"/>
      <c r="ATY135" s="113"/>
      <c r="ATZ135" s="113"/>
      <c r="AUA135" s="113"/>
      <c r="AUB135" s="113"/>
      <c r="AUC135" s="113"/>
      <c r="AUD135" s="113"/>
      <c r="AUE135" s="113"/>
      <c r="AUF135" s="113"/>
      <c r="AUG135" s="113"/>
      <c r="AUH135" s="113"/>
      <c r="AUI135" s="113"/>
      <c r="AUJ135" s="113"/>
      <c r="AUK135" s="113"/>
      <c r="AUL135" s="113"/>
      <c r="AUM135" s="113"/>
      <c r="AUN135" s="113"/>
      <c r="AUO135" s="113"/>
      <c r="AUP135" s="113"/>
      <c r="AUQ135" s="113"/>
      <c r="AUR135" s="113"/>
      <c r="AUS135" s="113"/>
      <c r="AUT135" s="113"/>
      <c r="AUU135" s="113"/>
      <c r="AUV135" s="113"/>
      <c r="AUW135" s="113"/>
      <c r="AUX135" s="113"/>
      <c r="AUY135" s="113"/>
      <c r="AUZ135" s="113"/>
      <c r="AVA135" s="113"/>
      <c r="AVB135" s="113"/>
      <c r="AVC135" s="113"/>
      <c r="AVD135" s="113"/>
      <c r="AVE135" s="113"/>
      <c r="AVF135" s="113"/>
      <c r="AVG135" s="113"/>
      <c r="AVH135" s="113"/>
      <c r="AVI135" s="113"/>
      <c r="AVJ135" s="113"/>
      <c r="AVK135" s="113"/>
      <c r="AVL135" s="113"/>
      <c r="AVM135" s="113"/>
      <c r="AVN135" s="113"/>
      <c r="AVO135" s="113"/>
      <c r="AVP135" s="113"/>
      <c r="AVQ135" s="113"/>
      <c r="AVR135" s="113"/>
      <c r="AVS135" s="113"/>
      <c r="AVT135" s="113"/>
      <c r="AVU135" s="113"/>
      <c r="AVV135" s="113"/>
      <c r="AVW135" s="113"/>
      <c r="AVX135" s="113"/>
      <c r="AVY135" s="113"/>
      <c r="AVZ135" s="113"/>
      <c r="AWA135" s="113"/>
      <c r="AWB135" s="113"/>
      <c r="AWC135" s="113"/>
      <c r="AWD135" s="113"/>
      <c r="AWE135" s="113"/>
      <c r="AWF135" s="113"/>
      <c r="AWG135" s="113"/>
      <c r="AWH135" s="113"/>
      <c r="AWI135" s="113"/>
      <c r="AWJ135" s="113"/>
      <c r="AWK135" s="113"/>
      <c r="AWL135" s="113"/>
      <c r="AWM135" s="113"/>
      <c r="AWN135" s="113"/>
      <c r="AWO135" s="113"/>
      <c r="AWP135" s="113"/>
      <c r="AWQ135" s="113"/>
      <c r="AWR135" s="113"/>
      <c r="AWS135" s="113"/>
      <c r="AWT135" s="113"/>
      <c r="AWU135" s="113"/>
      <c r="AWV135" s="113"/>
      <c r="AWW135" s="113"/>
      <c r="AWX135" s="113"/>
      <c r="AWY135" s="113"/>
      <c r="AWZ135" s="113"/>
      <c r="AXA135" s="113"/>
      <c r="AXB135" s="113"/>
      <c r="AXC135" s="113"/>
      <c r="AXD135" s="113"/>
      <c r="AXE135" s="113"/>
      <c r="AXF135" s="113"/>
      <c r="AXG135" s="113"/>
      <c r="AXH135" s="113"/>
      <c r="AXI135" s="113"/>
      <c r="AXJ135" s="113"/>
      <c r="AXK135" s="113"/>
      <c r="AXL135" s="113"/>
      <c r="AXM135" s="113"/>
      <c r="AXN135" s="113"/>
      <c r="AXO135" s="113"/>
      <c r="AXP135" s="113"/>
      <c r="AXQ135" s="113"/>
      <c r="AXR135" s="113"/>
      <c r="AXS135" s="113"/>
      <c r="AXT135" s="113"/>
      <c r="AXU135" s="113"/>
      <c r="AXV135" s="113"/>
      <c r="AXW135" s="113"/>
      <c r="AXX135" s="113"/>
      <c r="AXY135" s="113"/>
      <c r="AXZ135" s="113"/>
      <c r="AYA135" s="113"/>
      <c r="AYB135" s="113"/>
      <c r="AYC135" s="113"/>
      <c r="AYD135" s="113"/>
      <c r="AYE135" s="113"/>
      <c r="AYF135" s="113"/>
      <c r="AYG135" s="113"/>
      <c r="AYH135" s="113"/>
      <c r="AYI135" s="113"/>
      <c r="AYJ135" s="113"/>
      <c r="AYK135" s="113"/>
      <c r="AYL135" s="113"/>
      <c r="AYM135" s="113"/>
      <c r="AYN135" s="113"/>
      <c r="AYO135" s="113"/>
      <c r="AYP135" s="113"/>
      <c r="AYQ135" s="113"/>
      <c r="AYR135" s="113"/>
      <c r="AYS135" s="113"/>
      <c r="AYT135" s="113"/>
      <c r="AYU135" s="113"/>
      <c r="AYV135" s="113"/>
      <c r="AYW135" s="113"/>
      <c r="AYX135" s="113"/>
      <c r="AYY135" s="113"/>
      <c r="AYZ135" s="113"/>
      <c r="AZA135" s="113"/>
      <c r="AZB135" s="113"/>
      <c r="AZC135" s="113"/>
      <c r="AZD135" s="113"/>
      <c r="AZE135" s="113"/>
      <c r="AZF135" s="113"/>
      <c r="AZG135" s="113"/>
      <c r="AZH135" s="113"/>
      <c r="AZI135" s="113"/>
      <c r="AZJ135" s="113"/>
      <c r="AZK135" s="113"/>
      <c r="AZL135" s="113"/>
      <c r="AZM135" s="113"/>
      <c r="AZN135" s="113"/>
      <c r="AZO135" s="113"/>
      <c r="AZP135" s="113"/>
      <c r="AZQ135" s="113"/>
      <c r="AZR135" s="113"/>
      <c r="AZS135" s="113"/>
      <c r="AZT135" s="113"/>
      <c r="AZU135" s="113"/>
      <c r="AZV135" s="113"/>
      <c r="AZW135" s="113"/>
      <c r="AZX135" s="113"/>
      <c r="AZY135" s="113"/>
      <c r="AZZ135" s="113"/>
      <c r="BAA135" s="113"/>
      <c r="BAB135" s="113"/>
      <c r="BAC135" s="113"/>
      <c r="BAD135" s="113"/>
      <c r="BAE135" s="113"/>
      <c r="BAF135" s="113"/>
      <c r="BAG135" s="113"/>
      <c r="BAH135" s="113"/>
      <c r="BAI135" s="113"/>
      <c r="BAJ135" s="113"/>
      <c r="BAK135" s="113"/>
      <c r="BAL135" s="113"/>
      <c r="BAM135" s="113"/>
      <c r="BAN135" s="113"/>
      <c r="BAO135" s="113"/>
      <c r="BAP135" s="113"/>
      <c r="BAQ135" s="113"/>
      <c r="BAR135" s="113"/>
      <c r="BAS135" s="113"/>
      <c r="BAT135" s="113"/>
      <c r="BAU135" s="113"/>
      <c r="BAV135" s="113"/>
      <c r="BAW135" s="113"/>
      <c r="BAX135" s="113"/>
      <c r="BAY135" s="113"/>
      <c r="BAZ135" s="113"/>
      <c r="BBA135" s="113"/>
      <c r="BBB135" s="113"/>
      <c r="BBC135" s="113"/>
      <c r="BBD135" s="113"/>
      <c r="BBE135" s="113"/>
      <c r="BBF135" s="113"/>
      <c r="BBG135" s="113"/>
      <c r="BBH135" s="113"/>
      <c r="BBI135" s="113"/>
      <c r="BBJ135" s="113"/>
      <c r="BBK135" s="113"/>
      <c r="BBL135" s="113"/>
      <c r="BBM135" s="113"/>
      <c r="BBN135" s="113"/>
      <c r="BBO135" s="113"/>
      <c r="BBP135" s="113"/>
      <c r="BBQ135" s="113"/>
      <c r="BBR135" s="113"/>
      <c r="BBS135" s="113"/>
      <c r="BBT135" s="113"/>
      <c r="BBU135" s="113"/>
      <c r="BBV135" s="113"/>
      <c r="BBW135" s="113"/>
      <c r="BBX135" s="113"/>
      <c r="BBY135" s="113"/>
      <c r="BBZ135" s="113"/>
      <c r="BCA135" s="113"/>
      <c r="BCB135" s="113"/>
      <c r="BCC135" s="113"/>
      <c r="BCD135" s="113"/>
      <c r="BCE135" s="113"/>
      <c r="BCF135" s="113"/>
      <c r="BCG135" s="113"/>
      <c r="BCH135" s="113"/>
      <c r="BCI135" s="113"/>
      <c r="BCJ135" s="113"/>
      <c r="BCK135" s="113"/>
      <c r="BCL135" s="113"/>
      <c r="BCM135" s="113"/>
      <c r="BCN135" s="113"/>
      <c r="BCO135" s="113"/>
      <c r="BCP135" s="113"/>
      <c r="BCQ135" s="113"/>
      <c r="BCR135" s="113"/>
      <c r="BCS135" s="113"/>
      <c r="BCT135" s="113"/>
      <c r="BCU135" s="113"/>
      <c r="BCV135" s="113"/>
      <c r="BCW135" s="113"/>
      <c r="BCX135" s="113"/>
      <c r="BCY135" s="113"/>
      <c r="BCZ135" s="113"/>
      <c r="BDA135" s="113"/>
      <c r="BDB135" s="113"/>
      <c r="BDC135" s="113"/>
      <c r="BDD135" s="113"/>
      <c r="BDE135" s="113"/>
      <c r="BDF135" s="113"/>
      <c r="BDG135" s="113"/>
      <c r="BDH135" s="113"/>
      <c r="BDI135" s="113"/>
      <c r="BDJ135" s="113"/>
      <c r="BDK135" s="113"/>
      <c r="BDL135" s="113"/>
      <c r="BDM135" s="113"/>
      <c r="BDN135" s="113"/>
      <c r="BDO135" s="113"/>
      <c r="BDP135" s="113"/>
      <c r="BDQ135" s="113"/>
      <c r="BDR135" s="113"/>
      <c r="BDS135" s="113"/>
      <c r="BDT135" s="113"/>
      <c r="BDU135" s="113"/>
      <c r="BDV135" s="113"/>
      <c r="BDW135" s="113"/>
      <c r="BDX135" s="113"/>
      <c r="BDY135" s="113"/>
      <c r="BDZ135" s="113"/>
      <c r="BEA135" s="113"/>
      <c r="BEB135" s="113"/>
      <c r="BEC135" s="113"/>
      <c r="BED135" s="113"/>
      <c r="BEE135" s="113"/>
      <c r="BEF135" s="113"/>
      <c r="BEG135" s="113"/>
      <c r="BEH135" s="113"/>
      <c r="BEI135" s="113"/>
      <c r="BEJ135" s="113"/>
      <c r="BEK135" s="113"/>
      <c r="BEL135" s="113"/>
      <c r="BEM135" s="113"/>
      <c r="BEN135" s="113"/>
      <c r="BEO135" s="113"/>
      <c r="BEP135" s="113"/>
      <c r="BEQ135" s="113"/>
      <c r="BER135" s="113"/>
      <c r="BES135" s="113"/>
      <c r="BET135" s="113"/>
      <c r="BEU135" s="113"/>
      <c r="BEV135" s="113"/>
      <c r="BEW135" s="113"/>
      <c r="BEX135" s="113"/>
      <c r="BEY135" s="113"/>
      <c r="BEZ135" s="113"/>
      <c r="BFA135" s="113"/>
      <c r="BFB135" s="113"/>
      <c r="BFC135" s="113"/>
      <c r="BFD135" s="113"/>
      <c r="BFE135" s="113"/>
      <c r="BFF135" s="113"/>
      <c r="BFG135" s="113"/>
      <c r="BFH135" s="113"/>
      <c r="BFI135" s="113"/>
      <c r="BFJ135" s="113"/>
      <c r="BFK135" s="113"/>
      <c r="BFL135" s="113"/>
      <c r="BFM135" s="113"/>
      <c r="BFN135" s="113"/>
      <c r="BFO135" s="113"/>
      <c r="BFP135" s="113"/>
      <c r="BFQ135" s="113"/>
      <c r="BFR135" s="113"/>
      <c r="BFS135" s="113"/>
      <c r="BFT135" s="113"/>
      <c r="BFU135" s="113"/>
      <c r="BFV135" s="113"/>
      <c r="BFW135" s="113"/>
      <c r="BFX135" s="113"/>
      <c r="BFY135" s="113"/>
      <c r="BFZ135" s="113"/>
      <c r="BGA135" s="113"/>
      <c r="BGB135" s="113"/>
      <c r="BGC135" s="113"/>
      <c r="BGD135" s="113"/>
      <c r="BGE135" s="113"/>
      <c r="BGF135" s="113"/>
      <c r="BGG135" s="113"/>
      <c r="BGH135" s="113"/>
      <c r="BGI135" s="113"/>
      <c r="BGJ135" s="113"/>
      <c r="BGK135" s="113"/>
      <c r="BGL135" s="113"/>
      <c r="BGM135" s="113"/>
      <c r="BGN135" s="113"/>
      <c r="BGO135" s="113"/>
      <c r="BGP135" s="113"/>
      <c r="BGQ135" s="113"/>
      <c r="BGR135" s="113"/>
      <c r="BGS135" s="113"/>
      <c r="BGT135" s="113"/>
      <c r="BGU135" s="113"/>
      <c r="BGV135" s="113"/>
      <c r="BGW135" s="113"/>
      <c r="BGX135" s="113"/>
      <c r="BGY135" s="113"/>
      <c r="BGZ135" s="113"/>
      <c r="BHA135" s="113"/>
      <c r="BHB135" s="113"/>
      <c r="BHC135" s="113"/>
      <c r="BHD135" s="113"/>
      <c r="BHE135" s="113"/>
      <c r="BHF135" s="113"/>
      <c r="BHG135" s="113"/>
      <c r="BHH135" s="113"/>
      <c r="BHI135" s="113"/>
      <c r="BHJ135" s="113"/>
      <c r="BHK135" s="113"/>
      <c r="BHL135" s="113"/>
      <c r="BHM135" s="113"/>
      <c r="BHN135" s="113"/>
      <c r="BHO135" s="113"/>
      <c r="BHP135" s="113"/>
      <c r="BHQ135" s="113"/>
      <c r="BHR135" s="113"/>
      <c r="BHS135" s="113"/>
      <c r="BHT135" s="113"/>
      <c r="BHU135" s="113"/>
      <c r="BHV135" s="113"/>
      <c r="BHW135" s="113"/>
      <c r="BHX135" s="113"/>
      <c r="BHY135" s="113"/>
      <c r="BHZ135" s="113"/>
      <c r="BIA135" s="113"/>
      <c r="BIB135" s="113"/>
      <c r="BIC135" s="113"/>
      <c r="BID135" s="113"/>
      <c r="BIE135" s="113"/>
      <c r="BIF135" s="113"/>
      <c r="BIG135" s="113"/>
      <c r="BIH135" s="113"/>
      <c r="BII135" s="113"/>
      <c r="BIJ135" s="113"/>
      <c r="BIK135" s="113"/>
      <c r="BIL135" s="113"/>
      <c r="BIM135" s="113"/>
      <c r="BIN135" s="113"/>
      <c r="BIO135" s="113"/>
      <c r="BIP135" s="113"/>
      <c r="BIQ135" s="113"/>
      <c r="BIR135" s="113"/>
      <c r="BIS135" s="113"/>
      <c r="BIT135" s="113"/>
      <c r="BIU135" s="113"/>
      <c r="BIV135" s="113"/>
      <c r="BIW135" s="113"/>
      <c r="BIX135" s="113"/>
      <c r="BIY135" s="113"/>
      <c r="BIZ135" s="113"/>
      <c r="BJA135" s="113"/>
      <c r="BJB135" s="113"/>
      <c r="BJC135" s="113"/>
      <c r="BJD135" s="113"/>
      <c r="BJE135" s="113"/>
      <c r="BJF135" s="113"/>
      <c r="BJG135" s="113"/>
      <c r="BJH135" s="113"/>
      <c r="BJI135" s="113"/>
      <c r="BJJ135" s="113"/>
      <c r="BJK135" s="113"/>
      <c r="BJL135" s="113"/>
      <c r="BJM135" s="113"/>
      <c r="BJN135" s="113"/>
      <c r="BJO135" s="113"/>
      <c r="BJP135" s="113"/>
      <c r="BJQ135" s="113"/>
      <c r="BJR135" s="113"/>
      <c r="BJS135" s="113"/>
      <c r="BJT135" s="113"/>
      <c r="BJU135" s="113"/>
      <c r="BJV135" s="113"/>
      <c r="BJW135" s="113"/>
      <c r="BJX135" s="113"/>
      <c r="BJY135" s="113"/>
      <c r="BJZ135" s="113"/>
      <c r="BKA135" s="113"/>
      <c r="BKB135" s="113"/>
      <c r="BKC135" s="113"/>
      <c r="BKD135" s="113"/>
      <c r="BKE135" s="113"/>
      <c r="BKF135" s="113"/>
      <c r="BKG135" s="113"/>
      <c r="BKH135" s="113"/>
      <c r="BKI135" s="113"/>
      <c r="BKJ135" s="113"/>
      <c r="BKK135" s="113"/>
      <c r="BKL135" s="113"/>
      <c r="BKM135" s="113"/>
      <c r="BKN135" s="113"/>
      <c r="BKO135" s="113"/>
      <c r="BKP135" s="113"/>
      <c r="BKQ135" s="113"/>
      <c r="BKR135" s="113"/>
      <c r="BKS135" s="113"/>
      <c r="BKT135" s="113"/>
      <c r="BKU135" s="113"/>
      <c r="BKV135" s="113"/>
      <c r="BKW135" s="113"/>
      <c r="BKX135" s="113"/>
      <c r="BKY135" s="113"/>
      <c r="BKZ135" s="113"/>
      <c r="BLA135" s="113"/>
      <c r="BLB135" s="113"/>
      <c r="BLC135" s="113"/>
      <c r="BLD135" s="113"/>
      <c r="BLE135" s="113"/>
      <c r="BLF135" s="113"/>
      <c r="BLG135" s="113"/>
      <c r="BLH135" s="113"/>
      <c r="BLI135" s="113"/>
      <c r="BLJ135" s="113"/>
      <c r="BLK135" s="113"/>
      <c r="BLL135" s="113"/>
      <c r="BLM135" s="113"/>
      <c r="BLN135" s="113"/>
      <c r="BLO135" s="113"/>
      <c r="BLP135" s="113"/>
      <c r="BLQ135" s="113"/>
      <c r="BLR135" s="113"/>
      <c r="BLS135" s="113"/>
      <c r="BLT135" s="113"/>
      <c r="BLU135" s="113"/>
      <c r="BLV135" s="113"/>
      <c r="BLW135" s="113"/>
      <c r="BLX135" s="113"/>
      <c r="BLY135" s="113"/>
      <c r="BLZ135" s="113"/>
      <c r="BMA135" s="113"/>
      <c r="BMB135" s="113"/>
      <c r="BMC135" s="113"/>
      <c r="BMD135" s="113"/>
      <c r="BME135" s="113"/>
      <c r="BMF135" s="113"/>
      <c r="BMG135" s="113"/>
      <c r="BMH135" s="113"/>
      <c r="BMI135" s="113"/>
      <c r="BMJ135" s="113"/>
      <c r="BMK135" s="113"/>
      <c r="BML135" s="113"/>
      <c r="BMM135" s="113"/>
      <c r="BMN135" s="113"/>
      <c r="BMO135" s="113"/>
      <c r="BMP135" s="113"/>
      <c r="BMQ135" s="113"/>
      <c r="BMR135" s="113"/>
      <c r="BMS135" s="113"/>
      <c r="BMT135" s="113"/>
      <c r="BMU135" s="113"/>
      <c r="BMV135" s="113"/>
      <c r="BMW135" s="113"/>
      <c r="BMX135" s="113"/>
      <c r="BMY135" s="113"/>
      <c r="BMZ135" s="113"/>
      <c r="BNA135" s="113"/>
      <c r="BNB135" s="113"/>
      <c r="BNC135" s="113"/>
      <c r="BND135" s="113"/>
      <c r="BNE135" s="113"/>
      <c r="BNF135" s="113"/>
      <c r="BNG135" s="113"/>
      <c r="BNH135" s="113"/>
      <c r="BNI135" s="113"/>
      <c r="BNJ135" s="113"/>
      <c r="BNK135" s="113"/>
      <c r="BNL135" s="113"/>
      <c r="BNM135" s="113"/>
      <c r="BNN135" s="113"/>
      <c r="BNO135" s="113"/>
      <c r="BNP135" s="113"/>
      <c r="BNQ135" s="113"/>
      <c r="BNR135" s="113"/>
      <c r="BNS135" s="113"/>
      <c r="BNT135" s="113"/>
      <c r="BNU135" s="113"/>
      <c r="BNV135" s="113"/>
      <c r="BNW135" s="113"/>
      <c r="BNX135" s="113"/>
      <c r="BNY135" s="113"/>
      <c r="BNZ135" s="113"/>
      <c r="BOA135" s="113"/>
      <c r="BOB135" s="113"/>
      <c r="BOC135" s="113"/>
      <c r="BOD135" s="113"/>
      <c r="BOE135" s="113"/>
      <c r="BOF135" s="113"/>
      <c r="BOG135" s="113"/>
      <c r="BOH135" s="113"/>
      <c r="BOI135" s="113"/>
      <c r="BOJ135" s="113"/>
      <c r="BOK135" s="113"/>
      <c r="BOL135" s="113"/>
      <c r="BOM135" s="113"/>
      <c r="BON135" s="113"/>
      <c r="BOO135" s="113"/>
      <c r="BOP135" s="113"/>
      <c r="BOQ135" s="113"/>
      <c r="BOR135" s="113"/>
      <c r="BOS135" s="113"/>
      <c r="BOT135" s="113"/>
      <c r="BOU135" s="113"/>
      <c r="BOV135" s="113"/>
      <c r="BOW135" s="113"/>
      <c r="BOX135" s="113"/>
      <c r="BOY135" s="113"/>
      <c r="BOZ135" s="113"/>
      <c r="BPA135" s="113"/>
      <c r="BPB135" s="113"/>
      <c r="BPC135" s="113"/>
      <c r="BPD135" s="113"/>
      <c r="BPE135" s="113"/>
      <c r="BPF135" s="113"/>
      <c r="BPG135" s="113"/>
      <c r="BPH135" s="113"/>
      <c r="BPI135" s="113"/>
      <c r="BPJ135" s="113"/>
      <c r="BPK135" s="113"/>
      <c r="BPL135" s="113"/>
      <c r="BPM135" s="113"/>
      <c r="BPN135" s="113"/>
      <c r="BPO135" s="113"/>
      <c r="BPP135" s="113"/>
      <c r="BPQ135" s="113"/>
      <c r="BPR135" s="113"/>
      <c r="BPS135" s="113"/>
      <c r="BPT135" s="113"/>
      <c r="BPU135" s="113"/>
      <c r="BPV135" s="113"/>
      <c r="BPW135" s="113"/>
      <c r="BPX135" s="113"/>
      <c r="BPY135" s="113"/>
      <c r="BPZ135" s="113"/>
      <c r="BQA135" s="113"/>
      <c r="BQB135" s="113"/>
      <c r="BQC135" s="113"/>
      <c r="BQD135" s="113"/>
      <c r="BQE135" s="113"/>
      <c r="BQF135" s="113"/>
      <c r="BQG135" s="113"/>
      <c r="BQH135" s="113"/>
      <c r="BQI135" s="113"/>
      <c r="BQJ135" s="113"/>
      <c r="BQK135" s="113"/>
      <c r="BQL135" s="113"/>
      <c r="BQM135" s="113"/>
      <c r="BQN135" s="113"/>
      <c r="BQO135" s="113"/>
      <c r="BQP135" s="113"/>
      <c r="BQQ135" s="113"/>
      <c r="BQR135" s="113"/>
      <c r="BQS135" s="113"/>
      <c r="BQT135" s="113"/>
      <c r="BQU135" s="113"/>
      <c r="BQV135" s="113"/>
      <c r="BQW135" s="113"/>
      <c r="BQX135" s="113"/>
      <c r="BQY135" s="113"/>
      <c r="BQZ135" s="113"/>
      <c r="BRA135" s="113"/>
      <c r="BRB135" s="113"/>
      <c r="BRC135" s="113"/>
      <c r="BRD135" s="113"/>
      <c r="BRE135" s="113"/>
      <c r="BRF135" s="113"/>
      <c r="BRG135" s="113"/>
      <c r="BRH135" s="113"/>
      <c r="BRI135" s="113"/>
      <c r="BRJ135" s="113"/>
      <c r="BRK135" s="113"/>
      <c r="BRL135" s="113"/>
      <c r="BRM135" s="113"/>
      <c r="BRN135" s="113"/>
      <c r="BRO135" s="113"/>
      <c r="BRP135" s="113"/>
      <c r="BRQ135" s="113"/>
      <c r="BRR135" s="113"/>
      <c r="BRS135" s="113"/>
      <c r="BRT135" s="113"/>
      <c r="BRU135" s="113"/>
      <c r="BRV135" s="113"/>
      <c r="BRW135" s="113"/>
      <c r="BRX135" s="113"/>
      <c r="BRY135" s="113"/>
      <c r="BRZ135" s="113"/>
      <c r="BSA135" s="113"/>
      <c r="BSB135" s="113"/>
      <c r="BSC135" s="113"/>
      <c r="BSD135" s="113"/>
      <c r="BSE135" s="113"/>
      <c r="BSF135" s="113"/>
      <c r="BSG135" s="113"/>
      <c r="BSH135" s="113"/>
      <c r="BSI135" s="113"/>
      <c r="BSJ135" s="113"/>
      <c r="BSK135" s="113"/>
      <c r="BSL135" s="113"/>
      <c r="BSM135" s="113"/>
      <c r="BSN135" s="113"/>
      <c r="BSO135" s="113"/>
      <c r="BSP135" s="113"/>
      <c r="BSQ135" s="113"/>
      <c r="BSR135" s="113"/>
      <c r="BSS135" s="113"/>
      <c r="BST135" s="113"/>
      <c r="BSU135" s="113"/>
      <c r="BSV135" s="113"/>
      <c r="BSW135" s="113"/>
      <c r="BSX135" s="113"/>
      <c r="BSY135" s="113"/>
      <c r="BSZ135" s="113"/>
      <c r="BTA135" s="113"/>
      <c r="BTB135" s="113"/>
      <c r="BTC135" s="113"/>
      <c r="BTD135" s="113"/>
      <c r="BTE135" s="113"/>
      <c r="BTF135" s="113"/>
      <c r="BTG135" s="113"/>
      <c r="BTH135" s="113"/>
      <c r="BTI135" s="113"/>
      <c r="BTJ135" s="113"/>
      <c r="BTK135" s="113"/>
      <c r="BTL135" s="113"/>
      <c r="BTM135" s="113"/>
      <c r="BTN135" s="113"/>
      <c r="BTO135" s="113"/>
      <c r="BTP135" s="113"/>
      <c r="BTQ135" s="113"/>
      <c r="BTR135" s="113"/>
      <c r="BTS135" s="113"/>
      <c r="BTT135" s="113"/>
      <c r="BTU135" s="113"/>
      <c r="BTV135" s="113"/>
      <c r="BTW135" s="113"/>
      <c r="BTX135" s="113"/>
      <c r="BTY135" s="113"/>
      <c r="BTZ135" s="113"/>
      <c r="BUA135" s="113"/>
      <c r="BUB135" s="113"/>
      <c r="BUC135" s="113"/>
      <c r="BUD135" s="113"/>
      <c r="BUE135" s="113"/>
      <c r="BUF135" s="113"/>
      <c r="BUG135" s="113"/>
      <c r="BUH135" s="113"/>
      <c r="BUI135" s="113"/>
      <c r="BUJ135" s="113"/>
      <c r="BUK135" s="113"/>
      <c r="BUL135" s="113"/>
      <c r="BUM135" s="113"/>
      <c r="BUN135" s="113"/>
      <c r="BUO135" s="113"/>
      <c r="BUP135" s="113"/>
      <c r="BUQ135" s="113"/>
      <c r="BUR135" s="113"/>
      <c r="BUS135" s="113"/>
      <c r="BUT135" s="113"/>
      <c r="BUU135" s="113"/>
      <c r="BUV135" s="113"/>
      <c r="BUW135" s="113"/>
      <c r="BUX135" s="113"/>
      <c r="BUY135" s="113"/>
      <c r="BUZ135" s="113"/>
      <c r="BVA135" s="113"/>
      <c r="BVB135" s="113"/>
      <c r="BVC135" s="113"/>
      <c r="BVD135" s="113"/>
      <c r="BVE135" s="113"/>
      <c r="BVF135" s="113"/>
      <c r="BVG135" s="113"/>
      <c r="BVH135" s="113"/>
      <c r="BVI135" s="113"/>
      <c r="BVJ135" s="113"/>
      <c r="BVK135" s="113"/>
      <c r="BVL135" s="113"/>
      <c r="BVM135" s="113"/>
      <c r="BVN135" s="113"/>
      <c r="BVO135" s="113"/>
      <c r="BVP135" s="113"/>
      <c r="BVQ135" s="113"/>
      <c r="BVR135" s="113"/>
      <c r="BVS135" s="113"/>
      <c r="BVT135" s="113"/>
      <c r="BVU135" s="113"/>
      <c r="BVV135" s="113"/>
      <c r="BVW135" s="113"/>
      <c r="BVX135" s="113"/>
      <c r="BVY135" s="113"/>
      <c r="BVZ135" s="113"/>
      <c r="BWA135" s="113"/>
      <c r="BWB135" s="113"/>
      <c r="BWC135" s="113"/>
      <c r="BWD135" s="113"/>
      <c r="BWE135" s="113"/>
      <c r="BWF135" s="113"/>
      <c r="BWG135" s="113"/>
      <c r="BWH135" s="113"/>
      <c r="BWI135" s="113"/>
      <c r="BWJ135" s="113"/>
      <c r="BWK135" s="113"/>
      <c r="BWL135" s="113"/>
      <c r="BWM135" s="113"/>
      <c r="BWN135" s="113"/>
      <c r="BWO135" s="113"/>
      <c r="BWP135" s="113"/>
      <c r="BWQ135" s="113"/>
      <c r="BWR135" s="113"/>
      <c r="BWS135" s="113"/>
      <c r="BWT135" s="113"/>
      <c r="BWU135" s="113"/>
      <c r="BWV135" s="113"/>
      <c r="BWW135" s="113"/>
      <c r="BWX135" s="113"/>
      <c r="BWY135" s="113"/>
      <c r="BWZ135" s="113"/>
      <c r="BXA135" s="113"/>
      <c r="BXB135" s="113"/>
      <c r="BXC135" s="113"/>
      <c r="BXD135" s="113"/>
      <c r="BXE135" s="113"/>
      <c r="BXF135" s="113"/>
      <c r="BXG135" s="113"/>
      <c r="BXH135" s="113"/>
      <c r="BXI135" s="113"/>
      <c r="BXJ135" s="113"/>
      <c r="BXK135" s="113"/>
      <c r="BXL135" s="113"/>
      <c r="BXM135" s="113"/>
      <c r="BXN135" s="113"/>
      <c r="BXO135" s="113"/>
      <c r="BXP135" s="113"/>
      <c r="BXQ135" s="113"/>
      <c r="BXR135" s="113"/>
      <c r="BXS135" s="113"/>
      <c r="BXT135" s="113"/>
      <c r="BXU135" s="113"/>
      <c r="BXV135" s="113"/>
      <c r="BXW135" s="113"/>
      <c r="BXX135" s="113"/>
      <c r="BXY135" s="113"/>
    </row>
    <row r="136" spans="1:2001" s="116" customFormat="1" ht="15.75">
      <c r="A136" s="53"/>
      <c r="B136" s="61" t="str">
        <f>'[15]Price Out'!A97</f>
        <v>20 Yd pkup</v>
      </c>
      <c r="C136" s="117">
        <f>'[15]WP-8 - Cust Counts (x per wk)'!$B$127</f>
        <v>31.96153846153846</v>
      </c>
      <c r="D136" s="94">
        <v>4.33</v>
      </c>
      <c r="E136" s="118">
        <f>'[15]Price Out'!$I$97</f>
        <v>81</v>
      </c>
      <c r="F136" s="118">
        <f>E136</f>
        <v>81</v>
      </c>
      <c r="G136" s="64">
        <f t="shared" si="33"/>
        <v>84.38</v>
      </c>
      <c r="H136" s="64">
        <f>G136</f>
        <v>84.38</v>
      </c>
      <c r="I136" s="118">
        <f>C136*D136*E136</f>
        <v>11209.870384615384</v>
      </c>
      <c r="J136" s="77">
        <f t="shared" ref="J136:J145" si="60">I136*12</f>
        <v>134518.44461538462</v>
      </c>
      <c r="K136" s="66">
        <f>C136*D136*H136*12</f>
        <v>140131.68341538461</v>
      </c>
      <c r="L136" s="65">
        <f>G136-F136</f>
        <v>3.3799999999999955</v>
      </c>
      <c r="M136" s="65">
        <f>C136*D136*L136</f>
        <v>467.76989999999938</v>
      </c>
      <c r="N136" s="65">
        <f>M136*12</f>
        <v>5613.2387999999928</v>
      </c>
      <c r="O136" s="67">
        <f>(H136-E136)/E136</f>
        <v>4.1728395061728339E-2</v>
      </c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113"/>
      <c r="HS136" s="113"/>
      <c r="HT136" s="113"/>
      <c r="HU136" s="113"/>
      <c r="HV136" s="113"/>
      <c r="HW136" s="113"/>
      <c r="HX136" s="113"/>
      <c r="HY136" s="113"/>
      <c r="HZ136" s="113"/>
      <c r="IA136" s="113"/>
      <c r="IB136" s="113"/>
      <c r="IC136" s="113"/>
      <c r="ID136" s="113"/>
      <c r="IE136" s="113"/>
      <c r="IF136" s="113"/>
      <c r="IG136" s="113"/>
      <c r="IH136" s="113"/>
      <c r="II136" s="113"/>
      <c r="IJ136" s="113"/>
      <c r="IK136" s="113"/>
      <c r="IL136" s="113"/>
      <c r="IM136" s="113"/>
      <c r="IN136" s="113"/>
      <c r="IO136" s="113"/>
      <c r="IP136" s="113"/>
      <c r="IQ136" s="113"/>
      <c r="IR136" s="113"/>
      <c r="IS136" s="113"/>
      <c r="IT136" s="113"/>
      <c r="IU136" s="113"/>
      <c r="IV136" s="113"/>
      <c r="IW136" s="113"/>
      <c r="IX136" s="113"/>
      <c r="IY136" s="113"/>
      <c r="IZ136" s="113"/>
      <c r="JA136" s="113"/>
      <c r="JB136" s="113"/>
      <c r="JC136" s="113"/>
      <c r="JD136" s="113"/>
      <c r="JE136" s="113"/>
      <c r="JF136" s="113"/>
      <c r="JG136" s="113"/>
      <c r="JH136" s="113"/>
      <c r="JI136" s="113"/>
      <c r="JJ136" s="113"/>
      <c r="JK136" s="113"/>
      <c r="JL136" s="113"/>
      <c r="JM136" s="113"/>
      <c r="JN136" s="113"/>
      <c r="JO136" s="113"/>
      <c r="JP136" s="113"/>
      <c r="JQ136" s="113"/>
      <c r="JR136" s="113"/>
      <c r="JS136" s="113"/>
      <c r="JT136" s="113"/>
      <c r="JU136" s="113"/>
      <c r="JV136" s="113"/>
      <c r="JW136" s="113"/>
      <c r="JX136" s="113"/>
      <c r="JY136" s="113"/>
      <c r="JZ136" s="113"/>
      <c r="KA136" s="113"/>
      <c r="KB136" s="113"/>
      <c r="KC136" s="113"/>
      <c r="KD136" s="113"/>
      <c r="KE136" s="113"/>
      <c r="KF136" s="113"/>
      <c r="KG136" s="113"/>
      <c r="KH136" s="113"/>
      <c r="KI136" s="113"/>
      <c r="KJ136" s="113"/>
      <c r="KK136" s="113"/>
      <c r="KL136" s="113"/>
      <c r="KM136" s="113"/>
      <c r="KN136" s="113"/>
      <c r="KO136" s="113"/>
      <c r="KP136" s="113"/>
      <c r="KQ136" s="113"/>
      <c r="KR136" s="113"/>
      <c r="KS136" s="113"/>
      <c r="KT136" s="113"/>
      <c r="KU136" s="113"/>
      <c r="KV136" s="113"/>
      <c r="KW136" s="113"/>
      <c r="KX136" s="113"/>
      <c r="KY136" s="113"/>
      <c r="KZ136" s="113"/>
      <c r="LA136" s="113"/>
      <c r="LB136" s="113"/>
      <c r="LC136" s="113"/>
      <c r="LD136" s="113"/>
      <c r="LE136" s="113"/>
      <c r="LF136" s="113"/>
      <c r="LG136" s="113"/>
      <c r="LH136" s="113"/>
      <c r="LI136" s="113"/>
      <c r="LJ136" s="113"/>
      <c r="LK136" s="113"/>
      <c r="LL136" s="113"/>
      <c r="LM136" s="113"/>
      <c r="LN136" s="113"/>
      <c r="LO136" s="113"/>
      <c r="LP136" s="113"/>
      <c r="LQ136" s="113"/>
      <c r="LR136" s="113"/>
      <c r="LS136" s="113"/>
      <c r="LT136" s="113"/>
      <c r="LU136" s="113"/>
      <c r="LV136" s="113"/>
      <c r="LW136" s="113"/>
      <c r="LX136" s="113"/>
      <c r="LY136" s="113"/>
      <c r="LZ136" s="113"/>
      <c r="MA136" s="113"/>
      <c r="MB136" s="113"/>
      <c r="MC136" s="113"/>
      <c r="MD136" s="113"/>
      <c r="ME136" s="113"/>
      <c r="MF136" s="113"/>
      <c r="MG136" s="113"/>
      <c r="MH136" s="113"/>
      <c r="MI136" s="113"/>
      <c r="MJ136" s="113"/>
      <c r="MK136" s="113"/>
      <c r="ML136" s="113"/>
      <c r="MM136" s="113"/>
      <c r="MN136" s="113"/>
      <c r="MO136" s="113"/>
      <c r="MP136" s="113"/>
      <c r="MQ136" s="113"/>
      <c r="MR136" s="113"/>
      <c r="MS136" s="113"/>
      <c r="MT136" s="113"/>
      <c r="MU136" s="113"/>
      <c r="MV136" s="113"/>
      <c r="MW136" s="113"/>
      <c r="MX136" s="113"/>
      <c r="MY136" s="113"/>
      <c r="MZ136" s="113"/>
      <c r="NA136" s="113"/>
      <c r="NB136" s="113"/>
      <c r="NC136" s="113"/>
      <c r="ND136" s="113"/>
      <c r="NE136" s="113"/>
      <c r="NF136" s="113"/>
      <c r="NG136" s="113"/>
      <c r="NH136" s="113"/>
      <c r="NI136" s="113"/>
      <c r="NJ136" s="113"/>
      <c r="NK136" s="113"/>
      <c r="NL136" s="113"/>
      <c r="NM136" s="113"/>
      <c r="NN136" s="113"/>
      <c r="NO136" s="113"/>
      <c r="NP136" s="113"/>
      <c r="NQ136" s="113"/>
      <c r="NR136" s="113"/>
      <c r="NS136" s="113"/>
      <c r="NT136" s="113"/>
      <c r="NU136" s="113"/>
      <c r="NV136" s="113"/>
      <c r="NW136" s="113"/>
      <c r="NX136" s="113"/>
      <c r="NY136" s="113"/>
      <c r="NZ136" s="113"/>
      <c r="OA136" s="113"/>
      <c r="OB136" s="113"/>
      <c r="OC136" s="113"/>
      <c r="OD136" s="113"/>
      <c r="OE136" s="113"/>
      <c r="OF136" s="113"/>
      <c r="OG136" s="113"/>
      <c r="OH136" s="113"/>
      <c r="OI136" s="113"/>
      <c r="OJ136" s="113"/>
      <c r="OK136" s="113"/>
      <c r="OL136" s="113"/>
      <c r="OM136" s="113"/>
      <c r="ON136" s="113"/>
      <c r="OO136" s="113"/>
      <c r="OP136" s="113"/>
      <c r="OQ136" s="113"/>
      <c r="OR136" s="113"/>
      <c r="OS136" s="113"/>
      <c r="OT136" s="113"/>
      <c r="OU136" s="113"/>
      <c r="OV136" s="113"/>
      <c r="OW136" s="113"/>
      <c r="OX136" s="113"/>
      <c r="OY136" s="113"/>
      <c r="OZ136" s="113"/>
      <c r="PA136" s="113"/>
      <c r="PB136" s="113"/>
      <c r="PC136" s="113"/>
      <c r="PD136" s="113"/>
      <c r="PE136" s="113"/>
      <c r="PF136" s="113"/>
      <c r="PG136" s="113"/>
      <c r="PH136" s="113"/>
      <c r="PI136" s="113"/>
      <c r="PJ136" s="113"/>
      <c r="PK136" s="113"/>
      <c r="PL136" s="113"/>
      <c r="PM136" s="113"/>
      <c r="PN136" s="113"/>
      <c r="PO136" s="113"/>
      <c r="PP136" s="113"/>
      <c r="PQ136" s="113"/>
      <c r="PR136" s="113"/>
      <c r="PS136" s="113"/>
      <c r="PT136" s="113"/>
      <c r="PU136" s="113"/>
      <c r="PV136" s="113"/>
      <c r="PW136" s="113"/>
      <c r="PX136" s="113"/>
      <c r="PY136" s="113"/>
      <c r="PZ136" s="113"/>
      <c r="QA136" s="113"/>
      <c r="QB136" s="113"/>
      <c r="QC136" s="113"/>
      <c r="QD136" s="113"/>
      <c r="QE136" s="113"/>
      <c r="QF136" s="113"/>
      <c r="QG136" s="113"/>
      <c r="QH136" s="113"/>
      <c r="QI136" s="113"/>
      <c r="QJ136" s="113"/>
      <c r="QK136" s="113"/>
      <c r="QL136" s="113"/>
      <c r="QM136" s="113"/>
      <c r="QN136" s="113"/>
      <c r="QO136" s="113"/>
      <c r="QP136" s="113"/>
      <c r="QQ136" s="113"/>
      <c r="QR136" s="113"/>
      <c r="QS136" s="113"/>
      <c r="QT136" s="113"/>
      <c r="QU136" s="113"/>
      <c r="QV136" s="113"/>
      <c r="QW136" s="113"/>
      <c r="QX136" s="113"/>
      <c r="QY136" s="113"/>
      <c r="QZ136" s="113"/>
      <c r="RA136" s="113"/>
      <c r="RB136" s="113"/>
      <c r="RC136" s="113"/>
      <c r="RD136" s="113"/>
      <c r="RE136" s="113"/>
      <c r="RF136" s="113"/>
      <c r="RG136" s="113"/>
      <c r="RH136" s="113"/>
      <c r="RI136" s="113"/>
      <c r="RJ136" s="113"/>
      <c r="RK136" s="113"/>
      <c r="RL136" s="113"/>
      <c r="RM136" s="113"/>
      <c r="RN136" s="113"/>
      <c r="RO136" s="113"/>
      <c r="RP136" s="113"/>
      <c r="RQ136" s="113"/>
      <c r="RR136" s="113"/>
      <c r="RS136" s="113"/>
      <c r="RT136" s="113"/>
      <c r="RU136" s="113"/>
      <c r="RV136" s="113"/>
      <c r="RW136" s="113"/>
      <c r="RX136" s="113"/>
      <c r="RY136" s="113"/>
      <c r="RZ136" s="113"/>
      <c r="SA136" s="113"/>
      <c r="SB136" s="113"/>
      <c r="SC136" s="113"/>
      <c r="SD136" s="113"/>
      <c r="SE136" s="113"/>
      <c r="SF136" s="113"/>
      <c r="SG136" s="113"/>
      <c r="SH136" s="113"/>
      <c r="SI136" s="113"/>
      <c r="SJ136" s="113"/>
      <c r="SK136" s="113"/>
      <c r="SL136" s="113"/>
      <c r="SM136" s="113"/>
      <c r="SN136" s="113"/>
      <c r="SO136" s="113"/>
      <c r="SP136" s="113"/>
      <c r="SQ136" s="113"/>
      <c r="SR136" s="113"/>
      <c r="SS136" s="113"/>
      <c r="ST136" s="113"/>
      <c r="SU136" s="113"/>
      <c r="SV136" s="113"/>
      <c r="SW136" s="113"/>
      <c r="SX136" s="113"/>
      <c r="SY136" s="113"/>
      <c r="SZ136" s="113"/>
      <c r="TA136" s="113"/>
      <c r="TB136" s="113"/>
      <c r="TC136" s="113"/>
      <c r="TD136" s="113"/>
      <c r="TE136" s="113"/>
      <c r="TF136" s="113"/>
      <c r="TG136" s="113"/>
      <c r="TH136" s="113"/>
      <c r="TI136" s="113"/>
      <c r="TJ136" s="113"/>
      <c r="TK136" s="113"/>
      <c r="TL136" s="113"/>
      <c r="TM136" s="113"/>
      <c r="TN136" s="113"/>
      <c r="TO136" s="113"/>
      <c r="TP136" s="113"/>
      <c r="TQ136" s="113"/>
      <c r="TR136" s="113"/>
      <c r="TS136" s="113"/>
      <c r="TT136" s="113"/>
      <c r="TU136" s="113"/>
      <c r="TV136" s="113"/>
      <c r="TW136" s="113"/>
      <c r="TX136" s="113"/>
      <c r="TY136" s="113"/>
      <c r="TZ136" s="113"/>
      <c r="UA136" s="113"/>
      <c r="UB136" s="113"/>
      <c r="UC136" s="113"/>
      <c r="UD136" s="113"/>
      <c r="UE136" s="113"/>
      <c r="UF136" s="113"/>
      <c r="UG136" s="113"/>
      <c r="UH136" s="113"/>
      <c r="UI136" s="113"/>
      <c r="UJ136" s="113"/>
      <c r="UK136" s="113"/>
      <c r="UL136" s="113"/>
      <c r="UM136" s="113"/>
      <c r="UN136" s="113"/>
      <c r="UO136" s="113"/>
      <c r="UP136" s="113"/>
      <c r="UQ136" s="113"/>
      <c r="UR136" s="113"/>
      <c r="US136" s="113"/>
      <c r="UT136" s="113"/>
      <c r="UU136" s="113"/>
      <c r="UV136" s="113"/>
      <c r="UW136" s="113"/>
      <c r="UX136" s="113"/>
      <c r="UY136" s="113"/>
      <c r="UZ136" s="113"/>
      <c r="VA136" s="113"/>
      <c r="VB136" s="113"/>
      <c r="VC136" s="113"/>
      <c r="VD136" s="113"/>
      <c r="VE136" s="113"/>
      <c r="VF136" s="113"/>
      <c r="VG136" s="113"/>
      <c r="VH136" s="113"/>
      <c r="VI136" s="113"/>
      <c r="VJ136" s="113"/>
      <c r="VK136" s="113"/>
      <c r="VL136" s="113"/>
      <c r="VM136" s="113"/>
      <c r="VN136" s="113"/>
      <c r="VO136" s="113"/>
      <c r="VP136" s="113"/>
      <c r="VQ136" s="113"/>
      <c r="VR136" s="113"/>
      <c r="VS136" s="113"/>
      <c r="VT136" s="113"/>
      <c r="VU136" s="113"/>
      <c r="VV136" s="113"/>
      <c r="VW136" s="113"/>
      <c r="VX136" s="113"/>
      <c r="VY136" s="113"/>
      <c r="VZ136" s="113"/>
      <c r="WA136" s="113"/>
      <c r="WB136" s="113"/>
      <c r="WC136" s="113"/>
      <c r="WD136" s="113"/>
      <c r="WE136" s="113"/>
      <c r="WF136" s="113"/>
      <c r="WG136" s="113"/>
      <c r="WH136" s="113"/>
      <c r="WI136" s="113"/>
      <c r="WJ136" s="113"/>
      <c r="WK136" s="113"/>
      <c r="WL136" s="113"/>
      <c r="WM136" s="113"/>
      <c r="WN136" s="113"/>
      <c r="WO136" s="113"/>
      <c r="WP136" s="113"/>
      <c r="WQ136" s="113"/>
      <c r="WR136" s="113"/>
      <c r="WS136" s="113"/>
      <c r="WT136" s="113"/>
      <c r="WU136" s="113"/>
      <c r="WV136" s="113"/>
      <c r="WW136" s="113"/>
      <c r="WX136" s="113"/>
      <c r="WY136" s="113"/>
      <c r="WZ136" s="113"/>
      <c r="XA136" s="113"/>
      <c r="XB136" s="113"/>
      <c r="XC136" s="113"/>
      <c r="XD136" s="113"/>
      <c r="XE136" s="113"/>
      <c r="XF136" s="113"/>
      <c r="XG136" s="113"/>
      <c r="XH136" s="113"/>
      <c r="XI136" s="113"/>
      <c r="XJ136" s="113"/>
      <c r="XK136" s="113"/>
      <c r="XL136" s="113"/>
      <c r="XM136" s="113"/>
      <c r="XN136" s="113"/>
      <c r="XO136" s="113"/>
      <c r="XP136" s="113"/>
      <c r="XQ136" s="113"/>
      <c r="XR136" s="113"/>
      <c r="XS136" s="113"/>
      <c r="XT136" s="113"/>
      <c r="XU136" s="113"/>
      <c r="XV136" s="113"/>
      <c r="XW136" s="113"/>
      <c r="XX136" s="113"/>
      <c r="XY136" s="113"/>
      <c r="XZ136" s="113"/>
      <c r="YA136" s="113"/>
      <c r="YB136" s="113"/>
      <c r="YC136" s="113"/>
      <c r="YD136" s="113"/>
      <c r="YE136" s="113"/>
      <c r="YF136" s="113"/>
      <c r="YG136" s="113"/>
      <c r="YH136" s="113"/>
      <c r="YI136" s="113"/>
      <c r="YJ136" s="113"/>
      <c r="YK136" s="113"/>
      <c r="YL136" s="113"/>
      <c r="YM136" s="113"/>
      <c r="YN136" s="113"/>
      <c r="YO136" s="113"/>
      <c r="YP136" s="113"/>
      <c r="YQ136" s="113"/>
      <c r="YR136" s="113"/>
      <c r="YS136" s="113"/>
      <c r="YT136" s="113"/>
      <c r="YU136" s="113"/>
      <c r="YV136" s="113"/>
      <c r="YW136" s="113"/>
      <c r="YX136" s="113"/>
      <c r="YY136" s="113"/>
      <c r="YZ136" s="113"/>
      <c r="ZA136" s="113"/>
      <c r="ZB136" s="113"/>
      <c r="ZC136" s="113"/>
      <c r="ZD136" s="113"/>
      <c r="ZE136" s="113"/>
      <c r="ZF136" s="113"/>
      <c r="ZG136" s="113"/>
      <c r="ZH136" s="113"/>
      <c r="ZI136" s="113"/>
      <c r="ZJ136" s="113"/>
      <c r="ZK136" s="113"/>
      <c r="ZL136" s="113"/>
      <c r="ZM136" s="113"/>
      <c r="ZN136" s="113"/>
      <c r="ZO136" s="113"/>
      <c r="ZP136" s="113"/>
      <c r="ZQ136" s="113"/>
      <c r="ZR136" s="113"/>
      <c r="ZS136" s="113"/>
      <c r="ZT136" s="113"/>
      <c r="ZU136" s="113"/>
      <c r="ZV136" s="113"/>
      <c r="ZW136" s="113"/>
      <c r="ZX136" s="113"/>
      <c r="ZY136" s="113"/>
      <c r="ZZ136" s="113"/>
      <c r="AAA136" s="113"/>
      <c r="AAB136" s="113"/>
      <c r="AAC136" s="113"/>
      <c r="AAD136" s="113"/>
      <c r="AAE136" s="113"/>
      <c r="AAF136" s="113"/>
      <c r="AAG136" s="113"/>
      <c r="AAH136" s="113"/>
      <c r="AAI136" s="113"/>
      <c r="AAJ136" s="113"/>
      <c r="AAK136" s="113"/>
      <c r="AAL136" s="113"/>
      <c r="AAM136" s="113"/>
      <c r="AAN136" s="113"/>
      <c r="AAO136" s="113"/>
      <c r="AAP136" s="113"/>
      <c r="AAQ136" s="113"/>
      <c r="AAR136" s="113"/>
      <c r="AAS136" s="113"/>
      <c r="AAT136" s="113"/>
      <c r="AAU136" s="113"/>
      <c r="AAV136" s="113"/>
      <c r="AAW136" s="113"/>
      <c r="AAX136" s="113"/>
      <c r="AAY136" s="113"/>
      <c r="AAZ136" s="113"/>
      <c r="ABA136" s="113"/>
      <c r="ABB136" s="113"/>
      <c r="ABC136" s="113"/>
      <c r="ABD136" s="113"/>
      <c r="ABE136" s="113"/>
      <c r="ABF136" s="113"/>
      <c r="ABG136" s="113"/>
      <c r="ABH136" s="113"/>
      <c r="ABI136" s="113"/>
      <c r="ABJ136" s="113"/>
      <c r="ABK136" s="113"/>
      <c r="ABL136" s="113"/>
      <c r="ABM136" s="113"/>
      <c r="ABN136" s="113"/>
      <c r="ABO136" s="113"/>
      <c r="ABP136" s="113"/>
      <c r="ABQ136" s="113"/>
      <c r="ABR136" s="113"/>
      <c r="ABS136" s="113"/>
      <c r="ABT136" s="113"/>
      <c r="ABU136" s="113"/>
      <c r="ABV136" s="113"/>
      <c r="ABW136" s="113"/>
      <c r="ABX136" s="113"/>
      <c r="ABY136" s="113"/>
      <c r="ABZ136" s="113"/>
      <c r="ACA136" s="113"/>
      <c r="ACB136" s="113"/>
      <c r="ACC136" s="113"/>
      <c r="ACD136" s="113"/>
      <c r="ACE136" s="113"/>
      <c r="ACF136" s="113"/>
      <c r="ACG136" s="113"/>
      <c r="ACH136" s="113"/>
      <c r="ACI136" s="113"/>
      <c r="ACJ136" s="113"/>
      <c r="ACK136" s="113"/>
      <c r="ACL136" s="113"/>
      <c r="ACM136" s="113"/>
      <c r="ACN136" s="113"/>
      <c r="ACO136" s="113"/>
      <c r="ACP136" s="113"/>
      <c r="ACQ136" s="113"/>
      <c r="ACR136" s="113"/>
      <c r="ACS136" s="113"/>
      <c r="ACT136" s="113"/>
      <c r="ACU136" s="113"/>
      <c r="ACV136" s="113"/>
      <c r="ACW136" s="113"/>
      <c r="ACX136" s="113"/>
      <c r="ACY136" s="113"/>
      <c r="ACZ136" s="113"/>
      <c r="ADA136" s="113"/>
      <c r="ADB136" s="113"/>
      <c r="ADC136" s="113"/>
      <c r="ADD136" s="113"/>
      <c r="ADE136" s="113"/>
      <c r="ADF136" s="113"/>
      <c r="ADG136" s="113"/>
      <c r="ADH136" s="113"/>
      <c r="ADI136" s="113"/>
      <c r="ADJ136" s="113"/>
      <c r="ADK136" s="113"/>
      <c r="ADL136" s="113"/>
      <c r="ADM136" s="113"/>
      <c r="ADN136" s="113"/>
      <c r="ADO136" s="113"/>
      <c r="ADP136" s="113"/>
      <c r="ADQ136" s="113"/>
      <c r="ADR136" s="113"/>
      <c r="ADS136" s="113"/>
      <c r="ADT136" s="113"/>
      <c r="ADU136" s="113"/>
      <c r="ADV136" s="113"/>
      <c r="ADW136" s="113"/>
      <c r="ADX136" s="113"/>
      <c r="ADY136" s="113"/>
      <c r="ADZ136" s="113"/>
      <c r="AEA136" s="113"/>
      <c r="AEB136" s="113"/>
      <c r="AEC136" s="113"/>
      <c r="AED136" s="113"/>
      <c r="AEE136" s="113"/>
      <c r="AEF136" s="113"/>
      <c r="AEG136" s="113"/>
      <c r="AEH136" s="113"/>
      <c r="AEI136" s="113"/>
      <c r="AEJ136" s="113"/>
      <c r="AEK136" s="113"/>
      <c r="AEL136" s="113"/>
      <c r="AEM136" s="113"/>
      <c r="AEN136" s="113"/>
      <c r="AEO136" s="113"/>
      <c r="AEP136" s="113"/>
      <c r="AEQ136" s="113"/>
      <c r="AER136" s="113"/>
      <c r="AES136" s="113"/>
      <c r="AET136" s="113"/>
      <c r="AEU136" s="113"/>
      <c r="AEV136" s="113"/>
      <c r="AEW136" s="113"/>
      <c r="AEX136" s="113"/>
      <c r="AEY136" s="113"/>
      <c r="AEZ136" s="113"/>
      <c r="AFA136" s="113"/>
      <c r="AFB136" s="113"/>
      <c r="AFC136" s="113"/>
      <c r="AFD136" s="113"/>
      <c r="AFE136" s="113"/>
      <c r="AFF136" s="113"/>
      <c r="AFG136" s="113"/>
      <c r="AFH136" s="113"/>
      <c r="AFI136" s="113"/>
      <c r="AFJ136" s="113"/>
      <c r="AFK136" s="113"/>
      <c r="AFL136" s="113"/>
      <c r="AFM136" s="113"/>
      <c r="AFN136" s="113"/>
      <c r="AFO136" s="113"/>
      <c r="AFP136" s="113"/>
      <c r="AFQ136" s="113"/>
      <c r="AFR136" s="113"/>
      <c r="AFS136" s="113"/>
      <c r="AFT136" s="113"/>
      <c r="AFU136" s="113"/>
      <c r="AFV136" s="113"/>
      <c r="AFW136" s="113"/>
      <c r="AFX136" s="113"/>
      <c r="AFY136" s="113"/>
      <c r="AFZ136" s="113"/>
      <c r="AGA136" s="113"/>
      <c r="AGB136" s="113"/>
      <c r="AGC136" s="113"/>
      <c r="AGD136" s="113"/>
      <c r="AGE136" s="113"/>
      <c r="AGF136" s="113"/>
      <c r="AGG136" s="113"/>
      <c r="AGH136" s="113"/>
      <c r="AGI136" s="113"/>
      <c r="AGJ136" s="113"/>
      <c r="AGK136" s="113"/>
      <c r="AGL136" s="113"/>
      <c r="AGM136" s="113"/>
      <c r="AGN136" s="113"/>
      <c r="AGO136" s="113"/>
      <c r="AGP136" s="113"/>
      <c r="AGQ136" s="113"/>
      <c r="AGR136" s="113"/>
      <c r="AGS136" s="113"/>
      <c r="AGT136" s="113"/>
      <c r="AGU136" s="113"/>
      <c r="AGV136" s="113"/>
      <c r="AGW136" s="113"/>
      <c r="AGX136" s="113"/>
      <c r="AGY136" s="113"/>
      <c r="AGZ136" s="113"/>
      <c r="AHA136" s="113"/>
      <c r="AHB136" s="113"/>
      <c r="AHC136" s="113"/>
      <c r="AHD136" s="113"/>
      <c r="AHE136" s="113"/>
      <c r="AHF136" s="113"/>
      <c r="AHG136" s="113"/>
      <c r="AHH136" s="113"/>
      <c r="AHI136" s="113"/>
      <c r="AHJ136" s="113"/>
      <c r="AHK136" s="113"/>
      <c r="AHL136" s="113"/>
      <c r="AHM136" s="113"/>
      <c r="AHN136" s="113"/>
      <c r="AHO136" s="113"/>
      <c r="AHP136" s="113"/>
      <c r="AHQ136" s="113"/>
      <c r="AHR136" s="113"/>
      <c r="AHS136" s="113"/>
      <c r="AHT136" s="113"/>
      <c r="AHU136" s="113"/>
      <c r="AHV136" s="113"/>
      <c r="AHW136" s="113"/>
      <c r="AHX136" s="113"/>
      <c r="AHY136" s="113"/>
      <c r="AHZ136" s="113"/>
      <c r="AIA136" s="113"/>
      <c r="AIB136" s="113"/>
      <c r="AIC136" s="113"/>
      <c r="AID136" s="113"/>
      <c r="AIE136" s="113"/>
      <c r="AIF136" s="113"/>
      <c r="AIG136" s="113"/>
      <c r="AIH136" s="113"/>
      <c r="AII136" s="113"/>
      <c r="AIJ136" s="113"/>
      <c r="AIK136" s="113"/>
      <c r="AIL136" s="113"/>
      <c r="AIM136" s="113"/>
      <c r="AIN136" s="113"/>
      <c r="AIO136" s="113"/>
      <c r="AIP136" s="113"/>
      <c r="AIQ136" s="113"/>
      <c r="AIR136" s="113"/>
      <c r="AIS136" s="113"/>
      <c r="AIT136" s="113"/>
      <c r="AIU136" s="113"/>
      <c r="AIV136" s="113"/>
      <c r="AIW136" s="113"/>
      <c r="AIX136" s="113"/>
      <c r="AIY136" s="113"/>
      <c r="AIZ136" s="113"/>
      <c r="AJA136" s="113"/>
      <c r="AJB136" s="113"/>
      <c r="AJC136" s="113"/>
      <c r="AJD136" s="113"/>
      <c r="AJE136" s="113"/>
      <c r="AJF136" s="113"/>
      <c r="AJG136" s="113"/>
      <c r="AJH136" s="113"/>
      <c r="AJI136" s="113"/>
      <c r="AJJ136" s="113"/>
      <c r="AJK136" s="113"/>
      <c r="AJL136" s="113"/>
      <c r="AJM136" s="113"/>
      <c r="AJN136" s="113"/>
      <c r="AJO136" s="113"/>
      <c r="AJP136" s="113"/>
      <c r="AJQ136" s="113"/>
      <c r="AJR136" s="113"/>
      <c r="AJS136" s="113"/>
      <c r="AJT136" s="113"/>
      <c r="AJU136" s="113"/>
      <c r="AJV136" s="113"/>
      <c r="AJW136" s="113"/>
      <c r="AJX136" s="113"/>
      <c r="AJY136" s="113"/>
      <c r="AJZ136" s="113"/>
      <c r="AKA136" s="113"/>
      <c r="AKB136" s="113"/>
      <c r="AKC136" s="113"/>
      <c r="AKD136" s="113"/>
      <c r="AKE136" s="113"/>
      <c r="AKF136" s="113"/>
      <c r="AKG136" s="113"/>
      <c r="AKH136" s="113"/>
      <c r="AKI136" s="113"/>
      <c r="AKJ136" s="113"/>
      <c r="AKK136" s="113"/>
      <c r="AKL136" s="113"/>
      <c r="AKM136" s="113"/>
      <c r="AKN136" s="113"/>
      <c r="AKO136" s="113"/>
      <c r="AKP136" s="113"/>
      <c r="AKQ136" s="113"/>
      <c r="AKR136" s="113"/>
      <c r="AKS136" s="113"/>
      <c r="AKT136" s="113"/>
      <c r="AKU136" s="113"/>
      <c r="AKV136" s="113"/>
      <c r="AKW136" s="113"/>
      <c r="AKX136" s="113"/>
      <c r="AKY136" s="113"/>
      <c r="AKZ136" s="113"/>
      <c r="ALA136" s="113"/>
      <c r="ALB136" s="113"/>
      <c r="ALC136" s="113"/>
      <c r="ALD136" s="113"/>
      <c r="ALE136" s="113"/>
      <c r="ALF136" s="113"/>
      <c r="ALG136" s="113"/>
      <c r="ALH136" s="113"/>
      <c r="ALI136" s="113"/>
      <c r="ALJ136" s="113"/>
      <c r="ALK136" s="113"/>
      <c r="ALL136" s="113"/>
      <c r="ALM136" s="113"/>
      <c r="ALN136" s="113"/>
      <c r="ALO136" s="113"/>
      <c r="ALP136" s="113"/>
      <c r="ALQ136" s="113"/>
      <c r="ALR136" s="113"/>
      <c r="ALS136" s="113"/>
      <c r="ALT136" s="113"/>
      <c r="ALU136" s="113"/>
      <c r="ALV136" s="113"/>
      <c r="ALW136" s="113"/>
      <c r="ALX136" s="113"/>
      <c r="ALY136" s="113"/>
      <c r="ALZ136" s="113"/>
      <c r="AMA136" s="113"/>
      <c r="AMB136" s="113"/>
      <c r="AMC136" s="113"/>
      <c r="AMD136" s="113"/>
      <c r="AME136" s="113"/>
      <c r="AMF136" s="113"/>
      <c r="AMG136" s="113"/>
      <c r="AMH136" s="113"/>
      <c r="AMI136" s="113"/>
      <c r="AMJ136" s="113"/>
      <c r="AMK136" s="113"/>
      <c r="AML136" s="113"/>
      <c r="AMM136" s="113"/>
      <c r="AMN136" s="113"/>
      <c r="AMO136" s="113"/>
      <c r="AMP136" s="113"/>
      <c r="AMQ136" s="113"/>
      <c r="AMR136" s="113"/>
      <c r="AMS136" s="113"/>
      <c r="AMT136" s="113"/>
      <c r="AMU136" s="113"/>
      <c r="AMV136" s="113"/>
      <c r="AMW136" s="113"/>
      <c r="AMX136" s="113"/>
      <c r="AMY136" s="113"/>
      <c r="AMZ136" s="113"/>
      <c r="ANA136" s="113"/>
      <c r="ANB136" s="113"/>
      <c r="ANC136" s="113"/>
      <c r="AND136" s="113"/>
      <c r="ANE136" s="113"/>
      <c r="ANF136" s="113"/>
      <c r="ANG136" s="113"/>
      <c r="ANH136" s="113"/>
      <c r="ANI136" s="113"/>
      <c r="ANJ136" s="113"/>
      <c r="ANK136" s="113"/>
      <c r="ANL136" s="113"/>
      <c r="ANM136" s="113"/>
      <c r="ANN136" s="113"/>
      <c r="ANO136" s="113"/>
      <c r="ANP136" s="113"/>
      <c r="ANQ136" s="113"/>
      <c r="ANR136" s="113"/>
      <c r="ANS136" s="113"/>
      <c r="ANT136" s="113"/>
      <c r="ANU136" s="113"/>
      <c r="ANV136" s="113"/>
      <c r="ANW136" s="113"/>
      <c r="ANX136" s="113"/>
      <c r="ANY136" s="113"/>
      <c r="ANZ136" s="113"/>
      <c r="AOA136" s="113"/>
      <c r="AOB136" s="113"/>
      <c r="AOC136" s="113"/>
      <c r="AOD136" s="113"/>
      <c r="AOE136" s="113"/>
      <c r="AOF136" s="113"/>
      <c r="AOG136" s="113"/>
      <c r="AOH136" s="113"/>
      <c r="AOI136" s="113"/>
      <c r="AOJ136" s="113"/>
      <c r="AOK136" s="113"/>
      <c r="AOL136" s="113"/>
      <c r="AOM136" s="113"/>
      <c r="AON136" s="113"/>
      <c r="AOO136" s="113"/>
      <c r="AOP136" s="113"/>
      <c r="AOQ136" s="113"/>
      <c r="AOR136" s="113"/>
      <c r="AOS136" s="113"/>
      <c r="AOT136" s="113"/>
      <c r="AOU136" s="113"/>
      <c r="AOV136" s="113"/>
      <c r="AOW136" s="113"/>
      <c r="AOX136" s="113"/>
      <c r="AOY136" s="113"/>
      <c r="AOZ136" s="113"/>
      <c r="APA136" s="113"/>
      <c r="APB136" s="113"/>
      <c r="APC136" s="113"/>
      <c r="APD136" s="113"/>
      <c r="APE136" s="113"/>
      <c r="APF136" s="113"/>
      <c r="APG136" s="113"/>
      <c r="APH136" s="113"/>
      <c r="API136" s="113"/>
      <c r="APJ136" s="113"/>
      <c r="APK136" s="113"/>
      <c r="APL136" s="113"/>
      <c r="APM136" s="113"/>
      <c r="APN136" s="113"/>
      <c r="APO136" s="113"/>
      <c r="APP136" s="113"/>
      <c r="APQ136" s="113"/>
      <c r="APR136" s="113"/>
      <c r="APS136" s="113"/>
      <c r="APT136" s="113"/>
      <c r="APU136" s="113"/>
      <c r="APV136" s="113"/>
      <c r="APW136" s="113"/>
      <c r="APX136" s="113"/>
      <c r="APY136" s="113"/>
      <c r="APZ136" s="113"/>
      <c r="AQA136" s="113"/>
      <c r="AQB136" s="113"/>
      <c r="AQC136" s="113"/>
      <c r="AQD136" s="113"/>
      <c r="AQE136" s="113"/>
      <c r="AQF136" s="113"/>
      <c r="AQG136" s="113"/>
      <c r="AQH136" s="113"/>
      <c r="AQI136" s="113"/>
      <c r="AQJ136" s="113"/>
      <c r="AQK136" s="113"/>
      <c r="AQL136" s="113"/>
      <c r="AQM136" s="113"/>
      <c r="AQN136" s="113"/>
      <c r="AQO136" s="113"/>
      <c r="AQP136" s="113"/>
      <c r="AQQ136" s="113"/>
      <c r="AQR136" s="113"/>
      <c r="AQS136" s="113"/>
      <c r="AQT136" s="113"/>
      <c r="AQU136" s="113"/>
      <c r="AQV136" s="113"/>
      <c r="AQW136" s="113"/>
      <c r="AQX136" s="113"/>
      <c r="AQY136" s="113"/>
      <c r="AQZ136" s="113"/>
      <c r="ARA136" s="113"/>
      <c r="ARB136" s="113"/>
      <c r="ARC136" s="113"/>
      <c r="ARD136" s="113"/>
      <c r="ARE136" s="113"/>
      <c r="ARF136" s="113"/>
      <c r="ARG136" s="113"/>
      <c r="ARH136" s="113"/>
      <c r="ARI136" s="113"/>
      <c r="ARJ136" s="113"/>
      <c r="ARK136" s="113"/>
      <c r="ARL136" s="113"/>
      <c r="ARM136" s="113"/>
      <c r="ARN136" s="113"/>
      <c r="ARO136" s="113"/>
      <c r="ARP136" s="113"/>
      <c r="ARQ136" s="113"/>
      <c r="ARR136" s="113"/>
      <c r="ARS136" s="113"/>
      <c r="ART136" s="113"/>
      <c r="ARU136" s="113"/>
      <c r="ARV136" s="113"/>
      <c r="ARW136" s="113"/>
      <c r="ARX136" s="113"/>
      <c r="ARY136" s="113"/>
      <c r="ARZ136" s="113"/>
      <c r="ASA136" s="113"/>
      <c r="ASB136" s="113"/>
      <c r="ASC136" s="113"/>
      <c r="ASD136" s="113"/>
      <c r="ASE136" s="113"/>
      <c r="ASF136" s="113"/>
      <c r="ASG136" s="113"/>
      <c r="ASH136" s="113"/>
      <c r="ASI136" s="113"/>
      <c r="ASJ136" s="113"/>
      <c r="ASK136" s="113"/>
      <c r="ASL136" s="113"/>
      <c r="ASM136" s="113"/>
      <c r="ASN136" s="113"/>
      <c r="ASO136" s="113"/>
      <c r="ASP136" s="113"/>
      <c r="ASQ136" s="113"/>
      <c r="ASR136" s="113"/>
      <c r="ASS136" s="113"/>
      <c r="AST136" s="113"/>
      <c r="ASU136" s="113"/>
      <c r="ASV136" s="113"/>
      <c r="ASW136" s="113"/>
      <c r="ASX136" s="113"/>
      <c r="ASY136" s="113"/>
      <c r="ASZ136" s="113"/>
      <c r="ATA136" s="113"/>
      <c r="ATB136" s="113"/>
      <c r="ATC136" s="113"/>
      <c r="ATD136" s="113"/>
      <c r="ATE136" s="113"/>
      <c r="ATF136" s="113"/>
      <c r="ATG136" s="113"/>
      <c r="ATH136" s="113"/>
      <c r="ATI136" s="113"/>
      <c r="ATJ136" s="113"/>
      <c r="ATK136" s="113"/>
      <c r="ATL136" s="113"/>
      <c r="ATM136" s="113"/>
      <c r="ATN136" s="113"/>
      <c r="ATO136" s="113"/>
      <c r="ATP136" s="113"/>
      <c r="ATQ136" s="113"/>
      <c r="ATR136" s="113"/>
      <c r="ATS136" s="113"/>
      <c r="ATT136" s="113"/>
      <c r="ATU136" s="113"/>
      <c r="ATV136" s="113"/>
      <c r="ATW136" s="113"/>
      <c r="ATX136" s="113"/>
      <c r="ATY136" s="113"/>
      <c r="ATZ136" s="113"/>
      <c r="AUA136" s="113"/>
      <c r="AUB136" s="113"/>
      <c r="AUC136" s="113"/>
      <c r="AUD136" s="113"/>
      <c r="AUE136" s="113"/>
      <c r="AUF136" s="113"/>
      <c r="AUG136" s="113"/>
      <c r="AUH136" s="113"/>
      <c r="AUI136" s="113"/>
      <c r="AUJ136" s="113"/>
      <c r="AUK136" s="113"/>
      <c r="AUL136" s="113"/>
      <c r="AUM136" s="113"/>
      <c r="AUN136" s="113"/>
      <c r="AUO136" s="113"/>
      <c r="AUP136" s="113"/>
      <c r="AUQ136" s="113"/>
      <c r="AUR136" s="113"/>
      <c r="AUS136" s="113"/>
      <c r="AUT136" s="113"/>
      <c r="AUU136" s="113"/>
      <c r="AUV136" s="113"/>
      <c r="AUW136" s="113"/>
      <c r="AUX136" s="113"/>
      <c r="AUY136" s="113"/>
      <c r="AUZ136" s="113"/>
      <c r="AVA136" s="113"/>
      <c r="AVB136" s="113"/>
      <c r="AVC136" s="113"/>
      <c r="AVD136" s="113"/>
      <c r="AVE136" s="113"/>
      <c r="AVF136" s="113"/>
      <c r="AVG136" s="113"/>
      <c r="AVH136" s="113"/>
      <c r="AVI136" s="113"/>
      <c r="AVJ136" s="113"/>
      <c r="AVK136" s="113"/>
      <c r="AVL136" s="113"/>
      <c r="AVM136" s="113"/>
      <c r="AVN136" s="113"/>
      <c r="AVO136" s="113"/>
      <c r="AVP136" s="113"/>
      <c r="AVQ136" s="113"/>
      <c r="AVR136" s="113"/>
      <c r="AVS136" s="113"/>
      <c r="AVT136" s="113"/>
      <c r="AVU136" s="113"/>
      <c r="AVV136" s="113"/>
      <c r="AVW136" s="113"/>
      <c r="AVX136" s="113"/>
      <c r="AVY136" s="113"/>
      <c r="AVZ136" s="113"/>
      <c r="AWA136" s="113"/>
      <c r="AWB136" s="113"/>
      <c r="AWC136" s="113"/>
      <c r="AWD136" s="113"/>
      <c r="AWE136" s="113"/>
      <c r="AWF136" s="113"/>
      <c r="AWG136" s="113"/>
      <c r="AWH136" s="113"/>
      <c r="AWI136" s="113"/>
      <c r="AWJ136" s="113"/>
      <c r="AWK136" s="113"/>
      <c r="AWL136" s="113"/>
      <c r="AWM136" s="113"/>
      <c r="AWN136" s="113"/>
      <c r="AWO136" s="113"/>
      <c r="AWP136" s="113"/>
      <c r="AWQ136" s="113"/>
      <c r="AWR136" s="113"/>
      <c r="AWS136" s="113"/>
      <c r="AWT136" s="113"/>
      <c r="AWU136" s="113"/>
      <c r="AWV136" s="113"/>
      <c r="AWW136" s="113"/>
      <c r="AWX136" s="113"/>
      <c r="AWY136" s="113"/>
      <c r="AWZ136" s="113"/>
      <c r="AXA136" s="113"/>
      <c r="AXB136" s="113"/>
      <c r="AXC136" s="113"/>
      <c r="AXD136" s="113"/>
      <c r="AXE136" s="113"/>
      <c r="AXF136" s="113"/>
      <c r="AXG136" s="113"/>
      <c r="AXH136" s="113"/>
      <c r="AXI136" s="113"/>
      <c r="AXJ136" s="113"/>
      <c r="AXK136" s="113"/>
      <c r="AXL136" s="113"/>
      <c r="AXM136" s="113"/>
      <c r="AXN136" s="113"/>
      <c r="AXO136" s="113"/>
      <c r="AXP136" s="113"/>
      <c r="AXQ136" s="113"/>
      <c r="AXR136" s="113"/>
      <c r="AXS136" s="113"/>
      <c r="AXT136" s="113"/>
      <c r="AXU136" s="113"/>
      <c r="AXV136" s="113"/>
      <c r="AXW136" s="113"/>
      <c r="AXX136" s="113"/>
      <c r="AXY136" s="113"/>
      <c r="AXZ136" s="113"/>
      <c r="AYA136" s="113"/>
      <c r="AYB136" s="113"/>
      <c r="AYC136" s="113"/>
      <c r="AYD136" s="113"/>
      <c r="AYE136" s="113"/>
      <c r="AYF136" s="113"/>
      <c r="AYG136" s="113"/>
      <c r="AYH136" s="113"/>
      <c r="AYI136" s="113"/>
      <c r="AYJ136" s="113"/>
      <c r="AYK136" s="113"/>
      <c r="AYL136" s="113"/>
      <c r="AYM136" s="113"/>
      <c r="AYN136" s="113"/>
      <c r="AYO136" s="113"/>
      <c r="AYP136" s="113"/>
      <c r="AYQ136" s="113"/>
      <c r="AYR136" s="113"/>
      <c r="AYS136" s="113"/>
      <c r="AYT136" s="113"/>
      <c r="AYU136" s="113"/>
      <c r="AYV136" s="113"/>
      <c r="AYW136" s="113"/>
      <c r="AYX136" s="113"/>
      <c r="AYY136" s="113"/>
      <c r="AYZ136" s="113"/>
      <c r="AZA136" s="113"/>
      <c r="AZB136" s="113"/>
      <c r="AZC136" s="113"/>
      <c r="AZD136" s="113"/>
      <c r="AZE136" s="113"/>
      <c r="AZF136" s="113"/>
      <c r="AZG136" s="113"/>
      <c r="AZH136" s="113"/>
      <c r="AZI136" s="113"/>
      <c r="AZJ136" s="113"/>
      <c r="AZK136" s="113"/>
      <c r="AZL136" s="113"/>
      <c r="AZM136" s="113"/>
      <c r="AZN136" s="113"/>
      <c r="AZO136" s="113"/>
      <c r="AZP136" s="113"/>
      <c r="AZQ136" s="113"/>
      <c r="AZR136" s="113"/>
      <c r="AZS136" s="113"/>
      <c r="AZT136" s="113"/>
      <c r="AZU136" s="113"/>
      <c r="AZV136" s="113"/>
      <c r="AZW136" s="113"/>
      <c r="AZX136" s="113"/>
      <c r="AZY136" s="113"/>
      <c r="AZZ136" s="113"/>
      <c r="BAA136" s="113"/>
      <c r="BAB136" s="113"/>
      <c r="BAC136" s="113"/>
      <c r="BAD136" s="113"/>
      <c r="BAE136" s="113"/>
      <c r="BAF136" s="113"/>
      <c r="BAG136" s="113"/>
      <c r="BAH136" s="113"/>
      <c r="BAI136" s="113"/>
      <c r="BAJ136" s="113"/>
      <c r="BAK136" s="113"/>
      <c r="BAL136" s="113"/>
      <c r="BAM136" s="113"/>
      <c r="BAN136" s="113"/>
      <c r="BAO136" s="113"/>
      <c r="BAP136" s="113"/>
      <c r="BAQ136" s="113"/>
      <c r="BAR136" s="113"/>
      <c r="BAS136" s="113"/>
      <c r="BAT136" s="113"/>
      <c r="BAU136" s="113"/>
      <c r="BAV136" s="113"/>
      <c r="BAW136" s="113"/>
      <c r="BAX136" s="113"/>
      <c r="BAY136" s="113"/>
      <c r="BAZ136" s="113"/>
      <c r="BBA136" s="113"/>
      <c r="BBB136" s="113"/>
      <c r="BBC136" s="113"/>
      <c r="BBD136" s="113"/>
      <c r="BBE136" s="113"/>
      <c r="BBF136" s="113"/>
      <c r="BBG136" s="113"/>
      <c r="BBH136" s="113"/>
      <c r="BBI136" s="113"/>
      <c r="BBJ136" s="113"/>
      <c r="BBK136" s="113"/>
      <c r="BBL136" s="113"/>
      <c r="BBM136" s="113"/>
      <c r="BBN136" s="113"/>
      <c r="BBO136" s="113"/>
      <c r="BBP136" s="113"/>
      <c r="BBQ136" s="113"/>
      <c r="BBR136" s="113"/>
      <c r="BBS136" s="113"/>
      <c r="BBT136" s="113"/>
      <c r="BBU136" s="113"/>
      <c r="BBV136" s="113"/>
      <c r="BBW136" s="113"/>
      <c r="BBX136" s="113"/>
      <c r="BBY136" s="113"/>
      <c r="BBZ136" s="113"/>
      <c r="BCA136" s="113"/>
      <c r="BCB136" s="113"/>
      <c r="BCC136" s="113"/>
      <c r="BCD136" s="113"/>
      <c r="BCE136" s="113"/>
      <c r="BCF136" s="113"/>
      <c r="BCG136" s="113"/>
      <c r="BCH136" s="113"/>
      <c r="BCI136" s="113"/>
      <c r="BCJ136" s="113"/>
      <c r="BCK136" s="113"/>
      <c r="BCL136" s="113"/>
      <c r="BCM136" s="113"/>
      <c r="BCN136" s="113"/>
      <c r="BCO136" s="113"/>
      <c r="BCP136" s="113"/>
      <c r="BCQ136" s="113"/>
      <c r="BCR136" s="113"/>
      <c r="BCS136" s="113"/>
      <c r="BCT136" s="113"/>
      <c r="BCU136" s="113"/>
      <c r="BCV136" s="113"/>
      <c r="BCW136" s="113"/>
      <c r="BCX136" s="113"/>
      <c r="BCY136" s="113"/>
      <c r="BCZ136" s="113"/>
      <c r="BDA136" s="113"/>
      <c r="BDB136" s="113"/>
      <c r="BDC136" s="113"/>
      <c r="BDD136" s="113"/>
      <c r="BDE136" s="113"/>
      <c r="BDF136" s="113"/>
      <c r="BDG136" s="113"/>
      <c r="BDH136" s="113"/>
      <c r="BDI136" s="113"/>
      <c r="BDJ136" s="113"/>
      <c r="BDK136" s="113"/>
      <c r="BDL136" s="113"/>
      <c r="BDM136" s="113"/>
      <c r="BDN136" s="113"/>
      <c r="BDO136" s="113"/>
      <c r="BDP136" s="113"/>
      <c r="BDQ136" s="113"/>
      <c r="BDR136" s="113"/>
      <c r="BDS136" s="113"/>
      <c r="BDT136" s="113"/>
      <c r="BDU136" s="113"/>
      <c r="BDV136" s="113"/>
      <c r="BDW136" s="113"/>
      <c r="BDX136" s="113"/>
      <c r="BDY136" s="113"/>
      <c r="BDZ136" s="113"/>
      <c r="BEA136" s="113"/>
      <c r="BEB136" s="113"/>
      <c r="BEC136" s="113"/>
      <c r="BED136" s="113"/>
      <c r="BEE136" s="113"/>
      <c r="BEF136" s="113"/>
      <c r="BEG136" s="113"/>
      <c r="BEH136" s="113"/>
      <c r="BEI136" s="113"/>
      <c r="BEJ136" s="113"/>
      <c r="BEK136" s="113"/>
      <c r="BEL136" s="113"/>
      <c r="BEM136" s="113"/>
      <c r="BEN136" s="113"/>
      <c r="BEO136" s="113"/>
      <c r="BEP136" s="113"/>
      <c r="BEQ136" s="113"/>
      <c r="BER136" s="113"/>
      <c r="BES136" s="113"/>
      <c r="BET136" s="113"/>
      <c r="BEU136" s="113"/>
      <c r="BEV136" s="113"/>
      <c r="BEW136" s="113"/>
      <c r="BEX136" s="113"/>
      <c r="BEY136" s="113"/>
      <c r="BEZ136" s="113"/>
      <c r="BFA136" s="113"/>
      <c r="BFB136" s="113"/>
      <c r="BFC136" s="113"/>
      <c r="BFD136" s="113"/>
      <c r="BFE136" s="113"/>
      <c r="BFF136" s="113"/>
      <c r="BFG136" s="113"/>
      <c r="BFH136" s="113"/>
      <c r="BFI136" s="113"/>
      <c r="BFJ136" s="113"/>
      <c r="BFK136" s="113"/>
      <c r="BFL136" s="113"/>
      <c r="BFM136" s="113"/>
      <c r="BFN136" s="113"/>
      <c r="BFO136" s="113"/>
      <c r="BFP136" s="113"/>
      <c r="BFQ136" s="113"/>
      <c r="BFR136" s="113"/>
      <c r="BFS136" s="113"/>
      <c r="BFT136" s="113"/>
      <c r="BFU136" s="113"/>
      <c r="BFV136" s="113"/>
      <c r="BFW136" s="113"/>
      <c r="BFX136" s="113"/>
      <c r="BFY136" s="113"/>
      <c r="BFZ136" s="113"/>
      <c r="BGA136" s="113"/>
      <c r="BGB136" s="113"/>
      <c r="BGC136" s="113"/>
      <c r="BGD136" s="113"/>
      <c r="BGE136" s="113"/>
      <c r="BGF136" s="113"/>
      <c r="BGG136" s="113"/>
      <c r="BGH136" s="113"/>
      <c r="BGI136" s="113"/>
      <c r="BGJ136" s="113"/>
      <c r="BGK136" s="113"/>
      <c r="BGL136" s="113"/>
      <c r="BGM136" s="113"/>
      <c r="BGN136" s="113"/>
      <c r="BGO136" s="113"/>
      <c r="BGP136" s="113"/>
      <c r="BGQ136" s="113"/>
      <c r="BGR136" s="113"/>
      <c r="BGS136" s="113"/>
      <c r="BGT136" s="113"/>
      <c r="BGU136" s="113"/>
      <c r="BGV136" s="113"/>
      <c r="BGW136" s="113"/>
      <c r="BGX136" s="113"/>
      <c r="BGY136" s="113"/>
      <c r="BGZ136" s="113"/>
      <c r="BHA136" s="113"/>
      <c r="BHB136" s="113"/>
      <c r="BHC136" s="113"/>
      <c r="BHD136" s="113"/>
      <c r="BHE136" s="113"/>
      <c r="BHF136" s="113"/>
      <c r="BHG136" s="113"/>
      <c r="BHH136" s="113"/>
      <c r="BHI136" s="113"/>
      <c r="BHJ136" s="113"/>
      <c r="BHK136" s="113"/>
      <c r="BHL136" s="113"/>
      <c r="BHM136" s="113"/>
      <c r="BHN136" s="113"/>
      <c r="BHO136" s="113"/>
      <c r="BHP136" s="113"/>
      <c r="BHQ136" s="113"/>
      <c r="BHR136" s="113"/>
      <c r="BHS136" s="113"/>
      <c r="BHT136" s="113"/>
      <c r="BHU136" s="113"/>
      <c r="BHV136" s="113"/>
      <c r="BHW136" s="113"/>
      <c r="BHX136" s="113"/>
      <c r="BHY136" s="113"/>
      <c r="BHZ136" s="113"/>
      <c r="BIA136" s="113"/>
      <c r="BIB136" s="113"/>
      <c r="BIC136" s="113"/>
      <c r="BID136" s="113"/>
      <c r="BIE136" s="113"/>
      <c r="BIF136" s="113"/>
      <c r="BIG136" s="113"/>
      <c r="BIH136" s="113"/>
      <c r="BII136" s="113"/>
      <c r="BIJ136" s="113"/>
      <c r="BIK136" s="113"/>
      <c r="BIL136" s="113"/>
      <c r="BIM136" s="113"/>
      <c r="BIN136" s="113"/>
      <c r="BIO136" s="113"/>
      <c r="BIP136" s="113"/>
      <c r="BIQ136" s="113"/>
      <c r="BIR136" s="113"/>
      <c r="BIS136" s="113"/>
      <c r="BIT136" s="113"/>
      <c r="BIU136" s="113"/>
      <c r="BIV136" s="113"/>
      <c r="BIW136" s="113"/>
      <c r="BIX136" s="113"/>
      <c r="BIY136" s="113"/>
      <c r="BIZ136" s="113"/>
      <c r="BJA136" s="113"/>
      <c r="BJB136" s="113"/>
      <c r="BJC136" s="113"/>
      <c r="BJD136" s="113"/>
      <c r="BJE136" s="113"/>
      <c r="BJF136" s="113"/>
      <c r="BJG136" s="113"/>
      <c r="BJH136" s="113"/>
      <c r="BJI136" s="113"/>
      <c r="BJJ136" s="113"/>
      <c r="BJK136" s="113"/>
      <c r="BJL136" s="113"/>
      <c r="BJM136" s="113"/>
      <c r="BJN136" s="113"/>
      <c r="BJO136" s="113"/>
      <c r="BJP136" s="113"/>
      <c r="BJQ136" s="113"/>
      <c r="BJR136" s="113"/>
      <c r="BJS136" s="113"/>
      <c r="BJT136" s="113"/>
      <c r="BJU136" s="113"/>
      <c r="BJV136" s="113"/>
      <c r="BJW136" s="113"/>
      <c r="BJX136" s="113"/>
      <c r="BJY136" s="113"/>
      <c r="BJZ136" s="113"/>
      <c r="BKA136" s="113"/>
      <c r="BKB136" s="113"/>
      <c r="BKC136" s="113"/>
      <c r="BKD136" s="113"/>
      <c r="BKE136" s="113"/>
      <c r="BKF136" s="113"/>
      <c r="BKG136" s="113"/>
      <c r="BKH136" s="113"/>
      <c r="BKI136" s="113"/>
      <c r="BKJ136" s="113"/>
      <c r="BKK136" s="113"/>
      <c r="BKL136" s="113"/>
      <c r="BKM136" s="113"/>
      <c r="BKN136" s="113"/>
      <c r="BKO136" s="113"/>
      <c r="BKP136" s="113"/>
      <c r="BKQ136" s="113"/>
      <c r="BKR136" s="113"/>
      <c r="BKS136" s="113"/>
      <c r="BKT136" s="113"/>
      <c r="BKU136" s="113"/>
      <c r="BKV136" s="113"/>
      <c r="BKW136" s="113"/>
      <c r="BKX136" s="113"/>
      <c r="BKY136" s="113"/>
      <c r="BKZ136" s="113"/>
      <c r="BLA136" s="113"/>
      <c r="BLB136" s="113"/>
      <c r="BLC136" s="113"/>
      <c r="BLD136" s="113"/>
      <c r="BLE136" s="113"/>
      <c r="BLF136" s="113"/>
      <c r="BLG136" s="113"/>
      <c r="BLH136" s="113"/>
      <c r="BLI136" s="113"/>
      <c r="BLJ136" s="113"/>
      <c r="BLK136" s="113"/>
      <c r="BLL136" s="113"/>
      <c r="BLM136" s="113"/>
      <c r="BLN136" s="113"/>
      <c r="BLO136" s="113"/>
      <c r="BLP136" s="113"/>
      <c r="BLQ136" s="113"/>
      <c r="BLR136" s="113"/>
      <c r="BLS136" s="113"/>
      <c r="BLT136" s="113"/>
      <c r="BLU136" s="113"/>
      <c r="BLV136" s="113"/>
      <c r="BLW136" s="113"/>
      <c r="BLX136" s="113"/>
      <c r="BLY136" s="113"/>
      <c r="BLZ136" s="113"/>
      <c r="BMA136" s="113"/>
      <c r="BMB136" s="113"/>
      <c r="BMC136" s="113"/>
      <c r="BMD136" s="113"/>
      <c r="BME136" s="113"/>
      <c r="BMF136" s="113"/>
      <c r="BMG136" s="113"/>
      <c r="BMH136" s="113"/>
      <c r="BMI136" s="113"/>
      <c r="BMJ136" s="113"/>
      <c r="BMK136" s="113"/>
      <c r="BML136" s="113"/>
      <c r="BMM136" s="113"/>
      <c r="BMN136" s="113"/>
      <c r="BMO136" s="113"/>
      <c r="BMP136" s="113"/>
      <c r="BMQ136" s="113"/>
      <c r="BMR136" s="113"/>
      <c r="BMS136" s="113"/>
      <c r="BMT136" s="113"/>
      <c r="BMU136" s="113"/>
      <c r="BMV136" s="113"/>
      <c r="BMW136" s="113"/>
      <c r="BMX136" s="113"/>
      <c r="BMY136" s="113"/>
      <c r="BMZ136" s="113"/>
      <c r="BNA136" s="113"/>
      <c r="BNB136" s="113"/>
      <c r="BNC136" s="113"/>
      <c r="BND136" s="113"/>
      <c r="BNE136" s="113"/>
      <c r="BNF136" s="113"/>
      <c r="BNG136" s="113"/>
      <c r="BNH136" s="113"/>
      <c r="BNI136" s="113"/>
      <c r="BNJ136" s="113"/>
      <c r="BNK136" s="113"/>
      <c r="BNL136" s="113"/>
      <c r="BNM136" s="113"/>
      <c r="BNN136" s="113"/>
      <c r="BNO136" s="113"/>
      <c r="BNP136" s="113"/>
      <c r="BNQ136" s="113"/>
      <c r="BNR136" s="113"/>
      <c r="BNS136" s="113"/>
      <c r="BNT136" s="113"/>
      <c r="BNU136" s="113"/>
      <c r="BNV136" s="113"/>
      <c r="BNW136" s="113"/>
      <c r="BNX136" s="113"/>
      <c r="BNY136" s="113"/>
      <c r="BNZ136" s="113"/>
      <c r="BOA136" s="113"/>
      <c r="BOB136" s="113"/>
      <c r="BOC136" s="113"/>
      <c r="BOD136" s="113"/>
      <c r="BOE136" s="113"/>
      <c r="BOF136" s="113"/>
      <c r="BOG136" s="113"/>
      <c r="BOH136" s="113"/>
      <c r="BOI136" s="113"/>
      <c r="BOJ136" s="113"/>
      <c r="BOK136" s="113"/>
      <c r="BOL136" s="113"/>
      <c r="BOM136" s="113"/>
      <c r="BON136" s="113"/>
      <c r="BOO136" s="113"/>
      <c r="BOP136" s="113"/>
      <c r="BOQ136" s="113"/>
      <c r="BOR136" s="113"/>
      <c r="BOS136" s="113"/>
      <c r="BOT136" s="113"/>
      <c r="BOU136" s="113"/>
      <c r="BOV136" s="113"/>
      <c r="BOW136" s="113"/>
      <c r="BOX136" s="113"/>
      <c r="BOY136" s="113"/>
      <c r="BOZ136" s="113"/>
      <c r="BPA136" s="113"/>
      <c r="BPB136" s="113"/>
      <c r="BPC136" s="113"/>
      <c r="BPD136" s="113"/>
      <c r="BPE136" s="113"/>
      <c r="BPF136" s="113"/>
      <c r="BPG136" s="113"/>
      <c r="BPH136" s="113"/>
      <c r="BPI136" s="113"/>
      <c r="BPJ136" s="113"/>
      <c r="BPK136" s="113"/>
      <c r="BPL136" s="113"/>
      <c r="BPM136" s="113"/>
      <c r="BPN136" s="113"/>
      <c r="BPO136" s="113"/>
      <c r="BPP136" s="113"/>
      <c r="BPQ136" s="113"/>
      <c r="BPR136" s="113"/>
      <c r="BPS136" s="113"/>
      <c r="BPT136" s="113"/>
      <c r="BPU136" s="113"/>
      <c r="BPV136" s="113"/>
      <c r="BPW136" s="113"/>
      <c r="BPX136" s="113"/>
      <c r="BPY136" s="113"/>
      <c r="BPZ136" s="113"/>
      <c r="BQA136" s="113"/>
      <c r="BQB136" s="113"/>
      <c r="BQC136" s="113"/>
      <c r="BQD136" s="113"/>
      <c r="BQE136" s="113"/>
      <c r="BQF136" s="113"/>
      <c r="BQG136" s="113"/>
      <c r="BQH136" s="113"/>
      <c r="BQI136" s="113"/>
      <c r="BQJ136" s="113"/>
      <c r="BQK136" s="113"/>
      <c r="BQL136" s="113"/>
      <c r="BQM136" s="113"/>
      <c r="BQN136" s="113"/>
      <c r="BQO136" s="113"/>
      <c r="BQP136" s="113"/>
      <c r="BQQ136" s="113"/>
      <c r="BQR136" s="113"/>
      <c r="BQS136" s="113"/>
      <c r="BQT136" s="113"/>
      <c r="BQU136" s="113"/>
      <c r="BQV136" s="113"/>
      <c r="BQW136" s="113"/>
      <c r="BQX136" s="113"/>
      <c r="BQY136" s="113"/>
      <c r="BQZ136" s="113"/>
      <c r="BRA136" s="113"/>
      <c r="BRB136" s="113"/>
      <c r="BRC136" s="113"/>
      <c r="BRD136" s="113"/>
      <c r="BRE136" s="113"/>
      <c r="BRF136" s="113"/>
      <c r="BRG136" s="113"/>
      <c r="BRH136" s="113"/>
      <c r="BRI136" s="113"/>
      <c r="BRJ136" s="113"/>
      <c r="BRK136" s="113"/>
      <c r="BRL136" s="113"/>
      <c r="BRM136" s="113"/>
      <c r="BRN136" s="113"/>
      <c r="BRO136" s="113"/>
      <c r="BRP136" s="113"/>
      <c r="BRQ136" s="113"/>
      <c r="BRR136" s="113"/>
      <c r="BRS136" s="113"/>
      <c r="BRT136" s="113"/>
      <c r="BRU136" s="113"/>
      <c r="BRV136" s="113"/>
      <c r="BRW136" s="113"/>
      <c r="BRX136" s="113"/>
      <c r="BRY136" s="113"/>
      <c r="BRZ136" s="113"/>
      <c r="BSA136" s="113"/>
      <c r="BSB136" s="113"/>
      <c r="BSC136" s="113"/>
      <c r="BSD136" s="113"/>
      <c r="BSE136" s="113"/>
      <c r="BSF136" s="113"/>
      <c r="BSG136" s="113"/>
      <c r="BSH136" s="113"/>
      <c r="BSI136" s="113"/>
      <c r="BSJ136" s="113"/>
      <c r="BSK136" s="113"/>
      <c r="BSL136" s="113"/>
      <c r="BSM136" s="113"/>
      <c r="BSN136" s="113"/>
      <c r="BSO136" s="113"/>
      <c r="BSP136" s="113"/>
      <c r="BSQ136" s="113"/>
      <c r="BSR136" s="113"/>
      <c r="BSS136" s="113"/>
      <c r="BST136" s="113"/>
      <c r="BSU136" s="113"/>
      <c r="BSV136" s="113"/>
      <c r="BSW136" s="113"/>
      <c r="BSX136" s="113"/>
      <c r="BSY136" s="113"/>
      <c r="BSZ136" s="113"/>
      <c r="BTA136" s="113"/>
      <c r="BTB136" s="113"/>
      <c r="BTC136" s="113"/>
      <c r="BTD136" s="113"/>
      <c r="BTE136" s="113"/>
      <c r="BTF136" s="113"/>
      <c r="BTG136" s="113"/>
      <c r="BTH136" s="113"/>
      <c r="BTI136" s="113"/>
      <c r="BTJ136" s="113"/>
      <c r="BTK136" s="113"/>
      <c r="BTL136" s="113"/>
      <c r="BTM136" s="113"/>
      <c r="BTN136" s="113"/>
      <c r="BTO136" s="113"/>
      <c r="BTP136" s="113"/>
      <c r="BTQ136" s="113"/>
      <c r="BTR136" s="113"/>
      <c r="BTS136" s="113"/>
      <c r="BTT136" s="113"/>
      <c r="BTU136" s="113"/>
      <c r="BTV136" s="113"/>
      <c r="BTW136" s="113"/>
      <c r="BTX136" s="113"/>
      <c r="BTY136" s="113"/>
      <c r="BTZ136" s="113"/>
      <c r="BUA136" s="113"/>
      <c r="BUB136" s="113"/>
      <c r="BUC136" s="113"/>
      <c r="BUD136" s="113"/>
      <c r="BUE136" s="113"/>
      <c r="BUF136" s="113"/>
      <c r="BUG136" s="113"/>
      <c r="BUH136" s="113"/>
      <c r="BUI136" s="113"/>
      <c r="BUJ136" s="113"/>
      <c r="BUK136" s="113"/>
      <c r="BUL136" s="113"/>
      <c r="BUM136" s="113"/>
      <c r="BUN136" s="113"/>
      <c r="BUO136" s="113"/>
      <c r="BUP136" s="113"/>
      <c r="BUQ136" s="113"/>
      <c r="BUR136" s="113"/>
      <c r="BUS136" s="113"/>
      <c r="BUT136" s="113"/>
      <c r="BUU136" s="113"/>
      <c r="BUV136" s="113"/>
      <c r="BUW136" s="113"/>
      <c r="BUX136" s="113"/>
      <c r="BUY136" s="113"/>
      <c r="BUZ136" s="113"/>
      <c r="BVA136" s="113"/>
      <c r="BVB136" s="113"/>
      <c r="BVC136" s="113"/>
      <c r="BVD136" s="113"/>
      <c r="BVE136" s="113"/>
      <c r="BVF136" s="113"/>
      <c r="BVG136" s="113"/>
      <c r="BVH136" s="113"/>
      <c r="BVI136" s="113"/>
      <c r="BVJ136" s="113"/>
      <c r="BVK136" s="113"/>
      <c r="BVL136" s="113"/>
      <c r="BVM136" s="113"/>
      <c r="BVN136" s="113"/>
      <c r="BVO136" s="113"/>
      <c r="BVP136" s="113"/>
      <c r="BVQ136" s="113"/>
      <c r="BVR136" s="113"/>
      <c r="BVS136" s="113"/>
      <c r="BVT136" s="113"/>
      <c r="BVU136" s="113"/>
      <c r="BVV136" s="113"/>
      <c r="BVW136" s="113"/>
      <c r="BVX136" s="113"/>
      <c r="BVY136" s="113"/>
      <c r="BVZ136" s="113"/>
      <c r="BWA136" s="113"/>
      <c r="BWB136" s="113"/>
      <c r="BWC136" s="113"/>
      <c r="BWD136" s="113"/>
      <c r="BWE136" s="113"/>
      <c r="BWF136" s="113"/>
      <c r="BWG136" s="113"/>
      <c r="BWH136" s="113"/>
      <c r="BWI136" s="113"/>
      <c r="BWJ136" s="113"/>
      <c r="BWK136" s="113"/>
      <c r="BWL136" s="113"/>
      <c r="BWM136" s="113"/>
      <c r="BWN136" s="113"/>
      <c r="BWO136" s="113"/>
      <c r="BWP136" s="113"/>
      <c r="BWQ136" s="113"/>
      <c r="BWR136" s="113"/>
      <c r="BWS136" s="113"/>
      <c r="BWT136" s="113"/>
      <c r="BWU136" s="113"/>
      <c r="BWV136" s="113"/>
      <c r="BWW136" s="113"/>
      <c r="BWX136" s="113"/>
      <c r="BWY136" s="113"/>
      <c r="BWZ136" s="113"/>
      <c r="BXA136" s="113"/>
      <c r="BXB136" s="113"/>
      <c r="BXC136" s="113"/>
      <c r="BXD136" s="113"/>
      <c r="BXE136" s="113"/>
      <c r="BXF136" s="113"/>
      <c r="BXG136" s="113"/>
      <c r="BXH136" s="113"/>
      <c r="BXI136" s="113"/>
      <c r="BXJ136" s="113"/>
      <c r="BXK136" s="113"/>
      <c r="BXL136" s="113"/>
      <c r="BXM136" s="113"/>
      <c r="BXN136" s="113"/>
      <c r="BXO136" s="113"/>
      <c r="BXP136" s="113"/>
      <c r="BXQ136" s="113"/>
      <c r="BXR136" s="113"/>
      <c r="BXS136" s="113"/>
      <c r="BXT136" s="113"/>
      <c r="BXU136" s="113"/>
      <c r="BXV136" s="113"/>
      <c r="BXW136" s="113"/>
      <c r="BXX136" s="113"/>
      <c r="BXY136" s="113"/>
    </row>
    <row r="137" spans="1:2001" ht="15.75">
      <c r="A137" s="53"/>
      <c r="B137" s="61" t="str">
        <f>'[15]Price Out'!A98</f>
        <v xml:space="preserve">  Rent</v>
      </c>
      <c r="C137" s="117">
        <f>C136</f>
        <v>31.96153846153846</v>
      </c>
      <c r="D137" s="79">
        <v>1</v>
      </c>
      <c r="E137" s="119">
        <f>'[15]Price Out'!$I$98</f>
        <v>76</v>
      </c>
      <c r="F137" s="119">
        <f>E137</f>
        <v>76</v>
      </c>
      <c r="G137" s="64">
        <f t="shared" si="33"/>
        <v>79.17</v>
      </c>
      <c r="H137" s="64">
        <f t="shared" ref="H137:H161" si="61">G137</f>
        <v>79.17</v>
      </c>
      <c r="I137" s="118">
        <f>C137*D137*E137</f>
        <v>2429.0769230769229</v>
      </c>
      <c r="J137" s="77">
        <f t="shared" si="60"/>
        <v>29148.923076923074</v>
      </c>
      <c r="K137" s="66">
        <f t="shared" ref="K137:K161" si="62">C137*D137*H137*12</f>
        <v>30364.739999999998</v>
      </c>
      <c r="L137" s="65">
        <f t="shared" ref="L137:L161" si="63">G137-F137</f>
        <v>3.1700000000000017</v>
      </c>
      <c r="M137" s="65">
        <f t="shared" ref="M137:M161" si="64">C137*D137*L137</f>
        <v>101.31807692307697</v>
      </c>
      <c r="N137" s="65">
        <f t="shared" ref="N137:N161" si="65">M137*12</f>
        <v>1215.8169230769236</v>
      </c>
      <c r="O137" s="67">
        <f t="shared" ref="O137:O146" si="66">(H137-E137)/E137</f>
        <v>4.1710526315789496E-2</v>
      </c>
    </row>
    <row r="138" spans="1:2001" ht="15.75">
      <c r="A138" s="53"/>
      <c r="B138" s="61" t="str">
        <f>'[15]Price Out'!A101</f>
        <v>30 Yd pkup</v>
      </c>
      <c r="C138" s="117">
        <f>'[15]WP-8 - Cust Counts (x per wk)'!$C$127</f>
        <v>13.923076923076923</v>
      </c>
      <c r="D138" s="79">
        <v>4.33</v>
      </c>
      <c r="E138" s="119">
        <f>'[15]Price Out'!$I$101</f>
        <v>88</v>
      </c>
      <c r="F138" s="119">
        <f>E138</f>
        <v>88</v>
      </c>
      <c r="G138" s="64">
        <f t="shared" si="33"/>
        <v>91.67</v>
      </c>
      <c r="H138" s="64">
        <f t="shared" si="61"/>
        <v>91.67</v>
      </c>
      <c r="I138" s="118">
        <f>C138*D138*E138</f>
        <v>5305.249230769231</v>
      </c>
      <c r="J138" s="77">
        <f t="shared" si="60"/>
        <v>63662.990769230775</v>
      </c>
      <c r="K138" s="66">
        <f t="shared" si="62"/>
        <v>66318.02686153847</v>
      </c>
      <c r="L138" s="65">
        <f t="shared" si="63"/>
        <v>3.6700000000000017</v>
      </c>
      <c r="M138" s="65">
        <f t="shared" si="64"/>
        <v>221.25300769230782</v>
      </c>
      <c r="N138" s="65">
        <f t="shared" si="65"/>
        <v>2655.0360923076937</v>
      </c>
      <c r="O138" s="67">
        <f t="shared" si="66"/>
        <v>4.1704545454545473E-2</v>
      </c>
    </row>
    <row r="139" spans="1:2001" ht="15.75">
      <c r="A139" s="53"/>
      <c r="B139" s="61" t="str">
        <f>'[15]Price Out'!A102</f>
        <v xml:space="preserve">  Rent</v>
      </c>
      <c r="C139" s="117">
        <f>C138</f>
        <v>13.923076923076923</v>
      </c>
      <c r="D139" s="79">
        <v>1</v>
      </c>
      <c r="E139" s="119">
        <f>'[15]Price Out'!$I$102</f>
        <v>76</v>
      </c>
      <c r="F139" s="119">
        <f>E139</f>
        <v>76</v>
      </c>
      <c r="G139" s="64">
        <f t="shared" si="33"/>
        <v>79.17</v>
      </c>
      <c r="H139" s="64">
        <f t="shared" si="61"/>
        <v>79.17</v>
      </c>
      <c r="I139" s="118">
        <f>C139*D139*E139</f>
        <v>1058.1538461538462</v>
      </c>
      <c r="J139" s="77">
        <f t="shared" si="60"/>
        <v>12697.846153846154</v>
      </c>
      <c r="K139" s="66">
        <f t="shared" si="62"/>
        <v>13227.48</v>
      </c>
      <c r="L139" s="65">
        <f t="shared" si="63"/>
        <v>3.1700000000000017</v>
      </c>
      <c r="M139" s="65">
        <f t="shared" si="64"/>
        <v>44.136153846153874</v>
      </c>
      <c r="N139" s="65">
        <f t="shared" si="65"/>
        <v>529.63384615384643</v>
      </c>
      <c r="O139" s="67">
        <f t="shared" si="66"/>
        <v>4.1710526315789496E-2</v>
      </c>
    </row>
    <row r="140" spans="1:2001" ht="15.75">
      <c r="A140" s="53"/>
      <c r="B140" s="61" t="str">
        <f>'[15]Price Out'!A103</f>
        <v>40 Yd pkup</v>
      </c>
      <c r="C140" s="117">
        <f>'[15]WP-8 - Cust Counts (x per wk)'!$D$127</f>
        <v>2.7115384615384617</v>
      </c>
      <c r="D140" s="79">
        <v>4.33</v>
      </c>
      <c r="E140" s="119">
        <f>'[15]Price Out'!$I$103</f>
        <v>98</v>
      </c>
      <c r="F140" s="119">
        <f>E140</f>
        <v>98</v>
      </c>
      <c r="G140" s="64">
        <f t="shared" si="33"/>
        <v>102.09</v>
      </c>
      <c r="H140" s="64">
        <f t="shared" si="61"/>
        <v>102.09</v>
      </c>
      <c r="I140" s="118">
        <f>C140*D140*E140</f>
        <v>1150.6142307692307</v>
      </c>
      <c r="J140" s="77">
        <f t="shared" si="60"/>
        <v>13807.370769230769</v>
      </c>
      <c r="K140" s="66">
        <f t="shared" si="62"/>
        <v>14383.617161538463</v>
      </c>
      <c r="L140" s="65">
        <f t="shared" si="63"/>
        <v>4.0900000000000034</v>
      </c>
      <c r="M140" s="65">
        <f t="shared" si="64"/>
        <v>48.020532692307732</v>
      </c>
      <c r="N140" s="65">
        <f t="shared" si="65"/>
        <v>576.24639230769276</v>
      </c>
      <c r="O140" s="67">
        <f t="shared" si="66"/>
        <v>4.1734693877551056E-2</v>
      </c>
    </row>
    <row r="141" spans="1:2001" ht="24.75">
      <c r="A141" s="53" t="s">
        <v>117</v>
      </c>
      <c r="B141" s="76" t="str">
        <f>'[15]Price Out'!A105</f>
        <v>Compacted</v>
      </c>
      <c r="C141" s="117"/>
      <c r="D141" s="79"/>
      <c r="E141" s="119"/>
      <c r="F141" s="119"/>
      <c r="G141" s="64"/>
      <c r="H141" s="64"/>
      <c r="I141" s="118"/>
      <c r="J141" s="77"/>
      <c r="K141" s="66"/>
      <c r="L141" s="65"/>
      <c r="M141" s="65"/>
      <c r="N141" s="65"/>
      <c r="O141" s="67"/>
    </row>
    <row r="142" spans="1:2001" ht="15.75">
      <c r="A142" s="53"/>
      <c r="B142" s="61" t="str">
        <f>'[15]Price Out'!A106</f>
        <v>40 Yd pkup</v>
      </c>
      <c r="C142" s="117">
        <f>'[15]WP-8 - Cust Counts (x per wk)'!$L$127</f>
        <v>1</v>
      </c>
      <c r="D142" s="79">
        <v>4.33</v>
      </c>
      <c r="E142" s="119">
        <f>'[15]Price Out'!$I$106</f>
        <v>150</v>
      </c>
      <c r="F142" s="119">
        <f>E142</f>
        <v>150</v>
      </c>
      <c r="G142" s="64">
        <f t="shared" si="33"/>
        <v>156.26</v>
      </c>
      <c r="H142" s="64">
        <f t="shared" si="61"/>
        <v>156.26</v>
      </c>
      <c r="I142" s="118">
        <f>C142*D142*E142</f>
        <v>649.5</v>
      </c>
      <c r="J142" s="77">
        <f t="shared" si="60"/>
        <v>7794</v>
      </c>
      <c r="K142" s="66">
        <f t="shared" si="62"/>
        <v>8119.2695999999996</v>
      </c>
      <c r="L142" s="65">
        <f t="shared" si="63"/>
        <v>6.2599999999999909</v>
      </c>
      <c r="M142" s="65">
        <f t="shared" si="64"/>
        <v>27.105799999999959</v>
      </c>
      <c r="N142" s="65">
        <f t="shared" si="65"/>
        <v>325.26959999999951</v>
      </c>
      <c r="O142" s="67">
        <f t="shared" si="66"/>
        <v>4.1733333333333275E-2</v>
      </c>
    </row>
    <row r="143" spans="1:2001" ht="24.75">
      <c r="A143" s="53" t="s">
        <v>116</v>
      </c>
      <c r="B143" s="76" t="str">
        <f>CONCATENATE('[15]Price Out'!A107," ","-"," ","Drop Box")</f>
        <v>Temporary - Drop Box</v>
      </c>
      <c r="C143" s="117"/>
      <c r="D143" s="79"/>
      <c r="E143" s="119"/>
      <c r="F143" s="119"/>
      <c r="G143" s="64"/>
      <c r="H143" s="64"/>
      <c r="I143" s="118"/>
      <c r="J143" s="77"/>
      <c r="K143" s="66"/>
      <c r="L143" s="65"/>
      <c r="M143" s="65"/>
      <c r="N143" s="65"/>
      <c r="O143" s="67"/>
    </row>
    <row r="144" spans="1:2001" ht="15.75">
      <c r="A144" s="53"/>
      <c r="B144" s="61" t="str">
        <f>'[15]Price Out'!A108</f>
        <v>20 Yd pkup</v>
      </c>
      <c r="C144" s="117">
        <f>'[15]WP-8 - Cust Counts (x per wk)'!$E$127</f>
        <v>6.8076923076923075</v>
      </c>
      <c r="D144" s="79">
        <v>4.33</v>
      </c>
      <c r="E144" s="119">
        <f>'[15]Price Out'!$I$108</f>
        <v>103.8</v>
      </c>
      <c r="F144" s="119">
        <f>E144</f>
        <v>103.8</v>
      </c>
      <c r="G144" s="64">
        <f t="shared" si="33"/>
        <v>108.13</v>
      </c>
      <c r="H144" s="64">
        <f t="shared" si="61"/>
        <v>108.13</v>
      </c>
      <c r="I144" s="118">
        <f>C144*D144*E144</f>
        <v>3059.7445384615385</v>
      </c>
      <c r="J144" s="77">
        <f t="shared" si="60"/>
        <v>36716.934461538462</v>
      </c>
      <c r="K144" s="66">
        <f t="shared" si="62"/>
        <v>38248.57536923077</v>
      </c>
      <c r="L144" s="65">
        <f t="shared" si="63"/>
        <v>4.3299999999999983</v>
      </c>
      <c r="M144" s="65">
        <f t="shared" si="64"/>
        <v>127.63674230769226</v>
      </c>
      <c r="N144" s="65">
        <f t="shared" si="65"/>
        <v>1531.6409076923071</v>
      </c>
      <c r="O144" s="67">
        <f t="shared" si="66"/>
        <v>4.1714836223506725E-2</v>
      </c>
    </row>
    <row r="145" spans="1:15" ht="15.75">
      <c r="A145" s="53"/>
      <c r="B145" s="61" t="str">
        <f>'[15]Price Out'!A109</f>
        <v xml:space="preserve">  Rent</v>
      </c>
      <c r="C145" s="117">
        <f>C144</f>
        <v>6.8076923076923075</v>
      </c>
      <c r="D145" s="79">
        <v>1</v>
      </c>
      <c r="E145" s="119">
        <v>104.4</v>
      </c>
      <c r="F145" s="119">
        <f>E145</f>
        <v>104.4</v>
      </c>
      <c r="G145" s="64">
        <f t="shared" si="33"/>
        <v>108.76</v>
      </c>
      <c r="H145" s="64">
        <f t="shared" si="61"/>
        <v>108.76</v>
      </c>
      <c r="I145" s="118">
        <f>C145*D145*E145</f>
        <v>710.72307692307697</v>
      </c>
      <c r="J145" s="77">
        <f t="shared" si="60"/>
        <v>8528.6769230769241</v>
      </c>
      <c r="K145" s="66">
        <f t="shared" si="62"/>
        <v>8884.8553846153845</v>
      </c>
      <c r="L145" s="65">
        <f t="shared" si="63"/>
        <v>4.3599999999999994</v>
      </c>
      <c r="M145" s="65">
        <f t="shared" si="64"/>
        <v>29.681538461538455</v>
      </c>
      <c r="N145" s="65">
        <f t="shared" si="65"/>
        <v>356.17846153846148</v>
      </c>
      <c r="O145" s="67">
        <f t="shared" si="66"/>
        <v>4.1762452107279684E-2</v>
      </c>
    </row>
    <row r="146" spans="1:15" ht="15.75">
      <c r="A146" s="53"/>
      <c r="B146" s="61" t="str">
        <f>'[15]Price Out'!A112</f>
        <v>30 Yd pkup</v>
      </c>
      <c r="C146" s="117">
        <f>'[15]WP-8 - Cust Counts (x per wk)'!$F$127</f>
        <v>4.2115384615384617</v>
      </c>
      <c r="D146" s="79">
        <v>4.33</v>
      </c>
      <c r="E146" s="119">
        <f>'[15]Price Out'!$I$112</f>
        <v>113.4</v>
      </c>
      <c r="F146" s="119">
        <f>E146</f>
        <v>113.4</v>
      </c>
      <c r="G146" s="64">
        <f t="shared" si="33"/>
        <v>118.13</v>
      </c>
      <c r="H146" s="64">
        <f t="shared" si="61"/>
        <v>118.13</v>
      </c>
      <c r="I146" s="118">
        <f>C146*D146*E146</f>
        <v>2067.9580384615383</v>
      </c>
      <c r="J146" s="77">
        <f>I146*12</f>
        <v>24815.49646153846</v>
      </c>
      <c r="K146" s="66">
        <f t="shared" si="62"/>
        <v>25850.569638461537</v>
      </c>
      <c r="L146" s="65">
        <f t="shared" si="63"/>
        <v>4.7299999999999898</v>
      </c>
      <c r="M146" s="65">
        <f t="shared" si="64"/>
        <v>86.256098076922882</v>
      </c>
      <c r="N146" s="65">
        <f t="shared" si="65"/>
        <v>1035.0731769230747</v>
      </c>
      <c r="O146" s="67">
        <f t="shared" si="66"/>
        <v>4.1710758377424953E-2</v>
      </c>
    </row>
    <row r="147" spans="1:15" ht="15.75">
      <c r="A147" s="53"/>
      <c r="B147" s="61" t="str">
        <f>'[15]Price Out'!A114</f>
        <v>40 Yd pkup</v>
      </c>
      <c r="C147" s="117">
        <f>'[15]WP-8 - Cust Counts (x per wk)'!$G$127</f>
        <v>4.0961538461538458</v>
      </c>
      <c r="D147" s="79">
        <v>4.33</v>
      </c>
      <c r="E147" s="119">
        <f>'[15]Price Out'!$I$114</f>
        <v>123.6</v>
      </c>
      <c r="F147" s="119">
        <f>E147</f>
        <v>123.6</v>
      </c>
      <c r="G147" s="64">
        <f t="shared" ref="G147:G161" si="67">ROUND(E147*(1+$C$4),2)</f>
        <v>128.76</v>
      </c>
      <c r="H147" s="64">
        <f t="shared" si="61"/>
        <v>128.76</v>
      </c>
      <c r="I147" s="118">
        <f>C147*D147*E147</f>
        <v>2192.2123846153845</v>
      </c>
      <c r="J147" s="77">
        <f t="shared" ref="J147:J161" si="68">I147*12</f>
        <v>26306.548615384614</v>
      </c>
      <c r="K147" s="66">
        <f t="shared" si="62"/>
        <v>27404.783169230766</v>
      </c>
      <c r="L147" s="65">
        <f t="shared" si="63"/>
        <v>5.1599999999999966</v>
      </c>
      <c r="M147" s="65">
        <f t="shared" si="64"/>
        <v>91.519546153846093</v>
      </c>
      <c r="N147" s="65">
        <f t="shared" si="65"/>
        <v>1098.2345538461532</v>
      </c>
      <c r="O147" s="67">
        <f>(H147-E147)/E147</f>
        <v>4.1747572815533956E-2</v>
      </c>
    </row>
    <row r="148" spans="1:15" ht="15.75">
      <c r="A148" s="53"/>
      <c r="B148" s="61"/>
      <c r="C148" s="117"/>
      <c r="D148" s="79"/>
      <c r="E148" s="119"/>
      <c r="F148" s="119"/>
      <c r="G148" s="64"/>
      <c r="H148" s="64"/>
      <c r="I148" s="118"/>
      <c r="J148" s="77"/>
      <c r="K148" s="66"/>
      <c r="L148" s="65"/>
      <c r="M148" s="65"/>
      <c r="N148" s="65"/>
      <c r="O148" s="67"/>
    </row>
    <row r="149" spans="1:15" ht="24.75">
      <c r="A149" s="53" t="s">
        <v>118</v>
      </c>
      <c r="B149" s="76" t="str">
        <f>'[15]Price Out'!A120</f>
        <v>Mt. St. Helens</v>
      </c>
      <c r="C149" s="117"/>
      <c r="D149" s="79"/>
      <c r="E149" s="119"/>
      <c r="F149" s="119"/>
      <c r="G149" s="64"/>
      <c r="H149" s="64"/>
      <c r="I149" s="118"/>
      <c r="J149" s="77"/>
      <c r="K149" s="66"/>
      <c r="L149" s="65"/>
      <c r="M149" s="65"/>
      <c r="N149" s="65"/>
      <c r="O149" s="67"/>
    </row>
    <row r="150" spans="1:15" ht="15.75">
      <c r="A150" s="53"/>
      <c r="B150" s="61" t="str">
        <f>'[15]Price Out'!A121</f>
        <v>Perm Pick</v>
      </c>
      <c r="C150" s="117">
        <f>'[15]Price Out'!H121</f>
        <v>9.8400000000000001E-2</v>
      </c>
      <c r="D150" s="79">
        <v>4.33</v>
      </c>
      <c r="E150" s="119">
        <f>'[15]Price Out'!$I$121</f>
        <v>295</v>
      </c>
      <c r="F150" s="119">
        <f>E150</f>
        <v>295</v>
      </c>
      <c r="G150" s="64">
        <f t="shared" si="67"/>
        <v>307.31</v>
      </c>
      <c r="H150" s="64">
        <f t="shared" si="61"/>
        <v>307.31</v>
      </c>
      <c r="I150" s="118">
        <f>C150*D150*E150</f>
        <v>125.69124000000001</v>
      </c>
      <c r="J150" s="77">
        <f t="shared" si="68"/>
        <v>1508.2948800000001</v>
      </c>
      <c r="K150" s="66">
        <f t="shared" si="62"/>
        <v>1571.2342358399999</v>
      </c>
      <c r="L150" s="65">
        <f t="shared" si="63"/>
        <v>12.310000000000002</v>
      </c>
      <c r="M150" s="65">
        <f t="shared" si="64"/>
        <v>5.2449463200000013</v>
      </c>
      <c r="N150" s="65">
        <f t="shared" si="65"/>
        <v>62.939355840000019</v>
      </c>
      <c r="O150" s="67">
        <f t="shared" ref="O150:O152" si="69">(H150-E150)/E150</f>
        <v>4.1728813559322044E-2</v>
      </c>
    </row>
    <row r="151" spans="1:15" ht="15.75">
      <c r="A151" s="53"/>
      <c r="B151" s="61" t="str">
        <f>'[15]Price Out'!A122</f>
        <v>Temp Pick</v>
      </c>
      <c r="C151" s="117">
        <f>'[15]Price Out'!H122</f>
        <v>7.3800000000000004E-2</v>
      </c>
      <c r="D151" s="79">
        <v>4.33</v>
      </c>
      <c r="E151" s="119">
        <f>'[15]Price Out'!$I$122</f>
        <v>315</v>
      </c>
      <c r="F151" s="119">
        <f>E151</f>
        <v>315</v>
      </c>
      <c r="G151" s="64">
        <f t="shared" si="67"/>
        <v>328.14</v>
      </c>
      <c r="H151" s="64">
        <f t="shared" si="61"/>
        <v>328.14</v>
      </c>
      <c r="I151" s="118">
        <f>C151*D151*E151</f>
        <v>100.65951</v>
      </c>
      <c r="J151" s="77">
        <f t="shared" si="68"/>
        <v>1207.9141199999999</v>
      </c>
      <c r="K151" s="66">
        <f t="shared" si="62"/>
        <v>1258.30139472</v>
      </c>
      <c r="L151" s="65">
        <f t="shared" si="63"/>
        <v>13.139999999999986</v>
      </c>
      <c r="M151" s="65">
        <f t="shared" si="64"/>
        <v>4.1989395599999959</v>
      </c>
      <c r="N151" s="65">
        <f t="shared" si="65"/>
        <v>50.387274719999951</v>
      </c>
      <c r="O151" s="67">
        <f t="shared" si="69"/>
        <v>4.1714285714285669E-2</v>
      </c>
    </row>
    <row r="152" spans="1:15" ht="15.75">
      <c r="A152" s="53"/>
      <c r="B152" s="61" t="str">
        <f>'[15]Price Out'!A123</f>
        <v>Rent w/lid</v>
      </c>
      <c r="C152" s="117">
        <f>'[15]Price Out'!H123</f>
        <v>3.5</v>
      </c>
      <c r="D152" s="79">
        <v>1</v>
      </c>
      <c r="E152" s="119">
        <f>'[15]Price Out'!$I$123</f>
        <v>130</v>
      </c>
      <c r="F152" s="119">
        <f>E152</f>
        <v>130</v>
      </c>
      <c r="G152" s="64">
        <f t="shared" si="67"/>
        <v>135.41999999999999</v>
      </c>
      <c r="H152" s="64">
        <f t="shared" si="61"/>
        <v>135.41999999999999</v>
      </c>
      <c r="I152" s="118">
        <f>C152*D152*E152</f>
        <v>455</v>
      </c>
      <c r="J152" s="77">
        <f t="shared" si="68"/>
        <v>5460</v>
      </c>
      <c r="K152" s="66">
        <f t="shared" si="62"/>
        <v>5687.6399999999994</v>
      </c>
      <c r="L152" s="65">
        <f t="shared" si="63"/>
        <v>5.4199999999999875</v>
      </c>
      <c r="M152" s="65">
        <f t="shared" si="64"/>
        <v>18.969999999999956</v>
      </c>
      <c r="N152" s="65">
        <f t="shared" si="65"/>
        <v>227.63999999999947</v>
      </c>
      <c r="O152" s="67">
        <f t="shared" si="69"/>
        <v>4.1692307692307598E-2</v>
      </c>
    </row>
    <row r="153" spans="1:15" ht="15.75">
      <c r="A153" s="53"/>
      <c r="B153" s="61" t="str">
        <f>'[15]Price Out'!A124</f>
        <v>Del/respot - temp</v>
      </c>
      <c r="C153" s="117"/>
      <c r="D153" s="79"/>
      <c r="E153" s="119"/>
      <c r="F153" s="119"/>
      <c r="G153" s="64"/>
      <c r="H153" s="64"/>
      <c r="I153" s="118"/>
      <c r="J153" s="77"/>
      <c r="K153" s="66"/>
      <c r="L153" s="65"/>
      <c r="M153" s="65"/>
      <c r="N153" s="65"/>
      <c r="O153" s="67"/>
    </row>
    <row r="154" spans="1:15" ht="15.75">
      <c r="A154" s="53"/>
      <c r="B154" s="61" t="str">
        <f>'[15]Price Out'!A125</f>
        <v>Temp rent/day w/lid</v>
      </c>
      <c r="C154" s="117"/>
      <c r="D154" s="79"/>
      <c r="E154" s="119"/>
      <c r="F154" s="119"/>
      <c r="G154" s="64"/>
      <c r="H154" s="64"/>
      <c r="I154" s="118"/>
      <c r="J154" s="77"/>
      <c r="K154" s="66"/>
      <c r="L154" s="65"/>
      <c r="M154" s="65"/>
      <c r="N154" s="65"/>
      <c r="O154" s="67"/>
    </row>
    <row r="155" spans="1:15" ht="15.75">
      <c r="A155" s="53"/>
      <c r="B155" s="61" t="str">
        <f>'[15]Price Out'!A126</f>
        <v>Temp rent/mo w/lid</v>
      </c>
      <c r="C155" s="117">
        <f>'[15]Price Out'!$H$126</f>
        <v>1</v>
      </c>
      <c r="D155" s="79">
        <v>1</v>
      </c>
      <c r="E155" s="119">
        <f>'[15]Price Out'!$I$126</f>
        <v>155</v>
      </c>
      <c r="F155" s="119">
        <f>E155</f>
        <v>155</v>
      </c>
      <c r="G155" s="64">
        <f t="shared" si="67"/>
        <v>161.47</v>
      </c>
      <c r="H155" s="64">
        <f t="shared" si="61"/>
        <v>161.47</v>
      </c>
      <c r="I155" s="118">
        <f>C155*D155*E155</f>
        <v>155</v>
      </c>
      <c r="J155" s="77">
        <f t="shared" si="68"/>
        <v>1860</v>
      </c>
      <c r="K155" s="66">
        <f t="shared" si="62"/>
        <v>1937.6399999999999</v>
      </c>
      <c r="L155" s="65">
        <f t="shared" si="63"/>
        <v>6.4699999999999989</v>
      </c>
      <c r="M155" s="65">
        <f t="shared" si="64"/>
        <v>6.4699999999999989</v>
      </c>
      <c r="N155" s="65">
        <f t="shared" si="65"/>
        <v>77.639999999999986</v>
      </c>
      <c r="O155" s="67">
        <f t="shared" ref="O155" si="70">(H155-E155)/E155</f>
        <v>4.1741935483870958E-2</v>
      </c>
    </row>
    <row r="156" spans="1:15" ht="15.75">
      <c r="A156" s="53"/>
      <c r="B156" s="61"/>
      <c r="C156" s="117"/>
      <c r="D156" s="79"/>
      <c r="E156" s="119"/>
      <c r="F156" s="119"/>
      <c r="G156" s="64"/>
      <c r="H156" s="64"/>
      <c r="I156" s="118"/>
      <c r="J156" s="77"/>
      <c r="K156" s="66"/>
      <c r="L156" s="65"/>
      <c r="M156" s="65"/>
      <c r="N156" s="65"/>
      <c r="O156" s="67"/>
    </row>
    <row r="157" spans="1:15" ht="24.75">
      <c r="A157" s="53" t="s">
        <v>116</v>
      </c>
      <c r="B157" s="61" t="str">
        <f>'[15]Price Out'!A127</f>
        <v>DB Extras</v>
      </c>
      <c r="C157" s="117"/>
      <c r="D157" s="79"/>
      <c r="E157" s="119"/>
      <c r="F157" s="119"/>
      <c r="G157" s="64"/>
      <c r="H157" s="64"/>
      <c r="I157" s="118"/>
      <c r="J157" s="77"/>
      <c r="K157" s="66"/>
      <c r="L157" s="65"/>
      <c r="M157" s="65"/>
      <c r="N157" s="65"/>
      <c r="O157" s="67"/>
    </row>
    <row r="158" spans="1:15" ht="15.75">
      <c r="A158" s="53"/>
      <c r="B158" s="61" t="str">
        <f>'[15]Price Out'!A128</f>
        <v>Del/respot</v>
      </c>
      <c r="C158" s="117">
        <f>'[15]WP-8 - Cust Counts (x per wk)'!$M$127+'[15]WP-8 - Cust Counts (x per wk)'!$J$127+'[15]WP-8 - Cust Counts (x per wk)'!$I$127+'[15]WP-8 - Cust Counts (x per wk)'!$H$127</f>
        <v>22.666666666666668</v>
      </c>
      <c r="D158" s="79">
        <v>1</v>
      </c>
      <c r="E158" s="119">
        <f>'[15]Price Out'!$I$128</f>
        <v>51</v>
      </c>
      <c r="F158" s="119">
        <f>E158</f>
        <v>51</v>
      </c>
      <c r="G158" s="64">
        <f t="shared" si="67"/>
        <v>53.13</v>
      </c>
      <c r="H158" s="64">
        <f t="shared" si="61"/>
        <v>53.13</v>
      </c>
      <c r="I158" s="118">
        <f>C158*D158*E158</f>
        <v>1156</v>
      </c>
      <c r="J158" s="77">
        <f t="shared" si="68"/>
        <v>13872</v>
      </c>
      <c r="K158" s="66">
        <f t="shared" si="62"/>
        <v>14451.360000000002</v>
      </c>
      <c r="L158" s="65">
        <f t="shared" si="63"/>
        <v>2.1300000000000026</v>
      </c>
      <c r="M158" s="65">
        <f t="shared" si="64"/>
        <v>48.280000000000058</v>
      </c>
      <c r="N158" s="65">
        <f t="shared" si="65"/>
        <v>579.3600000000007</v>
      </c>
      <c r="O158" s="67">
        <f>(H158-E158)/E158</f>
        <v>4.1764705882352988E-2</v>
      </c>
    </row>
    <row r="159" spans="1:15" ht="15.75">
      <c r="A159" s="53"/>
      <c r="B159" s="61" t="str">
        <f>'[15]Price Out'!A129</f>
        <v>Mileage</v>
      </c>
      <c r="C159" s="117">
        <f>'[15]WP-8 - Cust Counts (x per wk)'!$V$127</f>
        <v>2021.2091666666665</v>
      </c>
      <c r="D159" s="79">
        <v>1</v>
      </c>
      <c r="E159" s="119">
        <f>'[15]Price Out'!$I$129</f>
        <v>4.25</v>
      </c>
      <c r="F159" s="119">
        <f>E159</f>
        <v>4.25</v>
      </c>
      <c r="G159" s="64">
        <f t="shared" si="67"/>
        <v>4.43</v>
      </c>
      <c r="H159" s="64">
        <f t="shared" si="61"/>
        <v>4.43</v>
      </c>
      <c r="I159" s="118">
        <f>C159*D159*E159</f>
        <v>8590.138958333333</v>
      </c>
      <c r="J159" s="77">
        <f t="shared" si="68"/>
        <v>103081.6675</v>
      </c>
      <c r="K159" s="66">
        <f>C159*D159*H159*12</f>
        <v>107447.47929999998</v>
      </c>
      <c r="L159" s="65">
        <f t="shared" si="63"/>
        <v>0.17999999999999972</v>
      </c>
      <c r="M159" s="65">
        <f t="shared" si="64"/>
        <v>363.81764999999939</v>
      </c>
      <c r="N159" s="65">
        <f t="shared" si="65"/>
        <v>4365.8117999999922</v>
      </c>
      <c r="O159" s="67">
        <f t="shared" ref="O159:O161" si="71">(H159-E159)/E159</f>
        <v>4.2352941176470524E-2</v>
      </c>
    </row>
    <row r="160" spans="1:15" ht="15.75">
      <c r="A160" s="53"/>
      <c r="B160" s="61" t="str">
        <f>'[15]Price Out'!A130</f>
        <v>Daily Rent</v>
      </c>
      <c r="C160" s="117">
        <f>'[15]WP-8 - Cust Counts (x per wk)'!$X$127+'[15]WP-8 - Cust Counts (x per wk)'!$Z$127+'[15]WP-8 - Cust Counts (x per wk)'!$AA$127+'[15]WP-8 - Cust Counts (x per wk)'!$AC$127+'[15]WP-8 - Cust Counts (x per wk)'!$S$127</f>
        <v>185.83333333333331</v>
      </c>
      <c r="D160" s="79">
        <v>1</v>
      </c>
      <c r="E160" s="119">
        <f>'[15]Price Out'!$I$130</f>
        <v>4.5</v>
      </c>
      <c r="F160" s="119">
        <f>E160</f>
        <v>4.5</v>
      </c>
      <c r="G160" s="64">
        <f t="shared" si="67"/>
        <v>4.6900000000000004</v>
      </c>
      <c r="H160" s="64">
        <f t="shared" si="61"/>
        <v>4.6900000000000004</v>
      </c>
      <c r="I160" s="118">
        <f>C160*D160*E160</f>
        <v>836.24999999999989</v>
      </c>
      <c r="J160" s="77">
        <f t="shared" si="68"/>
        <v>10034.999999999998</v>
      </c>
      <c r="K160" s="66">
        <f t="shared" si="62"/>
        <v>10458.699999999999</v>
      </c>
      <c r="L160" s="65">
        <f t="shared" si="63"/>
        <v>0.19000000000000039</v>
      </c>
      <c r="M160" s="65">
        <f t="shared" si="64"/>
        <v>35.308333333333401</v>
      </c>
      <c r="N160" s="65">
        <f t="shared" si="65"/>
        <v>423.70000000000084</v>
      </c>
      <c r="O160" s="67">
        <f t="shared" si="71"/>
        <v>4.2222222222222307E-2</v>
      </c>
    </row>
    <row r="161" spans="1:2001" ht="24.75">
      <c r="A161" s="53" t="s">
        <v>119</v>
      </c>
      <c r="B161" s="61" t="str">
        <f>'[15]Price Out'!A131</f>
        <v>Hourly</v>
      </c>
      <c r="C161" s="117">
        <f>'[15]WP-8 - Cust Counts (x per wk)'!$Q$127</f>
        <v>8.25</v>
      </c>
      <c r="D161" s="79">
        <v>1</v>
      </c>
      <c r="E161" s="119">
        <f>'[15]Price Out'!$I$131</f>
        <v>97.5</v>
      </c>
      <c r="F161" s="119">
        <f>E161</f>
        <v>97.5</v>
      </c>
      <c r="G161" s="64">
        <f t="shared" si="67"/>
        <v>101.57</v>
      </c>
      <c r="H161" s="64">
        <f t="shared" si="61"/>
        <v>101.57</v>
      </c>
      <c r="I161" s="118">
        <f>C161*D161*E161</f>
        <v>804.375</v>
      </c>
      <c r="J161" s="77">
        <f t="shared" si="68"/>
        <v>9652.5</v>
      </c>
      <c r="K161" s="66">
        <f t="shared" si="62"/>
        <v>10055.43</v>
      </c>
      <c r="L161" s="65">
        <f t="shared" si="63"/>
        <v>4.0699999999999932</v>
      </c>
      <c r="M161" s="65">
        <f t="shared" si="64"/>
        <v>33.577499999999944</v>
      </c>
      <c r="N161" s="65">
        <f t="shared" si="65"/>
        <v>402.92999999999932</v>
      </c>
      <c r="O161" s="67">
        <f t="shared" si="71"/>
        <v>4.1743589743589674E-2</v>
      </c>
    </row>
    <row r="162" spans="1:2001" ht="15.75">
      <c r="A162" s="53"/>
      <c r="B162" s="61"/>
      <c r="C162" s="117"/>
      <c r="D162" s="79"/>
      <c r="E162" s="119"/>
      <c r="F162" s="119"/>
      <c r="G162" s="119"/>
      <c r="H162" s="119"/>
      <c r="I162" s="77"/>
      <c r="L162" s="77"/>
      <c r="M162" s="77"/>
      <c r="N162" s="77"/>
    </row>
    <row r="163" spans="1:2001" s="2" customFormat="1" ht="15.75">
      <c r="A163" s="53"/>
      <c r="B163" s="120" t="s">
        <v>115</v>
      </c>
      <c r="C163" s="121"/>
      <c r="D163" s="122"/>
      <c r="E163" s="123"/>
      <c r="F163" s="123"/>
      <c r="G163" s="123"/>
      <c r="H163" s="123"/>
      <c r="I163" s="124">
        <f>SUM(I136:I161)</f>
        <v>42056.217362179486</v>
      </c>
      <c r="J163" s="124">
        <f>SUM(J136:J161)</f>
        <v>504674.60834615381</v>
      </c>
      <c r="K163" s="124">
        <f t="shared" ref="K163:N163" si="72">SUM(K136:K161)</f>
        <v>525801.38553055993</v>
      </c>
      <c r="L163" s="124"/>
      <c r="M163" s="124">
        <f t="shared" si="72"/>
        <v>1760.5647653671781</v>
      </c>
      <c r="N163" s="124">
        <f t="shared" si="72"/>
        <v>21126.777184406139</v>
      </c>
      <c r="O163" s="124"/>
      <c r="P163" s="125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0"/>
      <c r="JA163" s="40"/>
      <c r="JB163" s="40"/>
      <c r="JC163" s="40"/>
      <c r="JD163" s="40"/>
      <c r="JE163" s="40"/>
      <c r="JF163" s="40"/>
      <c r="JG163" s="40"/>
      <c r="JH163" s="40"/>
      <c r="JI163" s="40"/>
      <c r="JJ163" s="40"/>
      <c r="JK163" s="40"/>
      <c r="JL163" s="40"/>
      <c r="JM163" s="40"/>
      <c r="JN163" s="40"/>
      <c r="JO163" s="40"/>
      <c r="JP163" s="40"/>
      <c r="JQ163" s="40"/>
      <c r="JR163" s="40"/>
      <c r="JS163" s="40"/>
      <c r="JT163" s="40"/>
      <c r="JU163" s="40"/>
      <c r="JV163" s="40"/>
      <c r="JW163" s="40"/>
      <c r="JX163" s="40"/>
      <c r="JY163" s="40"/>
      <c r="JZ163" s="40"/>
      <c r="KA163" s="40"/>
      <c r="KB163" s="40"/>
      <c r="KC163" s="40"/>
      <c r="KD163" s="40"/>
      <c r="KE163" s="40"/>
      <c r="KF163" s="40"/>
      <c r="KG163" s="40"/>
      <c r="KH163" s="40"/>
      <c r="KI163" s="40"/>
      <c r="KJ163" s="40"/>
      <c r="KK163" s="40"/>
      <c r="KL163" s="40"/>
      <c r="KM163" s="40"/>
      <c r="KN163" s="40"/>
      <c r="KO163" s="40"/>
      <c r="KP163" s="40"/>
      <c r="KQ163" s="40"/>
      <c r="KR163" s="40"/>
      <c r="KS163" s="40"/>
      <c r="KT163" s="40"/>
      <c r="KU163" s="40"/>
      <c r="KV163" s="40"/>
      <c r="KW163" s="40"/>
      <c r="KX163" s="40"/>
      <c r="KY163" s="40"/>
      <c r="KZ163" s="40"/>
      <c r="LA163" s="40"/>
      <c r="LB163" s="40"/>
      <c r="LC163" s="40"/>
      <c r="LD163" s="40"/>
      <c r="LE163" s="40"/>
      <c r="LF163" s="40"/>
      <c r="LG163" s="40"/>
      <c r="LH163" s="40"/>
      <c r="LI163" s="40"/>
      <c r="LJ163" s="40"/>
      <c r="LK163" s="40"/>
      <c r="LL163" s="40"/>
      <c r="LM163" s="40"/>
      <c r="LN163" s="40"/>
      <c r="LO163" s="40"/>
      <c r="LP163" s="40"/>
      <c r="LQ163" s="40"/>
      <c r="LR163" s="40"/>
      <c r="LS163" s="40"/>
      <c r="LT163" s="40"/>
      <c r="LU163" s="40"/>
      <c r="LV163" s="40"/>
      <c r="LW163" s="40"/>
      <c r="LX163" s="40"/>
      <c r="LY163" s="40"/>
      <c r="LZ163" s="40"/>
      <c r="MA163" s="40"/>
      <c r="MB163" s="40"/>
      <c r="MC163" s="40"/>
      <c r="MD163" s="40"/>
      <c r="ME163" s="40"/>
      <c r="MF163" s="40"/>
      <c r="MG163" s="40"/>
      <c r="MH163" s="40"/>
      <c r="MI163" s="40"/>
      <c r="MJ163" s="40"/>
      <c r="MK163" s="40"/>
      <c r="ML163" s="40"/>
      <c r="MM163" s="40"/>
      <c r="MN163" s="40"/>
      <c r="MO163" s="40"/>
      <c r="MP163" s="40"/>
      <c r="MQ163" s="40"/>
      <c r="MR163" s="40"/>
      <c r="MS163" s="40"/>
      <c r="MT163" s="40"/>
      <c r="MU163" s="40"/>
      <c r="MV163" s="40"/>
      <c r="MW163" s="40"/>
      <c r="MX163" s="40"/>
      <c r="MY163" s="40"/>
      <c r="MZ163" s="40"/>
      <c r="NA163" s="40"/>
      <c r="NB163" s="40"/>
      <c r="NC163" s="40"/>
      <c r="ND163" s="40"/>
      <c r="NE163" s="40"/>
      <c r="NF163" s="40"/>
      <c r="NG163" s="40"/>
      <c r="NH163" s="40"/>
      <c r="NI163" s="40"/>
      <c r="NJ163" s="40"/>
      <c r="NK163" s="40"/>
      <c r="NL163" s="40"/>
      <c r="NM163" s="40"/>
      <c r="NN163" s="40"/>
      <c r="NO163" s="40"/>
      <c r="NP163" s="40"/>
      <c r="NQ163" s="40"/>
      <c r="NR163" s="40"/>
      <c r="NS163" s="40"/>
      <c r="NT163" s="40"/>
      <c r="NU163" s="40"/>
      <c r="NV163" s="40"/>
      <c r="NW163" s="40"/>
      <c r="NX163" s="40"/>
      <c r="NY163" s="40"/>
      <c r="NZ163" s="40"/>
      <c r="OA163" s="40"/>
      <c r="OB163" s="40"/>
      <c r="OC163" s="40"/>
      <c r="OD163" s="40"/>
      <c r="OE163" s="40"/>
      <c r="OF163" s="40"/>
      <c r="OG163" s="40"/>
      <c r="OH163" s="40"/>
      <c r="OI163" s="40"/>
      <c r="OJ163" s="40"/>
      <c r="OK163" s="40"/>
      <c r="OL163" s="40"/>
      <c r="OM163" s="40"/>
      <c r="ON163" s="40"/>
      <c r="OO163" s="40"/>
      <c r="OP163" s="40"/>
      <c r="OQ163" s="40"/>
      <c r="OR163" s="40"/>
      <c r="OS163" s="40"/>
      <c r="OT163" s="40"/>
      <c r="OU163" s="40"/>
      <c r="OV163" s="40"/>
      <c r="OW163" s="40"/>
      <c r="OX163" s="40"/>
      <c r="OY163" s="40"/>
      <c r="OZ163" s="40"/>
      <c r="PA163" s="40"/>
      <c r="PB163" s="40"/>
      <c r="PC163" s="40"/>
      <c r="PD163" s="40"/>
      <c r="PE163" s="40"/>
      <c r="PF163" s="40"/>
      <c r="PG163" s="40"/>
      <c r="PH163" s="40"/>
      <c r="PI163" s="40"/>
      <c r="PJ163" s="40"/>
      <c r="PK163" s="40"/>
      <c r="PL163" s="40"/>
      <c r="PM163" s="40"/>
      <c r="PN163" s="40"/>
      <c r="PO163" s="40"/>
      <c r="PP163" s="40"/>
      <c r="PQ163" s="40"/>
      <c r="PR163" s="40"/>
      <c r="PS163" s="40"/>
      <c r="PT163" s="40"/>
      <c r="PU163" s="40"/>
      <c r="PV163" s="40"/>
      <c r="PW163" s="40"/>
      <c r="PX163" s="40"/>
      <c r="PY163" s="40"/>
      <c r="PZ163" s="40"/>
      <c r="QA163" s="40"/>
      <c r="QB163" s="40"/>
      <c r="QC163" s="40"/>
      <c r="QD163" s="40"/>
      <c r="QE163" s="40"/>
      <c r="QF163" s="40"/>
      <c r="QG163" s="40"/>
      <c r="QH163" s="40"/>
      <c r="QI163" s="40"/>
      <c r="QJ163" s="40"/>
      <c r="QK163" s="40"/>
      <c r="QL163" s="40"/>
      <c r="QM163" s="40"/>
      <c r="QN163" s="40"/>
      <c r="QO163" s="40"/>
      <c r="QP163" s="40"/>
      <c r="QQ163" s="40"/>
      <c r="QR163" s="40"/>
      <c r="QS163" s="40"/>
      <c r="QT163" s="40"/>
      <c r="QU163" s="40"/>
      <c r="QV163" s="40"/>
      <c r="QW163" s="40"/>
      <c r="QX163" s="40"/>
      <c r="QY163" s="40"/>
      <c r="QZ163" s="40"/>
      <c r="RA163" s="40"/>
      <c r="RB163" s="40"/>
      <c r="RC163" s="40"/>
      <c r="RD163" s="40"/>
      <c r="RE163" s="40"/>
      <c r="RF163" s="40"/>
      <c r="RG163" s="40"/>
      <c r="RH163" s="40"/>
      <c r="RI163" s="40"/>
      <c r="RJ163" s="40"/>
      <c r="RK163" s="40"/>
      <c r="RL163" s="40"/>
      <c r="RM163" s="40"/>
      <c r="RN163" s="40"/>
      <c r="RO163" s="40"/>
      <c r="RP163" s="40"/>
      <c r="RQ163" s="40"/>
      <c r="RR163" s="40"/>
      <c r="RS163" s="40"/>
      <c r="RT163" s="40"/>
      <c r="RU163" s="40"/>
      <c r="RV163" s="40"/>
      <c r="RW163" s="40"/>
      <c r="RX163" s="40"/>
      <c r="RY163" s="40"/>
      <c r="RZ163" s="40"/>
      <c r="SA163" s="40"/>
      <c r="SB163" s="40"/>
      <c r="SC163" s="40"/>
      <c r="SD163" s="40"/>
      <c r="SE163" s="40"/>
      <c r="SF163" s="40"/>
      <c r="SG163" s="40"/>
      <c r="SH163" s="40"/>
      <c r="SI163" s="40"/>
      <c r="SJ163" s="40"/>
      <c r="SK163" s="40"/>
      <c r="SL163" s="40"/>
      <c r="SM163" s="40"/>
      <c r="SN163" s="40"/>
      <c r="SO163" s="40"/>
      <c r="SP163" s="40"/>
      <c r="SQ163" s="40"/>
      <c r="SR163" s="40"/>
      <c r="SS163" s="40"/>
      <c r="ST163" s="40"/>
      <c r="SU163" s="40"/>
      <c r="SV163" s="40"/>
      <c r="SW163" s="40"/>
      <c r="SX163" s="40"/>
      <c r="SY163" s="40"/>
      <c r="SZ163" s="40"/>
      <c r="TA163" s="40"/>
      <c r="TB163" s="40"/>
      <c r="TC163" s="40"/>
      <c r="TD163" s="40"/>
      <c r="TE163" s="40"/>
      <c r="TF163" s="40"/>
      <c r="TG163" s="40"/>
      <c r="TH163" s="40"/>
      <c r="TI163" s="40"/>
      <c r="TJ163" s="40"/>
      <c r="TK163" s="40"/>
      <c r="TL163" s="40"/>
      <c r="TM163" s="40"/>
      <c r="TN163" s="40"/>
      <c r="TO163" s="40"/>
      <c r="TP163" s="40"/>
      <c r="TQ163" s="40"/>
      <c r="TR163" s="40"/>
      <c r="TS163" s="40"/>
      <c r="TT163" s="40"/>
      <c r="TU163" s="40"/>
      <c r="TV163" s="40"/>
      <c r="TW163" s="40"/>
      <c r="TX163" s="40"/>
      <c r="TY163" s="40"/>
      <c r="TZ163" s="40"/>
      <c r="UA163" s="40"/>
      <c r="UB163" s="40"/>
      <c r="UC163" s="40"/>
      <c r="UD163" s="40"/>
      <c r="UE163" s="40"/>
      <c r="UF163" s="40"/>
      <c r="UG163" s="40"/>
      <c r="UH163" s="40"/>
      <c r="UI163" s="40"/>
      <c r="UJ163" s="40"/>
      <c r="UK163" s="40"/>
      <c r="UL163" s="40"/>
      <c r="UM163" s="40"/>
      <c r="UN163" s="40"/>
      <c r="UO163" s="40"/>
      <c r="UP163" s="40"/>
      <c r="UQ163" s="40"/>
      <c r="UR163" s="40"/>
      <c r="US163" s="40"/>
      <c r="UT163" s="40"/>
      <c r="UU163" s="40"/>
      <c r="UV163" s="40"/>
      <c r="UW163" s="40"/>
      <c r="UX163" s="40"/>
      <c r="UY163" s="40"/>
      <c r="UZ163" s="40"/>
      <c r="VA163" s="40"/>
      <c r="VB163" s="40"/>
      <c r="VC163" s="40"/>
      <c r="VD163" s="40"/>
      <c r="VE163" s="40"/>
      <c r="VF163" s="40"/>
      <c r="VG163" s="40"/>
      <c r="VH163" s="40"/>
      <c r="VI163" s="40"/>
      <c r="VJ163" s="40"/>
      <c r="VK163" s="40"/>
      <c r="VL163" s="40"/>
      <c r="VM163" s="40"/>
      <c r="VN163" s="40"/>
      <c r="VO163" s="40"/>
      <c r="VP163" s="40"/>
      <c r="VQ163" s="40"/>
      <c r="VR163" s="40"/>
      <c r="VS163" s="40"/>
      <c r="VT163" s="40"/>
      <c r="VU163" s="40"/>
      <c r="VV163" s="40"/>
      <c r="VW163" s="40"/>
      <c r="VX163" s="40"/>
      <c r="VY163" s="40"/>
      <c r="VZ163" s="40"/>
      <c r="WA163" s="40"/>
      <c r="WB163" s="40"/>
      <c r="WC163" s="40"/>
      <c r="WD163" s="40"/>
      <c r="WE163" s="40"/>
      <c r="WF163" s="40"/>
      <c r="WG163" s="40"/>
      <c r="WH163" s="40"/>
      <c r="WI163" s="40"/>
      <c r="WJ163" s="40"/>
      <c r="WK163" s="40"/>
      <c r="WL163" s="40"/>
      <c r="WM163" s="40"/>
      <c r="WN163" s="40"/>
      <c r="WO163" s="40"/>
      <c r="WP163" s="40"/>
      <c r="WQ163" s="40"/>
      <c r="WR163" s="40"/>
      <c r="WS163" s="40"/>
      <c r="WT163" s="40"/>
      <c r="WU163" s="40"/>
      <c r="WV163" s="40"/>
      <c r="WW163" s="40"/>
      <c r="WX163" s="40"/>
      <c r="WY163" s="40"/>
      <c r="WZ163" s="40"/>
      <c r="XA163" s="40"/>
      <c r="XB163" s="40"/>
      <c r="XC163" s="40"/>
      <c r="XD163" s="40"/>
      <c r="XE163" s="40"/>
      <c r="XF163" s="40"/>
      <c r="XG163" s="40"/>
      <c r="XH163" s="40"/>
      <c r="XI163" s="40"/>
      <c r="XJ163" s="40"/>
      <c r="XK163" s="40"/>
      <c r="XL163" s="40"/>
      <c r="XM163" s="40"/>
      <c r="XN163" s="40"/>
      <c r="XO163" s="40"/>
      <c r="XP163" s="40"/>
      <c r="XQ163" s="40"/>
      <c r="XR163" s="40"/>
      <c r="XS163" s="40"/>
      <c r="XT163" s="40"/>
      <c r="XU163" s="40"/>
      <c r="XV163" s="40"/>
      <c r="XW163" s="40"/>
      <c r="XX163" s="40"/>
      <c r="XY163" s="40"/>
      <c r="XZ163" s="40"/>
      <c r="YA163" s="40"/>
      <c r="YB163" s="40"/>
      <c r="YC163" s="40"/>
      <c r="YD163" s="40"/>
      <c r="YE163" s="40"/>
      <c r="YF163" s="40"/>
      <c r="YG163" s="40"/>
      <c r="YH163" s="40"/>
      <c r="YI163" s="40"/>
      <c r="YJ163" s="40"/>
      <c r="YK163" s="40"/>
      <c r="YL163" s="40"/>
      <c r="YM163" s="40"/>
      <c r="YN163" s="40"/>
      <c r="YO163" s="40"/>
      <c r="YP163" s="40"/>
      <c r="YQ163" s="40"/>
      <c r="YR163" s="40"/>
      <c r="YS163" s="40"/>
      <c r="YT163" s="40"/>
      <c r="YU163" s="40"/>
      <c r="YV163" s="40"/>
      <c r="YW163" s="40"/>
      <c r="YX163" s="40"/>
      <c r="YY163" s="40"/>
      <c r="YZ163" s="40"/>
      <c r="ZA163" s="40"/>
      <c r="ZB163" s="40"/>
      <c r="ZC163" s="40"/>
      <c r="ZD163" s="40"/>
      <c r="ZE163" s="40"/>
      <c r="ZF163" s="40"/>
      <c r="ZG163" s="40"/>
      <c r="ZH163" s="40"/>
      <c r="ZI163" s="40"/>
      <c r="ZJ163" s="40"/>
      <c r="ZK163" s="40"/>
      <c r="ZL163" s="40"/>
      <c r="ZM163" s="40"/>
      <c r="ZN163" s="40"/>
      <c r="ZO163" s="40"/>
      <c r="ZP163" s="40"/>
      <c r="ZQ163" s="40"/>
      <c r="ZR163" s="40"/>
      <c r="ZS163" s="40"/>
      <c r="ZT163" s="40"/>
      <c r="ZU163" s="40"/>
      <c r="ZV163" s="40"/>
      <c r="ZW163" s="40"/>
      <c r="ZX163" s="40"/>
      <c r="ZY163" s="40"/>
      <c r="ZZ163" s="40"/>
      <c r="AAA163" s="40"/>
      <c r="AAB163" s="40"/>
      <c r="AAC163" s="40"/>
      <c r="AAD163" s="40"/>
      <c r="AAE163" s="40"/>
      <c r="AAF163" s="40"/>
      <c r="AAG163" s="40"/>
      <c r="AAH163" s="40"/>
      <c r="AAI163" s="40"/>
      <c r="AAJ163" s="40"/>
      <c r="AAK163" s="40"/>
      <c r="AAL163" s="40"/>
      <c r="AAM163" s="40"/>
      <c r="AAN163" s="40"/>
      <c r="AAO163" s="40"/>
      <c r="AAP163" s="40"/>
      <c r="AAQ163" s="40"/>
      <c r="AAR163" s="40"/>
      <c r="AAS163" s="40"/>
      <c r="AAT163" s="40"/>
      <c r="AAU163" s="40"/>
      <c r="AAV163" s="40"/>
      <c r="AAW163" s="40"/>
      <c r="AAX163" s="40"/>
      <c r="AAY163" s="40"/>
      <c r="AAZ163" s="40"/>
      <c r="ABA163" s="40"/>
      <c r="ABB163" s="40"/>
      <c r="ABC163" s="40"/>
      <c r="ABD163" s="40"/>
      <c r="ABE163" s="40"/>
      <c r="ABF163" s="40"/>
      <c r="ABG163" s="40"/>
      <c r="ABH163" s="40"/>
      <c r="ABI163" s="40"/>
      <c r="ABJ163" s="40"/>
      <c r="ABK163" s="40"/>
      <c r="ABL163" s="40"/>
      <c r="ABM163" s="40"/>
      <c r="ABN163" s="40"/>
      <c r="ABO163" s="40"/>
      <c r="ABP163" s="40"/>
      <c r="ABQ163" s="40"/>
      <c r="ABR163" s="40"/>
      <c r="ABS163" s="40"/>
      <c r="ABT163" s="40"/>
      <c r="ABU163" s="40"/>
      <c r="ABV163" s="40"/>
      <c r="ABW163" s="40"/>
      <c r="ABX163" s="40"/>
      <c r="ABY163" s="40"/>
      <c r="ABZ163" s="40"/>
      <c r="ACA163" s="40"/>
      <c r="ACB163" s="40"/>
      <c r="ACC163" s="40"/>
      <c r="ACD163" s="40"/>
      <c r="ACE163" s="40"/>
      <c r="ACF163" s="40"/>
      <c r="ACG163" s="40"/>
      <c r="ACH163" s="40"/>
      <c r="ACI163" s="40"/>
      <c r="ACJ163" s="40"/>
      <c r="ACK163" s="40"/>
      <c r="ACL163" s="40"/>
      <c r="ACM163" s="40"/>
      <c r="ACN163" s="40"/>
      <c r="ACO163" s="40"/>
      <c r="ACP163" s="40"/>
      <c r="ACQ163" s="40"/>
      <c r="ACR163" s="40"/>
      <c r="ACS163" s="40"/>
      <c r="ACT163" s="40"/>
      <c r="ACU163" s="40"/>
      <c r="ACV163" s="40"/>
      <c r="ACW163" s="40"/>
      <c r="ACX163" s="40"/>
      <c r="ACY163" s="40"/>
      <c r="ACZ163" s="40"/>
      <c r="ADA163" s="40"/>
      <c r="ADB163" s="40"/>
      <c r="ADC163" s="40"/>
      <c r="ADD163" s="40"/>
      <c r="ADE163" s="40"/>
      <c r="ADF163" s="40"/>
      <c r="ADG163" s="40"/>
      <c r="ADH163" s="40"/>
      <c r="ADI163" s="40"/>
      <c r="ADJ163" s="40"/>
      <c r="ADK163" s="40"/>
      <c r="ADL163" s="40"/>
      <c r="ADM163" s="40"/>
      <c r="ADN163" s="40"/>
      <c r="ADO163" s="40"/>
      <c r="ADP163" s="40"/>
      <c r="ADQ163" s="40"/>
      <c r="ADR163" s="40"/>
      <c r="ADS163" s="40"/>
      <c r="ADT163" s="40"/>
      <c r="ADU163" s="40"/>
      <c r="ADV163" s="40"/>
      <c r="ADW163" s="40"/>
      <c r="ADX163" s="40"/>
      <c r="ADY163" s="40"/>
      <c r="ADZ163" s="40"/>
      <c r="AEA163" s="40"/>
      <c r="AEB163" s="40"/>
      <c r="AEC163" s="40"/>
      <c r="AED163" s="40"/>
      <c r="AEE163" s="40"/>
      <c r="AEF163" s="40"/>
      <c r="AEG163" s="40"/>
      <c r="AEH163" s="40"/>
      <c r="AEI163" s="40"/>
      <c r="AEJ163" s="40"/>
      <c r="AEK163" s="40"/>
      <c r="AEL163" s="40"/>
      <c r="AEM163" s="40"/>
      <c r="AEN163" s="40"/>
      <c r="AEO163" s="40"/>
      <c r="AEP163" s="40"/>
      <c r="AEQ163" s="40"/>
      <c r="AER163" s="40"/>
      <c r="AES163" s="40"/>
      <c r="AET163" s="40"/>
      <c r="AEU163" s="40"/>
      <c r="AEV163" s="40"/>
      <c r="AEW163" s="40"/>
      <c r="AEX163" s="40"/>
      <c r="AEY163" s="40"/>
      <c r="AEZ163" s="40"/>
      <c r="AFA163" s="40"/>
      <c r="AFB163" s="40"/>
      <c r="AFC163" s="40"/>
      <c r="AFD163" s="40"/>
      <c r="AFE163" s="40"/>
      <c r="AFF163" s="40"/>
      <c r="AFG163" s="40"/>
      <c r="AFH163" s="40"/>
      <c r="AFI163" s="40"/>
      <c r="AFJ163" s="40"/>
      <c r="AFK163" s="40"/>
      <c r="AFL163" s="40"/>
      <c r="AFM163" s="40"/>
      <c r="AFN163" s="40"/>
      <c r="AFO163" s="40"/>
      <c r="AFP163" s="40"/>
      <c r="AFQ163" s="40"/>
      <c r="AFR163" s="40"/>
      <c r="AFS163" s="40"/>
      <c r="AFT163" s="40"/>
      <c r="AFU163" s="40"/>
      <c r="AFV163" s="40"/>
      <c r="AFW163" s="40"/>
      <c r="AFX163" s="40"/>
      <c r="AFY163" s="40"/>
      <c r="AFZ163" s="40"/>
      <c r="AGA163" s="40"/>
      <c r="AGB163" s="40"/>
      <c r="AGC163" s="40"/>
      <c r="AGD163" s="40"/>
      <c r="AGE163" s="40"/>
      <c r="AGF163" s="40"/>
      <c r="AGG163" s="40"/>
      <c r="AGH163" s="40"/>
      <c r="AGI163" s="40"/>
      <c r="AGJ163" s="40"/>
      <c r="AGK163" s="40"/>
      <c r="AGL163" s="40"/>
      <c r="AGM163" s="40"/>
      <c r="AGN163" s="40"/>
      <c r="AGO163" s="40"/>
      <c r="AGP163" s="40"/>
      <c r="AGQ163" s="40"/>
      <c r="AGR163" s="40"/>
      <c r="AGS163" s="40"/>
      <c r="AGT163" s="40"/>
      <c r="AGU163" s="40"/>
      <c r="AGV163" s="40"/>
      <c r="AGW163" s="40"/>
      <c r="AGX163" s="40"/>
      <c r="AGY163" s="40"/>
      <c r="AGZ163" s="40"/>
      <c r="AHA163" s="40"/>
      <c r="AHB163" s="40"/>
      <c r="AHC163" s="40"/>
      <c r="AHD163" s="40"/>
      <c r="AHE163" s="40"/>
      <c r="AHF163" s="40"/>
      <c r="AHG163" s="40"/>
      <c r="AHH163" s="40"/>
      <c r="AHI163" s="40"/>
      <c r="AHJ163" s="40"/>
      <c r="AHK163" s="40"/>
      <c r="AHL163" s="40"/>
      <c r="AHM163" s="40"/>
      <c r="AHN163" s="40"/>
      <c r="AHO163" s="40"/>
      <c r="AHP163" s="40"/>
      <c r="AHQ163" s="40"/>
      <c r="AHR163" s="40"/>
      <c r="AHS163" s="40"/>
      <c r="AHT163" s="40"/>
      <c r="AHU163" s="40"/>
      <c r="AHV163" s="40"/>
      <c r="AHW163" s="40"/>
      <c r="AHX163" s="40"/>
      <c r="AHY163" s="40"/>
      <c r="AHZ163" s="40"/>
      <c r="AIA163" s="40"/>
      <c r="AIB163" s="40"/>
      <c r="AIC163" s="40"/>
      <c r="AID163" s="40"/>
      <c r="AIE163" s="40"/>
      <c r="AIF163" s="40"/>
      <c r="AIG163" s="40"/>
      <c r="AIH163" s="40"/>
      <c r="AII163" s="40"/>
      <c r="AIJ163" s="40"/>
      <c r="AIK163" s="40"/>
      <c r="AIL163" s="40"/>
      <c r="AIM163" s="40"/>
      <c r="AIN163" s="40"/>
      <c r="AIO163" s="40"/>
      <c r="AIP163" s="40"/>
      <c r="AIQ163" s="40"/>
      <c r="AIR163" s="40"/>
      <c r="AIS163" s="40"/>
      <c r="AIT163" s="40"/>
      <c r="AIU163" s="40"/>
      <c r="AIV163" s="40"/>
      <c r="AIW163" s="40"/>
      <c r="AIX163" s="40"/>
      <c r="AIY163" s="40"/>
      <c r="AIZ163" s="40"/>
      <c r="AJA163" s="40"/>
      <c r="AJB163" s="40"/>
      <c r="AJC163" s="40"/>
      <c r="AJD163" s="40"/>
      <c r="AJE163" s="40"/>
      <c r="AJF163" s="40"/>
      <c r="AJG163" s="40"/>
      <c r="AJH163" s="40"/>
      <c r="AJI163" s="40"/>
      <c r="AJJ163" s="40"/>
      <c r="AJK163" s="40"/>
      <c r="AJL163" s="40"/>
      <c r="AJM163" s="40"/>
      <c r="AJN163" s="40"/>
      <c r="AJO163" s="40"/>
      <c r="AJP163" s="40"/>
      <c r="AJQ163" s="40"/>
      <c r="AJR163" s="40"/>
      <c r="AJS163" s="40"/>
      <c r="AJT163" s="40"/>
      <c r="AJU163" s="40"/>
      <c r="AJV163" s="40"/>
      <c r="AJW163" s="40"/>
      <c r="AJX163" s="40"/>
      <c r="AJY163" s="40"/>
      <c r="AJZ163" s="40"/>
      <c r="AKA163" s="40"/>
      <c r="AKB163" s="40"/>
      <c r="AKC163" s="40"/>
      <c r="AKD163" s="40"/>
      <c r="AKE163" s="40"/>
      <c r="AKF163" s="40"/>
      <c r="AKG163" s="40"/>
      <c r="AKH163" s="40"/>
      <c r="AKI163" s="40"/>
      <c r="AKJ163" s="40"/>
      <c r="AKK163" s="40"/>
      <c r="AKL163" s="40"/>
      <c r="AKM163" s="40"/>
      <c r="AKN163" s="40"/>
      <c r="AKO163" s="40"/>
      <c r="AKP163" s="40"/>
      <c r="AKQ163" s="40"/>
      <c r="AKR163" s="40"/>
      <c r="AKS163" s="40"/>
      <c r="AKT163" s="40"/>
      <c r="AKU163" s="40"/>
      <c r="AKV163" s="40"/>
      <c r="AKW163" s="40"/>
      <c r="AKX163" s="40"/>
      <c r="AKY163" s="40"/>
      <c r="AKZ163" s="40"/>
      <c r="ALA163" s="40"/>
      <c r="ALB163" s="40"/>
      <c r="ALC163" s="40"/>
      <c r="ALD163" s="40"/>
      <c r="ALE163" s="40"/>
      <c r="ALF163" s="40"/>
      <c r="ALG163" s="40"/>
      <c r="ALH163" s="40"/>
      <c r="ALI163" s="40"/>
      <c r="ALJ163" s="40"/>
      <c r="ALK163" s="40"/>
      <c r="ALL163" s="40"/>
      <c r="ALM163" s="40"/>
      <c r="ALN163" s="40"/>
      <c r="ALO163" s="40"/>
      <c r="ALP163" s="40"/>
      <c r="ALQ163" s="40"/>
      <c r="ALR163" s="40"/>
      <c r="ALS163" s="40"/>
      <c r="ALT163" s="40"/>
      <c r="ALU163" s="40"/>
      <c r="ALV163" s="40"/>
      <c r="ALW163" s="40"/>
      <c r="ALX163" s="40"/>
      <c r="ALY163" s="40"/>
      <c r="ALZ163" s="40"/>
      <c r="AMA163" s="40"/>
      <c r="AMB163" s="40"/>
      <c r="AMC163" s="40"/>
      <c r="AMD163" s="40"/>
      <c r="AME163" s="40"/>
      <c r="AMF163" s="40"/>
      <c r="AMG163" s="40"/>
      <c r="AMH163" s="40"/>
      <c r="AMI163" s="40"/>
      <c r="AMJ163" s="40"/>
      <c r="AMK163" s="40"/>
      <c r="AML163" s="40"/>
      <c r="AMM163" s="40"/>
      <c r="AMN163" s="40"/>
      <c r="AMO163" s="40"/>
      <c r="AMP163" s="40"/>
      <c r="AMQ163" s="40"/>
      <c r="AMR163" s="40"/>
      <c r="AMS163" s="40"/>
      <c r="AMT163" s="40"/>
      <c r="AMU163" s="40"/>
      <c r="AMV163" s="40"/>
      <c r="AMW163" s="40"/>
      <c r="AMX163" s="40"/>
      <c r="AMY163" s="40"/>
      <c r="AMZ163" s="40"/>
      <c r="ANA163" s="40"/>
      <c r="ANB163" s="40"/>
      <c r="ANC163" s="40"/>
      <c r="AND163" s="40"/>
      <c r="ANE163" s="40"/>
      <c r="ANF163" s="40"/>
      <c r="ANG163" s="40"/>
      <c r="ANH163" s="40"/>
      <c r="ANI163" s="40"/>
      <c r="ANJ163" s="40"/>
      <c r="ANK163" s="40"/>
      <c r="ANL163" s="40"/>
      <c r="ANM163" s="40"/>
      <c r="ANN163" s="40"/>
      <c r="ANO163" s="40"/>
      <c r="ANP163" s="40"/>
      <c r="ANQ163" s="40"/>
      <c r="ANR163" s="40"/>
      <c r="ANS163" s="40"/>
      <c r="ANT163" s="40"/>
      <c r="ANU163" s="40"/>
      <c r="ANV163" s="40"/>
      <c r="ANW163" s="40"/>
      <c r="ANX163" s="40"/>
      <c r="ANY163" s="40"/>
      <c r="ANZ163" s="40"/>
      <c r="AOA163" s="40"/>
      <c r="AOB163" s="40"/>
      <c r="AOC163" s="40"/>
      <c r="AOD163" s="40"/>
      <c r="AOE163" s="40"/>
      <c r="AOF163" s="40"/>
      <c r="AOG163" s="40"/>
      <c r="AOH163" s="40"/>
      <c r="AOI163" s="40"/>
      <c r="AOJ163" s="40"/>
      <c r="AOK163" s="40"/>
      <c r="AOL163" s="40"/>
      <c r="AOM163" s="40"/>
      <c r="AON163" s="40"/>
      <c r="AOO163" s="40"/>
      <c r="AOP163" s="40"/>
      <c r="AOQ163" s="40"/>
      <c r="AOR163" s="40"/>
      <c r="AOS163" s="40"/>
      <c r="AOT163" s="40"/>
      <c r="AOU163" s="40"/>
      <c r="AOV163" s="40"/>
      <c r="AOW163" s="40"/>
      <c r="AOX163" s="40"/>
      <c r="AOY163" s="40"/>
      <c r="AOZ163" s="40"/>
      <c r="APA163" s="40"/>
      <c r="APB163" s="40"/>
      <c r="APC163" s="40"/>
      <c r="APD163" s="40"/>
      <c r="APE163" s="40"/>
      <c r="APF163" s="40"/>
      <c r="APG163" s="40"/>
      <c r="APH163" s="40"/>
      <c r="API163" s="40"/>
      <c r="APJ163" s="40"/>
      <c r="APK163" s="40"/>
      <c r="APL163" s="40"/>
      <c r="APM163" s="40"/>
      <c r="APN163" s="40"/>
      <c r="APO163" s="40"/>
      <c r="APP163" s="40"/>
      <c r="APQ163" s="40"/>
      <c r="APR163" s="40"/>
      <c r="APS163" s="40"/>
      <c r="APT163" s="40"/>
      <c r="APU163" s="40"/>
      <c r="APV163" s="40"/>
      <c r="APW163" s="40"/>
      <c r="APX163" s="40"/>
      <c r="APY163" s="40"/>
      <c r="APZ163" s="40"/>
      <c r="AQA163" s="40"/>
      <c r="AQB163" s="40"/>
      <c r="AQC163" s="40"/>
      <c r="AQD163" s="40"/>
      <c r="AQE163" s="40"/>
      <c r="AQF163" s="40"/>
      <c r="AQG163" s="40"/>
      <c r="AQH163" s="40"/>
      <c r="AQI163" s="40"/>
      <c r="AQJ163" s="40"/>
      <c r="AQK163" s="40"/>
      <c r="AQL163" s="40"/>
      <c r="AQM163" s="40"/>
      <c r="AQN163" s="40"/>
      <c r="AQO163" s="40"/>
      <c r="AQP163" s="40"/>
      <c r="AQQ163" s="40"/>
      <c r="AQR163" s="40"/>
      <c r="AQS163" s="40"/>
      <c r="AQT163" s="40"/>
      <c r="AQU163" s="40"/>
      <c r="AQV163" s="40"/>
      <c r="AQW163" s="40"/>
      <c r="AQX163" s="40"/>
      <c r="AQY163" s="40"/>
      <c r="AQZ163" s="40"/>
      <c r="ARA163" s="40"/>
      <c r="ARB163" s="40"/>
      <c r="ARC163" s="40"/>
      <c r="ARD163" s="40"/>
      <c r="ARE163" s="40"/>
      <c r="ARF163" s="40"/>
      <c r="ARG163" s="40"/>
      <c r="ARH163" s="40"/>
      <c r="ARI163" s="40"/>
      <c r="ARJ163" s="40"/>
      <c r="ARK163" s="40"/>
      <c r="ARL163" s="40"/>
      <c r="ARM163" s="40"/>
      <c r="ARN163" s="40"/>
      <c r="ARO163" s="40"/>
      <c r="ARP163" s="40"/>
      <c r="ARQ163" s="40"/>
      <c r="ARR163" s="40"/>
      <c r="ARS163" s="40"/>
      <c r="ART163" s="40"/>
      <c r="ARU163" s="40"/>
      <c r="ARV163" s="40"/>
      <c r="ARW163" s="40"/>
      <c r="ARX163" s="40"/>
      <c r="ARY163" s="40"/>
      <c r="ARZ163" s="40"/>
      <c r="ASA163" s="40"/>
      <c r="ASB163" s="40"/>
      <c r="ASC163" s="40"/>
      <c r="ASD163" s="40"/>
      <c r="ASE163" s="40"/>
      <c r="ASF163" s="40"/>
      <c r="ASG163" s="40"/>
      <c r="ASH163" s="40"/>
      <c r="ASI163" s="40"/>
      <c r="ASJ163" s="40"/>
      <c r="ASK163" s="40"/>
      <c r="ASL163" s="40"/>
      <c r="ASM163" s="40"/>
      <c r="ASN163" s="40"/>
      <c r="ASO163" s="40"/>
      <c r="ASP163" s="40"/>
      <c r="ASQ163" s="40"/>
      <c r="ASR163" s="40"/>
      <c r="ASS163" s="40"/>
      <c r="AST163" s="40"/>
      <c r="ASU163" s="40"/>
      <c r="ASV163" s="40"/>
      <c r="ASW163" s="40"/>
      <c r="ASX163" s="40"/>
      <c r="ASY163" s="40"/>
      <c r="ASZ163" s="40"/>
      <c r="ATA163" s="40"/>
      <c r="ATB163" s="40"/>
      <c r="ATC163" s="40"/>
      <c r="ATD163" s="40"/>
      <c r="ATE163" s="40"/>
      <c r="ATF163" s="40"/>
      <c r="ATG163" s="40"/>
      <c r="ATH163" s="40"/>
      <c r="ATI163" s="40"/>
      <c r="ATJ163" s="40"/>
      <c r="ATK163" s="40"/>
      <c r="ATL163" s="40"/>
      <c r="ATM163" s="40"/>
      <c r="ATN163" s="40"/>
      <c r="ATO163" s="40"/>
      <c r="ATP163" s="40"/>
      <c r="ATQ163" s="40"/>
      <c r="ATR163" s="40"/>
      <c r="ATS163" s="40"/>
      <c r="ATT163" s="40"/>
      <c r="ATU163" s="40"/>
      <c r="ATV163" s="40"/>
      <c r="ATW163" s="40"/>
      <c r="ATX163" s="40"/>
      <c r="ATY163" s="40"/>
      <c r="ATZ163" s="40"/>
      <c r="AUA163" s="40"/>
      <c r="AUB163" s="40"/>
      <c r="AUC163" s="40"/>
      <c r="AUD163" s="40"/>
      <c r="AUE163" s="40"/>
      <c r="AUF163" s="40"/>
      <c r="AUG163" s="40"/>
      <c r="AUH163" s="40"/>
      <c r="AUI163" s="40"/>
      <c r="AUJ163" s="40"/>
      <c r="AUK163" s="40"/>
      <c r="AUL163" s="40"/>
      <c r="AUM163" s="40"/>
      <c r="AUN163" s="40"/>
      <c r="AUO163" s="40"/>
      <c r="AUP163" s="40"/>
      <c r="AUQ163" s="40"/>
      <c r="AUR163" s="40"/>
      <c r="AUS163" s="40"/>
      <c r="AUT163" s="40"/>
      <c r="AUU163" s="40"/>
      <c r="AUV163" s="40"/>
      <c r="AUW163" s="40"/>
      <c r="AUX163" s="40"/>
      <c r="AUY163" s="40"/>
      <c r="AUZ163" s="40"/>
      <c r="AVA163" s="40"/>
      <c r="AVB163" s="40"/>
      <c r="AVC163" s="40"/>
      <c r="AVD163" s="40"/>
      <c r="AVE163" s="40"/>
      <c r="AVF163" s="40"/>
      <c r="AVG163" s="40"/>
      <c r="AVH163" s="40"/>
      <c r="AVI163" s="40"/>
      <c r="AVJ163" s="40"/>
      <c r="AVK163" s="40"/>
      <c r="AVL163" s="40"/>
      <c r="AVM163" s="40"/>
      <c r="AVN163" s="40"/>
      <c r="AVO163" s="40"/>
      <c r="AVP163" s="40"/>
      <c r="AVQ163" s="40"/>
      <c r="AVR163" s="40"/>
      <c r="AVS163" s="40"/>
      <c r="AVT163" s="40"/>
      <c r="AVU163" s="40"/>
      <c r="AVV163" s="40"/>
      <c r="AVW163" s="40"/>
      <c r="AVX163" s="40"/>
      <c r="AVY163" s="40"/>
      <c r="AVZ163" s="40"/>
      <c r="AWA163" s="40"/>
      <c r="AWB163" s="40"/>
      <c r="AWC163" s="40"/>
      <c r="AWD163" s="40"/>
      <c r="AWE163" s="40"/>
      <c r="AWF163" s="40"/>
      <c r="AWG163" s="40"/>
      <c r="AWH163" s="40"/>
      <c r="AWI163" s="40"/>
      <c r="AWJ163" s="40"/>
      <c r="AWK163" s="40"/>
      <c r="AWL163" s="40"/>
      <c r="AWM163" s="40"/>
      <c r="AWN163" s="40"/>
      <c r="AWO163" s="40"/>
      <c r="AWP163" s="40"/>
      <c r="AWQ163" s="40"/>
      <c r="AWR163" s="40"/>
      <c r="AWS163" s="40"/>
      <c r="AWT163" s="40"/>
      <c r="AWU163" s="40"/>
      <c r="AWV163" s="40"/>
      <c r="AWW163" s="40"/>
      <c r="AWX163" s="40"/>
      <c r="AWY163" s="40"/>
      <c r="AWZ163" s="40"/>
      <c r="AXA163" s="40"/>
      <c r="AXB163" s="40"/>
      <c r="AXC163" s="40"/>
      <c r="AXD163" s="40"/>
      <c r="AXE163" s="40"/>
      <c r="AXF163" s="40"/>
      <c r="AXG163" s="40"/>
      <c r="AXH163" s="40"/>
      <c r="AXI163" s="40"/>
      <c r="AXJ163" s="40"/>
      <c r="AXK163" s="40"/>
      <c r="AXL163" s="40"/>
      <c r="AXM163" s="40"/>
      <c r="AXN163" s="40"/>
      <c r="AXO163" s="40"/>
      <c r="AXP163" s="40"/>
      <c r="AXQ163" s="40"/>
      <c r="AXR163" s="40"/>
      <c r="AXS163" s="40"/>
      <c r="AXT163" s="40"/>
      <c r="AXU163" s="40"/>
      <c r="AXV163" s="40"/>
      <c r="AXW163" s="40"/>
      <c r="AXX163" s="40"/>
      <c r="AXY163" s="40"/>
      <c r="AXZ163" s="40"/>
      <c r="AYA163" s="40"/>
      <c r="AYB163" s="40"/>
      <c r="AYC163" s="40"/>
      <c r="AYD163" s="40"/>
      <c r="AYE163" s="40"/>
      <c r="AYF163" s="40"/>
      <c r="AYG163" s="40"/>
      <c r="AYH163" s="40"/>
      <c r="AYI163" s="40"/>
      <c r="AYJ163" s="40"/>
      <c r="AYK163" s="40"/>
      <c r="AYL163" s="40"/>
      <c r="AYM163" s="40"/>
      <c r="AYN163" s="40"/>
      <c r="AYO163" s="40"/>
      <c r="AYP163" s="40"/>
      <c r="AYQ163" s="40"/>
      <c r="AYR163" s="40"/>
      <c r="AYS163" s="40"/>
      <c r="AYT163" s="40"/>
      <c r="AYU163" s="40"/>
      <c r="AYV163" s="40"/>
      <c r="AYW163" s="40"/>
      <c r="AYX163" s="40"/>
      <c r="AYY163" s="40"/>
      <c r="AYZ163" s="40"/>
      <c r="AZA163" s="40"/>
      <c r="AZB163" s="40"/>
      <c r="AZC163" s="40"/>
      <c r="AZD163" s="40"/>
      <c r="AZE163" s="40"/>
      <c r="AZF163" s="40"/>
      <c r="AZG163" s="40"/>
      <c r="AZH163" s="40"/>
      <c r="AZI163" s="40"/>
      <c r="AZJ163" s="40"/>
      <c r="AZK163" s="40"/>
      <c r="AZL163" s="40"/>
      <c r="AZM163" s="40"/>
      <c r="AZN163" s="40"/>
      <c r="AZO163" s="40"/>
      <c r="AZP163" s="40"/>
      <c r="AZQ163" s="40"/>
      <c r="AZR163" s="40"/>
      <c r="AZS163" s="40"/>
      <c r="AZT163" s="40"/>
      <c r="AZU163" s="40"/>
      <c r="AZV163" s="40"/>
      <c r="AZW163" s="40"/>
      <c r="AZX163" s="40"/>
      <c r="AZY163" s="40"/>
      <c r="AZZ163" s="40"/>
      <c r="BAA163" s="40"/>
      <c r="BAB163" s="40"/>
      <c r="BAC163" s="40"/>
      <c r="BAD163" s="40"/>
      <c r="BAE163" s="40"/>
      <c r="BAF163" s="40"/>
      <c r="BAG163" s="40"/>
      <c r="BAH163" s="40"/>
      <c r="BAI163" s="40"/>
      <c r="BAJ163" s="40"/>
      <c r="BAK163" s="40"/>
      <c r="BAL163" s="40"/>
      <c r="BAM163" s="40"/>
      <c r="BAN163" s="40"/>
      <c r="BAO163" s="40"/>
      <c r="BAP163" s="40"/>
      <c r="BAQ163" s="40"/>
      <c r="BAR163" s="40"/>
      <c r="BAS163" s="40"/>
      <c r="BAT163" s="40"/>
      <c r="BAU163" s="40"/>
      <c r="BAV163" s="40"/>
      <c r="BAW163" s="40"/>
      <c r="BAX163" s="40"/>
      <c r="BAY163" s="40"/>
      <c r="BAZ163" s="40"/>
      <c r="BBA163" s="40"/>
      <c r="BBB163" s="40"/>
      <c r="BBC163" s="40"/>
      <c r="BBD163" s="40"/>
      <c r="BBE163" s="40"/>
      <c r="BBF163" s="40"/>
      <c r="BBG163" s="40"/>
      <c r="BBH163" s="40"/>
      <c r="BBI163" s="40"/>
      <c r="BBJ163" s="40"/>
      <c r="BBK163" s="40"/>
      <c r="BBL163" s="40"/>
      <c r="BBM163" s="40"/>
      <c r="BBN163" s="40"/>
      <c r="BBO163" s="40"/>
      <c r="BBP163" s="40"/>
      <c r="BBQ163" s="40"/>
      <c r="BBR163" s="40"/>
      <c r="BBS163" s="40"/>
      <c r="BBT163" s="40"/>
      <c r="BBU163" s="40"/>
      <c r="BBV163" s="40"/>
      <c r="BBW163" s="40"/>
      <c r="BBX163" s="40"/>
      <c r="BBY163" s="40"/>
      <c r="BBZ163" s="40"/>
      <c r="BCA163" s="40"/>
      <c r="BCB163" s="40"/>
      <c r="BCC163" s="40"/>
      <c r="BCD163" s="40"/>
      <c r="BCE163" s="40"/>
      <c r="BCF163" s="40"/>
      <c r="BCG163" s="40"/>
      <c r="BCH163" s="40"/>
      <c r="BCI163" s="40"/>
      <c r="BCJ163" s="40"/>
      <c r="BCK163" s="40"/>
      <c r="BCL163" s="40"/>
      <c r="BCM163" s="40"/>
      <c r="BCN163" s="40"/>
      <c r="BCO163" s="40"/>
      <c r="BCP163" s="40"/>
      <c r="BCQ163" s="40"/>
      <c r="BCR163" s="40"/>
      <c r="BCS163" s="40"/>
      <c r="BCT163" s="40"/>
      <c r="BCU163" s="40"/>
      <c r="BCV163" s="40"/>
      <c r="BCW163" s="40"/>
      <c r="BCX163" s="40"/>
      <c r="BCY163" s="40"/>
      <c r="BCZ163" s="40"/>
      <c r="BDA163" s="40"/>
      <c r="BDB163" s="40"/>
      <c r="BDC163" s="40"/>
      <c r="BDD163" s="40"/>
      <c r="BDE163" s="40"/>
      <c r="BDF163" s="40"/>
      <c r="BDG163" s="40"/>
      <c r="BDH163" s="40"/>
      <c r="BDI163" s="40"/>
      <c r="BDJ163" s="40"/>
      <c r="BDK163" s="40"/>
      <c r="BDL163" s="40"/>
      <c r="BDM163" s="40"/>
      <c r="BDN163" s="40"/>
      <c r="BDO163" s="40"/>
      <c r="BDP163" s="40"/>
      <c r="BDQ163" s="40"/>
      <c r="BDR163" s="40"/>
      <c r="BDS163" s="40"/>
      <c r="BDT163" s="40"/>
      <c r="BDU163" s="40"/>
      <c r="BDV163" s="40"/>
      <c r="BDW163" s="40"/>
      <c r="BDX163" s="40"/>
      <c r="BDY163" s="40"/>
      <c r="BDZ163" s="40"/>
      <c r="BEA163" s="40"/>
      <c r="BEB163" s="40"/>
      <c r="BEC163" s="40"/>
      <c r="BED163" s="40"/>
      <c r="BEE163" s="40"/>
      <c r="BEF163" s="40"/>
      <c r="BEG163" s="40"/>
      <c r="BEH163" s="40"/>
      <c r="BEI163" s="40"/>
      <c r="BEJ163" s="40"/>
      <c r="BEK163" s="40"/>
      <c r="BEL163" s="40"/>
      <c r="BEM163" s="40"/>
      <c r="BEN163" s="40"/>
      <c r="BEO163" s="40"/>
      <c r="BEP163" s="40"/>
      <c r="BEQ163" s="40"/>
      <c r="BER163" s="40"/>
      <c r="BES163" s="40"/>
      <c r="BET163" s="40"/>
      <c r="BEU163" s="40"/>
      <c r="BEV163" s="40"/>
      <c r="BEW163" s="40"/>
      <c r="BEX163" s="40"/>
      <c r="BEY163" s="40"/>
      <c r="BEZ163" s="40"/>
      <c r="BFA163" s="40"/>
      <c r="BFB163" s="40"/>
      <c r="BFC163" s="40"/>
      <c r="BFD163" s="40"/>
      <c r="BFE163" s="40"/>
      <c r="BFF163" s="40"/>
      <c r="BFG163" s="40"/>
      <c r="BFH163" s="40"/>
      <c r="BFI163" s="40"/>
      <c r="BFJ163" s="40"/>
      <c r="BFK163" s="40"/>
      <c r="BFL163" s="40"/>
      <c r="BFM163" s="40"/>
      <c r="BFN163" s="40"/>
      <c r="BFO163" s="40"/>
      <c r="BFP163" s="40"/>
      <c r="BFQ163" s="40"/>
      <c r="BFR163" s="40"/>
      <c r="BFS163" s="40"/>
      <c r="BFT163" s="40"/>
      <c r="BFU163" s="40"/>
      <c r="BFV163" s="40"/>
      <c r="BFW163" s="40"/>
      <c r="BFX163" s="40"/>
      <c r="BFY163" s="40"/>
      <c r="BFZ163" s="40"/>
      <c r="BGA163" s="40"/>
      <c r="BGB163" s="40"/>
      <c r="BGC163" s="40"/>
      <c r="BGD163" s="40"/>
      <c r="BGE163" s="40"/>
      <c r="BGF163" s="40"/>
      <c r="BGG163" s="40"/>
      <c r="BGH163" s="40"/>
      <c r="BGI163" s="40"/>
      <c r="BGJ163" s="40"/>
      <c r="BGK163" s="40"/>
      <c r="BGL163" s="40"/>
      <c r="BGM163" s="40"/>
      <c r="BGN163" s="40"/>
      <c r="BGO163" s="40"/>
      <c r="BGP163" s="40"/>
      <c r="BGQ163" s="40"/>
      <c r="BGR163" s="40"/>
      <c r="BGS163" s="40"/>
      <c r="BGT163" s="40"/>
      <c r="BGU163" s="40"/>
      <c r="BGV163" s="40"/>
      <c r="BGW163" s="40"/>
      <c r="BGX163" s="40"/>
      <c r="BGY163" s="40"/>
      <c r="BGZ163" s="40"/>
      <c r="BHA163" s="40"/>
      <c r="BHB163" s="40"/>
      <c r="BHC163" s="40"/>
      <c r="BHD163" s="40"/>
      <c r="BHE163" s="40"/>
      <c r="BHF163" s="40"/>
      <c r="BHG163" s="40"/>
      <c r="BHH163" s="40"/>
      <c r="BHI163" s="40"/>
      <c r="BHJ163" s="40"/>
      <c r="BHK163" s="40"/>
      <c r="BHL163" s="40"/>
      <c r="BHM163" s="40"/>
      <c r="BHN163" s="40"/>
      <c r="BHO163" s="40"/>
      <c r="BHP163" s="40"/>
      <c r="BHQ163" s="40"/>
      <c r="BHR163" s="40"/>
      <c r="BHS163" s="40"/>
      <c r="BHT163" s="40"/>
      <c r="BHU163" s="40"/>
      <c r="BHV163" s="40"/>
      <c r="BHW163" s="40"/>
      <c r="BHX163" s="40"/>
      <c r="BHY163" s="40"/>
      <c r="BHZ163" s="40"/>
      <c r="BIA163" s="40"/>
      <c r="BIB163" s="40"/>
      <c r="BIC163" s="40"/>
      <c r="BID163" s="40"/>
      <c r="BIE163" s="40"/>
      <c r="BIF163" s="40"/>
      <c r="BIG163" s="40"/>
      <c r="BIH163" s="40"/>
      <c r="BII163" s="40"/>
      <c r="BIJ163" s="40"/>
      <c r="BIK163" s="40"/>
      <c r="BIL163" s="40"/>
      <c r="BIM163" s="40"/>
      <c r="BIN163" s="40"/>
      <c r="BIO163" s="40"/>
      <c r="BIP163" s="40"/>
      <c r="BIQ163" s="40"/>
      <c r="BIR163" s="40"/>
      <c r="BIS163" s="40"/>
      <c r="BIT163" s="40"/>
      <c r="BIU163" s="40"/>
      <c r="BIV163" s="40"/>
      <c r="BIW163" s="40"/>
      <c r="BIX163" s="40"/>
      <c r="BIY163" s="40"/>
      <c r="BIZ163" s="40"/>
      <c r="BJA163" s="40"/>
      <c r="BJB163" s="40"/>
      <c r="BJC163" s="40"/>
      <c r="BJD163" s="40"/>
      <c r="BJE163" s="40"/>
      <c r="BJF163" s="40"/>
      <c r="BJG163" s="40"/>
      <c r="BJH163" s="40"/>
      <c r="BJI163" s="40"/>
      <c r="BJJ163" s="40"/>
      <c r="BJK163" s="40"/>
      <c r="BJL163" s="40"/>
      <c r="BJM163" s="40"/>
      <c r="BJN163" s="40"/>
      <c r="BJO163" s="40"/>
      <c r="BJP163" s="40"/>
      <c r="BJQ163" s="40"/>
      <c r="BJR163" s="40"/>
      <c r="BJS163" s="40"/>
      <c r="BJT163" s="40"/>
      <c r="BJU163" s="40"/>
      <c r="BJV163" s="40"/>
      <c r="BJW163" s="40"/>
      <c r="BJX163" s="40"/>
      <c r="BJY163" s="40"/>
      <c r="BJZ163" s="40"/>
      <c r="BKA163" s="40"/>
      <c r="BKB163" s="40"/>
      <c r="BKC163" s="40"/>
      <c r="BKD163" s="40"/>
      <c r="BKE163" s="40"/>
      <c r="BKF163" s="40"/>
      <c r="BKG163" s="40"/>
      <c r="BKH163" s="40"/>
      <c r="BKI163" s="40"/>
      <c r="BKJ163" s="40"/>
      <c r="BKK163" s="40"/>
      <c r="BKL163" s="40"/>
      <c r="BKM163" s="40"/>
      <c r="BKN163" s="40"/>
      <c r="BKO163" s="40"/>
      <c r="BKP163" s="40"/>
      <c r="BKQ163" s="40"/>
      <c r="BKR163" s="40"/>
      <c r="BKS163" s="40"/>
      <c r="BKT163" s="40"/>
      <c r="BKU163" s="40"/>
      <c r="BKV163" s="40"/>
      <c r="BKW163" s="40"/>
      <c r="BKX163" s="40"/>
      <c r="BKY163" s="40"/>
      <c r="BKZ163" s="40"/>
      <c r="BLA163" s="40"/>
      <c r="BLB163" s="40"/>
      <c r="BLC163" s="40"/>
      <c r="BLD163" s="40"/>
      <c r="BLE163" s="40"/>
      <c r="BLF163" s="40"/>
      <c r="BLG163" s="40"/>
      <c r="BLH163" s="40"/>
      <c r="BLI163" s="40"/>
      <c r="BLJ163" s="40"/>
      <c r="BLK163" s="40"/>
      <c r="BLL163" s="40"/>
      <c r="BLM163" s="40"/>
      <c r="BLN163" s="40"/>
      <c r="BLO163" s="40"/>
      <c r="BLP163" s="40"/>
      <c r="BLQ163" s="40"/>
      <c r="BLR163" s="40"/>
      <c r="BLS163" s="40"/>
      <c r="BLT163" s="40"/>
      <c r="BLU163" s="40"/>
      <c r="BLV163" s="40"/>
      <c r="BLW163" s="40"/>
      <c r="BLX163" s="40"/>
      <c r="BLY163" s="40"/>
      <c r="BLZ163" s="40"/>
      <c r="BMA163" s="40"/>
      <c r="BMB163" s="40"/>
      <c r="BMC163" s="40"/>
      <c r="BMD163" s="40"/>
      <c r="BME163" s="40"/>
      <c r="BMF163" s="40"/>
      <c r="BMG163" s="40"/>
      <c r="BMH163" s="40"/>
      <c r="BMI163" s="40"/>
      <c r="BMJ163" s="40"/>
      <c r="BMK163" s="40"/>
      <c r="BML163" s="40"/>
      <c r="BMM163" s="40"/>
      <c r="BMN163" s="40"/>
      <c r="BMO163" s="40"/>
      <c r="BMP163" s="40"/>
      <c r="BMQ163" s="40"/>
      <c r="BMR163" s="40"/>
      <c r="BMS163" s="40"/>
      <c r="BMT163" s="40"/>
      <c r="BMU163" s="40"/>
      <c r="BMV163" s="40"/>
      <c r="BMW163" s="40"/>
      <c r="BMX163" s="40"/>
      <c r="BMY163" s="40"/>
      <c r="BMZ163" s="40"/>
      <c r="BNA163" s="40"/>
      <c r="BNB163" s="40"/>
      <c r="BNC163" s="40"/>
      <c r="BND163" s="40"/>
      <c r="BNE163" s="40"/>
      <c r="BNF163" s="40"/>
      <c r="BNG163" s="40"/>
      <c r="BNH163" s="40"/>
      <c r="BNI163" s="40"/>
      <c r="BNJ163" s="40"/>
      <c r="BNK163" s="40"/>
      <c r="BNL163" s="40"/>
      <c r="BNM163" s="40"/>
      <c r="BNN163" s="40"/>
      <c r="BNO163" s="40"/>
      <c r="BNP163" s="40"/>
      <c r="BNQ163" s="40"/>
      <c r="BNR163" s="40"/>
      <c r="BNS163" s="40"/>
      <c r="BNT163" s="40"/>
      <c r="BNU163" s="40"/>
      <c r="BNV163" s="40"/>
      <c r="BNW163" s="40"/>
      <c r="BNX163" s="40"/>
      <c r="BNY163" s="40"/>
      <c r="BNZ163" s="40"/>
      <c r="BOA163" s="40"/>
      <c r="BOB163" s="40"/>
      <c r="BOC163" s="40"/>
      <c r="BOD163" s="40"/>
      <c r="BOE163" s="40"/>
      <c r="BOF163" s="40"/>
      <c r="BOG163" s="40"/>
      <c r="BOH163" s="40"/>
      <c r="BOI163" s="40"/>
      <c r="BOJ163" s="40"/>
      <c r="BOK163" s="40"/>
      <c r="BOL163" s="40"/>
      <c r="BOM163" s="40"/>
      <c r="BON163" s="40"/>
      <c r="BOO163" s="40"/>
      <c r="BOP163" s="40"/>
      <c r="BOQ163" s="40"/>
      <c r="BOR163" s="40"/>
      <c r="BOS163" s="40"/>
      <c r="BOT163" s="40"/>
      <c r="BOU163" s="40"/>
      <c r="BOV163" s="40"/>
      <c r="BOW163" s="40"/>
      <c r="BOX163" s="40"/>
      <c r="BOY163" s="40"/>
      <c r="BOZ163" s="40"/>
      <c r="BPA163" s="40"/>
      <c r="BPB163" s="40"/>
      <c r="BPC163" s="40"/>
      <c r="BPD163" s="40"/>
      <c r="BPE163" s="40"/>
      <c r="BPF163" s="40"/>
      <c r="BPG163" s="40"/>
      <c r="BPH163" s="40"/>
      <c r="BPI163" s="40"/>
      <c r="BPJ163" s="40"/>
      <c r="BPK163" s="40"/>
      <c r="BPL163" s="40"/>
      <c r="BPM163" s="40"/>
      <c r="BPN163" s="40"/>
      <c r="BPO163" s="40"/>
      <c r="BPP163" s="40"/>
      <c r="BPQ163" s="40"/>
      <c r="BPR163" s="40"/>
      <c r="BPS163" s="40"/>
      <c r="BPT163" s="40"/>
      <c r="BPU163" s="40"/>
      <c r="BPV163" s="40"/>
      <c r="BPW163" s="40"/>
      <c r="BPX163" s="40"/>
      <c r="BPY163" s="40"/>
      <c r="BPZ163" s="40"/>
      <c r="BQA163" s="40"/>
      <c r="BQB163" s="40"/>
      <c r="BQC163" s="40"/>
      <c r="BQD163" s="40"/>
      <c r="BQE163" s="40"/>
      <c r="BQF163" s="40"/>
      <c r="BQG163" s="40"/>
      <c r="BQH163" s="40"/>
      <c r="BQI163" s="40"/>
      <c r="BQJ163" s="40"/>
      <c r="BQK163" s="40"/>
      <c r="BQL163" s="40"/>
      <c r="BQM163" s="40"/>
      <c r="BQN163" s="40"/>
      <c r="BQO163" s="40"/>
      <c r="BQP163" s="40"/>
      <c r="BQQ163" s="40"/>
      <c r="BQR163" s="40"/>
      <c r="BQS163" s="40"/>
      <c r="BQT163" s="40"/>
      <c r="BQU163" s="40"/>
      <c r="BQV163" s="40"/>
      <c r="BQW163" s="40"/>
      <c r="BQX163" s="40"/>
      <c r="BQY163" s="40"/>
      <c r="BQZ163" s="40"/>
      <c r="BRA163" s="40"/>
      <c r="BRB163" s="40"/>
      <c r="BRC163" s="40"/>
      <c r="BRD163" s="40"/>
      <c r="BRE163" s="40"/>
      <c r="BRF163" s="40"/>
      <c r="BRG163" s="40"/>
      <c r="BRH163" s="40"/>
      <c r="BRI163" s="40"/>
      <c r="BRJ163" s="40"/>
      <c r="BRK163" s="40"/>
      <c r="BRL163" s="40"/>
      <c r="BRM163" s="40"/>
      <c r="BRN163" s="40"/>
      <c r="BRO163" s="40"/>
      <c r="BRP163" s="40"/>
      <c r="BRQ163" s="40"/>
      <c r="BRR163" s="40"/>
      <c r="BRS163" s="40"/>
      <c r="BRT163" s="40"/>
      <c r="BRU163" s="40"/>
      <c r="BRV163" s="40"/>
      <c r="BRW163" s="40"/>
      <c r="BRX163" s="40"/>
      <c r="BRY163" s="40"/>
      <c r="BRZ163" s="40"/>
      <c r="BSA163" s="40"/>
      <c r="BSB163" s="40"/>
      <c r="BSC163" s="40"/>
      <c r="BSD163" s="40"/>
      <c r="BSE163" s="40"/>
      <c r="BSF163" s="40"/>
      <c r="BSG163" s="40"/>
      <c r="BSH163" s="40"/>
      <c r="BSI163" s="40"/>
      <c r="BSJ163" s="40"/>
      <c r="BSK163" s="40"/>
      <c r="BSL163" s="40"/>
      <c r="BSM163" s="40"/>
      <c r="BSN163" s="40"/>
      <c r="BSO163" s="40"/>
      <c r="BSP163" s="40"/>
      <c r="BSQ163" s="40"/>
      <c r="BSR163" s="40"/>
      <c r="BSS163" s="40"/>
      <c r="BST163" s="40"/>
      <c r="BSU163" s="40"/>
      <c r="BSV163" s="40"/>
      <c r="BSW163" s="40"/>
      <c r="BSX163" s="40"/>
      <c r="BSY163" s="40"/>
      <c r="BSZ163" s="40"/>
      <c r="BTA163" s="40"/>
      <c r="BTB163" s="40"/>
      <c r="BTC163" s="40"/>
      <c r="BTD163" s="40"/>
      <c r="BTE163" s="40"/>
      <c r="BTF163" s="40"/>
      <c r="BTG163" s="40"/>
      <c r="BTH163" s="40"/>
      <c r="BTI163" s="40"/>
      <c r="BTJ163" s="40"/>
      <c r="BTK163" s="40"/>
      <c r="BTL163" s="40"/>
      <c r="BTM163" s="40"/>
      <c r="BTN163" s="40"/>
      <c r="BTO163" s="40"/>
      <c r="BTP163" s="40"/>
      <c r="BTQ163" s="40"/>
      <c r="BTR163" s="40"/>
      <c r="BTS163" s="40"/>
      <c r="BTT163" s="40"/>
      <c r="BTU163" s="40"/>
      <c r="BTV163" s="40"/>
      <c r="BTW163" s="40"/>
      <c r="BTX163" s="40"/>
      <c r="BTY163" s="40"/>
      <c r="BTZ163" s="40"/>
      <c r="BUA163" s="40"/>
      <c r="BUB163" s="40"/>
      <c r="BUC163" s="40"/>
      <c r="BUD163" s="40"/>
      <c r="BUE163" s="40"/>
      <c r="BUF163" s="40"/>
      <c r="BUG163" s="40"/>
      <c r="BUH163" s="40"/>
      <c r="BUI163" s="40"/>
      <c r="BUJ163" s="40"/>
      <c r="BUK163" s="40"/>
      <c r="BUL163" s="40"/>
      <c r="BUM163" s="40"/>
      <c r="BUN163" s="40"/>
      <c r="BUO163" s="40"/>
      <c r="BUP163" s="40"/>
      <c r="BUQ163" s="40"/>
      <c r="BUR163" s="40"/>
      <c r="BUS163" s="40"/>
      <c r="BUT163" s="40"/>
      <c r="BUU163" s="40"/>
      <c r="BUV163" s="40"/>
      <c r="BUW163" s="40"/>
      <c r="BUX163" s="40"/>
      <c r="BUY163" s="40"/>
      <c r="BUZ163" s="40"/>
      <c r="BVA163" s="40"/>
      <c r="BVB163" s="40"/>
      <c r="BVC163" s="40"/>
      <c r="BVD163" s="40"/>
      <c r="BVE163" s="40"/>
      <c r="BVF163" s="40"/>
      <c r="BVG163" s="40"/>
      <c r="BVH163" s="40"/>
      <c r="BVI163" s="40"/>
      <c r="BVJ163" s="40"/>
      <c r="BVK163" s="40"/>
      <c r="BVL163" s="40"/>
      <c r="BVM163" s="40"/>
      <c r="BVN163" s="40"/>
      <c r="BVO163" s="40"/>
      <c r="BVP163" s="40"/>
      <c r="BVQ163" s="40"/>
      <c r="BVR163" s="40"/>
      <c r="BVS163" s="40"/>
      <c r="BVT163" s="40"/>
      <c r="BVU163" s="40"/>
      <c r="BVV163" s="40"/>
      <c r="BVW163" s="40"/>
      <c r="BVX163" s="40"/>
      <c r="BVY163" s="40"/>
      <c r="BVZ163" s="40"/>
      <c r="BWA163" s="40"/>
      <c r="BWB163" s="40"/>
      <c r="BWC163" s="40"/>
      <c r="BWD163" s="40"/>
      <c r="BWE163" s="40"/>
      <c r="BWF163" s="40"/>
      <c r="BWG163" s="40"/>
      <c r="BWH163" s="40"/>
      <c r="BWI163" s="40"/>
      <c r="BWJ163" s="40"/>
      <c r="BWK163" s="40"/>
      <c r="BWL163" s="40"/>
      <c r="BWM163" s="40"/>
      <c r="BWN163" s="40"/>
      <c r="BWO163" s="40"/>
      <c r="BWP163" s="40"/>
      <c r="BWQ163" s="40"/>
      <c r="BWR163" s="40"/>
      <c r="BWS163" s="40"/>
      <c r="BWT163" s="40"/>
      <c r="BWU163" s="40"/>
      <c r="BWV163" s="40"/>
      <c r="BWW163" s="40"/>
      <c r="BWX163" s="40"/>
      <c r="BWY163" s="40"/>
      <c r="BWZ163" s="40"/>
      <c r="BXA163" s="40"/>
      <c r="BXB163" s="40"/>
      <c r="BXC163" s="40"/>
      <c r="BXD163" s="40"/>
      <c r="BXE163" s="40"/>
      <c r="BXF163" s="40"/>
      <c r="BXG163" s="40"/>
      <c r="BXH163" s="40"/>
      <c r="BXI163" s="40"/>
      <c r="BXJ163" s="40"/>
      <c r="BXK163" s="40"/>
      <c r="BXL163" s="40"/>
      <c r="BXM163" s="40"/>
      <c r="BXN163" s="40"/>
      <c r="BXO163" s="40"/>
      <c r="BXP163" s="40"/>
      <c r="BXQ163" s="40"/>
      <c r="BXR163" s="40"/>
      <c r="BXS163" s="40"/>
      <c r="BXT163" s="40"/>
      <c r="BXU163" s="40"/>
      <c r="BXV163" s="40"/>
      <c r="BXW163" s="40"/>
      <c r="BXX163" s="40"/>
      <c r="BXY163" s="40"/>
    </row>
    <row r="164" spans="1:2001" ht="18.75">
      <c r="A164" s="53"/>
      <c r="B164" s="126" t="s">
        <v>120</v>
      </c>
      <c r="C164" s="127"/>
      <c r="D164" s="128"/>
      <c r="E164" s="129"/>
      <c r="F164" s="129"/>
      <c r="G164" s="129"/>
      <c r="H164" s="129"/>
      <c r="I164" s="130"/>
      <c r="J164" s="131"/>
      <c r="K164" s="131"/>
      <c r="L164" s="130"/>
      <c r="M164" s="132">
        <f>M133+M163</f>
        <v>-3504.6072436736627</v>
      </c>
      <c r="N164" s="132">
        <f>N133+N163</f>
        <v>-42055.286924083994</v>
      </c>
    </row>
    <row r="165" spans="1:2001" ht="15.75">
      <c r="A165" s="53"/>
      <c r="B165" s="61"/>
      <c r="C165" s="94"/>
      <c r="D165" s="79"/>
      <c r="E165" s="119"/>
      <c r="F165" s="119"/>
      <c r="G165" s="119"/>
      <c r="H165" s="119"/>
      <c r="I165" s="77"/>
      <c r="L165" s="77"/>
      <c r="M165" s="77"/>
      <c r="N165" s="77"/>
    </row>
    <row r="166" spans="1:2001" ht="15.75">
      <c r="A166" s="53"/>
      <c r="B166" s="76"/>
      <c r="C166" s="94"/>
      <c r="D166" s="79"/>
      <c r="E166" s="119"/>
      <c r="F166" s="119"/>
      <c r="G166" s="119"/>
      <c r="H166" s="119"/>
      <c r="I166" s="77"/>
      <c r="L166" s="77"/>
      <c r="M166" s="77"/>
      <c r="N166" s="77"/>
    </row>
    <row r="167" spans="1:2001" s="2" customFormat="1" ht="15.75">
      <c r="A167" s="53"/>
      <c r="B167" s="76" t="s">
        <v>6</v>
      </c>
      <c r="C167" s="133"/>
      <c r="D167" s="134"/>
      <c r="E167" s="135"/>
      <c r="F167" s="135"/>
      <c r="G167" s="135"/>
      <c r="H167" s="135"/>
      <c r="I167" s="136"/>
      <c r="J167" s="137">
        <f>SUM(J15:J17,J19:J21,J23:J25,J33:J36)</f>
        <v>2035902.0000000002</v>
      </c>
      <c r="K167" s="138">
        <f>SUM(K15:K17,K19:K21,K23:K25,K33:K36)</f>
        <v>2120957.6399999997</v>
      </c>
      <c r="L167" s="136"/>
      <c r="M167" s="136"/>
      <c r="N167" s="136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0"/>
      <c r="JA167" s="40"/>
      <c r="JB167" s="40"/>
      <c r="JC167" s="40"/>
      <c r="JD167" s="40"/>
      <c r="JE167" s="40"/>
      <c r="JF167" s="40"/>
      <c r="JG167" s="40"/>
      <c r="JH167" s="40"/>
      <c r="JI167" s="40"/>
      <c r="JJ167" s="40"/>
      <c r="JK167" s="40"/>
      <c r="JL167" s="40"/>
      <c r="JM167" s="40"/>
      <c r="JN167" s="40"/>
      <c r="JO167" s="40"/>
      <c r="JP167" s="40"/>
      <c r="JQ167" s="40"/>
      <c r="JR167" s="40"/>
      <c r="JS167" s="40"/>
      <c r="JT167" s="40"/>
      <c r="JU167" s="40"/>
      <c r="JV167" s="40"/>
      <c r="JW167" s="40"/>
      <c r="JX167" s="40"/>
      <c r="JY167" s="40"/>
      <c r="JZ167" s="40"/>
      <c r="KA167" s="40"/>
      <c r="KB167" s="40"/>
      <c r="KC167" s="40"/>
      <c r="KD167" s="40"/>
      <c r="KE167" s="40"/>
      <c r="KF167" s="40"/>
      <c r="KG167" s="40"/>
      <c r="KH167" s="40"/>
      <c r="KI167" s="40"/>
      <c r="KJ167" s="40"/>
      <c r="KK167" s="40"/>
      <c r="KL167" s="40"/>
      <c r="KM167" s="40"/>
      <c r="KN167" s="40"/>
      <c r="KO167" s="40"/>
      <c r="KP167" s="40"/>
      <c r="KQ167" s="40"/>
      <c r="KR167" s="40"/>
      <c r="KS167" s="40"/>
      <c r="KT167" s="40"/>
      <c r="KU167" s="40"/>
      <c r="KV167" s="40"/>
      <c r="KW167" s="40"/>
      <c r="KX167" s="40"/>
      <c r="KY167" s="40"/>
      <c r="KZ167" s="40"/>
      <c r="LA167" s="40"/>
      <c r="LB167" s="40"/>
      <c r="LC167" s="40"/>
      <c r="LD167" s="40"/>
      <c r="LE167" s="40"/>
      <c r="LF167" s="40"/>
      <c r="LG167" s="40"/>
      <c r="LH167" s="40"/>
      <c r="LI167" s="40"/>
      <c r="LJ167" s="40"/>
      <c r="LK167" s="40"/>
      <c r="LL167" s="40"/>
      <c r="LM167" s="40"/>
      <c r="LN167" s="40"/>
      <c r="LO167" s="40"/>
      <c r="LP167" s="40"/>
      <c r="LQ167" s="40"/>
      <c r="LR167" s="40"/>
      <c r="LS167" s="40"/>
      <c r="LT167" s="40"/>
      <c r="LU167" s="40"/>
      <c r="LV167" s="40"/>
      <c r="LW167" s="40"/>
      <c r="LX167" s="40"/>
      <c r="LY167" s="40"/>
      <c r="LZ167" s="40"/>
      <c r="MA167" s="40"/>
      <c r="MB167" s="40"/>
      <c r="MC167" s="40"/>
      <c r="MD167" s="40"/>
      <c r="ME167" s="40"/>
      <c r="MF167" s="40"/>
      <c r="MG167" s="40"/>
      <c r="MH167" s="40"/>
      <c r="MI167" s="40"/>
      <c r="MJ167" s="40"/>
      <c r="MK167" s="40"/>
      <c r="ML167" s="40"/>
      <c r="MM167" s="40"/>
      <c r="MN167" s="40"/>
      <c r="MO167" s="40"/>
      <c r="MP167" s="40"/>
      <c r="MQ167" s="40"/>
      <c r="MR167" s="40"/>
      <c r="MS167" s="40"/>
      <c r="MT167" s="40"/>
      <c r="MU167" s="40"/>
      <c r="MV167" s="40"/>
      <c r="MW167" s="40"/>
      <c r="MX167" s="40"/>
      <c r="MY167" s="40"/>
      <c r="MZ167" s="40"/>
      <c r="NA167" s="40"/>
      <c r="NB167" s="40"/>
      <c r="NC167" s="40"/>
      <c r="ND167" s="40"/>
      <c r="NE167" s="40"/>
      <c r="NF167" s="40"/>
      <c r="NG167" s="40"/>
      <c r="NH167" s="40"/>
      <c r="NI167" s="40"/>
      <c r="NJ167" s="40"/>
      <c r="NK167" s="40"/>
      <c r="NL167" s="40"/>
      <c r="NM167" s="40"/>
      <c r="NN167" s="40"/>
      <c r="NO167" s="40"/>
      <c r="NP167" s="40"/>
      <c r="NQ167" s="40"/>
      <c r="NR167" s="40"/>
      <c r="NS167" s="40"/>
      <c r="NT167" s="40"/>
      <c r="NU167" s="40"/>
      <c r="NV167" s="40"/>
      <c r="NW167" s="40"/>
      <c r="NX167" s="40"/>
      <c r="NY167" s="40"/>
      <c r="NZ167" s="40"/>
      <c r="OA167" s="40"/>
      <c r="OB167" s="40"/>
      <c r="OC167" s="40"/>
      <c r="OD167" s="40"/>
      <c r="OE167" s="40"/>
      <c r="OF167" s="40"/>
      <c r="OG167" s="40"/>
      <c r="OH167" s="40"/>
      <c r="OI167" s="40"/>
      <c r="OJ167" s="40"/>
      <c r="OK167" s="40"/>
      <c r="OL167" s="40"/>
      <c r="OM167" s="40"/>
      <c r="ON167" s="40"/>
      <c r="OO167" s="40"/>
      <c r="OP167" s="40"/>
      <c r="OQ167" s="40"/>
      <c r="OR167" s="40"/>
      <c r="OS167" s="40"/>
      <c r="OT167" s="40"/>
      <c r="OU167" s="40"/>
      <c r="OV167" s="40"/>
      <c r="OW167" s="40"/>
      <c r="OX167" s="40"/>
      <c r="OY167" s="40"/>
      <c r="OZ167" s="40"/>
      <c r="PA167" s="40"/>
      <c r="PB167" s="40"/>
      <c r="PC167" s="40"/>
      <c r="PD167" s="40"/>
      <c r="PE167" s="40"/>
      <c r="PF167" s="40"/>
      <c r="PG167" s="40"/>
      <c r="PH167" s="40"/>
      <c r="PI167" s="40"/>
      <c r="PJ167" s="40"/>
      <c r="PK167" s="40"/>
      <c r="PL167" s="40"/>
      <c r="PM167" s="40"/>
      <c r="PN167" s="40"/>
      <c r="PO167" s="40"/>
      <c r="PP167" s="40"/>
      <c r="PQ167" s="40"/>
      <c r="PR167" s="40"/>
      <c r="PS167" s="40"/>
      <c r="PT167" s="40"/>
      <c r="PU167" s="40"/>
      <c r="PV167" s="40"/>
      <c r="PW167" s="40"/>
      <c r="PX167" s="40"/>
      <c r="PY167" s="40"/>
      <c r="PZ167" s="40"/>
      <c r="QA167" s="40"/>
      <c r="QB167" s="40"/>
      <c r="QC167" s="40"/>
      <c r="QD167" s="40"/>
      <c r="QE167" s="40"/>
      <c r="QF167" s="40"/>
      <c r="QG167" s="40"/>
      <c r="QH167" s="40"/>
      <c r="QI167" s="40"/>
      <c r="QJ167" s="40"/>
      <c r="QK167" s="40"/>
      <c r="QL167" s="40"/>
      <c r="QM167" s="40"/>
      <c r="QN167" s="40"/>
      <c r="QO167" s="40"/>
      <c r="QP167" s="40"/>
      <c r="QQ167" s="40"/>
      <c r="QR167" s="40"/>
      <c r="QS167" s="40"/>
      <c r="QT167" s="40"/>
      <c r="QU167" s="40"/>
      <c r="QV167" s="40"/>
      <c r="QW167" s="40"/>
      <c r="QX167" s="40"/>
      <c r="QY167" s="40"/>
      <c r="QZ167" s="40"/>
      <c r="RA167" s="40"/>
      <c r="RB167" s="40"/>
      <c r="RC167" s="40"/>
      <c r="RD167" s="40"/>
      <c r="RE167" s="40"/>
      <c r="RF167" s="40"/>
      <c r="RG167" s="40"/>
      <c r="RH167" s="40"/>
      <c r="RI167" s="40"/>
      <c r="RJ167" s="40"/>
      <c r="RK167" s="40"/>
      <c r="RL167" s="40"/>
      <c r="RM167" s="40"/>
      <c r="RN167" s="40"/>
      <c r="RO167" s="40"/>
      <c r="RP167" s="40"/>
      <c r="RQ167" s="40"/>
      <c r="RR167" s="40"/>
      <c r="RS167" s="40"/>
      <c r="RT167" s="40"/>
      <c r="RU167" s="40"/>
      <c r="RV167" s="40"/>
      <c r="RW167" s="40"/>
      <c r="RX167" s="40"/>
      <c r="RY167" s="40"/>
      <c r="RZ167" s="40"/>
      <c r="SA167" s="40"/>
      <c r="SB167" s="40"/>
      <c r="SC167" s="40"/>
      <c r="SD167" s="40"/>
      <c r="SE167" s="40"/>
      <c r="SF167" s="40"/>
      <c r="SG167" s="40"/>
      <c r="SH167" s="40"/>
      <c r="SI167" s="40"/>
      <c r="SJ167" s="40"/>
      <c r="SK167" s="40"/>
      <c r="SL167" s="40"/>
      <c r="SM167" s="40"/>
      <c r="SN167" s="40"/>
      <c r="SO167" s="40"/>
      <c r="SP167" s="40"/>
      <c r="SQ167" s="40"/>
      <c r="SR167" s="40"/>
      <c r="SS167" s="40"/>
      <c r="ST167" s="40"/>
      <c r="SU167" s="40"/>
      <c r="SV167" s="40"/>
      <c r="SW167" s="40"/>
      <c r="SX167" s="40"/>
      <c r="SY167" s="40"/>
      <c r="SZ167" s="40"/>
      <c r="TA167" s="40"/>
      <c r="TB167" s="40"/>
      <c r="TC167" s="40"/>
      <c r="TD167" s="40"/>
      <c r="TE167" s="40"/>
      <c r="TF167" s="40"/>
      <c r="TG167" s="40"/>
      <c r="TH167" s="40"/>
      <c r="TI167" s="40"/>
      <c r="TJ167" s="40"/>
      <c r="TK167" s="40"/>
      <c r="TL167" s="40"/>
      <c r="TM167" s="40"/>
      <c r="TN167" s="40"/>
      <c r="TO167" s="40"/>
      <c r="TP167" s="40"/>
      <c r="TQ167" s="40"/>
      <c r="TR167" s="40"/>
      <c r="TS167" s="40"/>
      <c r="TT167" s="40"/>
      <c r="TU167" s="40"/>
      <c r="TV167" s="40"/>
      <c r="TW167" s="40"/>
      <c r="TX167" s="40"/>
      <c r="TY167" s="40"/>
      <c r="TZ167" s="40"/>
      <c r="UA167" s="40"/>
      <c r="UB167" s="40"/>
      <c r="UC167" s="40"/>
      <c r="UD167" s="40"/>
      <c r="UE167" s="40"/>
      <c r="UF167" s="40"/>
      <c r="UG167" s="40"/>
      <c r="UH167" s="40"/>
      <c r="UI167" s="40"/>
      <c r="UJ167" s="40"/>
      <c r="UK167" s="40"/>
      <c r="UL167" s="40"/>
      <c r="UM167" s="40"/>
      <c r="UN167" s="40"/>
      <c r="UO167" s="40"/>
      <c r="UP167" s="40"/>
      <c r="UQ167" s="40"/>
      <c r="UR167" s="40"/>
      <c r="US167" s="40"/>
      <c r="UT167" s="40"/>
      <c r="UU167" s="40"/>
      <c r="UV167" s="40"/>
      <c r="UW167" s="40"/>
      <c r="UX167" s="40"/>
      <c r="UY167" s="40"/>
      <c r="UZ167" s="40"/>
      <c r="VA167" s="40"/>
      <c r="VB167" s="40"/>
      <c r="VC167" s="40"/>
      <c r="VD167" s="40"/>
      <c r="VE167" s="40"/>
      <c r="VF167" s="40"/>
      <c r="VG167" s="40"/>
      <c r="VH167" s="40"/>
      <c r="VI167" s="40"/>
      <c r="VJ167" s="40"/>
      <c r="VK167" s="40"/>
      <c r="VL167" s="40"/>
      <c r="VM167" s="40"/>
      <c r="VN167" s="40"/>
      <c r="VO167" s="40"/>
      <c r="VP167" s="40"/>
      <c r="VQ167" s="40"/>
      <c r="VR167" s="40"/>
      <c r="VS167" s="40"/>
      <c r="VT167" s="40"/>
      <c r="VU167" s="40"/>
      <c r="VV167" s="40"/>
      <c r="VW167" s="40"/>
      <c r="VX167" s="40"/>
      <c r="VY167" s="40"/>
      <c r="VZ167" s="40"/>
      <c r="WA167" s="40"/>
      <c r="WB167" s="40"/>
      <c r="WC167" s="40"/>
      <c r="WD167" s="40"/>
      <c r="WE167" s="40"/>
      <c r="WF167" s="40"/>
      <c r="WG167" s="40"/>
      <c r="WH167" s="40"/>
      <c r="WI167" s="40"/>
      <c r="WJ167" s="40"/>
      <c r="WK167" s="40"/>
      <c r="WL167" s="40"/>
      <c r="WM167" s="40"/>
      <c r="WN167" s="40"/>
      <c r="WO167" s="40"/>
      <c r="WP167" s="40"/>
      <c r="WQ167" s="40"/>
      <c r="WR167" s="40"/>
      <c r="WS167" s="40"/>
      <c r="WT167" s="40"/>
      <c r="WU167" s="40"/>
      <c r="WV167" s="40"/>
      <c r="WW167" s="40"/>
      <c r="WX167" s="40"/>
      <c r="WY167" s="40"/>
      <c r="WZ167" s="40"/>
      <c r="XA167" s="40"/>
      <c r="XB167" s="40"/>
      <c r="XC167" s="40"/>
      <c r="XD167" s="40"/>
      <c r="XE167" s="40"/>
      <c r="XF167" s="40"/>
      <c r="XG167" s="40"/>
      <c r="XH167" s="40"/>
      <c r="XI167" s="40"/>
      <c r="XJ167" s="40"/>
      <c r="XK167" s="40"/>
      <c r="XL167" s="40"/>
      <c r="XM167" s="40"/>
      <c r="XN167" s="40"/>
      <c r="XO167" s="40"/>
      <c r="XP167" s="40"/>
      <c r="XQ167" s="40"/>
      <c r="XR167" s="40"/>
      <c r="XS167" s="40"/>
      <c r="XT167" s="40"/>
      <c r="XU167" s="40"/>
      <c r="XV167" s="40"/>
      <c r="XW167" s="40"/>
      <c r="XX167" s="40"/>
      <c r="XY167" s="40"/>
      <c r="XZ167" s="40"/>
      <c r="YA167" s="40"/>
      <c r="YB167" s="40"/>
      <c r="YC167" s="40"/>
      <c r="YD167" s="40"/>
      <c r="YE167" s="40"/>
      <c r="YF167" s="40"/>
      <c r="YG167" s="40"/>
      <c r="YH167" s="40"/>
      <c r="YI167" s="40"/>
      <c r="YJ167" s="40"/>
      <c r="YK167" s="40"/>
      <c r="YL167" s="40"/>
      <c r="YM167" s="40"/>
      <c r="YN167" s="40"/>
      <c r="YO167" s="40"/>
      <c r="YP167" s="40"/>
      <c r="YQ167" s="40"/>
      <c r="YR167" s="40"/>
      <c r="YS167" s="40"/>
      <c r="YT167" s="40"/>
      <c r="YU167" s="40"/>
      <c r="YV167" s="40"/>
      <c r="YW167" s="40"/>
      <c r="YX167" s="40"/>
      <c r="YY167" s="40"/>
      <c r="YZ167" s="40"/>
      <c r="ZA167" s="40"/>
      <c r="ZB167" s="40"/>
      <c r="ZC167" s="40"/>
      <c r="ZD167" s="40"/>
      <c r="ZE167" s="40"/>
      <c r="ZF167" s="40"/>
      <c r="ZG167" s="40"/>
      <c r="ZH167" s="40"/>
      <c r="ZI167" s="40"/>
      <c r="ZJ167" s="40"/>
      <c r="ZK167" s="40"/>
      <c r="ZL167" s="40"/>
      <c r="ZM167" s="40"/>
      <c r="ZN167" s="40"/>
      <c r="ZO167" s="40"/>
      <c r="ZP167" s="40"/>
      <c r="ZQ167" s="40"/>
      <c r="ZR167" s="40"/>
      <c r="ZS167" s="40"/>
      <c r="ZT167" s="40"/>
      <c r="ZU167" s="40"/>
      <c r="ZV167" s="40"/>
      <c r="ZW167" s="40"/>
      <c r="ZX167" s="40"/>
      <c r="ZY167" s="40"/>
      <c r="ZZ167" s="40"/>
      <c r="AAA167" s="40"/>
      <c r="AAB167" s="40"/>
      <c r="AAC167" s="40"/>
      <c r="AAD167" s="40"/>
      <c r="AAE167" s="40"/>
      <c r="AAF167" s="40"/>
      <c r="AAG167" s="40"/>
      <c r="AAH167" s="40"/>
      <c r="AAI167" s="40"/>
      <c r="AAJ167" s="40"/>
      <c r="AAK167" s="40"/>
      <c r="AAL167" s="40"/>
      <c r="AAM167" s="40"/>
      <c r="AAN167" s="40"/>
      <c r="AAO167" s="40"/>
      <c r="AAP167" s="40"/>
      <c r="AAQ167" s="40"/>
      <c r="AAR167" s="40"/>
      <c r="AAS167" s="40"/>
      <c r="AAT167" s="40"/>
      <c r="AAU167" s="40"/>
      <c r="AAV167" s="40"/>
      <c r="AAW167" s="40"/>
      <c r="AAX167" s="40"/>
      <c r="AAY167" s="40"/>
      <c r="AAZ167" s="40"/>
      <c r="ABA167" s="40"/>
      <c r="ABB167" s="40"/>
      <c r="ABC167" s="40"/>
      <c r="ABD167" s="40"/>
      <c r="ABE167" s="40"/>
      <c r="ABF167" s="40"/>
      <c r="ABG167" s="40"/>
      <c r="ABH167" s="40"/>
      <c r="ABI167" s="40"/>
      <c r="ABJ167" s="40"/>
      <c r="ABK167" s="40"/>
      <c r="ABL167" s="40"/>
      <c r="ABM167" s="40"/>
      <c r="ABN167" s="40"/>
      <c r="ABO167" s="40"/>
      <c r="ABP167" s="40"/>
      <c r="ABQ167" s="40"/>
      <c r="ABR167" s="40"/>
      <c r="ABS167" s="40"/>
      <c r="ABT167" s="40"/>
      <c r="ABU167" s="40"/>
      <c r="ABV167" s="40"/>
      <c r="ABW167" s="40"/>
      <c r="ABX167" s="40"/>
      <c r="ABY167" s="40"/>
      <c r="ABZ167" s="40"/>
      <c r="ACA167" s="40"/>
      <c r="ACB167" s="40"/>
      <c r="ACC167" s="40"/>
      <c r="ACD167" s="40"/>
      <c r="ACE167" s="40"/>
      <c r="ACF167" s="40"/>
      <c r="ACG167" s="40"/>
      <c r="ACH167" s="40"/>
      <c r="ACI167" s="40"/>
      <c r="ACJ167" s="40"/>
      <c r="ACK167" s="40"/>
      <c r="ACL167" s="40"/>
      <c r="ACM167" s="40"/>
      <c r="ACN167" s="40"/>
      <c r="ACO167" s="40"/>
      <c r="ACP167" s="40"/>
      <c r="ACQ167" s="40"/>
      <c r="ACR167" s="40"/>
      <c r="ACS167" s="40"/>
      <c r="ACT167" s="40"/>
      <c r="ACU167" s="40"/>
      <c r="ACV167" s="40"/>
      <c r="ACW167" s="40"/>
      <c r="ACX167" s="40"/>
      <c r="ACY167" s="40"/>
      <c r="ACZ167" s="40"/>
      <c r="ADA167" s="40"/>
      <c r="ADB167" s="40"/>
      <c r="ADC167" s="40"/>
      <c r="ADD167" s="40"/>
      <c r="ADE167" s="40"/>
      <c r="ADF167" s="40"/>
      <c r="ADG167" s="40"/>
      <c r="ADH167" s="40"/>
      <c r="ADI167" s="40"/>
      <c r="ADJ167" s="40"/>
      <c r="ADK167" s="40"/>
      <c r="ADL167" s="40"/>
      <c r="ADM167" s="40"/>
      <c r="ADN167" s="40"/>
      <c r="ADO167" s="40"/>
      <c r="ADP167" s="40"/>
      <c r="ADQ167" s="40"/>
      <c r="ADR167" s="40"/>
      <c r="ADS167" s="40"/>
      <c r="ADT167" s="40"/>
      <c r="ADU167" s="40"/>
      <c r="ADV167" s="40"/>
      <c r="ADW167" s="40"/>
      <c r="ADX167" s="40"/>
      <c r="ADY167" s="40"/>
      <c r="ADZ167" s="40"/>
      <c r="AEA167" s="40"/>
      <c r="AEB167" s="40"/>
      <c r="AEC167" s="40"/>
      <c r="AED167" s="40"/>
      <c r="AEE167" s="40"/>
      <c r="AEF167" s="40"/>
      <c r="AEG167" s="40"/>
      <c r="AEH167" s="40"/>
      <c r="AEI167" s="40"/>
      <c r="AEJ167" s="40"/>
      <c r="AEK167" s="40"/>
      <c r="AEL167" s="40"/>
      <c r="AEM167" s="40"/>
      <c r="AEN167" s="40"/>
      <c r="AEO167" s="40"/>
      <c r="AEP167" s="40"/>
      <c r="AEQ167" s="40"/>
      <c r="AER167" s="40"/>
      <c r="AES167" s="40"/>
      <c r="AET167" s="40"/>
      <c r="AEU167" s="40"/>
      <c r="AEV167" s="40"/>
      <c r="AEW167" s="40"/>
      <c r="AEX167" s="40"/>
      <c r="AEY167" s="40"/>
      <c r="AEZ167" s="40"/>
      <c r="AFA167" s="40"/>
      <c r="AFB167" s="40"/>
      <c r="AFC167" s="40"/>
      <c r="AFD167" s="40"/>
      <c r="AFE167" s="40"/>
      <c r="AFF167" s="40"/>
      <c r="AFG167" s="40"/>
      <c r="AFH167" s="40"/>
      <c r="AFI167" s="40"/>
      <c r="AFJ167" s="40"/>
      <c r="AFK167" s="40"/>
      <c r="AFL167" s="40"/>
      <c r="AFM167" s="40"/>
      <c r="AFN167" s="40"/>
      <c r="AFO167" s="40"/>
      <c r="AFP167" s="40"/>
      <c r="AFQ167" s="40"/>
      <c r="AFR167" s="40"/>
      <c r="AFS167" s="40"/>
      <c r="AFT167" s="40"/>
      <c r="AFU167" s="40"/>
      <c r="AFV167" s="40"/>
      <c r="AFW167" s="40"/>
      <c r="AFX167" s="40"/>
      <c r="AFY167" s="40"/>
      <c r="AFZ167" s="40"/>
      <c r="AGA167" s="40"/>
      <c r="AGB167" s="40"/>
      <c r="AGC167" s="40"/>
      <c r="AGD167" s="40"/>
      <c r="AGE167" s="40"/>
      <c r="AGF167" s="40"/>
      <c r="AGG167" s="40"/>
      <c r="AGH167" s="40"/>
      <c r="AGI167" s="40"/>
      <c r="AGJ167" s="40"/>
      <c r="AGK167" s="40"/>
      <c r="AGL167" s="40"/>
      <c r="AGM167" s="40"/>
      <c r="AGN167" s="40"/>
      <c r="AGO167" s="40"/>
      <c r="AGP167" s="40"/>
      <c r="AGQ167" s="40"/>
      <c r="AGR167" s="40"/>
      <c r="AGS167" s="40"/>
      <c r="AGT167" s="40"/>
      <c r="AGU167" s="40"/>
      <c r="AGV167" s="40"/>
      <c r="AGW167" s="40"/>
      <c r="AGX167" s="40"/>
      <c r="AGY167" s="40"/>
      <c r="AGZ167" s="40"/>
      <c r="AHA167" s="40"/>
      <c r="AHB167" s="40"/>
      <c r="AHC167" s="40"/>
      <c r="AHD167" s="40"/>
      <c r="AHE167" s="40"/>
      <c r="AHF167" s="40"/>
      <c r="AHG167" s="40"/>
      <c r="AHH167" s="40"/>
      <c r="AHI167" s="40"/>
      <c r="AHJ167" s="40"/>
      <c r="AHK167" s="40"/>
      <c r="AHL167" s="40"/>
      <c r="AHM167" s="40"/>
      <c r="AHN167" s="40"/>
      <c r="AHO167" s="40"/>
      <c r="AHP167" s="40"/>
      <c r="AHQ167" s="40"/>
      <c r="AHR167" s="40"/>
      <c r="AHS167" s="40"/>
      <c r="AHT167" s="40"/>
      <c r="AHU167" s="40"/>
      <c r="AHV167" s="40"/>
      <c r="AHW167" s="40"/>
      <c r="AHX167" s="40"/>
      <c r="AHY167" s="40"/>
      <c r="AHZ167" s="40"/>
      <c r="AIA167" s="40"/>
      <c r="AIB167" s="40"/>
      <c r="AIC167" s="40"/>
      <c r="AID167" s="40"/>
      <c r="AIE167" s="40"/>
      <c r="AIF167" s="40"/>
      <c r="AIG167" s="40"/>
      <c r="AIH167" s="40"/>
      <c r="AII167" s="40"/>
      <c r="AIJ167" s="40"/>
      <c r="AIK167" s="40"/>
      <c r="AIL167" s="40"/>
      <c r="AIM167" s="40"/>
      <c r="AIN167" s="40"/>
      <c r="AIO167" s="40"/>
      <c r="AIP167" s="40"/>
      <c r="AIQ167" s="40"/>
      <c r="AIR167" s="40"/>
      <c r="AIS167" s="40"/>
      <c r="AIT167" s="40"/>
      <c r="AIU167" s="40"/>
      <c r="AIV167" s="40"/>
      <c r="AIW167" s="40"/>
      <c r="AIX167" s="40"/>
      <c r="AIY167" s="40"/>
      <c r="AIZ167" s="40"/>
      <c r="AJA167" s="40"/>
      <c r="AJB167" s="40"/>
      <c r="AJC167" s="40"/>
      <c r="AJD167" s="40"/>
      <c r="AJE167" s="40"/>
      <c r="AJF167" s="40"/>
      <c r="AJG167" s="40"/>
      <c r="AJH167" s="40"/>
      <c r="AJI167" s="40"/>
      <c r="AJJ167" s="40"/>
      <c r="AJK167" s="40"/>
      <c r="AJL167" s="40"/>
      <c r="AJM167" s="40"/>
      <c r="AJN167" s="40"/>
      <c r="AJO167" s="40"/>
      <c r="AJP167" s="40"/>
      <c r="AJQ167" s="40"/>
      <c r="AJR167" s="40"/>
      <c r="AJS167" s="40"/>
      <c r="AJT167" s="40"/>
      <c r="AJU167" s="40"/>
      <c r="AJV167" s="40"/>
      <c r="AJW167" s="40"/>
      <c r="AJX167" s="40"/>
      <c r="AJY167" s="40"/>
      <c r="AJZ167" s="40"/>
      <c r="AKA167" s="40"/>
      <c r="AKB167" s="40"/>
      <c r="AKC167" s="40"/>
      <c r="AKD167" s="40"/>
      <c r="AKE167" s="40"/>
      <c r="AKF167" s="40"/>
      <c r="AKG167" s="40"/>
      <c r="AKH167" s="40"/>
      <c r="AKI167" s="40"/>
      <c r="AKJ167" s="40"/>
      <c r="AKK167" s="40"/>
      <c r="AKL167" s="40"/>
      <c r="AKM167" s="40"/>
      <c r="AKN167" s="40"/>
      <c r="AKO167" s="40"/>
      <c r="AKP167" s="40"/>
      <c r="AKQ167" s="40"/>
      <c r="AKR167" s="40"/>
      <c r="AKS167" s="40"/>
      <c r="AKT167" s="40"/>
      <c r="AKU167" s="40"/>
      <c r="AKV167" s="40"/>
      <c r="AKW167" s="40"/>
      <c r="AKX167" s="40"/>
      <c r="AKY167" s="40"/>
      <c r="AKZ167" s="40"/>
      <c r="ALA167" s="40"/>
      <c r="ALB167" s="40"/>
      <c r="ALC167" s="40"/>
      <c r="ALD167" s="40"/>
      <c r="ALE167" s="40"/>
      <c r="ALF167" s="40"/>
      <c r="ALG167" s="40"/>
      <c r="ALH167" s="40"/>
      <c r="ALI167" s="40"/>
      <c r="ALJ167" s="40"/>
      <c r="ALK167" s="40"/>
      <c r="ALL167" s="40"/>
      <c r="ALM167" s="40"/>
      <c r="ALN167" s="40"/>
      <c r="ALO167" s="40"/>
      <c r="ALP167" s="40"/>
      <c r="ALQ167" s="40"/>
      <c r="ALR167" s="40"/>
      <c r="ALS167" s="40"/>
      <c r="ALT167" s="40"/>
      <c r="ALU167" s="40"/>
      <c r="ALV167" s="40"/>
      <c r="ALW167" s="40"/>
      <c r="ALX167" s="40"/>
      <c r="ALY167" s="40"/>
      <c r="ALZ167" s="40"/>
      <c r="AMA167" s="40"/>
      <c r="AMB167" s="40"/>
      <c r="AMC167" s="40"/>
      <c r="AMD167" s="40"/>
      <c r="AME167" s="40"/>
      <c r="AMF167" s="40"/>
      <c r="AMG167" s="40"/>
      <c r="AMH167" s="40"/>
      <c r="AMI167" s="40"/>
      <c r="AMJ167" s="40"/>
      <c r="AMK167" s="40"/>
      <c r="AML167" s="40"/>
      <c r="AMM167" s="40"/>
      <c r="AMN167" s="40"/>
      <c r="AMO167" s="40"/>
      <c r="AMP167" s="40"/>
      <c r="AMQ167" s="40"/>
      <c r="AMR167" s="40"/>
      <c r="AMS167" s="40"/>
      <c r="AMT167" s="40"/>
      <c r="AMU167" s="40"/>
      <c r="AMV167" s="40"/>
      <c r="AMW167" s="40"/>
      <c r="AMX167" s="40"/>
      <c r="AMY167" s="40"/>
      <c r="AMZ167" s="40"/>
      <c r="ANA167" s="40"/>
      <c r="ANB167" s="40"/>
      <c r="ANC167" s="40"/>
      <c r="AND167" s="40"/>
      <c r="ANE167" s="40"/>
      <c r="ANF167" s="40"/>
      <c r="ANG167" s="40"/>
      <c r="ANH167" s="40"/>
      <c r="ANI167" s="40"/>
      <c r="ANJ167" s="40"/>
      <c r="ANK167" s="40"/>
      <c r="ANL167" s="40"/>
      <c r="ANM167" s="40"/>
      <c r="ANN167" s="40"/>
      <c r="ANO167" s="40"/>
      <c r="ANP167" s="40"/>
      <c r="ANQ167" s="40"/>
      <c r="ANR167" s="40"/>
      <c r="ANS167" s="40"/>
      <c r="ANT167" s="40"/>
      <c r="ANU167" s="40"/>
      <c r="ANV167" s="40"/>
      <c r="ANW167" s="40"/>
      <c r="ANX167" s="40"/>
      <c r="ANY167" s="40"/>
      <c r="ANZ167" s="40"/>
      <c r="AOA167" s="40"/>
      <c r="AOB167" s="40"/>
      <c r="AOC167" s="40"/>
      <c r="AOD167" s="40"/>
      <c r="AOE167" s="40"/>
      <c r="AOF167" s="40"/>
      <c r="AOG167" s="40"/>
      <c r="AOH167" s="40"/>
      <c r="AOI167" s="40"/>
      <c r="AOJ167" s="40"/>
      <c r="AOK167" s="40"/>
      <c r="AOL167" s="40"/>
      <c r="AOM167" s="40"/>
      <c r="AON167" s="40"/>
      <c r="AOO167" s="40"/>
      <c r="AOP167" s="40"/>
      <c r="AOQ167" s="40"/>
      <c r="AOR167" s="40"/>
      <c r="AOS167" s="40"/>
      <c r="AOT167" s="40"/>
      <c r="AOU167" s="40"/>
      <c r="AOV167" s="40"/>
      <c r="AOW167" s="40"/>
      <c r="AOX167" s="40"/>
      <c r="AOY167" s="40"/>
      <c r="AOZ167" s="40"/>
      <c r="APA167" s="40"/>
      <c r="APB167" s="40"/>
      <c r="APC167" s="40"/>
      <c r="APD167" s="40"/>
      <c r="APE167" s="40"/>
      <c r="APF167" s="40"/>
      <c r="APG167" s="40"/>
      <c r="APH167" s="40"/>
      <c r="API167" s="40"/>
      <c r="APJ167" s="40"/>
      <c r="APK167" s="40"/>
      <c r="APL167" s="40"/>
      <c r="APM167" s="40"/>
      <c r="APN167" s="40"/>
      <c r="APO167" s="40"/>
      <c r="APP167" s="40"/>
      <c r="APQ167" s="40"/>
      <c r="APR167" s="40"/>
      <c r="APS167" s="40"/>
      <c r="APT167" s="40"/>
      <c r="APU167" s="40"/>
      <c r="APV167" s="40"/>
      <c r="APW167" s="40"/>
      <c r="APX167" s="40"/>
      <c r="APY167" s="40"/>
      <c r="APZ167" s="40"/>
      <c r="AQA167" s="40"/>
      <c r="AQB167" s="40"/>
      <c r="AQC167" s="40"/>
      <c r="AQD167" s="40"/>
      <c r="AQE167" s="40"/>
      <c r="AQF167" s="40"/>
      <c r="AQG167" s="40"/>
      <c r="AQH167" s="40"/>
      <c r="AQI167" s="40"/>
      <c r="AQJ167" s="40"/>
      <c r="AQK167" s="40"/>
      <c r="AQL167" s="40"/>
      <c r="AQM167" s="40"/>
      <c r="AQN167" s="40"/>
      <c r="AQO167" s="40"/>
      <c r="AQP167" s="40"/>
      <c r="AQQ167" s="40"/>
      <c r="AQR167" s="40"/>
      <c r="AQS167" s="40"/>
      <c r="AQT167" s="40"/>
      <c r="AQU167" s="40"/>
      <c r="AQV167" s="40"/>
      <c r="AQW167" s="40"/>
      <c r="AQX167" s="40"/>
      <c r="AQY167" s="40"/>
      <c r="AQZ167" s="40"/>
      <c r="ARA167" s="40"/>
      <c r="ARB167" s="40"/>
      <c r="ARC167" s="40"/>
      <c r="ARD167" s="40"/>
      <c r="ARE167" s="40"/>
      <c r="ARF167" s="40"/>
      <c r="ARG167" s="40"/>
      <c r="ARH167" s="40"/>
      <c r="ARI167" s="40"/>
      <c r="ARJ167" s="40"/>
      <c r="ARK167" s="40"/>
      <c r="ARL167" s="40"/>
      <c r="ARM167" s="40"/>
      <c r="ARN167" s="40"/>
      <c r="ARO167" s="40"/>
      <c r="ARP167" s="40"/>
      <c r="ARQ167" s="40"/>
      <c r="ARR167" s="40"/>
      <c r="ARS167" s="40"/>
      <c r="ART167" s="40"/>
      <c r="ARU167" s="40"/>
      <c r="ARV167" s="40"/>
      <c r="ARW167" s="40"/>
      <c r="ARX167" s="40"/>
      <c r="ARY167" s="40"/>
      <c r="ARZ167" s="40"/>
      <c r="ASA167" s="40"/>
      <c r="ASB167" s="40"/>
      <c r="ASC167" s="40"/>
      <c r="ASD167" s="40"/>
      <c r="ASE167" s="40"/>
      <c r="ASF167" s="40"/>
      <c r="ASG167" s="40"/>
      <c r="ASH167" s="40"/>
      <c r="ASI167" s="40"/>
      <c r="ASJ167" s="40"/>
      <c r="ASK167" s="40"/>
      <c r="ASL167" s="40"/>
      <c r="ASM167" s="40"/>
      <c r="ASN167" s="40"/>
      <c r="ASO167" s="40"/>
      <c r="ASP167" s="40"/>
      <c r="ASQ167" s="40"/>
      <c r="ASR167" s="40"/>
      <c r="ASS167" s="40"/>
      <c r="AST167" s="40"/>
      <c r="ASU167" s="40"/>
      <c r="ASV167" s="40"/>
      <c r="ASW167" s="40"/>
      <c r="ASX167" s="40"/>
      <c r="ASY167" s="40"/>
      <c r="ASZ167" s="40"/>
      <c r="ATA167" s="40"/>
      <c r="ATB167" s="40"/>
      <c r="ATC167" s="40"/>
      <c r="ATD167" s="40"/>
      <c r="ATE167" s="40"/>
      <c r="ATF167" s="40"/>
      <c r="ATG167" s="40"/>
      <c r="ATH167" s="40"/>
      <c r="ATI167" s="40"/>
      <c r="ATJ167" s="40"/>
      <c r="ATK167" s="40"/>
      <c r="ATL167" s="40"/>
      <c r="ATM167" s="40"/>
      <c r="ATN167" s="40"/>
      <c r="ATO167" s="40"/>
      <c r="ATP167" s="40"/>
      <c r="ATQ167" s="40"/>
      <c r="ATR167" s="40"/>
      <c r="ATS167" s="40"/>
      <c r="ATT167" s="40"/>
      <c r="ATU167" s="40"/>
      <c r="ATV167" s="40"/>
      <c r="ATW167" s="40"/>
      <c r="ATX167" s="40"/>
      <c r="ATY167" s="40"/>
      <c r="ATZ167" s="40"/>
      <c r="AUA167" s="40"/>
      <c r="AUB167" s="40"/>
      <c r="AUC167" s="40"/>
      <c r="AUD167" s="40"/>
      <c r="AUE167" s="40"/>
      <c r="AUF167" s="40"/>
      <c r="AUG167" s="40"/>
      <c r="AUH167" s="40"/>
      <c r="AUI167" s="40"/>
      <c r="AUJ167" s="40"/>
      <c r="AUK167" s="40"/>
      <c r="AUL167" s="40"/>
      <c r="AUM167" s="40"/>
      <c r="AUN167" s="40"/>
      <c r="AUO167" s="40"/>
      <c r="AUP167" s="40"/>
      <c r="AUQ167" s="40"/>
      <c r="AUR167" s="40"/>
      <c r="AUS167" s="40"/>
      <c r="AUT167" s="40"/>
      <c r="AUU167" s="40"/>
      <c r="AUV167" s="40"/>
      <c r="AUW167" s="40"/>
      <c r="AUX167" s="40"/>
      <c r="AUY167" s="40"/>
      <c r="AUZ167" s="40"/>
      <c r="AVA167" s="40"/>
      <c r="AVB167" s="40"/>
      <c r="AVC167" s="40"/>
      <c r="AVD167" s="40"/>
      <c r="AVE167" s="40"/>
      <c r="AVF167" s="40"/>
      <c r="AVG167" s="40"/>
      <c r="AVH167" s="40"/>
      <c r="AVI167" s="40"/>
      <c r="AVJ167" s="40"/>
      <c r="AVK167" s="40"/>
      <c r="AVL167" s="40"/>
      <c r="AVM167" s="40"/>
      <c r="AVN167" s="40"/>
      <c r="AVO167" s="40"/>
      <c r="AVP167" s="40"/>
      <c r="AVQ167" s="40"/>
      <c r="AVR167" s="40"/>
      <c r="AVS167" s="40"/>
      <c r="AVT167" s="40"/>
      <c r="AVU167" s="40"/>
      <c r="AVV167" s="40"/>
      <c r="AVW167" s="40"/>
      <c r="AVX167" s="40"/>
      <c r="AVY167" s="40"/>
      <c r="AVZ167" s="40"/>
      <c r="AWA167" s="40"/>
      <c r="AWB167" s="40"/>
      <c r="AWC167" s="40"/>
      <c r="AWD167" s="40"/>
      <c r="AWE167" s="40"/>
      <c r="AWF167" s="40"/>
      <c r="AWG167" s="40"/>
      <c r="AWH167" s="40"/>
      <c r="AWI167" s="40"/>
      <c r="AWJ167" s="40"/>
      <c r="AWK167" s="40"/>
      <c r="AWL167" s="40"/>
      <c r="AWM167" s="40"/>
      <c r="AWN167" s="40"/>
      <c r="AWO167" s="40"/>
      <c r="AWP167" s="40"/>
      <c r="AWQ167" s="40"/>
      <c r="AWR167" s="40"/>
      <c r="AWS167" s="40"/>
      <c r="AWT167" s="40"/>
      <c r="AWU167" s="40"/>
      <c r="AWV167" s="40"/>
      <c r="AWW167" s="40"/>
      <c r="AWX167" s="40"/>
      <c r="AWY167" s="40"/>
      <c r="AWZ167" s="40"/>
      <c r="AXA167" s="40"/>
      <c r="AXB167" s="40"/>
      <c r="AXC167" s="40"/>
      <c r="AXD167" s="40"/>
      <c r="AXE167" s="40"/>
      <c r="AXF167" s="40"/>
      <c r="AXG167" s="40"/>
      <c r="AXH167" s="40"/>
      <c r="AXI167" s="40"/>
      <c r="AXJ167" s="40"/>
      <c r="AXK167" s="40"/>
      <c r="AXL167" s="40"/>
      <c r="AXM167" s="40"/>
      <c r="AXN167" s="40"/>
      <c r="AXO167" s="40"/>
      <c r="AXP167" s="40"/>
      <c r="AXQ167" s="40"/>
      <c r="AXR167" s="40"/>
      <c r="AXS167" s="40"/>
      <c r="AXT167" s="40"/>
      <c r="AXU167" s="40"/>
      <c r="AXV167" s="40"/>
      <c r="AXW167" s="40"/>
      <c r="AXX167" s="40"/>
      <c r="AXY167" s="40"/>
      <c r="AXZ167" s="40"/>
      <c r="AYA167" s="40"/>
      <c r="AYB167" s="40"/>
      <c r="AYC167" s="40"/>
      <c r="AYD167" s="40"/>
      <c r="AYE167" s="40"/>
      <c r="AYF167" s="40"/>
      <c r="AYG167" s="40"/>
      <c r="AYH167" s="40"/>
      <c r="AYI167" s="40"/>
      <c r="AYJ167" s="40"/>
      <c r="AYK167" s="40"/>
      <c r="AYL167" s="40"/>
      <c r="AYM167" s="40"/>
      <c r="AYN167" s="40"/>
      <c r="AYO167" s="40"/>
      <c r="AYP167" s="40"/>
      <c r="AYQ167" s="40"/>
      <c r="AYR167" s="40"/>
      <c r="AYS167" s="40"/>
      <c r="AYT167" s="40"/>
      <c r="AYU167" s="40"/>
      <c r="AYV167" s="40"/>
      <c r="AYW167" s="40"/>
      <c r="AYX167" s="40"/>
      <c r="AYY167" s="40"/>
      <c r="AYZ167" s="40"/>
      <c r="AZA167" s="40"/>
      <c r="AZB167" s="40"/>
      <c r="AZC167" s="40"/>
      <c r="AZD167" s="40"/>
      <c r="AZE167" s="40"/>
      <c r="AZF167" s="40"/>
      <c r="AZG167" s="40"/>
      <c r="AZH167" s="40"/>
      <c r="AZI167" s="40"/>
      <c r="AZJ167" s="40"/>
      <c r="AZK167" s="40"/>
      <c r="AZL167" s="40"/>
      <c r="AZM167" s="40"/>
      <c r="AZN167" s="40"/>
      <c r="AZO167" s="40"/>
      <c r="AZP167" s="40"/>
      <c r="AZQ167" s="40"/>
      <c r="AZR167" s="40"/>
      <c r="AZS167" s="40"/>
      <c r="AZT167" s="40"/>
      <c r="AZU167" s="40"/>
      <c r="AZV167" s="40"/>
      <c r="AZW167" s="40"/>
      <c r="AZX167" s="40"/>
      <c r="AZY167" s="40"/>
      <c r="AZZ167" s="40"/>
      <c r="BAA167" s="40"/>
      <c r="BAB167" s="40"/>
      <c r="BAC167" s="40"/>
      <c r="BAD167" s="40"/>
      <c r="BAE167" s="40"/>
      <c r="BAF167" s="40"/>
      <c r="BAG167" s="40"/>
      <c r="BAH167" s="40"/>
      <c r="BAI167" s="40"/>
      <c r="BAJ167" s="40"/>
      <c r="BAK167" s="40"/>
      <c r="BAL167" s="40"/>
      <c r="BAM167" s="40"/>
      <c r="BAN167" s="40"/>
      <c r="BAO167" s="40"/>
      <c r="BAP167" s="40"/>
      <c r="BAQ167" s="40"/>
      <c r="BAR167" s="40"/>
      <c r="BAS167" s="40"/>
      <c r="BAT167" s="40"/>
      <c r="BAU167" s="40"/>
      <c r="BAV167" s="40"/>
      <c r="BAW167" s="40"/>
      <c r="BAX167" s="40"/>
      <c r="BAY167" s="40"/>
      <c r="BAZ167" s="40"/>
      <c r="BBA167" s="40"/>
      <c r="BBB167" s="40"/>
      <c r="BBC167" s="40"/>
      <c r="BBD167" s="40"/>
      <c r="BBE167" s="40"/>
      <c r="BBF167" s="40"/>
      <c r="BBG167" s="40"/>
      <c r="BBH167" s="40"/>
      <c r="BBI167" s="40"/>
      <c r="BBJ167" s="40"/>
      <c r="BBK167" s="40"/>
      <c r="BBL167" s="40"/>
      <c r="BBM167" s="40"/>
      <c r="BBN167" s="40"/>
      <c r="BBO167" s="40"/>
      <c r="BBP167" s="40"/>
      <c r="BBQ167" s="40"/>
      <c r="BBR167" s="40"/>
      <c r="BBS167" s="40"/>
      <c r="BBT167" s="40"/>
      <c r="BBU167" s="40"/>
      <c r="BBV167" s="40"/>
      <c r="BBW167" s="40"/>
      <c r="BBX167" s="40"/>
      <c r="BBY167" s="40"/>
      <c r="BBZ167" s="40"/>
      <c r="BCA167" s="40"/>
      <c r="BCB167" s="40"/>
      <c r="BCC167" s="40"/>
      <c r="BCD167" s="40"/>
      <c r="BCE167" s="40"/>
      <c r="BCF167" s="40"/>
      <c r="BCG167" s="40"/>
      <c r="BCH167" s="40"/>
      <c r="BCI167" s="40"/>
      <c r="BCJ167" s="40"/>
      <c r="BCK167" s="40"/>
      <c r="BCL167" s="40"/>
      <c r="BCM167" s="40"/>
      <c r="BCN167" s="40"/>
      <c r="BCO167" s="40"/>
      <c r="BCP167" s="40"/>
      <c r="BCQ167" s="40"/>
      <c r="BCR167" s="40"/>
      <c r="BCS167" s="40"/>
      <c r="BCT167" s="40"/>
      <c r="BCU167" s="40"/>
      <c r="BCV167" s="40"/>
      <c r="BCW167" s="40"/>
      <c r="BCX167" s="40"/>
      <c r="BCY167" s="40"/>
      <c r="BCZ167" s="40"/>
      <c r="BDA167" s="40"/>
      <c r="BDB167" s="40"/>
      <c r="BDC167" s="40"/>
      <c r="BDD167" s="40"/>
      <c r="BDE167" s="40"/>
      <c r="BDF167" s="40"/>
      <c r="BDG167" s="40"/>
      <c r="BDH167" s="40"/>
      <c r="BDI167" s="40"/>
      <c r="BDJ167" s="40"/>
      <c r="BDK167" s="40"/>
      <c r="BDL167" s="40"/>
      <c r="BDM167" s="40"/>
      <c r="BDN167" s="40"/>
      <c r="BDO167" s="40"/>
      <c r="BDP167" s="40"/>
      <c r="BDQ167" s="40"/>
      <c r="BDR167" s="40"/>
      <c r="BDS167" s="40"/>
      <c r="BDT167" s="40"/>
      <c r="BDU167" s="40"/>
      <c r="BDV167" s="40"/>
      <c r="BDW167" s="40"/>
      <c r="BDX167" s="40"/>
      <c r="BDY167" s="40"/>
      <c r="BDZ167" s="40"/>
      <c r="BEA167" s="40"/>
      <c r="BEB167" s="40"/>
      <c r="BEC167" s="40"/>
      <c r="BED167" s="40"/>
      <c r="BEE167" s="40"/>
      <c r="BEF167" s="40"/>
      <c r="BEG167" s="40"/>
      <c r="BEH167" s="40"/>
      <c r="BEI167" s="40"/>
      <c r="BEJ167" s="40"/>
      <c r="BEK167" s="40"/>
      <c r="BEL167" s="40"/>
      <c r="BEM167" s="40"/>
      <c r="BEN167" s="40"/>
      <c r="BEO167" s="40"/>
      <c r="BEP167" s="40"/>
      <c r="BEQ167" s="40"/>
      <c r="BER167" s="40"/>
      <c r="BES167" s="40"/>
      <c r="BET167" s="40"/>
      <c r="BEU167" s="40"/>
      <c r="BEV167" s="40"/>
      <c r="BEW167" s="40"/>
      <c r="BEX167" s="40"/>
      <c r="BEY167" s="40"/>
      <c r="BEZ167" s="40"/>
      <c r="BFA167" s="40"/>
      <c r="BFB167" s="40"/>
      <c r="BFC167" s="40"/>
      <c r="BFD167" s="40"/>
      <c r="BFE167" s="40"/>
      <c r="BFF167" s="40"/>
      <c r="BFG167" s="40"/>
      <c r="BFH167" s="40"/>
      <c r="BFI167" s="40"/>
      <c r="BFJ167" s="40"/>
      <c r="BFK167" s="40"/>
      <c r="BFL167" s="40"/>
      <c r="BFM167" s="40"/>
      <c r="BFN167" s="40"/>
      <c r="BFO167" s="40"/>
      <c r="BFP167" s="40"/>
      <c r="BFQ167" s="40"/>
      <c r="BFR167" s="40"/>
      <c r="BFS167" s="40"/>
      <c r="BFT167" s="40"/>
      <c r="BFU167" s="40"/>
      <c r="BFV167" s="40"/>
      <c r="BFW167" s="40"/>
      <c r="BFX167" s="40"/>
      <c r="BFY167" s="40"/>
      <c r="BFZ167" s="40"/>
      <c r="BGA167" s="40"/>
      <c r="BGB167" s="40"/>
      <c r="BGC167" s="40"/>
      <c r="BGD167" s="40"/>
      <c r="BGE167" s="40"/>
      <c r="BGF167" s="40"/>
      <c r="BGG167" s="40"/>
      <c r="BGH167" s="40"/>
      <c r="BGI167" s="40"/>
      <c r="BGJ167" s="40"/>
      <c r="BGK167" s="40"/>
      <c r="BGL167" s="40"/>
      <c r="BGM167" s="40"/>
      <c r="BGN167" s="40"/>
      <c r="BGO167" s="40"/>
      <c r="BGP167" s="40"/>
      <c r="BGQ167" s="40"/>
      <c r="BGR167" s="40"/>
      <c r="BGS167" s="40"/>
      <c r="BGT167" s="40"/>
      <c r="BGU167" s="40"/>
      <c r="BGV167" s="40"/>
      <c r="BGW167" s="40"/>
      <c r="BGX167" s="40"/>
      <c r="BGY167" s="40"/>
      <c r="BGZ167" s="40"/>
      <c r="BHA167" s="40"/>
      <c r="BHB167" s="40"/>
      <c r="BHC167" s="40"/>
      <c r="BHD167" s="40"/>
      <c r="BHE167" s="40"/>
      <c r="BHF167" s="40"/>
      <c r="BHG167" s="40"/>
      <c r="BHH167" s="40"/>
      <c r="BHI167" s="40"/>
      <c r="BHJ167" s="40"/>
      <c r="BHK167" s="40"/>
      <c r="BHL167" s="40"/>
      <c r="BHM167" s="40"/>
      <c r="BHN167" s="40"/>
      <c r="BHO167" s="40"/>
      <c r="BHP167" s="40"/>
      <c r="BHQ167" s="40"/>
      <c r="BHR167" s="40"/>
      <c r="BHS167" s="40"/>
      <c r="BHT167" s="40"/>
      <c r="BHU167" s="40"/>
      <c r="BHV167" s="40"/>
      <c r="BHW167" s="40"/>
      <c r="BHX167" s="40"/>
      <c r="BHY167" s="40"/>
      <c r="BHZ167" s="40"/>
      <c r="BIA167" s="40"/>
      <c r="BIB167" s="40"/>
      <c r="BIC167" s="40"/>
      <c r="BID167" s="40"/>
      <c r="BIE167" s="40"/>
      <c r="BIF167" s="40"/>
      <c r="BIG167" s="40"/>
      <c r="BIH167" s="40"/>
      <c r="BII167" s="40"/>
      <c r="BIJ167" s="40"/>
      <c r="BIK167" s="40"/>
      <c r="BIL167" s="40"/>
      <c r="BIM167" s="40"/>
      <c r="BIN167" s="40"/>
      <c r="BIO167" s="40"/>
      <c r="BIP167" s="40"/>
      <c r="BIQ167" s="40"/>
      <c r="BIR167" s="40"/>
      <c r="BIS167" s="40"/>
      <c r="BIT167" s="40"/>
      <c r="BIU167" s="40"/>
      <c r="BIV167" s="40"/>
      <c r="BIW167" s="40"/>
      <c r="BIX167" s="40"/>
      <c r="BIY167" s="40"/>
      <c r="BIZ167" s="40"/>
      <c r="BJA167" s="40"/>
      <c r="BJB167" s="40"/>
      <c r="BJC167" s="40"/>
      <c r="BJD167" s="40"/>
      <c r="BJE167" s="40"/>
      <c r="BJF167" s="40"/>
      <c r="BJG167" s="40"/>
      <c r="BJH167" s="40"/>
      <c r="BJI167" s="40"/>
      <c r="BJJ167" s="40"/>
      <c r="BJK167" s="40"/>
      <c r="BJL167" s="40"/>
      <c r="BJM167" s="40"/>
      <c r="BJN167" s="40"/>
      <c r="BJO167" s="40"/>
      <c r="BJP167" s="40"/>
      <c r="BJQ167" s="40"/>
      <c r="BJR167" s="40"/>
      <c r="BJS167" s="40"/>
      <c r="BJT167" s="40"/>
      <c r="BJU167" s="40"/>
      <c r="BJV167" s="40"/>
      <c r="BJW167" s="40"/>
      <c r="BJX167" s="40"/>
      <c r="BJY167" s="40"/>
      <c r="BJZ167" s="40"/>
      <c r="BKA167" s="40"/>
      <c r="BKB167" s="40"/>
      <c r="BKC167" s="40"/>
      <c r="BKD167" s="40"/>
      <c r="BKE167" s="40"/>
      <c r="BKF167" s="40"/>
      <c r="BKG167" s="40"/>
      <c r="BKH167" s="40"/>
      <c r="BKI167" s="40"/>
      <c r="BKJ167" s="40"/>
      <c r="BKK167" s="40"/>
      <c r="BKL167" s="40"/>
      <c r="BKM167" s="40"/>
      <c r="BKN167" s="40"/>
      <c r="BKO167" s="40"/>
      <c r="BKP167" s="40"/>
      <c r="BKQ167" s="40"/>
      <c r="BKR167" s="40"/>
      <c r="BKS167" s="40"/>
      <c r="BKT167" s="40"/>
      <c r="BKU167" s="40"/>
      <c r="BKV167" s="40"/>
      <c r="BKW167" s="40"/>
      <c r="BKX167" s="40"/>
      <c r="BKY167" s="40"/>
      <c r="BKZ167" s="40"/>
      <c r="BLA167" s="40"/>
      <c r="BLB167" s="40"/>
      <c r="BLC167" s="40"/>
      <c r="BLD167" s="40"/>
      <c r="BLE167" s="40"/>
      <c r="BLF167" s="40"/>
      <c r="BLG167" s="40"/>
      <c r="BLH167" s="40"/>
      <c r="BLI167" s="40"/>
      <c r="BLJ167" s="40"/>
      <c r="BLK167" s="40"/>
      <c r="BLL167" s="40"/>
      <c r="BLM167" s="40"/>
      <c r="BLN167" s="40"/>
      <c r="BLO167" s="40"/>
      <c r="BLP167" s="40"/>
      <c r="BLQ167" s="40"/>
      <c r="BLR167" s="40"/>
      <c r="BLS167" s="40"/>
      <c r="BLT167" s="40"/>
      <c r="BLU167" s="40"/>
      <c r="BLV167" s="40"/>
      <c r="BLW167" s="40"/>
      <c r="BLX167" s="40"/>
      <c r="BLY167" s="40"/>
      <c r="BLZ167" s="40"/>
      <c r="BMA167" s="40"/>
      <c r="BMB167" s="40"/>
      <c r="BMC167" s="40"/>
      <c r="BMD167" s="40"/>
      <c r="BME167" s="40"/>
      <c r="BMF167" s="40"/>
      <c r="BMG167" s="40"/>
      <c r="BMH167" s="40"/>
      <c r="BMI167" s="40"/>
      <c r="BMJ167" s="40"/>
      <c r="BMK167" s="40"/>
      <c r="BML167" s="40"/>
      <c r="BMM167" s="40"/>
      <c r="BMN167" s="40"/>
      <c r="BMO167" s="40"/>
      <c r="BMP167" s="40"/>
      <c r="BMQ167" s="40"/>
      <c r="BMR167" s="40"/>
      <c r="BMS167" s="40"/>
      <c r="BMT167" s="40"/>
      <c r="BMU167" s="40"/>
      <c r="BMV167" s="40"/>
      <c r="BMW167" s="40"/>
      <c r="BMX167" s="40"/>
      <c r="BMY167" s="40"/>
      <c r="BMZ167" s="40"/>
      <c r="BNA167" s="40"/>
      <c r="BNB167" s="40"/>
      <c r="BNC167" s="40"/>
      <c r="BND167" s="40"/>
      <c r="BNE167" s="40"/>
      <c r="BNF167" s="40"/>
      <c r="BNG167" s="40"/>
      <c r="BNH167" s="40"/>
      <c r="BNI167" s="40"/>
      <c r="BNJ167" s="40"/>
      <c r="BNK167" s="40"/>
      <c r="BNL167" s="40"/>
      <c r="BNM167" s="40"/>
      <c r="BNN167" s="40"/>
      <c r="BNO167" s="40"/>
      <c r="BNP167" s="40"/>
      <c r="BNQ167" s="40"/>
      <c r="BNR167" s="40"/>
      <c r="BNS167" s="40"/>
      <c r="BNT167" s="40"/>
      <c r="BNU167" s="40"/>
      <c r="BNV167" s="40"/>
      <c r="BNW167" s="40"/>
      <c r="BNX167" s="40"/>
      <c r="BNY167" s="40"/>
      <c r="BNZ167" s="40"/>
      <c r="BOA167" s="40"/>
      <c r="BOB167" s="40"/>
      <c r="BOC167" s="40"/>
      <c r="BOD167" s="40"/>
      <c r="BOE167" s="40"/>
      <c r="BOF167" s="40"/>
      <c r="BOG167" s="40"/>
      <c r="BOH167" s="40"/>
      <c r="BOI167" s="40"/>
      <c r="BOJ167" s="40"/>
      <c r="BOK167" s="40"/>
      <c r="BOL167" s="40"/>
      <c r="BOM167" s="40"/>
      <c r="BON167" s="40"/>
      <c r="BOO167" s="40"/>
      <c r="BOP167" s="40"/>
      <c r="BOQ167" s="40"/>
      <c r="BOR167" s="40"/>
      <c r="BOS167" s="40"/>
      <c r="BOT167" s="40"/>
      <c r="BOU167" s="40"/>
      <c r="BOV167" s="40"/>
      <c r="BOW167" s="40"/>
      <c r="BOX167" s="40"/>
      <c r="BOY167" s="40"/>
      <c r="BOZ167" s="40"/>
      <c r="BPA167" s="40"/>
      <c r="BPB167" s="40"/>
      <c r="BPC167" s="40"/>
      <c r="BPD167" s="40"/>
      <c r="BPE167" s="40"/>
      <c r="BPF167" s="40"/>
      <c r="BPG167" s="40"/>
      <c r="BPH167" s="40"/>
      <c r="BPI167" s="40"/>
      <c r="BPJ167" s="40"/>
      <c r="BPK167" s="40"/>
      <c r="BPL167" s="40"/>
      <c r="BPM167" s="40"/>
      <c r="BPN167" s="40"/>
      <c r="BPO167" s="40"/>
      <c r="BPP167" s="40"/>
      <c r="BPQ167" s="40"/>
      <c r="BPR167" s="40"/>
      <c r="BPS167" s="40"/>
      <c r="BPT167" s="40"/>
      <c r="BPU167" s="40"/>
      <c r="BPV167" s="40"/>
      <c r="BPW167" s="40"/>
      <c r="BPX167" s="40"/>
      <c r="BPY167" s="40"/>
      <c r="BPZ167" s="40"/>
      <c r="BQA167" s="40"/>
      <c r="BQB167" s="40"/>
      <c r="BQC167" s="40"/>
      <c r="BQD167" s="40"/>
      <c r="BQE167" s="40"/>
      <c r="BQF167" s="40"/>
      <c r="BQG167" s="40"/>
      <c r="BQH167" s="40"/>
      <c r="BQI167" s="40"/>
      <c r="BQJ167" s="40"/>
      <c r="BQK167" s="40"/>
      <c r="BQL167" s="40"/>
      <c r="BQM167" s="40"/>
      <c r="BQN167" s="40"/>
      <c r="BQO167" s="40"/>
      <c r="BQP167" s="40"/>
      <c r="BQQ167" s="40"/>
      <c r="BQR167" s="40"/>
      <c r="BQS167" s="40"/>
      <c r="BQT167" s="40"/>
      <c r="BQU167" s="40"/>
      <c r="BQV167" s="40"/>
      <c r="BQW167" s="40"/>
      <c r="BQX167" s="40"/>
      <c r="BQY167" s="40"/>
      <c r="BQZ167" s="40"/>
      <c r="BRA167" s="40"/>
      <c r="BRB167" s="40"/>
      <c r="BRC167" s="40"/>
      <c r="BRD167" s="40"/>
      <c r="BRE167" s="40"/>
      <c r="BRF167" s="40"/>
      <c r="BRG167" s="40"/>
      <c r="BRH167" s="40"/>
      <c r="BRI167" s="40"/>
      <c r="BRJ167" s="40"/>
      <c r="BRK167" s="40"/>
      <c r="BRL167" s="40"/>
      <c r="BRM167" s="40"/>
      <c r="BRN167" s="40"/>
      <c r="BRO167" s="40"/>
      <c r="BRP167" s="40"/>
      <c r="BRQ167" s="40"/>
      <c r="BRR167" s="40"/>
      <c r="BRS167" s="40"/>
      <c r="BRT167" s="40"/>
      <c r="BRU167" s="40"/>
      <c r="BRV167" s="40"/>
      <c r="BRW167" s="40"/>
      <c r="BRX167" s="40"/>
      <c r="BRY167" s="40"/>
      <c r="BRZ167" s="40"/>
      <c r="BSA167" s="40"/>
      <c r="BSB167" s="40"/>
      <c r="BSC167" s="40"/>
      <c r="BSD167" s="40"/>
      <c r="BSE167" s="40"/>
      <c r="BSF167" s="40"/>
      <c r="BSG167" s="40"/>
      <c r="BSH167" s="40"/>
      <c r="BSI167" s="40"/>
      <c r="BSJ167" s="40"/>
      <c r="BSK167" s="40"/>
      <c r="BSL167" s="40"/>
      <c r="BSM167" s="40"/>
      <c r="BSN167" s="40"/>
      <c r="BSO167" s="40"/>
      <c r="BSP167" s="40"/>
      <c r="BSQ167" s="40"/>
      <c r="BSR167" s="40"/>
      <c r="BSS167" s="40"/>
      <c r="BST167" s="40"/>
      <c r="BSU167" s="40"/>
      <c r="BSV167" s="40"/>
      <c r="BSW167" s="40"/>
      <c r="BSX167" s="40"/>
      <c r="BSY167" s="40"/>
      <c r="BSZ167" s="40"/>
      <c r="BTA167" s="40"/>
      <c r="BTB167" s="40"/>
      <c r="BTC167" s="40"/>
      <c r="BTD167" s="40"/>
      <c r="BTE167" s="40"/>
      <c r="BTF167" s="40"/>
      <c r="BTG167" s="40"/>
      <c r="BTH167" s="40"/>
      <c r="BTI167" s="40"/>
      <c r="BTJ167" s="40"/>
      <c r="BTK167" s="40"/>
      <c r="BTL167" s="40"/>
      <c r="BTM167" s="40"/>
      <c r="BTN167" s="40"/>
      <c r="BTO167" s="40"/>
      <c r="BTP167" s="40"/>
      <c r="BTQ167" s="40"/>
      <c r="BTR167" s="40"/>
      <c r="BTS167" s="40"/>
      <c r="BTT167" s="40"/>
      <c r="BTU167" s="40"/>
      <c r="BTV167" s="40"/>
      <c r="BTW167" s="40"/>
      <c r="BTX167" s="40"/>
      <c r="BTY167" s="40"/>
      <c r="BTZ167" s="40"/>
      <c r="BUA167" s="40"/>
      <c r="BUB167" s="40"/>
      <c r="BUC167" s="40"/>
      <c r="BUD167" s="40"/>
      <c r="BUE167" s="40"/>
      <c r="BUF167" s="40"/>
      <c r="BUG167" s="40"/>
      <c r="BUH167" s="40"/>
      <c r="BUI167" s="40"/>
      <c r="BUJ167" s="40"/>
      <c r="BUK167" s="40"/>
      <c r="BUL167" s="40"/>
      <c r="BUM167" s="40"/>
      <c r="BUN167" s="40"/>
      <c r="BUO167" s="40"/>
      <c r="BUP167" s="40"/>
      <c r="BUQ167" s="40"/>
      <c r="BUR167" s="40"/>
      <c r="BUS167" s="40"/>
      <c r="BUT167" s="40"/>
      <c r="BUU167" s="40"/>
      <c r="BUV167" s="40"/>
      <c r="BUW167" s="40"/>
      <c r="BUX167" s="40"/>
      <c r="BUY167" s="40"/>
      <c r="BUZ167" s="40"/>
      <c r="BVA167" s="40"/>
      <c r="BVB167" s="40"/>
      <c r="BVC167" s="40"/>
      <c r="BVD167" s="40"/>
      <c r="BVE167" s="40"/>
      <c r="BVF167" s="40"/>
      <c r="BVG167" s="40"/>
      <c r="BVH167" s="40"/>
      <c r="BVI167" s="40"/>
      <c r="BVJ167" s="40"/>
      <c r="BVK167" s="40"/>
      <c r="BVL167" s="40"/>
      <c r="BVM167" s="40"/>
      <c r="BVN167" s="40"/>
      <c r="BVO167" s="40"/>
      <c r="BVP167" s="40"/>
      <c r="BVQ167" s="40"/>
      <c r="BVR167" s="40"/>
      <c r="BVS167" s="40"/>
      <c r="BVT167" s="40"/>
      <c r="BVU167" s="40"/>
      <c r="BVV167" s="40"/>
      <c r="BVW167" s="40"/>
      <c r="BVX167" s="40"/>
      <c r="BVY167" s="40"/>
      <c r="BVZ167" s="40"/>
      <c r="BWA167" s="40"/>
      <c r="BWB167" s="40"/>
      <c r="BWC167" s="40"/>
      <c r="BWD167" s="40"/>
      <c r="BWE167" s="40"/>
      <c r="BWF167" s="40"/>
      <c r="BWG167" s="40"/>
      <c r="BWH167" s="40"/>
      <c r="BWI167" s="40"/>
      <c r="BWJ167" s="40"/>
      <c r="BWK167" s="40"/>
      <c r="BWL167" s="40"/>
      <c r="BWM167" s="40"/>
      <c r="BWN167" s="40"/>
      <c r="BWO167" s="40"/>
      <c r="BWP167" s="40"/>
      <c r="BWQ167" s="40"/>
      <c r="BWR167" s="40"/>
      <c r="BWS167" s="40"/>
      <c r="BWT167" s="40"/>
      <c r="BWU167" s="40"/>
      <c r="BWV167" s="40"/>
      <c r="BWW167" s="40"/>
      <c r="BWX167" s="40"/>
      <c r="BWY167" s="40"/>
      <c r="BWZ167" s="40"/>
      <c r="BXA167" s="40"/>
      <c r="BXB167" s="40"/>
      <c r="BXC167" s="40"/>
      <c r="BXD167" s="40"/>
      <c r="BXE167" s="40"/>
      <c r="BXF167" s="40"/>
      <c r="BXG167" s="40"/>
      <c r="BXH167" s="40"/>
      <c r="BXI167" s="40"/>
      <c r="BXJ167" s="40"/>
      <c r="BXK167" s="40"/>
      <c r="BXL167" s="40"/>
      <c r="BXM167" s="40"/>
      <c r="BXN167" s="40"/>
      <c r="BXO167" s="40"/>
      <c r="BXP167" s="40"/>
      <c r="BXQ167" s="40"/>
      <c r="BXR167" s="40"/>
      <c r="BXS167" s="40"/>
      <c r="BXT167" s="40"/>
      <c r="BXU167" s="40"/>
      <c r="BXV167" s="40"/>
      <c r="BXW167" s="40"/>
      <c r="BXX167" s="40"/>
      <c r="BXY167" s="40"/>
    </row>
    <row r="168" spans="1:2001" s="2" customFormat="1" ht="15.75">
      <c r="A168" s="53"/>
      <c r="B168" s="76" t="s">
        <v>121</v>
      </c>
      <c r="C168" s="133"/>
      <c r="D168" s="134"/>
      <c r="E168" s="135"/>
      <c r="F168" s="135"/>
      <c r="G168" s="135"/>
      <c r="H168" s="135"/>
      <c r="I168" s="136"/>
      <c r="J168" s="137">
        <f>SUM(J39:J59,J83:J100,J102:J109,J119,J121:J132)</f>
        <v>510132.76199999993</v>
      </c>
      <c r="K168" s="138">
        <f>SUM(K39:K59,K83:K100,K102:K109,K119,K121:K132)</f>
        <v>531157.27559999994</v>
      </c>
      <c r="L168" s="136"/>
      <c r="M168" s="136"/>
      <c r="N168" s="136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0"/>
      <c r="KI168" s="40"/>
      <c r="KJ168" s="40"/>
      <c r="KK168" s="40"/>
      <c r="KL168" s="40"/>
      <c r="KM168" s="40"/>
      <c r="KN168" s="40"/>
      <c r="KO168" s="40"/>
      <c r="KP168" s="40"/>
      <c r="KQ168" s="40"/>
      <c r="KR168" s="40"/>
      <c r="KS168" s="40"/>
      <c r="KT168" s="40"/>
      <c r="KU168" s="40"/>
      <c r="KV168" s="40"/>
      <c r="KW168" s="40"/>
      <c r="KX168" s="40"/>
      <c r="KY168" s="40"/>
      <c r="KZ168" s="40"/>
      <c r="LA168" s="40"/>
      <c r="LB168" s="40"/>
      <c r="LC168" s="40"/>
      <c r="LD168" s="40"/>
      <c r="LE168" s="40"/>
      <c r="LF168" s="40"/>
      <c r="LG168" s="40"/>
      <c r="LH168" s="40"/>
      <c r="LI168" s="40"/>
      <c r="LJ168" s="40"/>
      <c r="LK168" s="40"/>
      <c r="LL168" s="40"/>
      <c r="LM168" s="40"/>
      <c r="LN168" s="40"/>
      <c r="LO168" s="40"/>
      <c r="LP168" s="40"/>
      <c r="LQ168" s="40"/>
      <c r="LR168" s="40"/>
      <c r="LS168" s="40"/>
      <c r="LT168" s="40"/>
      <c r="LU168" s="40"/>
      <c r="LV168" s="40"/>
      <c r="LW168" s="40"/>
      <c r="LX168" s="40"/>
      <c r="LY168" s="40"/>
      <c r="LZ168" s="40"/>
      <c r="MA168" s="40"/>
      <c r="MB168" s="40"/>
      <c r="MC168" s="40"/>
      <c r="MD168" s="40"/>
      <c r="ME168" s="40"/>
      <c r="MF168" s="40"/>
      <c r="MG168" s="40"/>
      <c r="MH168" s="40"/>
      <c r="MI168" s="40"/>
      <c r="MJ168" s="40"/>
      <c r="MK168" s="40"/>
      <c r="ML168" s="40"/>
      <c r="MM168" s="40"/>
      <c r="MN168" s="40"/>
      <c r="MO168" s="40"/>
      <c r="MP168" s="40"/>
      <c r="MQ168" s="40"/>
      <c r="MR168" s="40"/>
      <c r="MS168" s="40"/>
      <c r="MT168" s="40"/>
      <c r="MU168" s="40"/>
      <c r="MV168" s="40"/>
      <c r="MW168" s="40"/>
      <c r="MX168" s="40"/>
      <c r="MY168" s="40"/>
      <c r="MZ168" s="40"/>
      <c r="NA168" s="40"/>
      <c r="NB168" s="40"/>
      <c r="NC168" s="40"/>
      <c r="ND168" s="40"/>
      <c r="NE168" s="40"/>
      <c r="NF168" s="40"/>
      <c r="NG168" s="40"/>
      <c r="NH168" s="40"/>
      <c r="NI168" s="40"/>
      <c r="NJ168" s="40"/>
      <c r="NK168" s="40"/>
      <c r="NL168" s="40"/>
      <c r="NM168" s="40"/>
      <c r="NN168" s="40"/>
      <c r="NO168" s="40"/>
      <c r="NP168" s="40"/>
      <c r="NQ168" s="40"/>
      <c r="NR168" s="40"/>
      <c r="NS168" s="40"/>
      <c r="NT168" s="40"/>
      <c r="NU168" s="40"/>
      <c r="NV168" s="40"/>
      <c r="NW168" s="40"/>
      <c r="NX168" s="40"/>
      <c r="NY168" s="40"/>
      <c r="NZ168" s="40"/>
      <c r="OA168" s="40"/>
      <c r="OB168" s="40"/>
      <c r="OC168" s="40"/>
      <c r="OD168" s="40"/>
      <c r="OE168" s="40"/>
      <c r="OF168" s="40"/>
      <c r="OG168" s="40"/>
      <c r="OH168" s="40"/>
      <c r="OI168" s="40"/>
      <c r="OJ168" s="40"/>
      <c r="OK168" s="40"/>
      <c r="OL168" s="40"/>
      <c r="OM168" s="40"/>
      <c r="ON168" s="40"/>
      <c r="OO168" s="40"/>
      <c r="OP168" s="40"/>
      <c r="OQ168" s="40"/>
      <c r="OR168" s="40"/>
      <c r="OS168" s="40"/>
      <c r="OT168" s="40"/>
      <c r="OU168" s="40"/>
      <c r="OV168" s="40"/>
      <c r="OW168" s="40"/>
      <c r="OX168" s="40"/>
      <c r="OY168" s="40"/>
      <c r="OZ168" s="40"/>
      <c r="PA168" s="40"/>
      <c r="PB168" s="40"/>
      <c r="PC168" s="40"/>
      <c r="PD168" s="40"/>
      <c r="PE168" s="40"/>
      <c r="PF168" s="40"/>
      <c r="PG168" s="40"/>
      <c r="PH168" s="40"/>
      <c r="PI168" s="40"/>
      <c r="PJ168" s="40"/>
      <c r="PK168" s="40"/>
      <c r="PL168" s="40"/>
      <c r="PM168" s="40"/>
      <c r="PN168" s="40"/>
      <c r="PO168" s="40"/>
      <c r="PP168" s="40"/>
      <c r="PQ168" s="40"/>
      <c r="PR168" s="40"/>
      <c r="PS168" s="40"/>
      <c r="PT168" s="40"/>
      <c r="PU168" s="40"/>
      <c r="PV168" s="40"/>
      <c r="PW168" s="40"/>
      <c r="PX168" s="40"/>
      <c r="PY168" s="40"/>
      <c r="PZ168" s="40"/>
      <c r="QA168" s="40"/>
      <c r="QB168" s="40"/>
      <c r="QC168" s="40"/>
      <c r="QD168" s="40"/>
      <c r="QE168" s="40"/>
      <c r="QF168" s="40"/>
      <c r="QG168" s="40"/>
      <c r="QH168" s="40"/>
      <c r="QI168" s="40"/>
      <c r="QJ168" s="40"/>
      <c r="QK168" s="40"/>
      <c r="QL168" s="40"/>
      <c r="QM168" s="40"/>
      <c r="QN168" s="40"/>
      <c r="QO168" s="40"/>
      <c r="QP168" s="40"/>
      <c r="QQ168" s="40"/>
      <c r="QR168" s="40"/>
      <c r="QS168" s="40"/>
      <c r="QT168" s="40"/>
      <c r="QU168" s="40"/>
      <c r="QV168" s="40"/>
      <c r="QW168" s="40"/>
      <c r="QX168" s="40"/>
      <c r="QY168" s="40"/>
      <c r="QZ168" s="40"/>
      <c r="RA168" s="40"/>
      <c r="RB168" s="40"/>
      <c r="RC168" s="40"/>
      <c r="RD168" s="40"/>
      <c r="RE168" s="40"/>
      <c r="RF168" s="40"/>
      <c r="RG168" s="40"/>
      <c r="RH168" s="40"/>
      <c r="RI168" s="40"/>
      <c r="RJ168" s="40"/>
      <c r="RK168" s="40"/>
      <c r="RL168" s="40"/>
      <c r="RM168" s="40"/>
      <c r="RN168" s="40"/>
      <c r="RO168" s="40"/>
      <c r="RP168" s="40"/>
      <c r="RQ168" s="40"/>
      <c r="RR168" s="40"/>
      <c r="RS168" s="40"/>
      <c r="RT168" s="40"/>
      <c r="RU168" s="40"/>
      <c r="RV168" s="40"/>
      <c r="RW168" s="40"/>
      <c r="RX168" s="40"/>
      <c r="RY168" s="40"/>
      <c r="RZ168" s="40"/>
      <c r="SA168" s="40"/>
      <c r="SB168" s="40"/>
      <c r="SC168" s="40"/>
      <c r="SD168" s="40"/>
      <c r="SE168" s="40"/>
      <c r="SF168" s="40"/>
      <c r="SG168" s="40"/>
      <c r="SH168" s="40"/>
      <c r="SI168" s="40"/>
      <c r="SJ168" s="40"/>
      <c r="SK168" s="40"/>
      <c r="SL168" s="40"/>
      <c r="SM168" s="40"/>
      <c r="SN168" s="40"/>
      <c r="SO168" s="40"/>
      <c r="SP168" s="40"/>
      <c r="SQ168" s="40"/>
      <c r="SR168" s="40"/>
      <c r="SS168" s="40"/>
      <c r="ST168" s="40"/>
      <c r="SU168" s="40"/>
      <c r="SV168" s="40"/>
      <c r="SW168" s="40"/>
      <c r="SX168" s="40"/>
      <c r="SY168" s="40"/>
      <c r="SZ168" s="40"/>
      <c r="TA168" s="40"/>
      <c r="TB168" s="40"/>
      <c r="TC168" s="40"/>
      <c r="TD168" s="40"/>
      <c r="TE168" s="40"/>
      <c r="TF168" s="40"/>
      <c r="TG168" s="40"/>
      <c r="TH168" s="40"/>
      <c r="TI168" s="40"/>
      <c r="TJ168" s="40"/>
      <c r="TK168" s="40"/>
      <c r="TL168" s="40"/>
      <c r="TM168" s="40"/>
      <c r="TN168" s="40"/>
      <c r="TO168" s="40"/>
      <c r="TP168" s="40"/>
      <c r="TQ168" s="40"/>
      <c r="TR168" s="40"/>
      <c r="TS168" s="40"/>
      <c r="TT168" s="40"/>
      <c r="TU168" s="40"/>
      <c r="TV168" s="40"/>
      <c r="TW168" s="40"/>
      <c r="TX168" s="40"/>
      <c r="TY168" s="40"/>
      <c r="TZ168" s="40"/>
      <c r="UA168" s="40"/>
      <c r="UB168" s="40"/>
      <c r="UC168" s="40"/>
      <c r="UD168" s="40"/>
      <c r="UE168" s="40"/>
      <c r="UF168" s="40"/>
      <c r="UG168" s="40"/>
      <c r="UH168" s="40"/>
      <c r="UI168" s="40"/>
      <c r="UJ168" s="40"/>
      <c r="UK168" s="40"/>
      <c r="UL168" s="40"/>
      <c r="UM168" s="40"/>
      <c r="UN168" s="40"/>
      <c r="UO168" s="40"/>
      <c r="UP168" s="40"/>
      <c r="UQ168" s="40"/>
      <c r="UR168" s="40"/>
      <c r="US168" s="40"/>
      <c r="UT168" s="40"/>
      <c r="UU168" s="40"/>
      <c r="UV168" s="40"/>
      <c r="UW168" s="40"/>
      <c r="UX168" s="40"/>
      <c r="UY168" s="40"/>
      <c r="UZ168" s="40"/>
      <c r="VA168" s="40"/>
      <c r="VB168" s="40"/>
      <c r="VC168" s="40"/>
      <c r="VD168" s="40"/>
      <c r="VE168" s="40"/>
      <c r="VF168" s="40"/>
      <c r="VG168" s="40"/>
      <c r="VH168" s="40"/>
      <c r="VI168" s="40"/>
      <c r="VJ168" s="40"/>
      <c r="VK168" s="40"/>
      <c r="VL168" s="40"/>
      <c r="VM168" s="40"/>
      <c r="VN168" s="40"/>
      <c r="VO168" s="40"/>
      <c r="VP168" s="40"/>
      <c r="VQ168" s="40"/>
      <c r="VR168" s="40"/>
      <c r="VS168" s="40"/>
      <c r="VT168" s="40"/>
      <c r="VU168" s="40"/>
      <c r="VV168" s="40"/>
      <c r="VW168" s="40"/>
      <c r="VX168" s="40"/>
      <c r="VY168" s="40"/>
      <c r="VZ168" s="40"/>
      <c r="WA168" s="40"/>
      <c r="WB168" s="40"/>
      <c r="WC168" s="40"/>
      <c r="WD168" s="40"/>
      <c r="WE168" s="40"/>
      <c r="WF168" s="40"/>
      <c r="WG168" s="40"/>
      <c r="WH168" s="40"/>
      <c r="WI168" s="40"/>
      <c r="WJ168" s="40"/>
      <c r="WK168" s="40"/>
      <c r="WL168" s="40"/>
      <c r="WM168" s="40"/>
      <c r="WN168" s="40"/>
      <c r="WO168" s="40"/>
      <c r="WP168" s="40"/>
      <c r="WQ168" s="40"/>
      <c r="WR168" s="40"/>
      <c r="WS168" s="40"/>
      <c r="WT168" s="40"/>
      <c r="WU168" s="40"/>
      <c r="WV168" s="40"/>
      <c r="WW168" s="40"/>
      <c r="WX168" s="40"/>
      <c r="WY168" s="40"/>
      <c r="WZ168" s="40"/>
      <c r="XA168" s="40"/>
      <c r="XB168" s="40"/>
      <c r="XC168" s="40"/>
      <c r="XD168" s="40"/>
      <c r="XE168" s="40"/>
      <c r="XF168" s="40"/>
      <c r="XG168" s="40"/>
      <c r="XH168" s="40"/>
      <c r="XI168" s="40"/>
      <c r="XJ168" s="40"/>
      <c r="XK168" s="40"/>
      <c r="XL168" s="40"/>
      <c r="XM168" s="40"/>
      <c r="XN168" s="40"/>
      <c r="XO168" s="40"/>
      <c r="XP168" s="40"/>
      <c r="XQ168" s="40"/>
      <c r="XR168" s="40"/>
      <c r="XS168" s="40"/>
      <c r="XT168" s="40"/>
      <c r="XU168" s="40"/>
      <c r="XV168" s="40"/>
      <c r="XW168" s="40"/>
      <c r="XX168" s="40"/>
      <c r="XY168" s="40"/>
      <c r="XZ168" s="40"/>
      <c r="YA168" s="40"/>
      <c r="YB168" s="40"/>
      <c r="YC168" s="40"/>
      <c r="YD168" s="40"/>
      <c r="YE168" s="40"/>
      <c r="YF168" s="40"/>
      <c r="YG168" s="40"/>
      <c r="YH168" s="40"/>
      <c r="YI168" s="40"/>
      <c r="YJ168" s="40"/>
      <c r="YK168" s="40"/>
      <c r="YL168" s="40"/>
      <c r="YM168" s="40"/>
      <c r="YN168" s="40"/>
      <c r="YO168" s="40"/>
      <c r="YP168" s="40"/>
      <c r="YQ168" s="40"/>
      <c r="YR168" s="40"/>
      <c r="YS168" s="40"/>
      <c r="YT168" s="40"/>
      <c r="YU168" s="40"/>
      <c r="YV168" s="40"/>
      <c r="YW168" s="40"/>
      <c r="YX168" s="40"/>
      <c r="YY168" s="40"/>
      <c r="YZ168" s="40"/>
      <c r="ZA168" s="40"/>
      <c r="ZB168" s="40"/>
      <c r="ZC168" s="40"/>
      <c r="ZD168" s="40"/>
      <c r="ZE168" s="40"/>
      <c r="ZF168" s="40"/>
      <c r="ZG168" s="40"/>
      <c r="ZH168" s="40"/>
      <c r="ZI168" s="40"/>
      <c r="ZJ168" s="40"/>
      <c r="ZK168" s="40"/>
      <c r="ZL168" s="40"/>
      <c r="ZM168" s="40"/>
      <c r="ZN168" s="40"/>
      <c r="ZO168" s="40"/>
      <c r="ZP168" s="40"/>
      <c r="ZQ168" s="40"/>
      <c r="ZR168" s="40"/>
      <c r="ZS168" s="40"/>
      <c r="ZT168" s="40"/>
      <c r="ZU168" s="40"/>
      <c r="ZV168" s="40"/>
      <c r="ZW168" s="40"/>
      <c r="ZX168" s="40"/>
      <c r="ZY168" s="40"/>
      <c r="ZZ168" s="40"/>
      <c r="AAA168" s="40"/>
      <c r="AAB168" s="40"/>
      <c r="AAC168" s="40"/>
      <c r="AAD168" s="40"/>
      <c r="AAE168" s="40"/>
      <c r="AAF168" s="40"/>
      <c r="AAG168" s="40"/>
      <c r="AAH168" s="40"/>
      <c r="AAI168" s="40"/>
      <c r="AAJ168" s="40"/>
      <c r="AAK168" s="40"/>
      <c r="AAL168" s="40"/>
      <c r="AAM168" s="40"/>
      <c r="AAN168" s="40"/>
      <c r="AAO168" s="40"/>
      <c r="AAP168" s="40"/>
      <c r="AAQ168" s="40"/>
      <c r="AAR168" s="40"/>
      <c r="AAS168" s="40"/>
      <c r="AAT168" s="40"/>
      <c r="AAU168" s="40"/>
      <c r="AAV168" s="40"/>
      <c r="AAW168" s="40"/>
      <c r="AAX168" s="40"/>
      <c r="AAY168" s="40"/>
      <c r="AAZ168" s="40"/>
      <c r="ABA168" s="40"/>
      <c r="ABB168" s="40"/>
      <c r="ABC168" s="40"/>
      <c r="ABD168" s="40"/>
      <c r="ABE168" s="40"/>
      <c r="ABF168" s="40"/>
      <c r="ABG168" s="40"/>
      <c r="ABH168" s="40"/>
      <c r="ABI168" s="40"/>
      <c r="ABJ168" s="40"/>
      <c r="ABK168" s="40"/>
      <c r="ABL168" s="40"/>
      <c r="ABM168" s="40"/>
      <c r="ABN168" s="40"/>
      <c r="ABO168" s="40"/>
      <c r="ABP168" s="40"/>
      <c r="ABQ168" s="40"/>
      <c r="ABR168" s="40"/>
      <c r="ABS168" s="40"/>
      <c r="ABT168" s="40"/>
      <c r="ABU168" s="40"/>
      <c r="ABV168" s="40"/>
      <c r="ABW168" s="40"/>
      <c r="ABX168" s="40"/>
      <c r="ABY168" s="40"/>
      <c r="ABZ168" s="40"/>
      <c r="ACA168" s="40"/>
      <c r="ACB168" s="40"/>
      <c r="ACC168" s="40"/>
      <c r="ACD168" s="40"/>
      <c r="ACE168" s="40"/>
      <c r="ACF168" s="40"/>
      <c r="ACG168" s="40"/>
      <c r="ACH168" s="40"/>
      <c r="ACI168" s="40"/>
      <c r="ACJ168" s="40"/>
      <c r="ACK168" s="40"/>
      <c r="ACL168" s="40"/>
      <c r="ACM168" s="40"/>
      <c r="ACN168" s="40"/>
      <c r="ACO168" s="40"/>
      <c r="ACP168" s="40"/>
      <c r="ACQ168" s="40"/>
      <c r="ACR168" s="40"/>
      <c r="ACS168" s="40"/>
      <c r="ACT168" s="40"/>
      <c r="ACU168" s="40"/>
      <c r="ACV168" s="40"/>
      <c r="ACW168" s="40"/>
      <c r="ACX168" s="40"/>
      <c r="ACY168" s="40"/>
      <c r="ACZ168" s="40"/>
      <c r="ADA168" s="40"/>
      <c r="ADB168" s="40"/>
      <c r="ADC168" s="40"/>
      <c r="ADD168" s="40"/>
      <c r="ADE168" s="40"/>
      <c r="ADF168" s="40"/>
      <c r="ADG168" s="40"/>
      <c r="ADH168" s="40"/>
      <c r="ADI168" s="40"/>
      <c r="ADJ168" s="40"/>
      <c r="ADK168" s="40"/>
      <c r="ADL168" s="40"/>
      <c r="ADM168" s="40"/>
      <c r="ADN168" s="40"/>
      <c r="ADO168" s="40"/>
      <c r="ADP168" s="40"/>
      <c r="ADQ168" s="40"/>
      <c r="ADR168" s="40"/>
      <c r="ADS168" s="40"/>
      <c r="ADT168" s="40"/>
      <c r="ADU168" s="40"/>
      <c r="ADV168" s="40"/>
      <c r="ADW168" s="40"/>
      <c r="ADX168" s="40"/>
      <c r="ADY168" s="40"/>
      <c r="ADZ168" s="40"/>
      <c r="AEA168" s="40"/>
      <c r="AEB168" s="40"/>
      <c r="AEC168" s="40"/>
      <c r="AED168" s="40"/>
      <c r="AEE168" s="40"/>
      <c r="AEF168" s="40"/>
      <c r="AEG168" s="40"/>
      <c r="AEH168" s="40"/>
      <c r="AEI168" s="40"/>
      <c r="AEJ168" s="40"/>
      <c r="AEK168" s="40"/>
      <c r="AEL168" s="40"/>
      <c r="AEM168" s="40"/>
      <c r="AEN168" s="40"/>
      <c r="AEO168" s="40"/>
      <c r="AEP168" s="40"/>
      <c r="AEQ168" s="40"/>
      <c r="AER168" s="40"/>
      <c r="AES168" s="40"/>
      <c r="AET168" s="40"/>
      <c r="AEU168" s="40"/>
      <c r="AEV168" s="40"/>
      <c r="AEW168" s="40"/>
      <c r="AEX168" s="40"/>
      <c r="AEY168" s="40"/>
      <c r="AEZ168" s="40"/>
      <c r="AFA168" s="40"/>
      <c r="AFB168" s="40"/>
      <c r="AFC168" s="40"/>
      <c r="AFD168" s="40"/>
      <c r="AFE168" s="40"/>
      <c r="AFF168" s="40"/>
      <c r="AFG168" s="40"/>
      <c r="AFH168" s="40"/>
      <c r="AFI168" s="40"/>
      <c r="AFJ168" s="40"/>
      <c r="AFK168" s="40"/>
      <c r="AFL168" s="40"/>
      <c r="AFM168" s="40"/>
      <c r="AFN168" s="40"/>
      <c r="AFO168" s="40"/>
      <c r="AFP168" s="40"/>
      <c r="AFQ168" s="40"/>
      <c r="AFR168" s="40"/>
      <c r="AFS168" s="40"/>
      <c r="AFT168" s="40"/>
      <c r="AFU168" s="40"/>
      <c r="AFV168" s="40"/>
      <c r="AFW168" s="40"/>
      <c r="AFX168" s="40"/>
      <c r="AFY168" s="40"/>
      <c r="AFZ168" s="40"/>
      <c r="AGA168" s="40"/>
      <c r="AGB168" s="40"/>
      <c r="AGC168" s="40"/>
      <c r="AGD168" s="40"/>
      <c r="AGE168" s="40"/>
      <c r="AGF168" s="40"/>
      <c r="AGG168" s="40"/>
      <c r="AGH168" s="40"/>
      <c r="AGI168" s="40"/>
      <c r="AGJ168" s="40"/>
      <c r="AGK168" s="40"/>
      <c r="AGL168" s="40"/>
      <c r="AGM168" s="40"/>
      <c r="AGN168" s="40"/>
      <c r="AGO168" s="40"/>
      <c r="AGP168" s="40"/>
      <c r="AGQ168" s="40"/>
      <c r="AGR168" s="40"/>
      <c r="AGS168" s="40"/>
      <c r="AGT168" s="40"/>
      <c r="AGU168" s="40"/>
      <c r="AGV168" s="40"/>
      <c r="AGW168" s="40"/>
      <c r="AGX168" s="40"/>
      <c r="AGY168" s="40"/>
      <c r="AGZ168" s="40"/>
      <c r="AHA168" s="40"/>
      <c r="AHB168" s="40"/>
      <c r="AHC168" s="40"/>
      <c r="AHD168" s="40"/>
      <c r="AHE168" s="40"/>
      <c r="AHF168" s="40"/>
      <c r="AHG168" s="40"/>
      <c r="AHH168" s="40"/>
      <c r="AHI168" s="40"/>
      <c r="AHJ168" s="40"/>
      <c r="AHK168" s="40"/>
      <c r="AHL168" s="40"/>
      <c r="AHM168" s="40"/>
      <c r="AHN168" s="40"/>
      <c r="AHO168" s="40"/>
      <c r="AHP168" s="40"/>
      <c r="AHQ168" s="40"/>
      <c r="AHR168" s="40"/>
      <c r="AHS168" s="40"/>
      <c r="AHT168" s="40"/>
      <c r="AHU168" s="40"/>
      <c r="AHV168" s="40"/>
      <c r="AHW168" s="40"/>
      <c r="AHX168" s="40"/>
      <c r="AHY168" s="40"/>
      <c r="AHZ168" s="40"/>
      <c r="AIA168" s="40"/>
      <c r="AIB168" s="40"/>
      <c r="AIC168" s="40"/>
      <c r="AID168" s="40"/>
      <c r="AIE168" s="40"/>
      <c r="AIF168" s="40"/>
      <c r="AIG168" s="40"/>
      <c r="AIH168" s="40"/>
      <c r="AII168" s="40"/>
      <c r="AIJ168" s="40"/>
      <c r="AIK168" s="40"/>
      <c r="AIL168" s="40"/>
      <c r="AIM168" s="40"/>
      <c r="AIN168" s="40"/>
      <c r="AIO168" s="40"/>
      <c r="AIP168" s="40"/>
      <c r="AIQ168" s="40"/>
      <c r="AIR168" s="40"/>
      <c r="AIS168" s="40"/>
      <c r="AIT168" s="40"/>
      <c r="AIU168" s="40"/>
      <c r="AIV168" s="40"/>
      <c r="AIW168" s="40"/>
      <c r="AIX168" s="40"/>
      <c r="AIY168" s="40"/>
      <c r="AIZ168" s="40"/>
      <c r="AJA168" s="40"/>
      <c r="AJB168" s="40"/>
      <c r="AJC168" s="40"/>
      <c r="AJD168" s="40"/>
      <c r="AJE168" s="40"/>
      <c r="AJF168" s="40"/>
      <c r="AJG168" s="40"/>
      <c r="AJH168" s="40"/>
      <c r="AJI168" s="40"/>
      <c r="AJJ168" s="40"/>
      <c r="AJK168" s="40"/>
      <c r="AJL168" s="40"/>
      <c r="AJM168" s="40"/>
      <c r="AJN168" s="40"/>
      <c r="AJO168" s="40"/>
      <c r="AJP168" s="40"/>
      <c r="AJQ168" s="40"/>
      <c r="AJR168" s="40"/>
      <c r="AJS168" s="40"/>
      <c r="AJT168" s="40"/>
      <c r="AJU168" s="40"/>
      <c r="AJV168" s="40"/>
      <c r="AJW168" s="40"/>
      <c r="AJX168" s="40"/>
      <c r="AJY168" s="40"/>
      <c r="AJZ168" s="40"/>
      <c r="AKA168" s="40"/>
      <c r="AKB168" s="40"/>
      <c r="AKC168" s="40"/>
      <c r="AKD168" s="40"/>
      <c r="AKE168" s="40"/>
      <c r="AKF168" s="40"/>
      <c r="AKG168" s="40"/>
      <c r="AKH168" s="40"/>
      <c r="AKI168" s="40"/>
      <c r="AKJ168" s="40"/>
      <c r="AKK168" s="40"/>
      <c r="AKL168" s="40"/>
      <c r="AKM168" s="40"/>
      <c r="AKN168" s="40"/>
      <c r="AKO168" s="40"/>
      <c r="AKP168" s="40"/>
      <c r="AKQ168" s="40"/>
      <c r="AKR168" s="40"/>
      <c r="AKS168" s="40"/>
      <c r="AKT168" s="40"/>
      <c r="AKU168" s="40"/>
      <c r="AKV168" s="40"/>
      <c r="AKW168" s="40"/>
      <c r="AKX168" s="40"/>
      <c r="AKY168" s="40"/>
      <c r="AKZ168" s="40"/>
      <c r="ALA168" s="40"/>
      <c r="ALB168" s="40"/>
      <c r="ALC168" s="40"/>
      <c r="ALD168" s="40"/>
      <c r="ALE168" s="40"/>
      <c r="ALF168" s="40"/>
      <c r="ALG168" s="40"/>
      <c r="ALH168" s="40"/>
      <c r="ALI168" s="40"/>
      <c r="ALJ168" s="40"/>
      <c r="ALK168" s="40"/>
      <c r="ALL168" s="40"/>
      <c r="ALM168" s="40"/>
      <c r="ALN168" s="40"/>
      <c r="ALO168" s="40"/>
      <c r="ALP168" s="40"/>
      <c r="ALQ168" s="40"/>
      <c r="ALR168" s="40"/>
      <c r="ALS168" s="40"/>
      <c r="ALT168" s="40"/>
      <c r="ALU168" s="40"/>
      <c r="ALV168" s="40"/>
      <c r="ALW168" s="40"/>
      <c r="ALX168" s="40"/>
      <c r="ALY168" s="40"/>
      <c r="ALZ168" s="40"/>
      <c r="AMA168" s="40"/>
      <c r="AMB168" s="40"/>
      <c r="AMC168" s="40"/>
      <c r="AMD168" s="40"/>
      <c r="AME168" s="40"/>
      <c r="AMF168" s="40"/>
      <c r="AMG168" s="40"/>
      <c r="AMH168" s="40"/>
      <c r="AMI168" s="40"/>
      <c r="AMJ168" s="40"/>
      <c r="AMK168" s="40"/>
      <c r="AML168" s="40"/>
      <c r="AMM168" s="40"/>
      <c r="AMN168" s="40"/>
      <c r="AMO168" s="40"/>
      <c r="AMP168" s="40"/>
      <c r="AMQ168" s="40"/>
      <c r="AMR168" s="40"/>
      <c r="AMS168" s="40"/>
      <c r="AMT168" s="40"/>
      <c r="AMU168" s="40"/>
      <c r="AMV168" s="40"/>
      <c r="AMW168" s="40"/>
      <c r="AMX168" s="40"/>
      <c r="AMY168" s="40"/>
      <c r="AMZ168" s="40"/>
      <c r="ANA168" s="40"/>
      <c r="ANB168" s="40"/>
      <c r="ANC168" s="40"/>
      <c r="AND168" s="40"/>
      <c r="ANE168" s="40"/>
      <c r="ANF168" s="40"/>
      <c r="ANG168" s="40"/>
      <c r="ANH168" s="40"/>
      <c r="ANI168" s="40"/>
      <c r="ANJ168" s="40"/>
      <c r="ANK168" s="40"/>
      <c r="ANL168" s="40"/>
      <c r="ANM168" s="40"/>
      <c r="ANN168" s="40"/>
      <c r="ANO168" s="40"/>
      <c r="ANP168" s="40"/>
      <c r="ANQ168" s="40"/>
      <c r="ANR168" s="40"/>
      <c r="ANS168" s="40"/>
      <c r="ANT168" s="40"/>
      <c r="ANU168" s="40"/>
      <c r="ANV168" s="40"/>
      <c r="ANW168" s="40"/>
      <c r="ANX168" s="40"/>
      <c r="ANY168" s="40"/>
      <c r="ANZ168" s="40"/>
      <c r="AOA168" s="40"/>
      <c r="AOB168" s="40"/>
      <c r="AOC168" s="40"/>
      <c r="AOD168" s="40"/>
      <c r="AOE168" s="40"/>
      <c r="AOF168" s="40"/>
      <c r="AOG168" s="40"/>
      <c r="AOH168" s="40"/>
      <c r="AOI168" s="40"/>
      <c r="AOJ168" s="40"/>
      <c r="AOK168" s="40"/>
      <c r="AOL168" s="40"/>
      <c r="AOM168" s="40"/>
      <c r="AON168" s="40"/>
      <c r="AOO168" s="40"/>
      <c r="AOP168" s="40"/>
      <c r="AOQ168" s="40"/>
      <c r="AOR168" s="40"/>
      <c r="AOS168" s="40"/>
      <c r="AOT168" s="40"/>
      <c r="AOU168" s="40"/>
      <c r="AOV168" s="40"/>
      <c r="AOW168" s="40"/>
      <c r="AOX168" s="40"/>
      <c r="AOY168" s="40"/>
      <c r="AOZ168" s="40"/>
      <c r="APA168" s="40"/>
      <c r="APB168" s="40"/>
      <c r="APC168" s="40"/>
      <c r="APD168" s="40"/>
      <c r="APE168" s="40"/>
      <c r="APF168" s="40"/>
      <c r="APG168" s="40"/>
      <c r="APH168" s="40"/>
      <c r="API168" s="40"/>
      <c r="APJ168" s="40"/>
      <c r="APK168" s="40"/>
      <c r="APL168" s="40"/>
      <c r="APM168" s="40"/>
      <c r="APN168" s="40"/>
      <c r="APO168" s="40"/>
      <c r="APP168" s="40"/>
      <c r="APQ168" s="40"/>
      <c r="APR168" s="40"/>
      <c r="APS168" s="40"/>
      <c r="APT168" s="40"/>
      <c r="APU168" s="40"/>
      <c r="APV168" s="40"/>
      <c r="APW168" s="40"/>
      <c r="APX168" s="40"/>
      <c r="APY168" s="40"/>
      <c r="APZ168" s="40"/>
      <c r="AQA168" s="40"/>
      <c r="AQB168" s="40"/>
      <c r="AQC168" s="40"/>
      <c r="AQD168" s="40"/>
      <c r="AQE168" s="40"/>
      <c r="AQF168" s="40"/>
      <c r="AQG168" s="40"/>
      <c r="AQH168" s="40"/>
      <c r="AQI168" s="40"/>
      <c r="AQJ168" s="40"/>
      <c r="AQK168" s="40"/>
      <c r="AQL168" s="40"/>
      <c r="AQM168" s="40"/>
      <c r="AQN168" s="40"/>
      <c r="AQO168" s="40"/>
      <c r="AQP168" s="40"/>
      <c r="AQQ168" s="40"/>
      <c r="AQR168" s="40"/>
      <c r="AQS168" s="40"/>
      <c r="AQT168" s="40"/>
      <c r="AQU168" s="40"/>
      <c r="AQV168" s="40"/>
      <c r="AQW168" s="40"/>
      <c r="AQX168" s="40"/>
      <c r="AQY168" s="40"/>
      <c r="AQZ168" s="40"/>
      <c r="ARA168" s="40"/>
      <c r="ARB168" s="40"/>
      <c r="ARC168" s="40"/>
      <c r="ARD168" s="40"/>
      <c r="ARE168" s="40"/>
      <c r="ARF168" s="40"/>
      <c r="ARG168" s="40"/>
      <c r="ARH168" s="40"/>
      <c r="ARI168" s="40"/>
      <c r="ARJ168" s="40"/>
      <c r="ARK168" s="40"/>
      <c r="ARL168" s="40"/>
      <c r="ARM168" s="40"/>
      <c r="ARN168" s="40"/>
      <c r="ARO168" s="40"/>
      <c r="ARP168" s="40"/>
      <c r="ARQ168" s="40"/>
      <c r="ARR168" s="40"/>
      <c r="ARS168" s="40"/>
      <c r="ART168" s="40"/>
      <c r="ARU168" s="40"/>
      <c r="ARV168" s="40"/>
      <c r="ARW168" s="40"/>
      <c r="ARX168" s="40"/>
      <c r="ARY168" s="40"/>
      <c r="ARZ168" s="40"/>
      <c r="ASA168" s="40"/>
      <c r="ASB168" s="40"/>
      <c r="ASC168" s="40"/>
      <c r="ASD168" s="40"/>
      <c r="ASE168" s="40"/>
      <c r="ASF168" s="40"/>
      <c r="ASG168" s="40"/>
      <c r="ASH168" s="40"/>
      <c r="ASI168" s="40"/>
      <c r="ASJ168" s="40"/>
      <c r="ASK168" s="40"/>
      <c r="ASL168" s="40"/>
      <c r="ASM168" s="40"/>
      <c r="ASN168" s="40"/>
      <c r="ASO168" s="40"/>
      <c r="ASP168" s="40"/>
      <c r="ASQ168" s="40"/>
      <c r="ASR168" s="40"/>
      <c r="ASS168" s="40"/>
      <c r="AST168" s="40"/>
      <c r="ASU168" s="40"/>
      <c r="ASV168" s="40"/>
      <c r="ASW168" s="40"/>
      <c r="ASX168" s="40"/>
      <c r="ASY168" s="40"/>
      <c r="ASZ168" s="40"/>
      <c r="ATA168" s="40"/>
      <c r="ATB168" s="40"/>
      <c r="ATC168" s="40"/>
      <c r="ATD168" s="40"/>
      <c r="ATE168" s="40"/>
      <c r="ATF168" s="40"/>
      <c r="ATG168" s="40"/>
      <c r="ATH168" s="40"/>
      <c r="ATI168" s="40"/>
      <c r="ATJ168" s="40"/>
      <c r="ATK168" s="40"/>
      <c r="ATL168" s="40"/>
      <c r="ATM168" s="40"/>
      <c r="ATN168" s="40"/>
      <c r="ATO168" s="40"/>
      <c r="ATP168" s="40"/>
      <c r="ATQ168" s="40"/>
      <c r="ATR168" s="40"/>
      <c r="ATS168" s="40"/>
      <c r="ATT168" s="40"/>
      <c r="ATU168" s="40"/>
      <c r="ATV168" s="40"/>
      <c r="ATW168" s="40"/>
      <c r="ATX168" s="40"/>
      <c r="ATY168" s="40"/>
      <c r="ATZ168" s="40"/>
      <c r="AUA168" s="40"/>
      <c r="AUB168" s="40"/>
      <c r="AUC168" s="40"/>
      <c r="AUD168" s="40"/>
      <c r="AUE168" s="40"/>
      <c r="AUF168" s="40"/>
      <c r="AUG168" s="40"/>
      <c r="AUH168" s="40"/>
      <c r="AUI168" s="40"/>
      <c r="AUJ168" s="40"/>
      <c r="AUK168" s="40"/>
      <c r="AUL168" s="40"/>
      <c r="AUM168" s="40"/>
      <c r="AUN168" s="40"/>
      <c r="AUO168" s="40"/>
      <c r="AUP168" s="40"/>
      <c r="AUQ168" s="40"/>
      <c r="AUR168" s="40"/>
      <c r="AUS168" s="40"/>
      <c r="AUT168" s="40"/>
      <c r="AUU168" s="40"/>
      <c r="AUV168" s="40"/>
      <c r="AUW168" s="40"/>
      <c r="AUX168" s="40"/>
      <c r="AUY168" s="40"/>
      <c r="AUZ168" s="40"/>
      <c r="AVA168" s="40"/>
      <c r="AVB168" s="40"/>
      <c r="AVC168" s="40"/>
      <c r="AVD168" s="40"/>
      <c r="AVE168" s="40"/>
      <c r="AVF168" s="40"/>
      <c r="AVG168" s="40"/>
      <c r="AVH168" s="40"/>
      <c r="AVI168" s="40"/>
      <c r="AVJ168" s="40"/>
      <c r="AVK168" s="40"/>
      <c r="AVL168" s="40"/>
      <c r="AVM168" s="40"/>
      <c r="AVN168" s="40"/>
      <c r="AVO168" s="40"/>
      <c r="AVP168" s="40"/>
      <c r="AVQ168" s="40"/>
      <c r="AVR168" s="40"/>
      <c r="AVS168" s="40"/>
      <c r="AVT168" s="40"/>
      <c r="AVU168" s="40"/>
      <c r="AVV168" s="40"/>
      <c r="AVW168" s="40"/>
      <c r="AVX168" s="40"/>
      <c r="AVY168" s="40"/>
      <c r="AVZ168" s="40"/>
      <c r="AWA168" s="40"/>
      <c r="AWB168" s="40"/>
      <c r="AWC168" s="40"/>
      <c r="AWD168" s="40"/>
      <c r="AWE168" s="40"/>
      <c r="AWF168" s="40"/>
      <c r="AWG168" s="40"/>
      <c r="AWH168" s="40"/>
      <c r="AWI168" s="40"/>
      <c r="AWJ168" s="40"/>
      <c r="AWK168" s="40"/>
      <c r="AWL168" s="40"/>
      <c r="AWM168" s="40"/>
      <c r="AWN168" s="40"/>
      <c r="AWO168" s="40"/>
      <c r="AWP168" s="40"/>
      <c r="AWQ168" s="40"/>
      <c r="AWR168" s="40"/>
      <c r="AWS168" s="40"/>
      <c r="AWT168" s="40"/>
      <c r="AWU168" s="40"/>
      <c r="AWV168" s="40"/>
      <c r="AWW168" s="40"/>
      <c r="AWX168" s="40"/>
      <c r="AWY168" s="40"/>
      <c r="AWZ168" s="40"/>
      <c r="AXA168" s="40"/>
      <c r="AXB168" s="40"/>
      <c r="AXC168" s="40"/>
      <c r="AXD168" s="40"/>
      <c r="AXE168" s="40"/>
      <c r="AXF168" s="40"/>
      <c r="AXG168" s="40"/>
      <c r="AXH168" s="40"/>
      <c r="AXI168" s="40"/>
      <c r="AXJ168" s="40"/>
      <c r="AXK168" s="40"/>
      <c r="AXL168" s="40"/>
      <c r="AXM168" s="40"/>
      <c r="AXN168" s="40"/>
      <c r="AXO168" s="40"/>
      <c r="AXP168" s="40"/>
      <c r="AXQ168" s="40"/>
      <c r="AXR168" s="40"/>
      <c r="AXS168" s="40"/>
      <c r="AXT168" s="40"/>
      <c r="AXU168" s="40"/>
      <c r="AXV168" s="40"/>
      <c r="AXW168" s="40"/>
      <c r="AXX168" s="40"/>
      <c r="AXY168" s="40"/>
      <c r="AXZ168" s="40"/>
      <c r="AYA168" s="40"/>
      <c r="AYB168" s="40"/>
      <c r="AYC168" s="40"/>
      <c r="AYD168" s="40"/>
      <c r="AYE168" s="40"/>
      <c r="AYF168" s="40"/>
      <c r="AYG168" s="40"/>
      <c r="AYH168" s="40"/>
      <c r="AYI168" s="40"/>
      <c r="AYJ168" s="40"/>
      <c r="AYK168" s="40"/>
      <c r="AYL168" s="40"/>
      <c r="AYM168" s="40"/>
      <c r="AYN168" s="40"/>
      <c r="AYO168" s="40"/>
      <c r="AYP168" s="40"/>
      <c r="AYQ168" s="40"/>
      <c r="AYR168" s="40"/>
      <c r="AYS168" s="40"/>
      <c r="AYT168" s="40"/>
      <c r="AYU168" s="40"/>
      <c r="AYV168" s="40"/>
      <c r="AYW168" s="40"/>
      <c r="AYX168" s="40"/>
      <c r="AYY168" s="40"/>
      <c r="AYZ168" s="40"/>
      <c r="AZA168" s="40"/>
      <c r="AZB168" s="40"/>
      <c r="AZC168" s="40"/>
      <c r="AZD168" s="40"/>
      <c r="AZE168" s="40"/>
      <c r="AZF168" s="40"/>
      <c r="AZG168" s="40"/>
      <c r="AZH168" s="40"/>
      <c r="AZI168" s="40"/>
      <c r="AZJ168" s="40"/>
      <c r="AZK168" s="40"/>
      <c r="AZL168" s="40"/>
      <c r="AZM168" s="40"/>
      <c r="AZN168" s="40"/>
      <c r="AZO168" s="40"/>
      <c r="AZP168" s="40"/>
      <c r="AZQ168" s="40"/>
      <c r="AZR168" s="40"/>
      <c r="AZS168" s="40"/>
      <c r="AZT168" s="40"/>
      <c r="AZU168" s="40"/>
      <c r="AZV168" s="40"/>
      <c r="AZW168" s="40"/>
      <c r="AZX168" s="40"/>
      <c r="AZY168" s="40"/>
      <c r="AZZ168" s="40"/>
      <c r="BAA168" s="40"/>
      <c r="BAB168" s="40"/>
      <c r="BAC168" s="40"/>
      <c r="BAD168" s="40"/>
      <c r="BAE168" s="40"/>
      <c r="BAF168" s="40"/>
      <c r="BAG168" s="40"/>
      <c r="BAH168" s="40"/>
      <c r="BAI168" s="40"/>
      <c r="BAJ168" s="40"/>
      <c r="BAK168" s="40"/>
      <c r="BAL168" s="40"/>
      <c r="BAM168" s="40"/>
      <c r="BAN168" s="40"/>
      <c r="BAO168" s="40"/>
      <c r="BAP168" s="40"/>
      <c r="BAQ168" s="40"/>
      <c r="BAR168" s="40"/>
      <c r="BAS168" s="40"/>
      <c r="BAT168" s="40"/>
      <c r="BAU168" s="40"/>
      <c r="BAV168" s="40"/>
      <c r="BAW168" s="40"/>
      <c r="BAX168" s="40"/>
      <c r="BAY168" s="40"/>
      <c r="BAZ168" s="40"/>
      <c r="BBA168" s="40"/>
      <c r="BBB168" s="40"/>
      <c r="BBC168" s="40"/>
      <c r="BBD168" s="40"/>
      <c r="BBE168" s="40"/>
      <c r="BBF168" s="40"/>
      <c r="BBG168" s="40"/>
      <c r="BBH168" s="40"/>
      <c r="BBI168" s="40"/>
      <c r="BBJ168" s="40"/>
      <c r="BBK168" s="40"/>
      <c r="BBL168" s="40"/>
      <c r="BBM168" s="40"/>
      <c r="BBN168" s="40"/>
      <c r="BBO168" s="40"/>
      <c r="BBP168" s="40"/>
      <c r="BBQ168" s="40"/>
      <c r="BBR168" s="40"/>
      <c r="BBS168" s="40"/>
      <c r="BBT168" s="40"/>
      <c r="BBU168" s="40"/>
      <c r="BBV168" s="40"/>
      <c r="BBW168" s="40"/>
      <c r="BBX168" s="40"/>
      <c r="BBY168" s="40"/>
      <c r="BBZ168" s="40"/>
      <c r="BCA168" s="40"/>
      <c r="BCB168" s="40"/>
      <c r="BCC168" s="40"/>
      <c r="BCD168" s="40"/>
      <c r="BCE168" s="40"/>
      <c r="BCF168" s="40"/>
      <c r="BCG168" s="40"/>
      <c r="BCH168" s="40"/>
      <c r="BCI168" s="40"/>
      <c r="BCJ168" s="40"/>
      <c r="BCK168" s="40"/>
      <c r="BCL168" s="40"/>
      <c r="BCM168" s="40"/>
      <c r="BCN168" s="40"/>
      <c r="BCO168" s="40"/>
      <c r="BCP168" s="40"/>
      <c r="BCQ168" s="40"/>
      <c r="BCR168" s="40"/>
      <c r="BCS168" s="40"/>
      <c r="BCT168" s="40"/>
      <c r="BCU168" s="40"/>
      <c r="BCV168" s="40"/>
      <c r="BCW168" s="40"/>
      <c r="BCX168" s="40"/>
      <c r="BCY168" s="40"/>
      <c r="BCZ168" s="40"/>
      <c r="BDA168" s="40"/>
      <c r="BDB168" s="40"/>
      <c r="BDC168" s="40"/>
      <c r="BDD168" s="40"/>
      <c r="BDE168" s="40"/>
      <c r="BDF168" s="40"/>
      <c r="BDG168" s="40"/>
      <c r="BDH168" s="40"/>
      <c r="BDI168" s="40"/>
      <c r="BDJ168" s="40"/>
      <c r="BDK168" s="40"/>
      <c r="BDL168" s="40"/>
      <c r="BDM168" s="40"/>
      <c r="BDN168" s="40"/>
      <c r="BDO168" s="40"/>
      <c r="BDP168" s="40"/>
      <c r="BDQ168" s="40"/>
      <c r="BDR168" s="40"/>
      <c r="BDS168" s="40"/>
      <c r="BDT168" s="40"/>
      <c r="BDU168" s="40"/>
      <c r="BDV168" s="40"/>
      <c r="BDW168" s="40"/>
      <c r="BDX168" s="40"/>
      <c r="BDY168" s="40"/>
      <c r="BDZ168" s="40"/>
      <c r="BEA168" s="40"/>
      <c r="BEB168" s="40"/>
      <c r="BEC168" s="40"/>
      <c r="BED168" s="40"/>
      <c r="BEE168" s="40"/>
      <c r="BEF168" s="40"/>
      <c r="BEG168" s="40"/>
      <c r="BEH168" s="40"/>
      <c r="BEI168" s="40"/>
      <c r="BEJ168" s="40"/>
      <c r="BEK168" s="40"/>
      <c r="BEL168" s="40"/>
      <c r="BEM168" s="40"/>
      <c r="BEN168" s="40"/>
      <c r="BEO168" s="40"/>
      <c r="BEP168" s="40"/>
      <c r="BEQ168" s="40"/>
      <c r="BER168" s="40"/>
      <c r="BES168" s="40"/>
      <c r="BET168" s="40"/>
      <c r="BEU168" s="40"/>
      <c r="BEV168" s="40"/>
      <c r="BEW168" s="40"/>
      <c r="BEX168" s="40"/>
      <c r="BEY168" s="40"/>
      <c r="BEZ168" s="40"/>
      <c r="BFA168" s="40"/>
      <c r="BFB168" s="40"/>
      <c r="BFC168" s="40"/>
      <c r="BFD168" s="40"/>
      <c r="BFE168" s="40"/>
      <c r="BFF168" s="40"/>
      <c r="BFG168" s="40"/>
      <c r="BFH168" s="40"/>
      <c r="BFI168" s="40"/>
      <c r="BFJ168" s="40"/>
      <c r="BFK168" s="40"/>
      <c r="BFL168" s="40"/>
      <c r="BFM168" s="40"/>
      <c r="BFN168" s="40"/>
      <c r="BFO168" s="40"/>
      <c r="BFP168" s="40"/>
      <c r="BFQ168" s="40"/>
      <c r="BFR168" s="40"/>
      <c r="BFS168" s="40"/>
      <c r="BFT168" s="40"/>
      <c r="BFU168" s="40"/>
      <c r="BFV168" s="40"/>
      <c r="BFW168" s="40"/>
      <c r="BFX168" s="40"/>
      <c r="BFY168" s="40"/>
      <c r="BFZ168" s="40"/>
      <c r="BGA168" s="40"/>
      <c r="BGB168" s="40"/>
      <c r="BGC168" s="40"/>
      <c r="BGD168" s="40"/>
      <c r="BGE168" s="40"/>
      <c r="BGF168" s="40"/>
      <c r="BGG168" s="40"/>
      <c r="BGH168" s="40"/>
      <c r="BGI168" s="40"/>
      <c r="BGJ168" s="40"/>
      <c r="BGK168" s="40"/>
      <c r="BGL168" s="40"/>
      <c r="BGM168" s="40"/>
      <c r="BGN168" s="40"/>
      <c r="BGO168" s="40"/>
      <c r="BGP168" s="40"/>
      <c r="BGQ168" s="40"/>
      <c r="BGR168" s="40"/>
      <c r="BGS168" s="40"/>
      <c r="BGT168" s="40"/>
      <c r="BGU168" s="40"/>
      <c r="BGV168" s="40"/>
      <c r="BGW168" s="40"/>
      <c r="BGX168" s="40"/>
      <c r="BGY168" s="40"/>
      <c r="BGZ168" s="40"/>
      <c r="BHA168" s="40"/>
      <c r="BHB168" s="40"/>
      <c r="BHC168" s="40"/>
      <c r="BHD168" s="40"/>
      <c r="BHE168" s="40"/>
      <c r="BHF168" s="40"/>
      <c r="BHG168" s="40"/>
      <c r="BHH168" s="40"/>
      <c r="BHI168" s="40"/>
      <c r="BHJ168" s="40"/>
      <c r="BHK168" s="40"/>
      <c r="BHL168" s="40"/>
      <c r="BHM168" s="40"/>
      <c r="BHN168" s="40"/>
      <c r="BHO168" s="40"/>
      <c r="BHP168" s="40"/>
      <c r="BHQ168" s="40"/>
      <c r="BHR168" s="40"/>
      <c r="BHS168" s="40"/>
      <c r="BHT168" s="40"/>
      <c r="BHU168" s="40"/>
      <c r="BHV168" s="40"/>
      <c r="BHW168" s="40"/>
      <c r="BHX168" s="40"/>
      <c r="BHY168" s="40"/>
      <c r="BHZ168" s="40"/>
      <c r="BIA168" s="40"/>
      <c r="BIB168" s="40"/>
      <c r="BIC168" s="40"/>
      <c r="BID168" s="40"/>
      <c r="BIE168" s="40"/>
      <c r="BIF168" s="40"/>
      <c r="BIG168" s="40"/>
      <c r="BIH168" s="40"/>
      <c r="BII168" s="40"/>
      <c r="BIJ168" s="40"/>
      <c r="BIK168" s="40"/>
      <c r="BIL168" s="40"/>
      <c r="BIM168" s="40"/>
      <c r="BIN168" s="40"/>
      <c r="BIO168" s="40"/>
      <c r="BIP168" s="40"/>
      <c r="BIQ168" s="40"/>
      <c r="BIR168" s="40"/>
      <c r="BIS168" s="40"/>
      <c r="BIT168" s="40"/>
      <c r="BIU168" s="40"/>
      <c r="BIV168" s="40"/>
      <c r="BIW168" s="40"/>
      <c r="BIX168" s="40"/>
      <c r="BIY168" s="40"/>
      <c r="BIZ168" s="40"/>
      <c r="BJA168" s="40"/>
      <c r="BJB168" s="40"/>
      <c r="BJC168" s="40"/>
      <c r="BJD168" s="40"/>
      <c r="BJE168" s="40"/>
      <c r="BJF168" s="40"/>
      <c r="BJG168" s="40"/>
      <c r="BJH168" s="40"/>
      <c r="BJI168" s="40"/>
      <c r="BJJ168" s="40"/>
      <c r="BJK168" s="40"/>
      <c r="BJL168" s="40"/>
      <c r="BJM168" s="40"/>
      <c r="BJN168" s="40"/>
      <c r="BJO168" s="40"/>
      <c r="BJP168" s="40"/>
      <c r="BJQ168" s="40"/>
      <c r="BJR168" s="40"/>
      <c r="BJS168" s="40"/>
      <c r="BJT168" s="40"/>
      <c r="BJU168" s="40"/>
      <c r="BJV168" s="40"/>
      <c r="BJW168" s="40"/>
      <c r="BJX168" s="40"/>
      <c r="BJY168" s="40"/>
      <c r="BJZ168" s="40"/>
      <c r="BKA168" s="40"/>
      <c r="BKB168" s="40"/>
      <c r="BKC168" s="40"/>
      <c r="BKD168" s="40"/>
      <c r="BKE168" s="40"/>
      <c r="BKF168" s="40"/>
      <c r="BKG168" s="40"/>
      <c r="BKH168" s="40"/>
      <c r="BKI168" s="40"/>
      <c r="BKJ168" s="40"/>
      <c r="BKK168" s="40"/>
      <c r="BKL168" s="40"/>
      <c r="BKM168" s="40"/>
      <c r="BKN168" s="40"/>
      <c r="BKO168" s="40"/>
      <c r="BKP168" s="40"/>
      <c r="BKQ168" s="40"/>
      <c r="BKR168" s="40"/>
      <c r="BKS168" s="40"/>
      <c r="BKT168" s="40"/>
      <c r="BKU168" s="40"/>
      <c r="BKV168" s="40"/>
      <c r="BKW168" s="40"/>
      <c r="BKX168" s="40"/>
      <c r="BKY168" s="40"/>
      <c r="BKZ168" s="40"/>
      <c r="BLA168" s="40"/>
      <c r="BLB168" s="40"/>
      <c r="BLC168" s="40"/>
      <c r="BLD168" s="40"/>
      <c r="BLE168" s="40"/>
      <c r="BLF168" s="40"/>
      <c r="BLG168" s="40"/>
      <c r="BLH168" s="40"/>
      <c r="BLI168" s="40"/>
      <c r="BLJ168" s="40"/>
      <c r="BLK168" s="40"/>
      <c r="BLL168" s="40"/>
      <c r="BLM168" s="40"/>
      <c r="BLN168" s="40"/>
      <c r="BLO168" s="40"/>
      <c r="BLP168" s="40"/>
      <c r="BLQ168" s="40"/>
      <c r="BLR168" s="40"/>
      <c r="BLS168" s="40"/>
      <c r="BLT168" s="40"/>
      <c r="BLU168" s="40"/>
      <c r="BLV168" s="40"/>
      <c r="BLW168" s="40"/>
      <c r="BLX168" s="40"/>
      <c r="BLY168" s="40"/>
      <c r="BLZ168" s="40"/>
      <c r="BMA168" s="40"/>
      <c r="BMB168" s="40"/>
      <c r="BMC168" s="40"/>
      <c r="BMD168" s="40"/>
      <c r="BME168" s="40"/>
      <c r="BMF168" s="40"/>
      <c r="BMG168" s="40"/>
      <c r="BMH168" s="40"/>
      <c r="BMI168" s="40"/>
      <c r="BMJ168" s="40"/>
      <c r="BMK168" s="40"/>
      <c r="BML168" s="40"/>
      <c r="BMM168" s="40"/>
      <c r="BMN168" s="40"/>
      <c r="BMO168" s="40"/>
      <c r="BMP168" s="40"/>
      <c r="BMQ168" s="40"/>
      <c r="BMR168" s="40"/>
      <c r="BMS168" s="40"/>
      <c r="BMT168" s="40"/>
      <c r="BMU168" s="40"/>
      <c r="BMV168" s="40"/>
      <c r="BMW168" s="40"/>
      <c r="BMX168" s="40"/>
      <c r="BMY168" s="40"/>
      <c r="BMZ168" s="40"/>
      <c r="BNA168" s="40"/>
      <c r="BNB168" s="40"/>
      <c r="BNC168" s="40"/>
      <c r="BND168" s="40"/>
      <c r="BNE168" s="40"/>
      <c r="BNF168" s="40"/>
      <c r="BNG168" s="40"/>
      <c r="BNH168" s="40"/>
      <c r="BNI168" s="40"/>
      <c r="BNJ168" s="40"/>
      <c r="BNK168" s="40"/>
      <c r="BNL168" s="40"/>
      <c r="BNM168" s="40"/>
      <c r="BNN168" s="40"/>
      <c r="BNO168" s="40"/>
      <c r="BNP168" s="40"/>
      <c r="BNQ168" s="40"/>
      <c r="BNR168" s="40"/>
      <c r="BNS168" s="40"/>
      <c r="BNT168" s="40"/>
      <c r="BNU168" s="40"/>
      <c r="BNV168" s="40"/>
      <c r="BNW168" s="40"/>
      <c r="BNX168" s="40"/>
      <c r="BNY168" s="40"/>
      <c r="BNZ168" s="40"/>
      <c r="BOA168" s="40"/>
      <c r="BOB168" s="40"/>
      <c r="BOC168" s="40"/>
      <c r="BOD168" s="40"/>
      <c r="BOE168" s="40"/>
      <c r="BOF168" s="40"/>
      <c r="BOG168" s="40"/>
      <c r="BOH168" s="40"/>
      <c r="BOI168" s="40"/>
      <c r="BOJ168" s="40"/>
      <c r="BOK168" s="40"/>
      <c r="BOL168" s="40"/>
      <c r="BOM168" s="40"/>
      <c r="BON168" s="40"/>
      <c r="BOO168" s="40"/>
      <c r="BOP168" s="40"/>
      <c r="BOQ168" s="40"/>
      <c r="BOR168" s="40"/>
      <c r="BOS168" s="40"/>
      <c r="BOT168" s="40"/>
      <c r="BOU168" s="40"/>
      <c r="BOV168" s="40"/>
      <c r="BOW168" s="40"/>
      <c r="BOX168" s="40"/>
      <c r="BOY168" s="40"/>
      <c r="BOZ168" s="40"/>
      <c r="BPA168" s="40"/>
      <c r="BPB168" s="40"/>
      <c r="BPC168" s="40"/>
      <c r="BPD168" s="40"/>
      <c r="BPE168" s="40"/>
      <c r="BPF168" s="40"/>
      <c r="BPG168" s="40"/>
      <c r="BPH168" s="40"/>
      <c r="BPI168" s="40"/>
      <c r="BPJ168" s="40"/>
      <c r="BPK168" s="40"/>
      <c r="BPL168" s="40"/>
      <c r="BPM168" s="40"/>
      <c r="BPN168" s="40"/>
      <c r="BPO168" s="40"/>
      <c r="BPP168" s="40"/>
      <c r="BPQ168" s="40"/>
      <c r="BPR168" s="40"/>
      <c r="BPS168" s="40"/>
      <c r="BPT168" s="40"/>
      <c r="BPU168" s="40"/>
      <c r="BPV168" s="40"/>
      <c r="BPW168" s="40"/>
      <c r="BPX168" s="40"/>
      <c r="BPY168" s="40"/>
      <c r="BPZ168" s="40"/>
      <c r="BQA168" s="40"/>
      <c r="BQB168" s="40"/>
      <c r="BQC168" s="40"/>
      <c r="BQD168" s="40"/>
      <c r="BQE168" s="40"/>
      <c r="BQF168" s="40"/>
      <c r="BQG168" s="40"/>
      <c r="BQH168" s="40"/>
      <c r="BQI168" s="40"/>
      <c r="BQJ168" s="40"/>
      <c r="BQK168" s="40"/>
      <c r="BQL168" s="40"/>
      <c r="BQM168" s="40"/>
      <c r="BQN168" s="40"/>
      <c r="BQO168" s="40"/>
      <c r="BQP168" s="40"/>
      <c r="BQQ168" s="40"/>
      <c r="BQR168" s="40"/>
      <c r="BQS168" s="40"/>
      <c r="BQT168" s="40"/>
      <c r="BQU168" s="40"/>
      <c r="BQV168" s="40"/>
      <c r="BQW168" s="40"/>
      <c r="BQX168" s="40"/>
      <c r="BQY168" s="40"/>
      <c r="BQZ168" s="40"/>
      <c r="BRA168" s="40"/>
      <c r="BRB168" s="40"/>
      <c r="BRC168" s="40"/>
      <c r="BRD168" s="40"/>
      <c r="BRE168" s="40"/>
      <c r="BRF168" s="40"/>
      <c r="BRG168" s="40"/>
      <c r="BRH168" s="40"/>
      <c r="BRI168" s="40"/>
      <c r="BRJ168" s="40"/>
      <c r="BRK168" s="40"/>
      <c r="BRL168" s="40"/>
      <c r="BRM168" s="40"/>
      <c r="BRN168" s="40"/>
      <c r="BRO168" s="40"/>
      <c r="BRP168" s="40"/>
      <c r="BRQ168" s="40"/>
      <c r="BRR168" s="40"/>
      <c r="BRS168" s="40"/>
      <c r="BRT168" s="40"/>
      <c r="BRU168" s="40"/>
      <c r="BRV168" s="40"/>
      <c r="BRW168" s="40"/>
      <c r="BRX168" s="40"/>
      <c r="BRY168" s="40"/>
      <c r="BRZ168" s="40"/>
      <c r="BSA168" s="40"/>
      <c r="BSB168" s="40"/>
      <c r="BSC168" s="40"/>
      <c r="BSD168" s="40"/>
      <c r="BSE168" s="40"/>
      <c r="BSF168" s="40"/>
      <c r="BSG168" s="40"/>
      <c r="BSH168" s="40"/>
      <c r="BSI168" s="40"/>
      <c r="BSJ168" s="40"/>
      <c r="BSK168" s="40"/>
      <c r="BSL168" s="40"/>
      <c r="BSM168" s="40"/>
      <c r="BSN168" s="40"/>
      <c r="BSO168" s="40"/>
      <c r="BSP168" s="40"/>
      <c r="BSQ168" s="40"/>
      <c r="BSR168" s="40"/>
      <c r="BSS168" s="40"/>
      <c r="BST168" s="40"/>
      <c r="BSU168" s="40"/>
      <c r="BSV168" s="40"/>
      <c r="BSW168" s="40"/>
      <c r="BSX168" s="40"/>
      <c r="BSY168" s="40"/>
      <c r="BSZ168" s="40"/>
      <c r="BTA168" s="40"/>
      <c r="BTB168" s="40"/>
      <c r="BTC168" s="40"/>
      <c r="BTD168" s="40"/>
      <c r="BTE168" s="40"/>
      <c r="BTF168" s="40"/>
      <c r="BTG168" s="40"/>
      <c r="BTH168" s="40"/>
      <c r="BTI168" s="40"/>
      <c r="BTJ168" s="40"/>
      <c r="BTK168" s="40"/>
      <c r="BTL168" s="40"/>
      <c r="BTM168" s="40"/>
      <c r="BTN168" s="40"/>
      <c r="BTO168" s="40"/>
      <c r="BTP168" s="40"/>
      <c r="BTQ168" s="40"/>
      <c r="BTR168" s="40"/>
      <c r="BTS168" s="40"/>
      <c r="BTT168" s="40"/>
      <c r="BTU168" s="40"/>
      <c r="BTV168" s="40"/>
      <c r="BTW168" s="40"/>
      <c r="BTX168" s="40"/>
      <c r="BTY168" s="40"/>
      <c r="BTZ168" s="40"/>
      <c r="BUA168" s="40"/>
      <c r="BUB168" s="40"/>
      <c r="BUC168" s="40"/>
      <c r="BUD168" s="40"/>
      <c r="BUE168" s="40"/>
      <c r="BUF168" s="40"/>
      <c r="BUG168" s="40"/>
      <c r="BUH168" s="40"/>
      <c r="BUI168" s="40"/>
      <c r="BUJ168" s="40"/>
      <c r="BUK168" s="40"/>
      <c r="BUL168" s="40"/>
      <c r="BUM168" s="40"/>
      <c r="BUN168" s="40"/>
      <c r="BUO168" s="40"/>
      <c r="BUP168" s="40"/>
      <c r="BUQ168" s="40"/>
      <c r="BUR168" s="40"/>
      <c r="BUS168" s="40"/>
      <c r="BUT168" s="40"/>
      <c r="BUU168" s="40"/>
      <c r="BUV168" s="40"/>
      <c r="BUW168" s="40"/>
      <c r="BUX168" s="40"/>
      <c r="BUY168" s="40"/>
      <c r="BUZ168" s="40"/>
      <c r="BVA168" s="40"/>
      <c r="BVB168" s="40"/>
      <c r="BVC168" s="40"/>
      <c r="BVD168" s="40"/>
      <c r="BVE168" s="40"/>
      <c r="BVF168" s="40"/>
      <c r="BVG168" s="40"/>
      <c r="BVH168" s="40"/>
      <c r="BVI168" s="40"/>
      <c r="BVJ168" s="40"/>
      <c r="BVK168" s="40"/>
      <c r="BVL168" s="40"/>
      <c r="BVM168" s="40"/>
      <c r="BVN168" s="40"/>
      <c r="BVO168" s="40"/>
      <c r="BVP168" s="40"/>
      <c r="BVQ168" s="40"/>
      <c r="BVR168" s="40"/>
      <c r="BVS168" s="40"/>
      <c r="BVT168" s="40"/>
      <c r="BVU168" s="40"/>
      <c r="BVV168" s="40"/>
      <c r="BVW168" s="40"/>
      <c r="BVX168" s="40"/>
      <c r="BVY168" s="40"/>
      <c r="BVZ168" s="40"/>
      <c r="BWA168" s="40"/>
      <c r="BWB168" s="40"/>
      <c r="BWC168" s="40"/>
      <c r="BWD168" s="40"/>
      <c r="BWE168" s="40"/>
      <c r="BWF168" s="40"/>
      <c r="BWG168" s="40"/>
      <c r="BWH168" s="40"/>
      <c r="BWI168" s="40"/>
      <c r="BWJ168" s="40"/>
      <c r="BWK168" s="40"/>
      <c r="BWL168" s="40"/>
      <c r="BWM168" s="40"/>
      <c r="BWN168" s="40"/>
      <c r="BWO168" s="40"/>
      <c r="BWP168" s="40"/>
      <c r="BWQ168" s="40"/>
      <c r="BWR168" s="40"/>
      <c r="BWS168" s="40"/>
      <c r="BWT168" s="40"/>
      <c r="BWU168" s="40"/>
      <c r="BWV168" s="40"/>
      <c r="BWW168" s="40"/>
      <c r="BWX168" s="40"/>
      <c r="BWY168" s="40"/>
      <c r="BWZ168" s="40"/>
      <c r="BXA168" s="40"/>
      <c r="BXB168" s="40"/>
      <c r="BXC168" s="40"/>
      <c r="BXD168" s="40"/>
      <c r="BXE168" s="40"/>
      <c r="BXF168" s="40"/>
      <c r="BXG168" s="40"/>
      <c r="BXH168" s="40"/>
      <c r="BXI168" s="40"/>
      <c r="BXJ168" s="40"/>
      <c r="BXK168" s="40"/>
      <c r="BXL168" s="40"/>
      <c r="BXM168" s="40"/>
      <c r="BXN168" s="40"/>
      <c r="BXO168" s="40"/>
      <c r="BXP168" s="40"/>
      <c r="BXQ168" s="40"/>
      <c r="BXR168" s="40"/>
      <c r="BXS168" s="40"/>
      <c r="BXT168" s="40"/>
      <c r="BXU168" s="40"/>
      <c r="BXV168" s="40"/>
      <c r="BXW168" s="40"/>
      <c r="BXX168" s="40"/>
      <c r="BXY168" s="40"/>
    </row>
    <row r="169" spans="1:2001" s="2" customFormat="1" ht="15.75">
      <c r="A169" s="53"/>
      <c r="B169" s="76" t="s">
        <v>10</v>
      </c>
      <c r="C169" s="133"/>
      <c r="D169" s="134"/>
      <c r="E169" s="135"/>
      <c r="F169" s="135"/>
      <c r="G169" s="135"/>
      <c r="H169" s="135"/>
      <c r="I169" s="136"/>
      <c r="J169" s="137">
        <f>J163</f>
        <v>504674.60834615381</v>
      </c>
      <c r="K169" s="138">
        <f>K163</f>
        <v>525801.38553055993</v>
      </c>
      <c r="L169" s="136"/>
      <c r="M169" s="136"/>
      <c r="N169" s="136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0"/>
      <c r="JC169" s="40"/>
      <c r="JD169" s="40"/>
      <c r="JE169" s="40"/>
      <c r="JF169" s="40"/>
      <c r="JG169" s="40"/>
      <c r="JH169" s="40"/>
      <c r="JI169" s="40"/>
      <c r="JJ169" s="40"/>
      <c r="JK169" s="40"/>
      <c r="JL169" s="40"/>
      <c r="JM169" s="40"/>
      <c r="JN169" s="40"/>
      <c r="JO169" s="40"/>
      <c r="JP169" s="40"/>
      <c r="JQ169" s="40"/>
      <c r="JR169" s="40"/>
      <c r="JS169" s="40"/>
      <c r="JT169" s="40"/>
      <c r="JU169" s="40"/>
      <c r="JV169" s="40"/>
      <c r="JW169" s="40"/>
      <c r="JX169" s="40"/>
      <c r="JY169" s="40"/>
      <c r="JZ169" s="40"/>
      <c r="KA169" s="40"/>
      <c r="KB169" s="40"/>
      <c r="KC169" s="40"/>
      <c r="KD169" s="40"/>
      <c r="KE169" s="40"/>
      <c r="KF169" s="40"/>
      <c r="KG169" s="40"/>
      <c r="KH169" s="40"/>
      <c r="KI169" s="40"/>
      <c r="KJ169" s="40"/>
      <c r="KK169" s="40"/>
      <c r="KL169" s="40"/>
      <c r="KM169" s="40"/>
      <c r="KN169" s="40"/>
      <c r="KO169" s="40"/>
      <c r="KP169" s="40"/>
      <c r="KQ169" s="40"/>
      <c r="KR169" s="40"/>
      <c r="KS169" s="40"/>
      <c r="KT169" s="40"/>
      <c r="KU169" s="40"/>
      <c r="KV169" s="40"/>
      <c r="KW169" s="40"/>
      <c r="KX169" s="40"/>
      <c r="KY169" s="40"/>
      <c r="KZ169" s="40"/>
      <c r="LA169" s="40"/>
      <c r="LB169" s="40"/>
      <c r="LC169" s="40"/>
      <c r="LD169" s="40"/>
      <c r="LE169" s="40"/>
      <c r="LF169" s="40"/>
      <c r="LG169" s="40"/>
      <c r="LH169" s="40"/>
      <c r="LI169" s="40"/>
      <c r="LJ169" s="40"/>
      <c r="LK169" s="40"/>
      <c r="LL169" s="40"/>
      <c r="LM169" s="40"/>
      <c r="LN169" s="40"/>
      <c r="LO169" s="40"/>
      <c r="LP169" s="40"/>
      <c r="LQ169" s="40"/>
      <c r="LR169" s="40"/>
      <c r="LS169" s="40"/>
      <c r="LT169" s="40"/>
      <c r="LU169" s="40"/>
      <c r="LV169" s="40"/>
      <c r="LW169" s="40"/>
      <c r="LX169" s="40"/>
      <c r="LY169" s="40"/>
      <c r="LZ169" s="40"/>
      <c r="MA169" s="40"/>
      <c r="MB169" s="40"/>
      <c r="MC169" s="40"/>
      <c r="MD169" s="40"/>
      <c r="ME169" s="40"/>
      <c r="MF169" s="40"/>
      <c r="MG169" s="40"/>
      <c r="MH169" s="40"/>
      <c r="MI169" s="40"/>
      <c r="MJ169" s="40"/>
      <c r="MK169" s="40"/>
      <c r="ML169" s="40"/>
      <c r="MM169" s="40"/>
      <c r="MN169" s="40"/>
      <c r="MO169" s="40"/>
      <c r="MP169" s="40"/>
      <c r="MQ169" s="40"/>
      <c r="MR169" s="40"/>
      <c r="MS169" s="40"/>
      <c r="MT169" s="40"/>
      <c r="MU169" s="40"/>
      <c r="MV169" s="40"/>
      <c r="MW169" s="40"/>
      <c r="MX169" s="40"/>
      <c r="MY169" s="40"/>
      <c r="MZ169" s="40"/>
      <c r="NA169" s="40"/>
      <c r="NB169" s="40"/>
      <c r="NC169" s="40"/>
      <c r="ND169" s="40"/>
      <c r="NE169" s="40"/>
      <c r="NF169" s="40"/>
      <c r="NG169" s="40"/>
      <c r="NH169" s="40"/>
      <c r="NI169" s="40"/>
      <c r="NJ169" s="40"/>
      <c r="NK169" s="40"/>
      <c r="NL169" s="40"/>
      <c r="NM169" s="40"/>
      <c r="NN169" s="40"/>
      <c r="NO169" s="40"/>
      <c r="NP169" s="40"/>
      <c r="NQ169" s="40"/>
      <c r="NR169" s="40"/>
      <c r="NS169" s="40"/>
      <c r="NT169" s="40"/>
      <c r="NU169" s="40"/>
      <c r="NV169" s="40"/>
      <c r="NW169" s="40"/>
      <c r="NX169" s="40"/>
      <c r="NY169" s="40"/>
      <c r="NZ169" s="40"/>
      <c r="OA169" s="40"/>
      <c r="OB169" s="40"/>
      <c r="OC169" s="40"/>
      <c r="OD169" s="40"/>
      <c r="OE169" s="40"/>
      <c r="OF169" s="40"/>
      <c r="OG169" s="40"/>
      <c r="OH169" s="40"/>
      <c r="OI169" s="40"/>
      <c r="OJ169" s="40"/>
      <c r="OK169" s="40"/>
      <c r="OL169" s="40"/>
      <c r="OM169" s="40"/>
      <c r="ON169" s="40"/>
      <c r="OO169" s="40"/>
      <c r="OP169" s="40"/>
      <c r="OQ169" s="40"/>
      <c r="OR169" s="40"/>
      <c r="OS169" s="40"/>
      <c r="OT169" s="40"/>
      <c r="OU169" s="40"/>
      <c r="OV169" s="40"/>
      <c r="OW169" s="40"/>
      <c r="OX169" s="40"/>
      <c r="OY169" s="40"/>
      <c r="OZ169" s="40"/>
      <c r="PA169" s="40"/>
      <c r="PB169" s="40"/>
      <c r="PC169" s="40"/>
      <c r="PD169" s="40"/>
      <c r="PE169" s="40"/>
      <c r="PF169" s="40"/>
      <c r="PG169" s="40"/>
      <c r="PH169" s="40"/>
      <c r="PI169" s="40"/>
      <c r="PJ169" s="40"/>
      <c r="PK169" s="40"/>
      <c r="PL169" s="40"/>
      <c r="PM169" s="40"/>
      <c r="PN169" s="40"/>
      <c r="PO169" s="40"/>
      <c r="PP169" s="40"/>
      <c r="PQ169" s="40"/>
      <c r="PR169" s="40"/>
      <c r="PS169" s="40"/>
      <c r="PT169" s="40"/>
      <c r="PU169" s="40"/>
      <c r="PV169" s="40"/>
      <c r="PW169" s="40"/>
      <c r="PX169" s="40"/>
      <c r="PY169" s="40"/>
      <c r="PZ169" s="40"/>
      <c r="QA169" s="40"/>
      <c r="QB169" s="40"/>
      <c r="QC169" s="40"/>
      <c r="QD169" s="40"/>
      <c r="QE169" s="40"/>
      <c r="QF169" s="40"/>
      <c r="QG169" s="40"/>
      <c r="QH169" s="40"/>
      <c r="QI169" s="40"/>
      <c r="QJ169" s="40"/>
      <c r="QK169" s="40"/>
      <c r="QL169" s="40"/>
      <c r="QM169" s="40"/>
      <c r="QN169" s="40"/>
      <c r="QO169" s="40"/>
      <c r="QP169" s="40"/>
      <c r="QQ169" s="40"/>
      <c r="QR169" s="40"/>
      <c r="QS169" s="40"/>
      <c r="QT169" s="40"/>
      <c r="QU169" s="40"/>
      <c r="QV169" s="40"/>
      <c r="QW169" s="40"/>
      <c r="QX169" s="40"/>
      <c r="QY169" s="40"/>
      <c r="QZ169" s="40"/>
      <c r="RA169" s="40"/>
      <c r="RB169" s="40"/>
      <c r="RC169" s="40"/>
      <c r="RD169" s="40"/>
      <c r="RE169" s="40"/>
      <c r="RF169" s="40"/>
      <c r="RG169" s="40"/>
      <c r="RH169" s="40"/>
      <c r="RI169" s="40"/>
      <c r="RJ169" s="40"/>
      <c r="RK169" s="40"/>
      <c r="RL169" s="40"/>
      <c r="RM169" s="40"/>
      <c r="RN169" s="40"/>
      <c r="RO169" s="40"/>
      <c r="RP169" s="40"/>
      <c r="RQ169" s="40"/>
      <c r="RR169" s="40"/>
      <c r="RS169" s="40"/>
      <c r="RT169" s="40"/>
      <c r="RU169" s="40"/>
      <c r="RV169" s="40"/>
      <c r="RW169" s="40"/>
      <c r="RX169" s="40"/>
      <c r="RY169" s="40"/>
      <c r="RZ169" s="40"/>
      <c r="SA169" s="40"/>
      <c r="SB169" s="40"/>
      <c r="SC169" s="40"/>
      <c r="SD169" s="40"/>
      <c r="SE169" s="40"/>
      <c r="SF169" s="40"/>
      <c r="SG169" s="40"/>
      <c r="SH169" s="40"/>
      <c r="SI169" s="40"/>
      <c r="SJ169" s="40"/>
      <c r="SK169" s="40"/>
      <c r="SL169" s="40"/>
      <c r="SM169" s="40"/>
      <c r="SN169" s="40"/>
      <c r="SO169" s="40"/>
      <c r="SP169" s="40"/>
      <c r="SQ169" s="40"/>
      <c r="SR169" s="40"/>
      <c r="SS169" s="40"/>
      <c r="ST169" s="40"/>
      <c r="SU169" s="40"/>
      <c r="SV169" s="40"/>
      <c r="SW169" s="40"/>
      <c r="SX169" s="40"/>
      <c r="SY169" s="40"/>
      <c r="SZ169" s="40"/>
      <c r="TA169" s="40"/>
      <c r="TB169" s="40"/>
      <c r="TC169" s="40"/>
      <c r="TD169" s="40"/>
      <c r="TE169" s="40"/>
      <c r="TF169" s="40"/>
      <c r="TG169" s="40"/>
      <c r="TH169" s="40"/>
      <c r="TI169" s="40"/>
      <c r="TJ169" s="40"/>
      <c r="TK169" s="40"/>
      <c r="TL169" s="40"/>
      <c r="TM169" s="40"/>
      <c r="TN169" s="40"/>
      <c r="TO169" s="40"/>
      <c r="TP169" s="40"/>
      <c r="TQ169" s="40"/>
      <c r="TR169" s="40"/>
      <c r="TS169" s="40"/>
      <c r="TT169" s="40"/>
      <c r="TU169" s="40"/>
      <c r="TV169" s="40"/>
      <c r="TW169" s="40"/>
      <c r="TX169" s="40"/>
      <c r="TY169" s="40"/>
      <c r="TZ169" s="40"/>
      <c r="UA169" s="40"/>
      <c r="UB169" s="40"/>
      <c r="UC169" s="40"/>
      <c r="UD169" s="40"/>
      <c r="UE169" s="40"/>
      <c r="UF169" s="40"/>
      <c r="UG169" s="40"/>
      <c r="UH169" s="40"/>
      <c r="UI169" s="40"/>
      <c r="UJ169" s="40"/>
      <c r="UK169" s="40"/>
      <c r="UL169" s="40"/>
      <c r="UM169" s="40"/>
      <c r="UN169" s="40"/>
      <c r="UO169" s="40"/>
      <c r="UP169" s="40"/>
      <c r="UQ169" s="40"/>
      <c r="UR169" s="40"/>
      <c r="US169" s="40"/>
      <c r="UT169" s="40"/>
      <c r="UU169" s="40"/>
      <c r="UV169" s="40"/>
      <c r="UW169" s="40"/>
      <c r="UX169" s="40"/>
      <c r="UY169" s="40"/>
      <c r="UZ169" s="40"/>
      <c r="VA169" s="40"/>
      <c r="VB169" s="40"/>
      <c r="VC169" s="40"/>
      <c r="VD169" s="40"/>
      <c r="VE169" s="40"/>
      <c r="VF169" s="40"/>
      <c r="VG169" s="40"/>
      <c r="VH169" s="40"/>
      <c r="VI169" s="40"/>
      <c r="VJ169" s="40"/>
      <c r="VK169" s="40"/>
      <c r="VL169" s="40"/>
      <c r="VM169" s="40"/>
      <c r="VN169" s="40"/>
      <c r="VO169" s="40"/>
      <c r="VP169" s="40"/>
      <c r="VQ169" s="40"/>
      <c r="VR169" s="40"/>
      <c r="VS169" s="40"/>
      <c r="VT169" s="40"/>
      <c r="VU169" s="40"/>
      <c r="VV169" s="40"/>
      <c r="VW169" s="40"/>
      <c r="VX169" s="40"/>
      <c r="VY169" s="40"/>
      <c r="VZ169" s="40"/>
      <c r="WA169" s="40"/>
      <c r="WB169" s="40"/>
      <c r="WC169" s="40"/>
      <c r="WD169" s="40"/>
      <c r="WE169" s="40"/>
      <c r="WF169" s="40"/>
      <c r="WG169" s="40"/>
      <c r="WH169" s="40"/>
      <c r="WI169" s="40"/>
      <c r="WJ169" s="40"/>
      <c r="WK169" s="40"/>
      <c r="WL169" s="40"/>
      <c r="WM169" s="40"/>
      <c r="WN169" s="40"/>
      <c r="WO169" s="40"/>
      <c r="WP169" s="40"/>
      <c r="WQ169" s="40"/>
      <c r="WR169" s="40"/>
      <c r="WS169" s="40"/>
      <c r="WT169" s="40"/>
      <c r="WU169" s="40"/>
      <c r="WV169" s="40"/>
      <c r="WW169" s="40"/>
      <c r="WX169" s="40"/>
      <c r="WY169" s="40"/>
      <c r="WZ169" s="40"/>
      <c r="XA169" s="40"/>
      <c r="XB169" s="40"/>
      <c r="XC169" s="40"/>
      <c r="XD169" s="40"/>
      <c r="XE169" s="40"/>
      <c r="XF169" s="40"/>
      <c r="XG169" s="40"/>
      <c r="XH169" s="40"/>
      <c r="XI169" s="40"/>
      <c r="XJ169" s="40"/>
      <c r="XK169" s="40"/>
      <c r="XL169" s="40"/>
      <c r="XM169" s="40"/>
      <c r="XN169" s="40"/>
      <c r="XO169" s="40"/>
      <c r="XP169" s="40"/>
      <c r="XQ169" s="40"/>
      <c r="XR169" s="40"/>
      <c r="XS169" s="40"/>
      <c r="XT169" s="40"/>
      <c r="XU169" s="40"/>
      <c r="XV169" s="40"/>
      <c r="XW169" s="40"/>
      <c r="XX169" s="40"/>
      <c r="XY169" s="40"/>
      <c r="XZ169" s="40"/>
      <c r="YA169" s="40"/>
      <c r="YB169" s="40"/>
      <c r="YC169" s="40"/>
      <c r="YD169" s="40"/>
      <c r="YE169" s="40"/>
      <c r="YF169" s="40"/>
      <c r="YG169" s="40"/>
      <c r="YH169" s="40"/>
      <c r="YI169" s="40"/>
      <c r="YJ169" s="40"/>
      <c r="YK169" s="40"/>
      <c r="YL169" s="40"/>
      <c r="YM169" s="40"/>
      <c r="YN169" s="40"/>
      <c r="YO169" s="40"/>
      <c r="YP169" s="40"/>
      <c r="YQ169" s="40"/>
      <c r="YR169" s="40"/>
      <c r="YS169" s="40"/>
      <c r="YT169" s="40"/>
      <c r="YU169" s="40"/>
      <c r="YV169" s="40"/>
      <c r="YW169" s="40"/>
      <c r="YX169" s="40"/>
      <c r="YY169" s="40"/>
      <c r="YZ169" s="40"/>
      <c r="ZA169" s="40"/>
      <c r="ZB169" s="40"/>
      <c r="ZC169" s="40"/>
      <c r="ZD169" s="40"/>
      <c r="ZE169" s="40"/>
      <c r="ZF169" s="40"/>
      <c r="ZG169" s="40"/>
      <c r="ZH169" s="40"/>
      <c r="ZI169" s="40"/>
      <c r="ZJ169" s="40"/>
      <c r="ZK169" s="40"/>
      <c r="ZL169" s="40"/>
      <c r="ZM169" s="40"/>
      <c r="ZN169" s="40"/>
      <c r="ZO169" s="40"/>
      <c r="ZP169" s="40"/>
      <c r="ZQ169" s="40"/>
      <c r="ZR169" s="40"/>
      <c r="ZS169" s="40"/>
      <c r="ZT169" s="40"/>
      <c r="ZU169" s="40"/>
      <c r="ZV169" s="40"/>
      <c r="ZW169" s="40"/>
      <c r="ZX169" s="40"/>
      <c r="ZY169" s="40"/>
      <c r="ZZ169" s="40"/>
      <c r="AAA169" s="40"/>
      <c r="AAB169" s="40"/>
      <c r="AAC169" s="40"/>
      <c r="AAD169" s="40"/>
      <c r="AAE169" s="40"/>
      <c r="AAF169" s="40"/>
      <c r="AAG169" s="40"/>
      <c r="AAH169" s="40"/>
      <c r="AAI169" s="40"/>
      <c r="AAJ169" s="40"/>
      <c r="AAK169" s="40"/>
      <c r="AAL169" s="40"/>
      <c r="AAM169" s="40"/>
      <c r="AAN169" s="40"/>
      <c r="AAO169" s="40"/>
      <c r="AAP169" s="40"/>
      <c r="AAQ169" s="40"/>
      <c r="AAR169" s="40"/>
      <c r="AAS169" s="40"/>
      <c r="AAT169" s="40"/>
      <c r="AAU169" s="40"/>
      <c r="AAV169" s="40"/>
      <c r="AAW169" s="40"/>
      <c r="AAX169" s="40"/>
      <c r="AAY169" s="40"/>
      <c r="AAZ169" s="40"/>
      <c r="ABA169" s="40"/>
      <c r="ABB169" s="40"/>
      <c r="ABC169" s="40"/>
      <c r="ABD169" s="40"/>
      <c r="ABE169" s="40"/>
      <c r="ABF169" s="40"/>
      <c r="ABG169" s="40"/>
      <c r="ABH169" s="40"/>
      <c r="ABI169" s="40"/>
      <c r="ABJ169" s="40"/>
      <c r="ABK169" s="40"/>
      <c r="ABL169" s="40"/>
      <c r="ABM169" s="40"/>
      <c r="ABN169" s="40"/>
      <c r="ABO169" s="40"/>
      <c r="ABP169" s="40"/>
      <c r="ABQ169" s="40"/>
      <c r="ABR169" s="40"/>
      <c r="ABS169" s="40"/>
      <c r="ABT169" s="40"/>
      <c r="ABU169" s="40"/>
      <c r="ABV169" s="40"/>
      <c r="ABW169" s="40"/>
      <c r="ABX169" s="40"/>
      <c r="ABY169" s="40"/>
      <c r="ABZ169" s="40"/>
      <c r="ACA169" s="40"/>
      <c r="ACB169" s="40"/>
      <c r="ACC169" s="40"/>
      <c r="ACD169" s="40"/>
      <c r="ACE169" s="40"/>
      <c r="ACF169" s="40"/>
      <c r="ACG169" s="40"/>
      <c r="ACH169" s="40"/>
      <c r="ACI169" s="40"/>
      <c r="ACJ169" s="40"/>
      <c r="ACK169" s="40"/>
      <c r="ACL169" s="40"/>
      <c r="ACM169" s="40"/>
      <c r="ACN169" s="40"/>
      <c r="ACO169" s="40"/>
      <c r="ACP169" s="40"/>
      <c r="ACQ169" s="40"/>
      <c r="ACR169" s="40"/>
      <c r="ACS169" s="40"/>
      <c r="ACT169" s="40"/>
      <c r="ACU169" s="40"/>
      <c r="ACV169" s="40"/>
      <c r="ACW169" s="40"/>
      <c r="ACX169" s="40"/>
      <c r="ACY169" s="40"/>
      <c r="ACZ169" s="40"/>
      <c r="ADA169" s="40"/>
      <c r="ADB169" s="40"/>
      <c r="ADC169" s="40"/>
      <c r="ADD169" s="40"/>
      <c r="ADE169" s="40"/>
      <c r="ADF169" s="40"/>
      <c r="ADG169" s="40"/>
      <c r="ADH169" s="40"/>
      <c r="ADI169" s="40"/>
      <c r="ADJ169" s="40"/>
      <c r="ADK169" s="40"/>
      <c r="ADL169" s="40"/>
      <c r="ADM169" s="40"/>
      <c r="ADN169" s="40"/>
      <c r="ADO169" s="40"/>
      <c r="ADP169" s="40"/>
      <c r="ADQ169" s="40"/>
      <c r="ADR169" s="40"/>
      <c r="ADS169" s="40"/>
      <c r="ADT169" s="40"/>
      <c r="ADU169" s="40"/>
      <c r="ADV169" s="40"/>
      <c r="ADW169" s="40"/>
      <c r="ADX169" s="40"/>
      <c r="ADY169" s="40"/>
      <c r="ADZ169" s="40"/>
      <c r="AEA169" s="40"/>
      <c r="AEB169" s="40"/>
      <c r="AEC169" s="40"/>
      <c r="AED169" s="40"/>
      <c r="AEE169" s="40"/>
      <c r="AEF169" s="40"/>
      <c r="AEG169" s="40"/>
      <c r="AEH169" s="40"/>
      <c r="AEI169" s="40"/>
      <c r="AEJ169" s="40"/>
      <c r="AEK169" s="40"/>
      <c r="AEL169" s="40"/>
      <c r="AEM169" s="40"/>
      <c r="AEN169" s="40"/>
      <c r="AEO169" s="40"/>
      <c r="AEP169" s="40"/>
      <c r="AEQ169" s="40"/>
      <c r="AER169" s="40"/>
      <c r="AES169" s="40"/>
      <c r="AET169" s="40"/>
      <c r="AEU169" s="40"/>
      <c r="AEV169" s="40"/>
      <c r="AEW169" s="40"/>
      <c r="AEX169" s="40"/>
      <c r="AEY169" s="40"/>
      <c r="AEZ169" s="40"/>
      <c r="AFA169" s="40"/>
      <c r="AFB169" s="40"/>
      <c r="AFC169" s="40"/>
      <c r="AFD169" s="40"/>
      <c r="AFE169" s="40"/>
      <c r="AFF169" s="40"/>
      <c r="AFG169" s="40"/>
      <c r="AFH169" s="40"/>
      <c r="AFI169" s="40"/>
      <c r="AFJ169" s="40"/>
      <c r="AFK169" s="40"/>
      <c r="AFL169" s="40"/>
      <c r="AFM169" s="40"/>
      <c r="AFN169" s="40"/>
      <c r="AFO169" s="40"/>
      <c r="AFP169" s="40"/>
      <c r="AFQ169" s="40"/>
      <c r="AFR169" s="40"/>
      <c r="AFS169" s="40"/>
      <c r="AFT169" s="40"/>
      <c r="AFU169" s="40"/>
      <c r="AFV169" s="40"/>
      <c r="AFW169" s="40"/>
      <c r="AFX169" s="40"/>
      <c r="AFY169" s="40"/>
      <c r="AFZ169" s="40"/>
      <c r="AGA169" s="40"/>
      <c r="AGB169" s="40"/>
      <c r="AGC169" s="40"/>
      <c r="AGD169" s="40"/>
      <c r="AGE169" s="40"/>
      <c r="AGF169" s="40"/>
      <c r="AGG169" s="40"/>
      <c r="AGH169" s="40"/>
      <c r="AGI169" s="40"/>
      <c r="AGJ169" s="40"/>
      <c r="AGK169" s="40"/>
      <c r="AGL169" s="40"/>
      <c r="AGM169" s="40"/>
      <c r="AGN169" s="40"/>
      <c r="AGO169" s="40"/>
      <c r="AGP169" s="40"/>
      <c r="AGQ169" s="40"/>
      <c r="AGR169" s="40"/>
      <c r="AGS169" s="40"/>
      <c r="AGT169" s="40"/>
      <c r="AGU169" s="40"/>
      <c r="AGV169" s="40"/>
      <c r="AGW169" s="40"/>
      <c r="AGX169" s="40"/>
      <c r="AGY169" s="40"/>
      <c r="AGZ169" s="40"/>
      <c r="AHA169" s="40"/>
      <c r="AHB169" s="40"/>
      <c r="AHC169" s="40"/>
      <c r="AHD169" s="40"/>
      <c r="AHE169" s="40"/>
      <c r="AHF169" s="40"/>
      <c r="AHG169" s="40"/>
      <c r="AHH169" s="40"/>
      <c r="AHI169" s="40"/>
      <c r="AHJ169" s="40"/>
      <c r="AHK169" s="40"/>
      <c r="AHL169" s="40"/>
      <c r="AHM169" s="40"/>
      <c r="AHN169" s="40"/>
      <c r="AHO169" s="40"/>
      <c r="AHP169" s="40"/>
      <c r="AHQ169" s="40"/>
      <c r="AHR169" s="40"/>
      <c r="AHS169" s="40"/>
      <c r="AHT169" s="40"/>
      <c r="AHU169" s="40"/>
      <c r="AHV169" s="40"/>
      <c r="AHW169" s="40"/>
      <c r="AHX169" s="40"/>
      <c r="AHY169" s="40"/>
      <c r="AHZ169" s="40"/>
      <c r="AIA169" s="40"/>
      <c r="AIB169" s="40"/>
      <c r="AIC169" s="40"/>
      <c r="AID169" s="40"/>
      <c r="AIE169" s="40"/>
      <c r="AIF169" s="40"/>
      <c r="AIG169" s="40"/>
      <c r="AIH169" s="40"/>
      <c r="AII169" s="40"/>
      <c r="AIJ169" s="40"/>
      <c r="AIK169" s="40"/>
      <c r="AIL169" s="40"/>
      <c r="AIM169" s="40"/>
      <c r="AIN169" s="40"/>
      <c r="AIO169" s="40"/>
      <c r="AIP169" s="40"/>
      <c r="AIQ169" s="40"/>
      <c r="AIR169" s="40"/>
      <c r="AIS169" s="40"/>
      <c r="AIT169" s="40"/>
      <c r="AIU169" s="40"/>
      <c r="AIV169" s="40"/>
      <c r="AIW169" s="40"/>
      <c r="AIX169" s="40"/>
      <c r="AIY169" s="40"/>
      <c r="AIZ169" s="40"/>
      <c r="AJA169" s="40"/>
      <c r="AJB169" s="40"/>
      <c r="AJC169" s="40"/>
      <c r="AJD169" s="40"/>
      <c r="AJE169" s="40"/>
      <c r="AJF169" s="40"/>
      <c r="AJG169" s="40"/>
      <c r="AJH169" s="40"/>
      <c r="AJI169" s="40"/>
      <c r="AJJ169" s="40"/>
      <c r="AJK169" s="40"/>
      <c r="AJL169" s="40"/>
      <c r="AJM169" s="40"/>
      <c r="AJN169" s="40"/>
      <c r="AJO169" s="40"/>
      <c r="AJP169" s="40"/>
      <c r="AJQ169" s="40"/>
      <c r="AJR169" s="40"/>
      <c r="AJS169" s="40"/>
      <c r="AJT169" s="40"/>
      <c r="AJU169" s="40"/>
      <c r="AJV169" s="40"/>
      <c r="AJW169" s="40"/>
      <c r="AJX169" s="40"/>
      <c r="AJY169" s="40"/>
      <c r="AJZ169" s="40"/>
      <c r="AKA169" s="40"/>
      <c r="AKB169" s="40"/>
      <c r="AKC169" s="40"/>
      <c r="AKD169" s="40"/>
      <c r="AKE169" s="40"/>
      <c r="AKF169" s="40"/>
      <c r="AKG169" s="40"/>
      <c r="AKH169" s="40"/>
      <c r="AKI169" s="40"/>
      <c r="AKJ169" s="40"/>
      <c r="AKK169" s="40"/>
      <c r="AKL169" s="40"/>
      <c r="AKM169" s="40"/>
      <c r="AKN169" s="40"/>
      <c r="AKO169" s="40"/>
      <c r="AKP169" s="40"/>
      <c r="AKQ169" s="40"/>
      <c r="AKR169" s="40"/>
      <c r="AKS169" s="40"/>
      <c r="AKT169" s="40"/>
      <c r="AKU169" s="40"/>
      <c r="AKV169" s="40"/>
      <c r="AKW169" s="40"/>
      <c r="AKX169" s="40"/>
      <c r="AKY169" s="40"/>
      <c r="AKZ169" s="40"/>
      <c r="ALA169" s="40"/>
      <c r="ALB169" s="40"/>
      <c r="ALC169" s="40"/>
      <c r="ALD169" s="40"/>
      <c r="ALE169" s="40"/>
      <c r="ALF169" s="40"/>
      <c r="ALG169" s="40"/>
      <c r="ALH169" s="40"/>
      <c r="ALI169" s="40"/>
      <c r="ALJ169" s="40"/>
      <c r="ALK169" s="40"/>
      <c r="ALL169" s="40"/>
      <c r="ALM169" s="40"/>
      <c r="ALN169" s="40"/>
      <c r="ALO169" s="40"/>
      <c r="ALP169" s="40"/>
      <c r="ALQ169" s="40"/>
      <c r="ALR169" s="40"/>
      <c r="ALS169" s="40"/>
      <c r="ALT169" s="40"/>
      <c r="ALU169" s="40"/>
      <c r="ALV169" s="40"/>
      <c r="ALW169" s="40"/>
      <c r="ALX169" s="40"/>
      <c r="ALY169" s="40"/>
      <c r="ALZ169" s="40"/>
      <c r="AMA169" s="40"/>
      <c r="AMB169" s="40"/>
      <c r="AMC169" s="40"/>
      <c r="AMD169" s="40"/>
      <c r="AME169" s="40"/>
      <c r="AMF169" s="40"/>
      <c r="AMG169" s="40"/>
      <c r="AMH169" s="40"/>
      <c r="AMI169" s="40"/>
      <c r="AMJ169" s="40"/>
      <c r="AMK169" s="40"/>
      <c r="AML169" s="40"/>
      <c r="AMM169" s="40"/>
      <c r="AMN169" s="40"/>
      <c r="AMO169" s="40"/>
      <c r="AMP169" s="40"/>
      <c r="AMQ169" s="40"/>
      <c r="AMR169" s="40"/>
      <c r="AMS169" s="40"/>
      <c r="AMT169" s="40"/>
      <c r="AMU169" s="40"/>
      <c r="AMV169" s="40"/>
      <c r="AMW169" s="40"/>
      <c r="AMX169" s="40"/>
      <c r="AMY169" s="40"/>
      <c r="AMZ169" s="40"/>
      <c r="ANA169" s="40"/>
      <c r="ANB169" s="40"/>
      <c r="ANC169" s="40"/>
      <c r="AND169" s="40"/>
      <c r="ANE169" s="40"/>
      <c r="ANF169" s="40"/>
      <c r="ANG169" s="40"/>
      <c r="ANH169" s="40"/>
      <c r="ANI169" s="40"/>
      <c r="ANJ169" s="40"/>
      <c r="ANK169" s="40"/>
      <c r="ANL169" s="40"/>
      <c r="ANM169" s="40"/>
      <c r="ANN169" s="40"/>
      <c r="ANO169" s="40"/>
      <c r="ANP169" s="40"/>
      <c r="ANQ169" s="40"/>
      <c r="ANR169" s="40"/>
      <c r="ANS169" s="40"/>
      <c r="ANT169" s="40"/>
      <c r="ANU169" s="40"/>
      <c r="ANV169" s="40"/>
      <c r="ANW169" s="40"/>
      <c r="ANX169" s="40"/>
      <c r="ANY169" s="40"/>
      <c r="ANZ169" s="40"/>
      <c r="AOA169" s="40"/>
      <c r="AOB169" s="40"/>
      <c r="AOC169" s="40"/>
      <c r="AOD169" s="40"/>
      <c r="AOE169" s="40"/>
      <c r="AOF169" s="40"/>
      <c r="AOG169" s="40"/>
      <c r="AOH169" s="40"/>
      <c r="AOI169" s="40"/>
      <c r="AOJ169" s="40"/>
      <c r="AOK169" s="40"/>
      <c r="AOL169" s="40"/>
      <c r="AOM169" s="40"/>
      <c r="AON169" s="40"/>
      <c r="AOO169" s="40"/>
      <c r="AOP169" s="40"/>
      <c r="AOQ169" s="40"/>
      <c r="AOR169" s="40"/>
      <c r="AOS169" s="40"/>
      <c r="AOT169" s="40"/>
      <c r="AOU169" s="40"/>
      <c r="AOV169" s="40"/>
      <c r="AOW169" s="40"/>
      <c r="AOX169" s="40"/>
      <c r="AOY169" s="40"/>
      <c r="AOZ169" s="40"/>
      <c r="APA169" s="40"/>
      <c r="APB169" s="40"/>
      <c r="APC169" s="40"/>
      <c r="APD169" s="40"/>
      <c r="APE169" s="40"/>
      <c r="APF169" s="40"/>
      <c r="APG169" s="40"/>
      <c r="APH169" s="40"/>
      <c r="API169" s="40"/>
      <c r="APJ169" s="40"/>
      <c r="APK169" s="40"/>
      <c r="APL169" s="40"/>
      <c r="APM169" s="40"/>
      <c r="APN169" s="40"/>
      <c r="APO169" s="40"/>
      <c r="APP169" s="40"/>
      <c r="APQ169" s="40"/>
      <c r="APR169" s="40"/>
      <c r="APS169" s="40"/>
      <c r="APT169" s="40"/>
      <c r="APU169" s="40"/>
      <c r="APV169" s="40"/>
      <c r="APW169" s="40"/>
      <c r="APX169" s="40"/>
      <c r="APY169" s="40"/>
      <c r="APZ169" s="40"/>
      <c r="AQA169" s="40"/>
      <c r="AQB169" s="40"/>
      <c r="AQC169" s="40"/>
      <c r="AQD169" s="40"/>
      <c r="AQE169" s="40"/>
      <c r="AQF169" s="40"/>
      <c r="AQG169" s="40"/>
      <c r="AQH169" s="40"/>
      <c r="AQI169" s="40"/>
      <c r="AQJ169" s="40"/>
      <c r="AQK169" s="40"/>
      <c r="AQL169" s="40"/>
      <c r="AQM169" s="40"/>
      <c r="AQN169" s="40"/>
      <c r="AQO169" s="40"/>
      <c r="AQP169" s="40"/>
      <c r="AQQ169" s="40"/>
      <c r="AQR169" s="40"/>
      <c r="AQS169" s="40"/>
      <c r="AQT169" s="40"/>
      <c r="AQU169" s="40"/>
      <c r="AQV169" s="40"/>
      <c r="AQW169" s="40"/>
      <c r="AQX169" s="40"/>
      <c r="AQY169" s="40"/>
      <c r="AQZ169" s="40"/>
      <c r="ARA169" s="40"/>
      <c r="ARB169" s="40"/>
      <c r="ARC169" s="40"/>
      <c r="ARD169" s="40"/>
      <c r="ARE169" s="40"/>
      <c r="ARF169" s="40"/>
      <c r="ARG169" s="40"/>
      <c r="ARH169" s="40"/>
      <c r="ARI169" s="40"/>
      <c r="ARJ169" s="40"/>
      <c r="ARK169" s="40"/>
      <c r="ARL169" s="40"/>
      <c r="ARM169" s="40"/>
      <c r="ARN169" s="40"/>
      <c r="ARO169" s="40"/>
      <c r="ARP169" s="40"/>
      <c r="ARQ169" s="40"/>
      <c r="ARR169" s="40"/>
      <c r="ARS169" s="40"/>
      <c r="ART169" s="40"/>
      <c r="ARU169" s="40"/>
      <c r="ARV169" s="40"/>
      <c r="ARW169" s="40"/>
      <c r="ARX169" s="40"/>
      <c r="ARY169" s="40"/>
      <c r="ARZ169" s="40"/>
      <c r="ASA169" s="40"/>
      <c r="ASB169" s="40"/>
      <c r="ASC169" s="40"/>
      <c r="ASD169" s="40"/>
      <c r="ASE169" s="40"/>
      <c r="ASF169" s="40"/>
      <c r="ASG169" s="40"/>
      <c r="ASH169" s="40"/>
      <c r="ASI169" s="40"/>
      <c r="ASJ169" s="40"/>
      <c r="ASK169" s="40"/>
      <c r="ASL169" s="40"/>
      <c r="ASM169" s="40"/>
      <c r="ASN169" s="40"/>
      <c r="ASO169" s="40"/>
      <c r="ASP169" s="40"/>
      <c r="ASQ169" s="40"/>
      <c r="ASR169" s="40"/>
      <c r="ASS169" s="40"/>
      <c r="AST169" s="40"/>
      <c r="ASU169" s="40"/>
      <c r="ASV169" s="40"/>
      <c r="ASW169" s="40"/>
      <c r="ASX169" s="40"/>
      <c r="ASY169" s="40"/>
      <c r="ASZ169" s="40"/>
      <c r="ATA169" s="40"/>
      <c r="ATB169" s="40"/>
      <c r="ATC169" s="40"/>
      <c r="ATD169" s="40"/>
      <c r="ATE169" s="40"/>
      <c r="ATF169" s="40"/>
      <c r="ATG169" s="40"/>
      <c r="ATH169" s="40"/>
      <c r="ATI169" s="40"/>
      <c r="ATJ169" s="40"/>
      <c r="ATK169" s="40"/>
      <c r="ATL169" s="40"/>
      <c r="ATM169" s="40"/>
      <c r="ATN169" s="40"/>
      <c r="ATO169" s="40"/>
      <c r="ATP169" s="40"/>
      <c r="ATQ169" s="40"/>
      <c r="ATR169" s="40"/>
      <c r="ATS169" s="40"/>
      <c r="ATT169" s="40"/>
      <c r="ATU169" s="40"/>
      <c r="ATV169" s="40"/>
      <c r="ATW169" s="40"/>
      <c r="ATX169" s="40"/>
      <c r="ATY169" s="40"/>
      <c r="ATZ169" s="40"/>
      <c r="AUA169" s="40"/>
      <c r="AUB169" s="40"/>
      <c r="AUC169" s="40"/>
      <c r="AUD169" s="40"/>
      <c r="AUE169" s="40"/>
      <c r="AUF169" s="40"/>
      <c r="AUG169" s="40"/>
      <c r="AUH169" s="40"/>
      <c r="AUI169" s="40"/>
      <c r="AUJ169" s="40"/>
      <c r="AUK169" s="40"/>
      <c r="AUL169" s="40"/>
      <c r="AUM169" s="40"/>
      <c r="AUN169" s="40"/>
      <c r="AUO169" s="40"/>
      <c r="AUP169" s="40"/>
      <c r="AUQ169" s="40"/>
      <c r="AUR169" s="40"/>
      <c r="AUS169" s="40"/>
      <c r="AUT169" s="40"/>
      <c r="AUU169" s="40"/>
      <c r="AUV169" s="40"/>
      <c r="AUW169" s="40"/>
      <c r="AUX169" s="40"/>
      <c r="AUY169" s="40"/>
      <c r="AUZ169" s="40"/>
      <c r="AVA169" s="40"/>
      <c r="AVB169" s="40"/>
      <c r="AVC169" s="40"/>
      <c r="AVD169" s="40"/>
      <c r="AVE169" s="40"/>
      <c r="AVF169" s="40"/>
      <c r="AVG169" s="40"/>
      <c r="AVH169" s="40"/>
      <c r="AVI169" s="40"/>
      <c r="AVJ169" s="40"/>
      <c r="AVK169" s="40"/>
      <c r="AVL169" s="40"/>
      <c r="AVM169" s="40"/>
      <c r="AVN169" s="40"/>
      <c r="AVO169" s="40"/>
      <c r="AVP169" s="40"/>
      <c r="AVQ169" s="40"/>
      <c r="AVR169" s="40"/>
      <c r="AVS169" s="40"/>
      <c r="AVT169" s="40"/>
      <c r="AVU169" s="40"/>
      <c r="AVV169" s="40"/>
      <c r="AVW169" s="40"/>
      <c r="AVX169" s="40"/>
      <c r="AVY169" s="40"/>
      <c r="AVZ169" s="40"/>
      <c r="AWA169" s="40"/>
      <c r="AWB169" s="40"/>
      <c r="AWC169" s="40"/>
      <c r="AWD169" s="40"/>
      <c r="AWE169" s="40"/>
      <c r="AWF169" s="40"/>
      <c r="AWG169" s="40"/>
      <c r="AWH169" s="40"/>
      <c r="AWI169" s="40"/>
      <c r="AWJ169" s="40"/>
      <c r="AWK169" s="40"/>
      <c r="AWL169" s="40"/>
      <c r="AWM169" s="40"/>
      <c r="AWN169" s="40"/>
      <c r="AWO169" s="40"/>
      <c r="AWP169" s="40"/>
      <c r="AWQ169" s="40"/>
      <c r="AWR169" s="40"/>
      <c r="AWS169" s="40"/>
      <c r="AWT169" s="40"/>
      <c r="AWU169" s="40"/>
      <c r="AWV169" s="40"/>
      <c r="AWW169" s="40"/>
      <c r="AWX169" s="40"/>
      <c r="AWY169" s="40"/>
      <c r="AWZ169" s="40"/>
      <c r="AXA169" s="40"/>
      <c r="AXB169" s="40"/>
      <c r="AXC169" s="40"/>
      <c r="AXD169" s="40"/>
      <c r="AXE169" s="40"/>
      <c r="AXF169" s="40"/>
      <c r="AXG169" s="40"/>
      <c r="AXH169" s="40"/>
      <c r="AXI169" s="40"/>
      <c r="AXJ169" s="40"/>
      <c r="AXK169" s="40"/>
      <c r="AXL169" s="40"/>
      <c r="AXM169" s="40"/>
      <c r="AXN169" s="40"/>
      <c r="AXO169" s="40"/>
      <c r="AXP169" s="40"/>
      <c r="AXQ169" s="40"/>
      <c r="AXR169" s="40"/>
      <c r="AXS169" s="40"/>
      <c r="AXT169" s="40"/>
      <c r="AXU169" s="40"/>
      <c r="AXV169" s="40"/>
      <c r="AXW169" s="40"/>
      <c r="AXX169" s="40"/>
      <c r="AXY169" s="40"/>
      <c r="AXZ169" s="40"/>
      <c r="AYA169" s="40"/>
      <c r="AYB169" s="40"/>
      <c r="AYC169" s="40"/>
      <c r="AYD169" s="40"/>
      <c r="AYE169" s="40"/>
      <c r="AYF169" s="40"/>
      <c r="AYG169" s="40"/>
      <c r="AYH169" s="40"/>
      <c r="AYI169" s="40"/>
      <c r="AYJ169" s="40"/>
      <c r="AYK169" s="40"/>
      <c r="AYL169" s="40"/>
      <c r="AYM169" s="40"/>
      <c r="AYN169" s="40"/>
      <c r="AYO169" s="40"/>
      <c r="AYP169" s="40"/>
      <c r="AYQ169" s="40"/>
      <c r="AYR169" s="40"/>
      <c r="AYS169" s="40"/>
      <c r="AYT169" s="40"/>
      <c r="AYU169" s="40"/>
      <c r="AYV169" s="40"/>
      <c r="AYW169" s="40"/>
      <c r="AYX169" s="40"/>
      <c r="AYY169" s="40"/>
      <c r="AYZ169" s="40"/>
      <c r="AZA169" s="40"/>
      <c r="AZB169" s="40"/>
      <c r="AZC169" s="40"/>
      <c r="AZD169" s="40"/>
      <c r="AZE169" s="40"/>
      <c r="AZF169" s="40"/>
      <c r="AZG169" s="40"/>
      <c r="AZH169" s="40"/>
      <c r="AZI169" s="40"/>
      <c r="AZJ169" s="40"/>
      <c r="AZK169" s="40"/>
      <c r="AZL169" s="40"/>
      <c r="AZM169" s="40"/>
      <c r="AZN169" s="40"/>
      <c r="AZO169" s="40"/>
      <c r="AZP169" s="40"/>
      <c r="AZQ169" s="40"/>
      <c r="AZR169" s="40"/>
      <c r="AZS169" s="40"/>
      <c r="AZT169" s="40"/>
      <c r="AZU169" s="40"/>
      <c r="AZV169" s="40"/>
      <c r="AZW169" s="40"/>
      <c r="AZX169" s="40"/>
      <c r="AZY169" s="40"/>
      <c r="AZZ169" s="40"/>
      <c r="BAA169" s="40"/>
      <c r="BAB169" s="40"/>
      <c r="BAC169" s="40"/>
      <c r="BAD169" s="40"/>
      <c r="BAE169" s="40"/>
      <c r="BAF169" s="40"/>
      <c r="BAG169" s="40"/>
      <c r="BAH169" s="40"/>
      <c r="BAI169" s="40"/>
      <c r="BAJ169" s="40"/>
      <c r="BAK169" s="40"/>
      <c r="BAL169" s="40"/>
      <c r="BAM169" s="40"/>
      <c r="BAN169" s="40"/>
      <c r="BAO169" s="40"/>
      <c r="BAP169" s="40"/>
      <c r="BAQ169" s="40"/>
      <c r="BAR169" s="40"/>
      <c r="BAS169" s="40"/>
      <c r="BAT169" s="40"/>
      <c r="BAU169" s="40"/>
      <c r="BAV169" s="40"/>
      <c r="BAW169" s="40"/>
      <c r="BAX169" s="40"/>
      <c r="BAY169" s="40"/>
      <c r="BAZ169" s="40"/>
      <c r="BBA169" s="40"/>
      <c r="BBB169" s="40"/>
      <c r="BBC169" s="40"/>
      <c r="BBD169" s="40"/>
      <c r="BBE169" s="40"/>
      <c r="BBF169" s="40"/>
      <c r="BBG169" s="40"/>
      <c r="BBH169" s="40"/>
      <c r="BBI169" s="40"/>
      <c r="BBJ169" s="40"/>
      <c r="BBK169" s="40"/>
      <c r="BBL169" s="40"/>
      <c r="BBM169" s="40"/>
      <c r="BBN169" s="40"/>
      <c r="BBO169" s="40"/>
      <c r="BBP169" s="40"/>
      <c r="BBQ169" s="40"/>
      <c r="BBR169" s="40"/>
      <c r="BBS169" s="40"/>
      <c r="BBT169" s="40"/>
      <c r="BBU169" s="40"/>
      <c r="BBV169" s="40"/>
      <c r="BBW169" s="40"/>
      <c r="BBX169" s="40"/>
      <c r="BBY169" s="40"/>
      <c r="BBZ169" s="40"/>
      <c r="BCA169" s="40"/>
      <c r="BCB169" s="40"/>
      <c r="BCC169" s="40"/>
      <c r="BCD169" s="40"/>
      <c r="BCE169" s="40"/>
      <c r="BCF169" s="40"/>
      <c r="BCG169" s="40"/>
      <c r="BCH169" s="40"/>
      <c r="BCI169" s="40"/>
      <c r="BCJ169" s="40"/>
      <c r="BCK169" s="40"/>
      <c r="BCL169" s="40"/>
      <c r="BCM169" s="40"/>
      <c r="BCN169" s="40"/>
      <c r="BCO169" s="40"/>
      <c r="BCP169" s="40"/>
      <c r="BCQ169" s="40"/>
      <c r="BCR169" s="40"/>
      <c r="BCS169" s="40"/>
      <c r="BCT169" s="40"/>
      <c r="BCU169" s="40"/>
      <c r="BCV169" s="40"/>
      <c r="BCW169" s="40"/>
      <c r="BCX169" s="40"/>
      <c r="BCY169" s="40"/>
      <c r="BCZ169" s="40"/>
      <c r="BDA169" s="40"/>
      <c r="BDB169" s="40"/>
      <c r="BDC169" s="40"/>
      <c r="BDD169" s="40"/>
      <c r="BDE169" s="40"/>
      <c r="BDF169" s="40"/>
      <c r="BDG169" s="40"/>
      <c r="BDH169" s="40"/>
      <c r="BDI169" s="40"/>
      <c r="BDJ169" s="40"/>
      <c r="BDK169" s="40"/>
      <c r="BDL169" s="40"/>
      <c r="BDM169" s="40"/>
      <c r="BDN169" s="40"/>
      <c r="BDO169" s="40"/>
      <c r="BDP169" s="40"/>
      <c r="BDQ169" s="40"/>
      <c r="BDR169" s="40"/>
      <c r="BDS169" s="40"/>
      <c r="BDT169" s="40"/>
      <c r="BDU169" s="40"/>
      <c r="BDV169" s="40"/>
      <c r="BDW169" s="40"/>
      <c r="BDX169" s="40"/>
      <c r="BDY169" s="40"/>
      <c r="BDZ169" s="40"/>
      <c r="BEA169" s="40"/>
      <c r="BEB169" s="40"/>
      <c r="BEC169" s="40"/>
      <c r="BED169" s="40"/>
      <c r="BEE169" s="40"/>
      <c r="BEF169" s="40"/>
      <c r="BEG169" s="40"/>
      <c r="BEH169" s="40"/>
      <c r="BEI169" s="40"/>
      <c r="BEJ169" s="40"/>
      <c r="BEK169" s="40"/>
      <c r="BEL169" s="40"/>
      <c r="BEM169" s="40"/>
      <c r="BEN169" s="40"/>
      <c r="BEO169" s="40"/>
      <c r="BEP169" s="40"/>
      <c r="BEQ169" s="40"/>
      <c r="BER169" s="40"/>
      <c r="BES169" s="40"/>
      <c r="BET169" s="40"/>
      <c r="BEU169" s="40"/>
      <c r="BEV169" s="40"/>
      <c r="BEW169" s="40"/>
      <c r="BEX169" s="40"/>
      <c r="BEY169" s="40"/>
      <c r="BEZ169" s="40"/>
      <c r="BFA169" s="40"/>
      <c r="BFB169" s="40"/>
      <c r="BFC169" s="40"/>
      <c r="BFD169" s="40"/>
      <c r="BFE169" s="40"/>
      <c r="BFF169" s="40"/>
      <c r="BFG169" s="40"/>
      <c r="BFH169" s="40"/>
      <c r="BFI169" s="40"/>
      <c r="BFJ169" s="40"/>
      <c r="BFK169" s="40"/>
      <c r="BFL169" s="40"/>
      <c r="BFM169" s="40"/>
      <c r="BFN169" s="40"/>
      <c r="BFO169" s="40"/>
      <c r="BFP169" s="40"/>
      <c r="BFQ169" s="40"/>
      <c r="BFR169" s="40"/>
      <c r="BFS169" s="40"/>
      <c r="BFT169" s="40"/>
      <c r="BFU169" s="40"/>
      <c r="BFV169" s="40"/>
      <c r="BFW169" s="40"/>
      <c r="BFX169" s="40"/>
      <c r="BFY169" s="40"/>
      <c r="BFZ169" s="40"/>
      <c r="BGA169" s="40"/>
      <c r="BGB169" s="40"/>
      <c r="BGC169" s="40"/>
      <c r="BGD169" s="40"/>
      <c r="BGE169" s="40"/>
      <c r="BGF169" s="40"/>
      <c r="BGG169" s="40"/>
      <c r="BGH169" s="40"/>
      <c r="BGI169" s="40"/>
      <c r="BGJ169" s="40"/>
      <c r="BGK169" s="40"/>
      <c r="BGL169" s="40"/>
      <c r="BGM169" s="40"/>
      <c r="BGN169" s="40"/>
      <c r="BGO169" s="40"/>
      <c r="BGP169" s="40"/>
      <c r="BGQ169" s="40"/>
      <c r="BGR169" s="40"/>
      <c r="BGS169" s="40"/>
      <c r="BGT169" s="40"/>
      <c r="BGU169" s="40"/>
      <c r="BGV169" s="40"/>
      <c r="BGW169" s="40"/>
      <c r="BGX169" s="40"/>
      <c r="BGY169" s="40"/>
      <c r="BGZ169" s="40"/>
      <c r="BHA169" s="40"/>
      <c r="BHB169" s="40"/>
      <c r="BHC169" s="40"/>
      <c r="BHD169" s="40"/>
      <c r="BHE169" s="40"/>
      <c r="BHF169" s="40"/>
      <c r="BHG169" s="40"/>
      <c r="BHH169" s="40"/>
      <c r="BHI169" s="40"/>
      <c r="BHJ169" s="40"/>
      <c r="BHK169" s="40"/>
      <c r="BHL169" s="40"/>
      <c r="BHM169" s="40"/>
      <c r="BHN169" s="40"/>
      <c r="BHO169" s="40"/>
      <c r="BHP169" s="40"/>
      <c r="BHQ169" s="40"/>
      <c r="BHR169" s="40"/>
      <c r="BHS169" s="40"/>
      <c r="BHT169" s="40"/>
      <c r="BHU169" s="40"/>
      <c r="BHV169" s="40"/>
      <c r="BHW169" s="40"/>
      <c r="BHX169" s="40"/>
      <c r="BHY169" s="40"/>
      <c r="BHZ169" s="40"/>
      <c r="BIA169" s="40"/>
      <c r="BIB169" s="40"/>
      <c r="BIC169" s="40"/>
      <c r="BID169" s="40"/>
      <c r="BIE169" s="40"/>
      <c r="BIF169" s="40"/>
      <c r="BIG169" s="40"/>
      <c r="BIH169" s="40"/>
      <c r="BII169" s="40"/>
      <c r="BIJ169" s="40"/>
      <c r="BIK169" s="40"/>
      <c r="BIL169" s="40"/>
      <c r="BIM169" s="40"/>
      <c r="BIN169" s="40"/>
      <c r="BIO169" s="40"/>
      <c r="BIP169" s="40"/>
      <c r="BIQ169" s="40"/>
      <c r="BIR169" s="40"/>
      <c r="BIS169" s="40"/>
      <c r="BIT169" s="40"/>
      <c r="BIU169" s="40"/>
      <c r="BIV169" s="40"/>
      <c r="BIW169" s="40"/>
      <c r="BIX169" s="40"/>
      <c r="BIY169" s="40"/>
      <c r="BIZ169" s="40"/>
      <c r="BJA169" s="40"/>
      <c r="BJB169" s="40"/>
      <c r="BJC169" s="40"/>
      <c r="BJD169" s="40"/>
      <c r="BJE169" s="40"/>
      <c r="BJF169" s="40"/>
      <c r="BJG169" s="40"/>
      <c r="BJH169" s="40"/>
      <c r="BJI169" s="40"/>
      <c r="BJJ169" s="40"/>
      <c r="BJK169" s="40"/>
      <c r="BJL169" s="40"/>
      <c r="BJM169" s="40"/>
      <c r="BJN169" s="40"/>
      <c r="BJO169" s="40"/>
      <c r="BJP169" s="40"/>
      <c r="BJQ169" s="40"/>
      <c r="BJR169" s="40"/>
      <c r="BJS169" s="40"/>
      <c r="BJT169" s="40"/>
      <c r="BJU169" s="40"/>
      <c r="BJV169" s="40"/>
      <c r="BJW169" s="40"/>
      <c r="BJX169" s="40"/>
      <c r="BJY169" s="40"/>
      <c r="BJZ169" s="40"/>
      <c r="BKA169" s="40"/>
      <c r="BKB169" s="40"/>
      <c r="BKC169" s="40"/>
      <c r="BKD169" s="40"/>
      <c r="BKE169" s="40"/>
      <c r="BKF169" s="40"/>
      <c r="BKG169" s="40"/>
      <c r="BKH169" s="40"/>
      <c r="BKI169" s="40"/>
      <c r="BKJ169" s="40"/>
      <c r="BKK169" s="40"/>
      <c r="BKL169" s="40"/>
      <c r="BKM169" s="40"/>
      <c r="BKN169" s="40"/>
      <c r="BKO169" s="40"/>
      <c r="BKP169" s="40"/>
      <c r="BKQ169" s="40"/>
      <c r="BKR169" s="40"/>
      <c r="BKS169" s="40"/>
      <c r="BKT169" s="40"/>
      <c r="BKU169" s="40"/>
      <c r="BKV169" s="40"/>
      <c r="BKW169" s="40"/>
      <c r="BKX169" s="40"/>
      <c r="BKY169" s="40"/>
      <c r="BKZ169" s="40"/>
      <c r="BLA169" s="40"/>
      <c r="BLB169" s="40"/>
      <c r="BLC169" s="40"/>
      <c r="BLD169" s="40"/>
      <c r="BLE169" s="40"/>
      <c r="BLF169" s="40"/>
      <c r="BLG169" s="40"/>
      <c r="BLH169" s="40"/>
      <c r="BLI169" s="40"/>
      <c r="BLJ169" s="40"/>
      <c r="BLK169" s="40"/>
      <c r="BLL169" s="40"/>
      <c r="BLM169" s="40"/>
      <c r="BLN169" s="40"/>
      <c r="BLO169" s="40"/>
      <c r="BLP169" s="40"/>
      <c r="BLQ169" s="40"/>
      <c r="BLR169" s="40"/>
      <c r="BLS169" s="40"/>
      <c r="BLT169" s="40"/>
      <c r="BLU169" s="40"/>
      <c r="BLV169" s="40"/>
      <c r="BLW169" s="40"/>
      <c r="BLX169" s="40"/>
      <c r="BLY169" s="40"/>
      <c r="BLZ169" s="40"/>
      <c r="BMA169" s="40"/>
      <c r="BMB169" s="40"/>
      <c r="BMC169" s="40"/>
      <c r="BMD169" s="40"/>
      <c r="BME169" s="40"/>
      <c r="BMF169" s="40"/>
      <c r="BMG169" s="40"/>
      <c r="BMH169" s="40"/>
      <c r="BMI169" s="40"/>
      <c r="BMJ169" s="40"/>
      <c r="BMK169" s="40"/>
      <c r="BML169" s="40"/>
      <c r="BMM169" s="40"/>
      <c r="BMN169" s="40"/>
      <c r="BMO169" s="40"/>
      <c r="BMP169" s="40"/>
      <c r="BMQ169" s="40"/>
      <c r="BMR169" s="40"/>
      <c r="BMS169" s="40"/>
      <c r="BMT169" s="40"/>
      <c r="BMU169" s="40"/>
      <c r="BMV169" s="40"/>
      <c r="BMW169" s="40"/>
      <c r="BMX169" s="40"/>
      <c r="BMY169" s="40"/>
      <c r="BMZ169" s="40"/>
      <c r="BNA169" s="40"/>
      <c r="BNB169" s="40"/>
      <c r="BNC169" s="40"/>
      <c r="BND169" s="40"/>
      <c r="BNE169" s="40"/>
      <c r="BNF169" s="40"/>
      <c r="BNG169" s="40"/>
      <c r="BNH169" s="40"/>
      <c r="BNI169" s="40"/>
      <c r="BNJ169" s="40"/>
      <c r="BNK169" s="40"/>
      <c r="BNL169" s="40"/>
      <c r="BNM169" s="40"/>
      <c r="BNN169" s="40"/>
      <c r="BNO169" s="40"/>
      <c r="BNP169" s="40"/>
      <c r="BNQ169" s="40"/>
      <c r="BNR169" s="40"/>
      <c r="BNS169" s="40"/>
      <c r="BNT169" s="40"/>
      <c r="BNU169" s="40"/>
      <c r="BNV169" s="40"/>
      <c r="BNW169" s="40"/>
      <c r="BNX169" s="40"/>
      <c r="BNY169" s="40"/>
      <c r="BNZ169" s="40"/>
      <c r="BOA169" s="40"/>
      <c r="BOB169" s="40"/>
      <c r="BOC169" s="40"/>
      <c r="BOD169" s="40"/>
      <c r="BOE169" s="40"/>
      <c r="BOF169" s="40"/>
      <c r="BOG169" s="40"/>
      <c r="BOH169" s="40"/>
      <c r="BOI169" s="40"/>
      <c r="BOJ169" s="40"/>
      <c r="BOK169" s="40"/>
      <c r="BOL169" s="40"/>
      <c r="BOM169" s="40"/>
      <c r="BON169" s="40"/>
      <c r="BOO169" s="40"/>
      <c r="BOP169" s="40"/>
      <c r="BOQ169" s="40"/>
      <c r="BOR169" s="40"/>
      <c r="BOS169" s="40"/>
      <c r="BOT169" s="40"/>
      <c r="BOU169" s="40"/>
      <c r="BOV169" s="40"/>
      <c r="BOW169" s="40"/>
      <c r="BOX169" s="40"/>
      <c r="BOY169" s="40"/>
      <c r="BOZ169" s="40"/>
      <c r="BPA169" s="40"/>
      <c r="BPB169" s="40"/>
      <c r="BPC169" s="40"/>
      <c r="BPD169" s="40"/>
      <c r="BPE169" s="40"/>
      <c r="BPF169" s="40"/>
      <c r="BPG169" s="40"/>
      <c r="BPH169" s="40"/>
      <c r="BPI169" s="40"/>
      <c r="BPJ169" s="40"/>
      <c r="BPK169" s="40"/>
      <c r="BPL169" s="40"/>
      <c r="BPM169" s="40"/>
      <c r="BPN169" s="40"/>
      <c r="BPO169" s="40"/>
      <c r="BPP169" s="40"/>
      <c r="BPQ169" s="40"/>
      <c r="BPR169" s="40"/>
      <c r="BPS169" s="40"/>
      <c r="BPT169" s="40"/>
      <c r="BPU169" s="40"/>
      <c r="BPV169" s="40"/>
      <c r="BPW169" s="40"/>
      <c r="BPX169" s="40"/>
      <c r="BPY169" s="40"/>
      <c r="BPZ169" s="40"/>
      <c r="BQA169" s="40"/>
      <c r="BQB169" s="40"/>
      <c r="BQC169" s="40"/>
      <c r="BQD169" s="40"/>
      <c r="BQE169" s="40"/>
      <c r="BQF169" s="40"/>
      <c r="BQG169" s="40"/>
      <c r="BQH169" s="40"/>
      <c r="BQI169" s="40"/>
      <c r="BQJ169" s="40"/>
      <c r="BQK169" s="40"/>
      <c r="BQL169" s="40"/>
      <c r="BQM169" s="40"/>
      <c r="BQN169" s="40"/>
      <c r="BQO169" s="40"/>
      <c r="BQP169" s="40"/>
      <c r="BQQ169" s="40"/>
      <c r="BQR169" s="40"/>
      <c r="BQS169" s="40"/>
      <c r="BQT169" s="40"/>
      <c r="BQU169" s="40"/>
      <c r="BQV169" s="40"/>
      <c r="BQW169" s="40"/>
      <c r="BQX169" s="40"/>
      <c r="BQY169" s="40"/>
      <c r="BQZ169" s="40"/>
      <c r="BRA169" s="40"/>
      <c r="BRB169" s="40"/>
      <c r="BRC169" s="40"/>
      <c r="BRD169" s="40"/>
      <c r="BRE169" s="40"/>
      <c r="BRF169" s="40"/>
      <c r="BRG169" s="40"/>
      <c r="BRH169" s="40"/>
      <c r="BRI169" s="40"/>
      <c r="BRJ169" s="40"/>
      <c r="BRK169" s="40"/>
      <c r="BRL169" s="40"/>
      <c r="BRM169" s="40"/>
      <c r="BRN169" s="40"/>
      <c r="BRO169" s="40"/>
      <c r="BRP169" s="40"/>
      <c r="BRQ169" s="40"/>
      <c r="BRR169" s="40"/>
      <c r="BRS169" s="40"/>
      <c r="BRT169" s="40"/>
      <c r="BRU169" s="40"/>
      <c r="BRV169" s="40"/>
      <c r="BRW169" s="40"/>
      <c r="BRX169" s="40"/>
      <c r="BRY169" s="40"/>
      <c r="BRZ169" s="40"/>
      <c r="BSA169" s="40"/>
      <c r="BSB169" s="40"/>
      <c r="BSC169" s="40"/>
      <c r="BSD169" s="40"/>
      <c r="BSE169" s="40"/>
      <c r="BSF169" s="40"/>
      <c r="BSG169" s="40"/>
      <c r="BSH169" s="40"/>
      <c r="BSI169" s="40"/>
      <c r="BSJ169" s="40"/>
      <c r="BSK169" s="40"/>
      <c r="BSL169" s="40"/>
      <c r="BSM169" s="40"/>
      <c r="BSN169" s="40"/>
      <c r="BSO169" s="40"/>
      <c r="BSP169" s="40"/>
      <c r="BSQ169" s="40"/>
      <c r="BSR169" s="40"/>
      <c r="BSS169" s="40"/>
      <c r="BST169" s="40"/>
      <c r="BSU169" s="40"/>
      <c r="BSV169" s="40"/>
      <c r="BSW169" s="40"/>
      <c r="BSX169" s="40"/>
      <c r="BSY169" s="40"/>
      <c r="BSZ169" s="40"/>
      <c r="BTA169" s="40"/>
      <c r="BTB169" s="40"/>
      <c r="BTC169" s="40"/>
      <c r="BTD169" s="40"/>
      <c r="BTE169" s="40"/>
      <c r="BTF169" s="40"/>
      <c r="BTG169" s="40"/>
      <c r="BTH169" s="40"/>
      <c r="BTI169" s="40"/>
      <c r="BTJ169" s="40"/>
      <c r="BTK169" s="40"/>
      <c r="BTL169" s="40"/>
      <c r="BTM169" s="40"/>
      <c r="BTN169" s="40"/>
      <c r="BTO169" s="40"/>
      <c r="BTP169" s="40"/>
      <c r="BTQ169" s="40"/>
      <c r="BTR169" s="40"/>
      <c r="BTS169" s="40"/>
      <c r="BTT169" s="40"/>
      <c r="BTU169" s="40"/>
      <c r="BTV169" s="40"/>
      <c r="BTW169" s="40"/>
      <c r="BTX169" s="40"/>
      <c r="BTY169" s="40"/>
      <c r="BTZ169" s="40"/>
      <c r="BUA169" s="40"/>
      <c r="BUB169" s="40"/>
      <c r="BUC169" s="40"/>
      <c r="BUD169" s="40"/>
      <c r="BUE169" s="40"/>
      <c r="BUF169" s="40"/>
      <c r="BUG169" s="40"/>
      <c r="BUH169" s="40"/>
      <c r="BUI169" s="40"/>
      <c r="BUJ169" s="40"/>
      <c r="BUK169" s="40"/>
      <c r="BUL169" s="40"/>
      <c r="BUM169" s="40"/>
      <c r="BUN169" s="40"/>
      <c r="BUO169" s="40"/>
      <c r="BUP169" s="40"/>
      <c r="BUQ169" s="40"/>
      <c r="BUR169" s="40"/>
      <c r="BUS169" s="40"/>
      <c r="BUT169" s="40"/>
      <c r="BUU169" s="40"/>
      <c r="BUV169" s="40"/>
      <c r="BUW169" s="40"/>
      <c r="BUX169" s="40"/>
      <c r="BUY169" s="40"/>
      <c r="BUZ169" s="40"/>
      <c r="BVA169" s="40"/>
      <c r="BVB169" s="40"/>
      <c r="BVC169" s="40"/>
      <c r="BVD169" s="40"/>
      <c r="BVE169" s="40"/>
      <c r="BVF169" s="40"/>
      <c r="BVG169" s="40"/>
      <c r="BVH169" s="40"/>
      <c r="BVI169" s="40"/>
      <c r="BVJ169" s="40"/>
      <c r="BVK169" s="40"/>
      <c r="BVL169" s="40"/>
      <c r="BVM169" s="40"/>
      <c r="BVN169" s="40"/>
      <c r="BVO169" s="40"/>
      <c r="BVP169" s="40"/>
      <c r="BVQ169" s="40"/>
      <c r="BVR169" s="40"/>
      <c r="BVS169" s="40"/>
      <c r="BVT169" s="40"/>
      <c r="BVU169" s="40"/>
      <c r="BVV169" s="40"/>
      <c r="BVW169" s="40"/>
      <c r="BVX169" s="40"/>
      <c r="BVY169" s="40"/>
      <c r="BVZ169" s="40"/>
      <c r="BWA169" s="40"/>
      <c r="BWB169" s="40"/>
      <c r="BWC169" s="40"/>
      <c r="BWD169" s="40"/>
      <c r="BWE169" s="40"/>
      <c r="BWF169" s="40"/>
      <c r="BWG169" s="40"/>
      <c r="BWH169" s="40"/>
      <c r="BWI169" s="40"/>
      <c r="BWJ169" s="40"/>
      <c r="BWK169" s="40"/>
      <c r="BWL169" s="40"/>
      <c r="BWM169" s="40"/>
      <c r="BWN169" s="40"/>
      <c r="BWO169" s="40"/>
      <c r="BWP169" s="40"/>
      <c r="BWQ169" s="40"/>
      <c r="BWR169" s="40"/>
      <c r="BWS169" s="40"/>
      <c r="BWT169" s="40"/>
      <c r="BWU169" s="40"/>
      <c r="BWV169" s="40"/>
      <c r="BWW169" s="40"/>
      <c r="BWX169" s="40"/>
      <c r="BWY169" s="40"/>
      <c r="BWZ169" s="40"/>
      <c r="BXA169" s="40"/>
      <c r="BXB169" s="40"/>
      <c r="BXC169" s="40"/>
      <c r="BXD169" s="40"/>
      <c r="BXE169" s="40"/>
      <c r="BXF169" s="40"/>
      <c r="BXG169" s="40"/>
      <c r="BXH169" s="40"/>
      <c r="BXI169" s="40"/>
      <c r="BXJ169" s="40"/>
      <c r="BXK169" s="40"/>
      <c r="BXL169" s="40"/>
      <c r="BXM169" s="40"/>
      <c r="BXN169" s="40"/>
      <c r="BXO169" s="40"/>
      <c r="BXP169" s="40"/>
      <c r="BXQ169" s="40"/>
      <c r="BXR169" s="40"/>
      <c r="BXS169" s="40"/>
      <c r="BXT169" s="40"/>
      <c r="BXU169" s="40"/>
      <c r="BXV169" s="40"/>
      <c r="BXW169" s="40"/>
      <c r="BXX169" s="40"/>
      <c r="BXY169" s="40"/>
    </row>
    <row r="170" spans="1:2001" ht="31.5">
      <c r="A170" s="53"/>
      <c r="B170" s="97" t="s">
        <v>122</v>
      </c>
      <c r="C170" s="94"/>
      <c r="D170" s="79"/>
      <c r="E170" s="119"/>
      <c r="F170" s="119"/>
      <c r="G170" s="119"/>
      <c r="H170" s="119"/>
      <c r="I170" s="77"/>
      <c r="J170" s="137">
        <f>L6</f>
        <v>118659.72965384647</v>
      </c>
      <c r="K170" s="138">
        <f>J170*(1+$C$4)</f>
        <v>123611.18955088725</v>
      </c>
      <c r="L170" s="77"/>
      <c r="M170" s="77"/>
      <c r="N170" s="77"/>
    </row>
    <row r="171" spans="1:2001" ht="15.75">
      <c r="A171" s="53"/>
      <c r="B171" s="76" t="s">
        <v>15</v>
      </c>
      <c r="C171" s="94"/>
      <c r="E171" s="119"/>
      <c r="F171" s="119"/>
      <c r="G171" s="119"/>
      <c r="H171" s="119"/>
      <c r="I171" s="77"/>
      <c r="J171" s="138">
        <f>J7</f>
        <v>580453.57962466497</v>
      </c>
      <c r="K171" s="137">
        <f>J171</f>
        <v>580453.57962466497</v>
      </c>
      <c r="L171" s="77"/>
      <c r="M171" s="77"/>
      <c r="N171" s="77"/>
    </row>
    <row r="172" spans="1:2001" s="2" customFormat="1" ht="15.75">
      <c r="A172" s="53"/>
      <c r="B172" s="76" t="s">
        <v>123</v>
      </c>
      <c r="C172" s="33"/>
      <c r="D172" s="33"/>
      <c r="E172" s="135"/>
      <c r="F172" s="135"/>
      <c r="G172" s="135"/>
      <c r="H172" s="135"/>
      <c r="I172" s="139" t="s">
        <v>124</v>
      </c>
      <c r="J172" s="137">
        <f>SUM(J167:J171)</f>
        <v>3749822.6796246655</v>
      </c>
      <c r="K172" s="137">
        <f>SUM(K167:K171)</f>
        <v>3881981.0703061116</v>
      </c>
      <c r="L172" s="136" t="s">
        <v>125</v>
      </c>
      <c r="M172" s="136"/>
      <c r="N172" s="136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0"/>
      <c r="JC172" s="40"/>
      <c r="JD172" s="40"/>
      <c r="JE172" s="40"/>
      <c r="JF172" s="40"/>
      <c r="JG172" s="40"/>
      <c r="JH172" s="40"/>
      <c r="JI172" s="40"/>
      <c r="JJ172" s="40"/>
      <c r="JK172" s="40"/>
      <c r="JL172" s="40"/>
      <c r="JM172" s="40"/>
      <c r="JN172" s="40"/>
      <c r="JO172" s="40"/>
      <c r="JP172" s="40"/>
      <c r="JQ172" s="40"/>
      <c r="JR172" s="40"/>
      <c r="JS172" s="40"/>
      <c r="JT172" s="40"/>
      <c r="JU172" s="40"/>
      <c r="JV172" s="40"/>
      <c r="JW172" s="40"/>
      <c r="JX172" s="40"/>
      <c r="JY172" s="40"/>
      <c r="JZ172" s="40"/>
      <c r="KA172" s="40"/>
      <c r="KB172" s="40"/>
      <c r="KC172" s="40"/>
      <c r="KD172" s="40"/>
      <c r="KE172" s="40"/>
      <c r="KF172" s="40"/>
      <c r="KG172" s="40"/>
      <c r="KH172" s="40"/>
      <c r="KI172" s="40"/>
      <c r="KJ172" s="40"/>
      <c r="KK172" s="40"/>
      <c r="KL172" s="40"/>
      <c r="KM172" s="40"/>
      <c r="KN172" s="40"/>
      <c r="KO172" s="40"/>
      <c r="KP172" s="40"/>
      <c r="KQ172" s="40"/>
      <c r="KR172" s="40"/>
      <c r="KS172" s="40"/>
      <c r="KT172" s="40"/>
      <c r="KU172" s="40"/>
      <c r="KV172" s="40"/>
      <c r="KW172" s="40"/>
      <c r="KX172" s="40"/>
      <c r="KY172" s="40"/>
      <c r="KZ172" s="40"/>
      <c r="LA172" s="40"/>
      <c r="LB172" s="40"/>
      <c r="LC172" s="40"/>
      <c r="LD172" s="40"/>
      <c r="LE172" s="40"/>
      <c r="LF172" s="40"/>
      <c r="LG172" s="40"/>
      <c r="LH172" s="40"/>
      <c r="LI172" s="40"/>
      <c r="LJ172" s="40"/>
      <c r="LK172" s="40"/>
      <c r="LL172" s="40"/>
      <c r="LM172" s="40"/>
      <c r="LN172" s="40"/>
      <c r="LO172" s="40"/>
      <c r="LP172" s="40"/>
      <c r="LQ172" s="40"/>
      <c r="LR172" s="40"/>
      <c r="LS172" s="40"/>
      <c r="LT172" s="40"/>
      <c r="LU172" s="40"/>
      <c r="LV172" s="40"/>
      <c r="LW172" s="40"/>
      <c r="LX172" s="40"/>
      <c r="LY172" s="40"/>
      <c r="LZ172" s="40"/>
      <c r="MA172" s="40"/>
      <c r="MB172" s="40"/>
      <c r="MC172" s="40"/>
      <c r="MD172" s="40"/>
      <c r="ME172" s="40"/>
      <c r="MF172" s="40"/>
      <c r="MG172" s="40"/>
      <c r="MH172" s="40"/>
      <c r="MI172" s="40"/>
      <c r="MJ172" s="40"/>
      <c r="MK172" s="40"/>
      <c r="ML172" s="40"/>
      <c r="MM172" s="40"/>
      <c r="MN172" s="40"/>
      <c r="MO172" s="40"/>
      <c r="MP172" s="40"/>
      <c r="MQ172" s="40"/>
      <c r="MR172" s="40"/>
      <c r="MS172" s="40"/>
      <c r="MT172" s="40"/>
      <c r="MU172" s="40"/>
      <c r="MV172" s="40"/>
      <c r="MW172" s="40"/>
      <c r="MX172" s="40"/>
      <c r="MY172" s="40"/>
      <c r="MZ172" s="40"/>
      <c r="NA172" s="40"/>
      <c r="NB172" s="40"/>
      <c r="NC172" s="40"/>
      <c r="ND172" s="40"/>
      <c r="NE172" s="40"/>
      <c r="NF172" s="40"/>
      <c r="NG172" s="40"/>
      <c r="NH172" s="40"/>
      <c r="NI172" s="40"/>
      <c r="NJ172" s="40"/>
      <c r="NK172" s="40"/>
      <c r="NL172" s="40"/>
      <c r="NM172" s="40"/>
      <c r="NN172" s="40"/>
      <c r="NO172" s="40"/>
      <c r="NP172" s="40"/>
      <c r="NQ172" s="40"/>
      <c r="NR172" s="40"/>
      <c r="NS172" s="40"/>
      <c r="NT172" s="40"/>
      <c r="NU172" s="40"/>
      <c r="NV172" s="40"/>
      <c r="NW172" s="40"/>
      <c r="NX172" s="40"/>
      <c r="NY172" s="40"/>
      <c r="NZ172" s="40"/>
      <c r="OA172" s="40"/>
      <c r="OB172" s="40"/>
      <c r="OC172" s="40"/>
      <c r="OD172" s="40"/>
      <c r="OE172" s="40"/>
      <c r="OF172" s="40"/>
      <c r="OG172" s="40"/>
      <c r="OH172" s="40"/>
      <c r="OI172" s="40"/>
      <c r="OJ172" s="40"/>
      <c r="OK172" s="40"/>
      <c r="OL172" s="40"/>
      <c r="OM172" s="40"/>
      <c r="ON172" s="40"/>
      <c r="OO172" s="40"/>
      <c r="OP172" s="40"/>
      <c r="OQ172" s="40"/>
      <c r="OR172" s="40"/>
      <c r="OS172" s="40"/>
      <c r="OT172" s="40"/>
      <c r="OU172" s="40"/>
      <c r="OV172" s="40"/>
      <c r="OW172" s="40"/>
      <c r="OX172" s="40"/>
      <c r="OY172" s="40"/>
      <c r="OZ172" s="40"/>
      <c r="PA172" s="40"/>
      <c r="PB172" s="40"/>
      <c r="PC172" s="40"/>
      <c r="PD172" s="40"/>
      <c r="PE172" s="40"/>
      <c r="PF172" s="40"/>
      <c r="PG172" s="40"/>
      <c r="PH172" s="40"/>
      <c r="PI172" s="40"/>
      <c r="PJ172" s="40"/>
      <c r="PK172" s="40"/>
      <c r="PL172" s="40"/>
      <c r="PM172" s="40"/>
      <c r="PN172" s="40"/>
      <c r="PO172" s="40"/>
      <c r="PP172" s="40"/>
      <c r="PQ172" s="40"/>
      <c r="PR172" s="40"/>
      <c r="PS172" s="40"/>
      <c r="PT172" s="40"/>
      <c r="PU172" s="40"/>
      <c r="PV172" s="40"/>
      <c r="PW172" s="40"/>
      <c r="PX172" s="40"/>
      <c r="PY172" s="40"/>
      <c r="PZ172" s="40"/>
      <c r="QA172" s="40"/>
      <c r="QB172" s="40"/>
      <c r="QC172" s="40"/>
      <c r="QD172" s="40"/>
      <c r="QE172" s="40"/>
      <c r="QF172" s="40"/>
      <c r="QG172" s="40"/>
      <c r="QH172" s="40"/>
      <c r="QI172" s="40"/>
      <c r="QJ172" s="40"/>
      <c r="QK172" s="40"/>
      <c r="QL172" s="40"/>
      <c r="QM172" s="40"/>
      <c r="QN172" s="40"/>
      <c r="QO172" s="40"/>
      <c r="QP172" s="40"/>
      <c r="QQ172" s="40"/>
      <c r="QR172" s="40"/>
      <c r="QS172" s="40"/>
      <c r="QT172" s="40"/>
      <c r="QU172" s="40"/>
      <c r="QV172" s="40"/>
      <c r="QW172" s="40"/>
      <c r="QX172" s="40"/>
      <c r="QY172" s="40"/>
      <c r="QZ172" s="40"/>
      <c r="RA172" s="40"/>
      <c r="RB172" s="40"/>
      <c r="RC172" s="40"/>
      <c r="RD172" s="40"/>
      <c r="RE172" s="40"/>
      <c r="RF172" s="40"/>
      <c r="RG172" s="40"/>
      <c r="RH172" s="40"/>
      <c r="RI172" s="40"/>
      <c r="RJ172" s="40"/>
      <c r="RK172" s="40"/>
      <c r="RL172" s="40"/>
      <c r="RM172" s="40"/>
      <c r="RN172" s="40"/>
      <c r="RO172" s="40"/>
      <c r="RP172" s="40"/>
      <c r="RQ172" s="40"/>
      <c r="RR172" s="40"/>
      <c r="RS172" s="40"/>
      <c r="RT172" s="40"/>
      <c r="RU172" s="40"/>
      <c r="RV172" s="40"/>
      <c r="RW172" s="40"/>
      <c r="RX172" s="40"/>
      <c r="RY172" s="40"/>
      <c r="RZ172" s="40"/>
      <c r="SA172" s="40"/>
      <c r="SB172" s="40"/>
      <c r="SC172" s="40"/>
      <c r="SD172" s="40"/>
      <c r="SE172" s="40"/>
      <c r="SF172" s="40"/>
      <c r="SG172" s="40"/>
      <c r="SH172" s="40"/>
      <c r="SI172" s="40"/>
      <c r="SJ172" s="40"/>
      <c r="SK172" s="40"/>
      <c r="SL172" s="40"/>
      <c r="SM172" s="40"/>
      <c r="SN172" s="40"/>
      <c r="SO172" s="40"/>
      <c r="SP172" s="40"/>
      <c r="SQ172" s="40"/>
      <c r="SR172" s="40"/>
      <c r="SS172" s="40"/>
      <c r="ST172" s="40"/>
      <c r="SU172" s="40"/>
      <c r="SV172" s="40"/>
      <c r="SW172" s="40"/>
      <c r="SX172" s="40"/>
      <c r="SY172" s="40"/>
      <c r="SZ172" s="40"/>
      <c r="TA172" s="40"/>
      <c r="TB172" s="40"/>
      <c r="TC172" s="40"/>
      <c r="TD172" s="40"/>
      <c r="TE172" s="40"/>
      <c r="TF172" s="40"/>
      <c r="TG172" s="40"/>
      <c r="TH172" s="40"/>
      <c r="TI172" s="40"/>
      <c r="TJ172" s="40"/>
      <c r="TK172" s="40"/>
      <c r="TL172" s="40"/>
      <c r="TM172" s="40"/>
      <c r="TN172" s="40"/>
      <c r="TO172" s="40"/>
      <c r="TP172" s="40"/>
      <c r="TQ172" s="40"/>
      <c r="TR172" s="40"/>
      <c r="TS172" s="40"/>
      <c r="TT172" s="40"/>
      <c r="TU172" s="40"/>
      <c r="TV172" s="40"/>
      <c r="TW172" s="40"/>
      <c r="TX172" s="40"/>
      <c r="TY172" s="40"/>
      <c r="TZ172" s="40"/>
      <c r="UA172" s="40"/>
      <c r="UB172" s="40"/>
      <c r="UC172" s="40"/>
      <c r="UD172" s="40"/>
      <c r="UE172" s="40"/>
      <c r="UF172" s="40"/>
      <c r="UG172" s="40"/>
      <c r="UH172" s="40"/>
      <c r="UI172" s="40"/>
      <c r="UJ172" s="40"/>
      <c r="UK172" s="40"/>
      <c r="UL172" s="40"/>
      <c r="UM172" s="40"/>
      <c r="UN172" s="40"/>
      <c r="UO172" s="40"/>
      <c r="UP172" s="40"/>
      <c r="UQ172" s="40"/>
      <c r="UR172" s="40"/>
      <c r="US172" s="40"/>
      <c r="UT172" s="40"/>
      <c r="UU172" s="40"/>
      <c r="UV172" s="40"/>
      <c r="UW172" s="40"/>
      <c r="UX172" s="40"/>
      <c r="UY172" s="40"/>
      <c r="UZ172" s="40"/>
      <c r="VA172" s="40"/>
      <c r="VB172" s="40"/>
      <c r="VC172" s="40"/>
      <c r="VD172" s="40"/>
      <c r="VE172" s="40"/>
      <c r="VF172" s="40"/>
      <c r="VG172" s="40"/>
      <c r="VH172" s="40"/>
      <c r="VI172" s="40"/>
      <c r="VJ172" s="40"/>
      <c r="VK172" s="40"/>
      <c r="VL172" s="40"/>
      <c r="VM172" s="40"/>
      <c r="VN172" s="40"/>
      <c r="VO172" s="40"/>
      <c r="VP172" s="40"/>
      <c r="VQ172" s="40"/>
      <c r="VR172" s="40"/>
      <c r="VS172" s="40"/>
      <c r="VT172" s="40"/>
      <c r="VU172" s="40"/>
      <c r="VV172" s="40"/>
      <c r="VW172" s="40"/>
      <c r="VX172" s="40"/>
      <c r="VY172" s="40"/>
      <c r="VZ172" s="40"/>
      <c r="WA172" s="40"/>
      <c r="WB172" s="40"/>
      <c r="WC172" s="40"/>
      <c r="WD172" s="40"/>
      <c r="WE172" s="40"/>
      <c r="WF172" s="40"/>
      <c r="WG172" s="40"/>
      <c r="WH172" s="40"/>
      <c r="WI172" s="40"/>
      <c r="WJ172" s="40"/>
      <c r="WK172" s="40"/>
      <c r="WL172" s="40"/>
      <c r="WM172" s="40"/>
      <c r="WN172" s="40"/>
      <c r="WO172" s="40"/>
      <c r="WP172" s="40"/>
      <c r="WQ172" s="40"/>
      <c r="WR172" s="40"/>
      <c r="WS172" s="40"/>
      <c r="WT172" s="40"/>
      <c r="WU172" s="40"/>
      <c r="WV172" s="40"/>
      <c r="WW172" s="40"/>
      <c r="WX172" s="40"/>
      <c r="WY172" s="40"/>
      <c r="WZ172" s="40"/>
      <c r="XA172" s="40"/>
      <c r="XB172" s="40"/>
      <c r="XC172" s="40"/>
      <c r="XD172" s="40"/>
      <c r="XE172" s="40"/>
      <c r="XF172" s="40"/>
      <c r="XG172" s="40"/>
      <c r="XH172" s="40"/>
      <c r="XI172" s="40"/>
      <c r="XJ172" s="40"/>
      <c r="XK172" s="40"/>
      <c r="XL172" s="40"/>
      <c r="XM172" s="40"/>
      <c r="XN172" s="40"/>
      <c r="XO172" s="40"/>
      <c r="XP172" s="40"/>
      <c r="XQ172" s="40"/>
      <c r="XR172" s="40"/>
      <c r="XS172" s="40"/>
      <c r="XT172" s="40"/>
      <c r="XU172" s="40"/>
      <c r="XV172" s="40"/>
      <c r="XW172" s="40"/>
      <c r="XX172" s="40"/>
      <c r="XY172" s="40"/>
      <c r="XZ172" s="40"/>
      <c r="YA172" s="40"/>
      <c r="YB172" s="40"/>
      <c r="YC172" s="40"/>
      <c r="YD172" s="40"/>
      <c r="YE172" s="40"/>
      <c r="YF172" s="40"/>
      <c r="YG172" s="40"/>
      <c r="YH172" s="40"/>
      <c r="YI172" s="40"/>
      <c r="YJ172" s="40"/>
      <c r="YK172" s="40"/>
      <c r="YL172" s="40"/>
      <c r="YM172" s="40"/>
      <c r="YN172" s="40"/>
      <c r="YO172" s="40"/>
      <c r="YP172" s="40"/>
      <c r="YQ172" s="40"/>
      <c r="YR172" s="40"/>
      <c r="YS172" s="40"/>
      <c r="YT172" s="40"/>
      <c r="YU172" s="40"/>
      <c r="YV172" s="40"/>
      <c r="YW172" s="40"/>
      <c r="YX172" s="40"/>
      <c r="YY172" s="40"/>
      <c r="YZ172" s="40"/>
      <c r="ZA172" s="40"/>
      <c r="ZB172" s="40"/>
      <c r="ZC172" s="40"/>
      <c r="ZD172" s="40"/>
      <c r="ZE172" s="40"/>
      <c r="ZF172" s="40"/>
      <c r="ZG172" s="40"/>
      <c r="ZH172" s="40"/>
      <c r="ZI172" s="40"/>
      <c r="ZJ172" s="40"/>
      <c r="ZK172" s="40"/>
      <c r="ZL172" s="40"/>
      <c r="ZM172" s="40"/>
      <c r="ZN172" s="40"/>
      <c r="ZO172" s="40"/>
      <c r="ZP172" s="40"/>
      <c r="ZQ172" s="40"/>
      <c r="ZR172" s="40"/>
      <c r="ZS172" s="40"/>
      <c r="ZT172" s="40"/>
      <c r="ZU172" s="40"/>
      <c r="ZV172" s="40"/>
      <c r="ZW172" s="40"/>
      <c r="ZX172" s="40"/>
      <c r="ZY172" s="40"/>
      <c r="ZZ172" s="40"/>
      <c r="AAA172" s="40"/>
      <c r="AAB172" s="40"/>
      <c r="AAC172" s="40"/>
      <c r="AAD172" s="40"/>
      <c r="AAE172" s="40"/>
      <c r="AAF172" s="40"/>
      <c r="AAG172" s="40"/>
      <c r="AAH172" s="40"/>
      <c r="AAI172" s="40"/>
      <c r="AAJ172" s="40"/>
      <c r="AAK172" s="40"/>
      <c r="AAL172" s="40"/>
      <c r="AAM172" s="40"/>
      <c r="AAN172" s="40"/>
      <c r="AAO172" s="40"/>
      <c r="AAP172" s="40"/>
      <c r="AAQ172" s="40"/>
      <c r="AAR172" s="40"/>
      <c r="AAS172" s="40"/>
      <c r="AAT172" s="40"/>
      <c r="AAU172" s="40"/>
      <c r="AAV172" s="40"/>
      <c r="AAW172" s="40"/>
      <c r="AAX172" s="40"/>
      <c r="AAY172" s="40"/>
      <c r="AAZ172" s="40"/>
      <c r="ABA172" s="40"/>
      <c r="ABB172" s="40"/>
      <c r="ABC172" s="40"/>
      <c r="ABD172" s="40"/>
      <c r="ABE172" s="40"/>
      <c r="ABF172" s="40"/>
      <c r="ABG172" s="40"/>
      <c r="ABH172" s="40"/>
      <c r="ABI172" s="40"/>
      <c r="ABJ172" s="40"/>
      <c r="ABK172" s="40"/>
      <c r="ABL172" s="40"/>
      <c r="ABM172" s="40"/>
      <c r="ABN172" s="40"/>
      <c r="ABO172" s="40"/>
      <c r="ABP172" s="40"/>
      <c r="ABQ172" s="40"/>
      <c r="ABR172" s="40"/>
      <c r="ABS172" s="40"/>
      <c r="ABT172" s="40"/>
      <c r="ABU172" s="40"/>
      <c r="ABV172" s="40"/>
      <c r="ABW172" s="40"/>
      <c r="ABX172" s="40"/>
      <c r="ABY172" s="40"/>
      <c r="ABZ172" s="40"/>
      <c r="ACA172" s="40"/>
      <c r="ACB172" s="40"/>
      <c r="ACC172" s="40"/>
      <c r="ACD172" s="40"/>
      <c r="ACE172" s="40"/>
      <c r="ACF172" s="40"/>
      <c r="ACG172" s="40"/>
      <c r="ACH172" s="40"/>
      <c r="ACI172" s="40"/>
      <c r="ACJ172" s="40"/>
      <c r="ACK172" s="40"/>
      <c r="ACL172" s="40"/>
      <c r="ACM172" s="40"/>
      <c r="ACN172" s="40"/>
      <c r="ACO172" s="40"/>
      <c r="ACP172" s="40"/>
      <c r="ACQ172" s="40"/>
      <c r="ACR172" s="40"/>
      <c r="ACS172" s="40"/>
      <c r="ACT172" s="40"/>
      <c r="ACU172" s="40"/>
      <c r="ACV172" s="40"/>
      <c r="ACW172" s="40"/>
      <c r="ACX172" s="40"/>
      <c r="ACY172" s="40"/>
      <c r="ACZ172" s="40"/>
      <c r="ADA172" s="40"/>
      <c r="ADB172" s="40"/>
      <c r="ADC172" s="40"/>
      <c r="ADD172" s="40"/>
      <c r="ADE172" s="40"/>
      <c r="ADF172" s="40"/>
      <c r="ADG172" s="40"/>
      <c r="ADH172" s="40"/>
      <c r="ADI172" s="40"/>
      <c r="ADJ172" s="40"/>
      <c r="ADK172" s="40"/>
      <c r="ADL172" s="40"/>
      <c r="ADM172" s="40"/>
      <c r="ADN172" s="40"/>
      <c r="ADO172" s="40"/>
      <c r="ADP172" s="40"/>
      <c r="ADQ172" s="40"/>
      <c r="ADR172" s="40"/>
      <c r="ADS172" s="40"/>
      <c r="ADT172" s="40"/>
      <c r="ADU172" s="40"/>
      <c r="ADV172" s="40"/>
      <c r="ADW172" s="40"/>
      <c r="ADX172" s="40"/>
      <c r="ADY172" s="40"/>
      <c r="ADZ172" s="40"/>
      <c r="AEA172" s="40"/>
      <c r="AEB172" s="40"/>
      <c r="AEC172" s="40"/>
      <c r="AED172" s="40"/>
      <c r="AEE172" s="40"/>
      <c r="AEF172" s="40"/>
      <c r="AEG172" s="40"/>
      <c r="AEH172" s="40"/>
      <c r="AEI172" s="40"/>
      <c r="AEJ172" s="40"/>
      <c r="AEK172" s="40"/>
      <c r="AEL172" s="40"/>
      <c r="AEM172" s="40"/>
      <c r="AEN172" s="40"/>
      <c r="AEO172" s="40"/>
      <c r="AEP172" s="40"/>
      <c r="AEQ172" s="40"/>
      <c r="AER172" s="40"/>
      <c r="AES172" s="40"/>
      <c r="AET172" s="40"/>
      <c r="AEU172" s="40"/>
      <c r="AEV172" s="40"/>
      <c r="AEW172" s="40"/>
      <c r="AEX172" s="40"/>
      <c r="AEY172" s="40"/>
      <c r="AEZ172" s="40"/>
      <c r="AFA172" s="40"/>
      <c r="AFB172" s="40"/>
      <c r="AFC172" s="40"/>
      <c r="AFD172" s="40"/>
      <c r="AFE172" s="40"/>
      <c r="AFF172" s="40"/>
      <c r="AFG172" s="40"/>
      <c r="AFH172" s="40"/>
      <c r="AFI172" s="40"/>
      <c r="AFJ172" s="40"/>
      <c r="AFK172" s="40"/>
      <c r="AFL172" s="40"/>
      <c r="AFM172" s="40"/>
      <c r="AFN172" s="40"/>
      <c r="AFO172" s="40"/>
      <c r="AFP172" s="40"/>
      <c r="AFQ172" s="40"/>
      <c r="AFR172" s="40"/>
      <c r="AFS172" s="40"/>
      <c r="AFT172" s="40"/>
      <c r="AFU172" s="40"/>
      <c r="AFV172" s="40"/>
      <c r="AFW172" s="40"/>
      <c r="AFX172" s="40"/>
      <c r="AFY172" s="40"/>
      <c r="AFZ172" s="40"/>
      <c r="AGA172" s="40"/>
      <c r="AGB172" s="40"/>
      <c r="AGC172" s="40"/>
      <c r="AGD172" s="40"/>
      <c r="AGE172" s="40"/>
      <c r="AGF172" s="40"/>
      <c r="AGG172" s="40"/>
      <c r="AGH172" s="40"/>
      <c r="AGI172" s="40"/>
      <c r="AGJ172" s="40"/>
      <c r="AGK172" s="40"/>
      <c r="AGL172" s="40"/>
      <c r="AGM172" s="40"/>
      <c r="AGN172" s="40"/>
      <c r="AGO172" s="40"/>
      <c r="AGP172" s="40"/>
      <c r="AGQ172" s="40"/>
      <c r="AGR172" s="40"/>
      <c r="AGS172" s="40"/>
      <c r="AGT172" s="40"/>
      <c r="AGU172" s="40"/>
      <c r="AGV172" s="40"/>
      <c r="AGW172" s="40"/>
      <c r="AGX172" s="40"/>
      <c r="AGY172" s="40"/>
      <c r="AGZ172" s="40"/>
      <c r="AHA172" s="40"/>
      <c r="AHB172" s="40"/>
      <c r="AHC172" s="40"/>
      <c r="AHD172" s="40"/>
      <c r="AHE172" s="40"/>
      <c r="AHF172" s="40"/>
      <c r="AHG172" s="40"/>
      <c r="AHH172" s="40"/>
      <c r="AHI172" s="40"/>
      <c r="AHJ172" s="40"/>
      <c r="AHK172" s="40"/>
      <c r="AHL172" s="40"/>
      <c r="AHM172" s="40"/>
      <c r="AHN172" s="40"/>
      <c r="AHO172" s="40"/>
      <c r="AHP172" s="40"/>
      <c r="AHQ172" s="40"/>
      <c r="AHR172" s="40"/>
      <c r="AHS172" s="40"/>
      <c r="AHT172" s="40"/>
      <c r="AHU172" s="40"/>
      <c r="AHV172" s="40"/>
      <c r="AHW172" s="40"/>
      <c r="AHX172" s="40"/>
      <c r="AHY172" s="40"/>
      <c r="AHZ172" s="40"/>
      <c r="AIA172" s="40"/>
      <c r="AIB172" s="40"/>
      <c r="AIC172" s="40"/>
      <c r="AID172" s="40"/>
      <c r="AIE172" s="40"/>
      <c r="AIF172" s="40"/>
      <c r="AIG172" s="40"/>
      <c r="AIH172" s="40"/>
      <c r="AII172" s="40"/>
      <c r="AIJ172" s="40"/>
      <c r="AIK172" s="40"/>
      <c r="AIL172" s="40"/>
      <c r="AIM172" s="40"/>
      <c r="AIN172" s="40"/>
      <c r="AIO172" s="40"/>
      <c r="AIP172" s="40"/>
      <c r="AIQ172" s="40"/>
      <c r="AIR172" s="40"/>
      <c r="AIS172" s="40"/>
      <c r="AIT172" s="40"/>
      <c r="AIU172" s="40"/>
      <c r="AIV172" s="40"/>
      <c r="AIW172" s="40"/>
      <c r="AIX172" s="40"/>
      <c r="AIY172" s="40"/>
      <c r="AIZ172" s="40"/>
      <c r="AJA172" s="40"/>
      <c r="AJB172" s="40"/>
      <c r="AJC172" s="40"/>
      <c r="AJD172" s="40"/>
      <c r="AJE172" s="40"/>
      <c r="AJF172" s="40"/>
      <c r="AJG172" s="40"/>
      <c r="AJH172" s="40"/>
      <c r="AJI172" s="40"/>
      <c r="AJJ172" s="40"/>
      <c r="AJK172" s="40"/>
      <c r="AJL172" s="40"/>
      <c r="AJM172" s="40"/>
      <c r="AJN172" s="40"/>
      <c r="AJO172" s="40"/>
      <c r="AJP172" s="40"/>
      <c r="AJQ172" s="40"/>
      <c r="AJR172" s="40"/>
      <c r="AJS172" s="40"/>
      <c r="AJT172" s="40"/>
      <c r="AJU172" s="40"/>
      <c r="AJV172" s="40"/>
      <c r="AJW172" s="40"/>
      <c r="AJX172" s="40"/>
      <c r="AJY172" s="40"/>
      <c r="AJZ172" s="40"/>
      <c r="AKA172" s="40"/>
      <c r="AKB172" s="40"/>
      <c r="AKC172" s="40"/>
      <c r="AKD172" s="40"/>
      <c r="AKE172" s="40"/>
      <c r="AKF172" s="40"/>
      <c r="AKG172" s="40"/>
      <c r="AKH172" s="40"/>
      <c r="AKI172" s="40"/>
      <c r="AKJ172" s="40"/>
      <c r="AKK172" s="40"/>
      <c r="AKL172" s="40"/>
      <c r="AKM172" s="40"/>
      <c r="AKN172" s="40"/>
      <c r="AKO172" s="40"/>
      <c r="AKP172" s="40"/>
      <c r="AKQ172" s="40"/>
      <c r="AKR172" s="40"/>
      <c r="AKS172" s="40"/>
      <c r="AKT172" s="40"/>
      <c r="AKU172" s="40"/>
      <c r="AKV172" s="40"/>
      <c r="AKW172" s="40"/>
      <c r="AKX172" s="40"/>
      <c r="AKY172" s="40"/>
      <c r="AKZ172" s="40"/>
      <c r="ALA172" s="40"/>
      <c r="ALB172" s="40"/>
      <c r="ALC172" s="40"/>
      <c r="ALD172" s="40"/>
      <c r="ALE172" s="40"/>
      <c r="ALF172" s="40"/>
      <c r="ALG172" s="40"/>
      <c r="ALH172" s="40"/>
      <c r="ALI172" s="40"/>
      <c r="ALJ172" s="40"/>
      <c r="ALK172" s="40"/>
      <c r="ALL172" s="40"/>
      <c r="ALM172" s="40"/>
      <c r="ALN172" s="40"/>
      <c r="ALO172" s="40"/>
      <c r="ALP172" s="40"/>
      <c r="ALQ172" s="40"/>
      <c r="ALR172" s="40"/>
      <c r="ALS172" s="40"/>
      <c r="ALT172" s="40"/>
      <c r="ALU172" s="40"/>
      <c r="ALV172" s="40"/>
      <c r="ALW172" s="40"/>
      <c r="ALX172" s="40"/>
      <c r="ALY172" s="40"/>
      <c r="ALZ172" s="40"/>
      <c r="AMA172" s="40"/>
      <c r="AMB172" s="40"/>
      <c r="AMC172" s="40"/>
      <c r="AMD172" s="40"/>
      <c r="AME172" s="40"/>
      <c r="AMF172" s="40"/>
      <c r="AMG172" s="40"/>
      <c r="AMH172" s="40"/>
      <c r="AMI172" s="40"/>
      <c r="AMJ172" s="40"/>
      <c r="AMK172" s="40"/>
      <c r="AML172" s="40"/>
      <c r="AMM172" s="40"/>
      <c r="AMN172" s="40"/>
      <c r="AMO172" s="40"/>
      <c r="AMP172" s="40"/>
      <c r="AMQ172" s="40"/>
      <c r="AMR172" s="40"/>
      <c r="AMS172" s="40"/>
      <c r="AMT172" s="40"/>
      <c r="AMU172" s="40"/>
      <c r="AMV172" s="40"/>
      <c r="AMW172" s="40"/>
      <c r="AMX172" s="40"/>
      <c r="AMY172" s="40"/>
      <c r="AMZ172" s="40"/>
      <c r="ANA172" s="40"/>
      <c r="ANB172" s="40"/>
      <c r="ANC172" s="40"/>
      <c r="AND172" s="40"/>
      <c r="ANE172" s="40"/>
      <c r="ANF172" s="40"/>
      <c r="ANG172" s="40"/>
      <c r="ANH172" s="40"/>
      <c r="ANI172" s="40"/>
      <c r="ANJ172" s="40"/>
      <c r="ANK172" s="40"/>
      <c r="ANL172" s="40"/>
      <c r="ANM172" s="40"/>
      <c r="ANN172" s="40"/>
      <c r="ANO172" s="40"/>
      <c r="ANP172" s="40"/>
      <c r="ANQ172" s="40"/>
      <c r="ANR172" s="40"/>
      <c r="ANS172" s="40"/>
      <c r="ANT172" s="40"/>
      <c r="ANU172" s="40"/>
      <c r="ANV172" s="40"/>
      <c r="ANW172" s="40"/>
      <c r="ANX172" s="40"/>
      <c r="ANY172" s="40"/>
      <c r="ANZ172" s="40"/>
      <c r="AOA172" s="40"/>
      <c r="AOB172" s="40"/>
      <c r="AOC172" s="40"/>
      <c r="AOD172" s="40"/>
      <c r="AOE172" s="40"/>
      <c r="AOF172" s="40"/>
      <c r="AOG172" s="40"/>
      <c r="AOH172" s="40"/>
      <c r="AOI172" s="40"/>
      <c r="AOJ172" s="40"/>
      <c r="AOK172" s="40"/>
      <c r="AOL172" s="40"/>
      <c r="AOM172" s="40"/>
      <c r="AON172" s="40"/>
      <c r="AOO172" s="40"/>
      <c r="AOP172" s="40"/>
      <c r="AOQ172" s="40"/>
      <c r="AOR172" s="40"/>
      <c r="AOS172" s="40"/>
      <c r="AOT172" s="40"/>
      <c r="AOU172" s="40"/>
      <c r="AOV172" s="40"/>
      <c r="AOW172" s="40"/>
      <c r="AOX172" s="40"/>
      <c r="AOY172" s="40"/>
      <c r="AOZ172" s="40"/>
      <c r="APA172" s="40"/>
      <c r="APB172" s="40"/>
      <c r="APC172" s="40"/>
      <c r="APD172" s="40"/>
      <c r="APE172" s="40"/>
      <c r="APF172" s="40"/>
      <c r="APG172" s="40"/>
      <c r="APH172" s="40"/>
      <c r="API172" s="40"/>
      <c r="APJ172" s="40"/>
      <c r="APK172" s="40"/>
      <c r="APL172" s="40"/>
      <c r="APM172" s="40"/>
      <c r="APN172" s="40"/>
      <c r="APO172" s="40"/>
      <c r="APP172" s="40"/>
      <c r="APQ172" s="40"/>
      <c r="APR172" s="40"/>
      <c r="APS172" s="40"/>
      <c r="APT172" s="40"/>
      <c r="APU172" s="40"/>
      <c r="APV172" s="40"/>
      <c r="APW172" s="40"/>
      <c r="APX172" s="40"/>
      <c r="APY172" s="40"/>
      <c r="APZ172" s="40"/>
      <c r="AQA172" s="40"/>
      <c r="AQB172" s="40"/>
      <c r="AQC172" s="40"/>
      <c r="AQD172" s="40"/>
      <c r="AQE172" s="40"/>
      <c r="AQF172" s="40"/>
      <c r="AQG172" s="40"/>
      <c r="AQH172" s="40"/>
      <c r="AQI172" s="40"/>
      <c r="AQJ172" s="40"/>
      <c r="AQK172" s="40"/>
      <c r="AQL172" s="40"/>
      <c r="AQM172" s="40"/>
      <c r="AQN172" s="40"/>
      <c r="AQO172" s="40"/>
      <c r="AQP172" s="40"/>
      <c r="AQQ172" s="40"/>
      <c r="AQR172" s="40"/>
      <c r="AQS172" s="40"/>
      <c r="AQT172" s="40"/>
      <c r="AQU172" s="40"/>
      <c r="AQV172" s="40"/>
      <c r="AQW172" s="40"/>
      <c r="AQX172" s="40"/>
      <c r="AQY172" s="40"/>
      <c r="AQZ172" s="40"/>
      <c r="ARA172" s="40"/>
      <c r="ARB172" s="40"/>
      <c r="ARC172" s="40"/>
      <c r="ARD172" s="40"/>
      <c r="ARE172" s="40"/>
      <c r="ARF172" s="40"/>
      <c r="ARG172" s="40"/>
      <c r="ARH172" s="40"/>
      <c r="ARI172" s="40"/>
      <c r="ARJ172" s="40"/>
      <c r="ARK172" s="40"/>
      <c r="ARL172" s="40"/>
      <c r="ARM172" s="40"/>
      <c r="ARN172" s="40"/>
      <c r="ARO172" s="40"/>
      <c r="ARP172" s="40"/>
      <c r="ARQ172" s="40"/>
      <c r="ARR172" s="40"/>
      <c r="ARS172" s="40"/>
      <c r="ART172" s="40"/>
      <c r="ARU172" s="40"/>
      <c r="ARV172" s="40"/>
      <c r="ARW172" s="40"/>
      <c r="ARX172" s="40"/>
      <c r="ARY172" s="40"/>
      <c r="ARZ172" s="40"/>
      <c r="ASA172" s="40"/>
      <c r="ASB172" s="40"/>
      <c r="ASC172" s="40"/>
      <c r="ASD172" s="40"/>
      <c r="ASE172" s="40"/>
      <c r="ASF172" s="40"/>
      <c r="ASG172" s="40"/>
      <c r="ASH172" s="40"/>
      <c r="ASI172" s="40"/>
      <c r="ASJ172" s="40"/>
      <c r="ASK172" s="40"/>
      <c r="ASL172" s="40"/>
      <c r="ASM172" s="40"/>
      <c r="ASN172" s="40"/>
      <c r="ASO172" s="40"/>
      <c r="ASP172" s="40"/>
      <c r="ASQ172" s="40"/>
      <c r="ASR172" s="40"/>
      <c r="ASS172" s="40"/>
      <c r="AST172" s="40"/>
      <c r="ASU172" s="40"/>
      <c r="ASV172" s="40"/>
      <c r="ASW172" s="40"/>
      <c r="ASX172" s="40"/>
      <c r="ASY172" s="40"/>
      <c r="ASZ172" s="40"/>
      <c r="ATA172" s="40"/>
      <c r="ATB172" s="40"/>
      <c r="ATC172" s="40"/>
      <c r="ATD172" s="40"/>
      <c r="ATE172" s="40"/>
      <c r="ATF172" s="40"/>
      <c r="ATG172" s="40"/>
      <c r="ATH172" s="40"/>
      <c r="ATI172" s="40"/>
      <c r="ATJ172" s="40"/>
      <c r="ATK172" s="40"/>
      <c r="ATL172" s="40"/>
      <c r="ATM172" s="40"/>
      <c r="ATN172" s="40"/>
      <c r="ATO172" s="40"/>
      <c r="ATP172" s="40"/>
      <c r="ATQ172" s="40"/>
      <c r="ATR172" s="40"/>
      <c r="ATS172" s="40"/>
      <c r="ATT172" s="40"/>
      <c r="ATU172" s="40"/>
      <c r="ATV172" s="40"/>
      <c r="ATW172" s="40"/>
      <c r="ATX172" s="40"/>
      <c r="ATY172" s="40"/>
      <c r="ATZ172" s="40"/>
      <c r="AUA172" s="40"/>
      <c r="AUB172" s="40"/>
      <c r="AUC172" s="40"/>
      <c r="AUD172" s="40"/>
      <c r="AUE172" s="40"/>
      <c r="AUF172" s="40"/>
      <c r="AUG172" s="40"/>
      <c r="AUH172" s="40"/>
      <c r="AUI172" s="40"/>
      <c r="AUJ172" s="40"/>
      <c r="AUK172" s="40"/>
      <c r="AUL172" s="40"/>
      <c r="AUM172" s="40"/>
      <c r="AUN172" s="40"/>
      <c r="AUO172" s="40"/>
      <c r="AUP172" s="40"/>
      <c r="AUQ172" s="40"/>
      <c r="AUR172" s="40"/>
      <c r="AUS172" s="40"/>
      <c r="AUT172" s="40"/>
      <c r="AUU172" s="40"/>
      <c r="AUV172" s="40"/>
      <c r="AUW172" s="40"/>
      <c r="AUX172" s="40"/>
      <c r="AUY172" s="40"/>
      <c r="AUZ172" s="40"/>
      <c r="AVA172" s="40"/>
      <c r="AVB172" s="40"/>
      <c r="AVC172" s="40"/>
      <c r="AVD172" s="40"/>
      <c r="AVE172" s="40"/>
      <c r="AVF172" s="40"/>
      <c r="AVG172" s="40"/>
      <c r="AVH172" s="40"/>
      <c r="AVI172" s="40"/>
      <c r="AVJ172" s="40"/>
      <c r="AVK172" s="40"/>
      <c r="AVL172" s="40"/>
      <c r="AVM172" s="40"/>
      <c r="AVN172" s="40"/>
      <c r="AVO172" s="40"/>
      <c r="AVP172" s="40"/>
      <c r="AVQ172" s="40"/>
      <c r="AVR172" s="40"/>
      <c r="AVS172" s="40"/>
      <c r="AVT172" s="40"/>
      <c r="AVU172" s="40"/>
      <c r="AVV172" s="40"/>
      <c r="AVW172" s="40"/>
      <c r="AVX172" s="40"/>
      <c r="AVY172" s="40"/>
      <c r="AVZ172" s="40"/>
      <c r="AWA172" s="40"/>
      <c r="AWB172" s="40"/>
      <c r="AWC172" s="40"/>
      <c r="AWD172" s="40"/>
      <c r="AWE172" s="40"/>
      <c r="AWF172" s="40"/>
      <c r="AWG172" s="40"/>
      <c r="AWH172" s="40"/>
      <c r="AWI172" s="40"/>
      <c r="AWJ172" s="40"/>
      <c r="AWK172" s="40"/>
      <c r="AWL172" s="40"/>
      <c r="AWM172" s="40"/>
      <c r="AWN172" s="40"/>
      <c r="AWO172" s="40"/>
      <c r="AWP172" s="40"/>
      <c r="AWQ172" s="40"/>
      <c r="AWR172" s="40"/>
      <c r="AWS172" s="40"/>
      <c r="AWT172" s="40"/>
      <c r="AWU172" s="40"/>
      <c r="AWV172" s="40"/>
      <c r="AWW172" s="40"/>
      <c r="AWX172" s="40"/>
      <c r="AWY172" s="40"/>
      <c r="AWZ172" s="40"/>
      <c r="AXA172" s="40"/>
      <c r="AXB172" s="40"/>
      <c r="AXC172" s="40"/>
      <c r="AXD172" s="40"/>
      <c r="AXE172" s="40"/>
      <c r="AXF172" s="40"/>
      <c r="AXG172" s="40"/>
      <c r="AXH172" s="40"/>
      <c r="AXI172" s="40"/>
      <c r="AXJ172" s="40"/>
      <c r="AXK172" s="40"/>
      <c r="AXL172" s="40"/>
      <c r="AXM172" s="40"/>
      <c r="AXN172" s="40"/>
      <c r="AXO172" s="40"/>
      <c r="AXP172" s="40"/>
      <c r="AXQ172" s="40"/>
      <c r="AXR172" s="40"/>
      <c r="AXS172" s="40"/>
      <c r="AXT172" s="40"/>
      <c r="AXU172" s="40"/>
      <c r="AXV172" s="40"/>
      <c r="AXW172" s="40"/>
      <c r="AXX172" s="40"/>
      <c r="AXY172" s="40"/>
      <c r="AXZ172" s="40"/>
      <c r="AYA172" s="40"/>
      <c r="AYB172" s="40"/>
      <c r="AYC172" s="40"/>
      <c r="AYD172" s="40"/>
      <c r="AYE172" s="40"/>
      <c r="AYF172" s="40"/>
      <c r="AYG172" s="40"/>
      <c r="AYH172" s="40"/>
      <c r="AYI172" s="40"/>
      <c r="AYJ172" s="40"/>
      <c r="AYK172" s="40"/>
      <c r="AYL172" s="40"/>
      <c r="AYM172" s="40"/>
      <c r="AYN172" s="40"/>
      <c r="AYO172" s="40"/>
      <c r="AYP172" s="40"/>
      <c r="AYQ172" s="40"/>
      <c r="AYR172" s="40"/>
      <c r="AYS172" s="40"/>
      <c r="AYT172" s="40"/>
      <c r="AYU172" s="40"/>
      <c r="AYV172" s="40"/>
      <c r="AYW172" s="40"/>
      <c r="AYX172" s="40"/>
      <c r="AYY172" s="40"/>
      <c r="AYZ172" s="40"/>
      <c r="AZA172" s="40"/>
      <c r="AZB172" s="40"/>
      <c r="AZC172" s="40"/>
      <c r="AZD172" s="40"/>
      <c r="AZE172" s="40"/>
      <c r="AZF172" s="40"/>
      <c r="AZG172" s="40"/>
      <c r="AZH172" s="40"/>
      <c r="AZI172" s="40"/>
      <c r="AZJ172" s="40"/>
      <c r="AZK172" s="40"/>
      <c r="AZL172" s="40"/>
      <c r="AZM172" s="40"/>
      <c r="AZN172" s="40"/>
      <c r="AZO172" s="40"/>
      <c r="AZP172" s="40"/>
      <c r="AZQ172" s="40"/>
      <c r="AZR172" s="40"/>
      <c r="AZS172" s="40"/>
      <c r="AZT172" s="40"/>
      <c r="AZU172" s="40"/>
      <c r="AZV172" s="40"/>
      <c r="AZW172" s="40"/>
      <c r="AZX172" s="40"/>
      <c r="AZY172" s="40"/>
      <c r="AZZ172" s="40"/>
      <c r="BAA172" s="40"/>
      <c r="BAB172" s="40"/>
      <c r="BAC172" s="40"/>
      <c r="BAD172" s="40"/>
      <c r="BAE172" s="40"/>
      <c r="BAF172" s="40"/>
      <c r="BAG172" s="40"/>
      <c r="BAH172" s="40"/>
      <c r="BAI172" s="40"/>
      <c r="BAJ172" s="40"/>
      <c r="BAK172" s="40"/>
      <c r="BAL172" s="40"/>
      <c r="BAM172" s="40"/>
      <c r="BAN172" s="40"/>
      <c r="BAO172" s="40"/>
      <c r="BAP172" s="40"/>
      <c r="BAQ172" s="40"/>
      <c r="BAR172" s="40"/>
      <c r="BAS172" s="40"/>
      <c r="BAT172" s="40"/>
      <c r="BAU172" s="40"/>
      <c r="BAV172" s="40"/>
      <c r="BAW172" s="40"/>
      <c r="BAX172" s="40"/>
      <c r="BAY172" s="40"/>
      <c r="BAZ172" s="40"/>
      <c r="BBA172" s="40"/>
      <c r="BBB172" s="40"/>
      <c r="BBC172" s="40"/>
      <c r="BBD172" s="40"/>
      <c r="BBE172" s="40"/>
      <c r="BBF172" s="40"/>
      <c r="BBG172" s="40"/>
      <c r="BBH172" s="40"/>
      <c r="BBI172" s="40"/>
      <c r="BBJ172" s="40"/>
      <c r="BBK172" s="40"/>
      <c r="BBL172" s="40"/>
      <c r="BBM172" s="40"/>
      <c r="BBN172" s="40"/>
      <c r="BBO172" s="40"/>
      <c r="BBP172" s="40"/>
      <c r="BBQ172" s="40"/>
      <c r="BBR172" s="40"/>
      <c r="BBS172" s="40"/>
      <c r="BBT172" s="40"/>
      <c r="BBU172" s="40"/>
      <c r="BBV172" s="40"/>
      <c r="BBW172" s="40"/>
      <c r="BBX172" s="40"/>
      <c r="BBY172" s="40"/>
      <c r="BBZ172" s="40"/>
      <c r="BCA172" s="40"/>
      <c r="BCB172" s="40"/>
      <c r="BCC172" s="40"/>
      <c r="BCD172" s="40"/>
      <c r="BCE172" s="40"/>
      <c r="BCF172" s="40"/>
      <c r="BCG172" s="40"/>
      <c r="BCH172" s="40"/>
      <c r="BCI172" s="40"/>
      <c r="BCJ172" s="40"/>
      <c r="BCK172" s="40"/>
      <c r="BCL172" s="40"/>
      <c r="BCM172" s="40"/>
      <c r="BCN172" s="40"/>
      <c r="BCO172" s="40"/>
      <c r="BCP172" s="40"/>
      <c r="BCQ172" s="40"/>
      <c r="BCR172" s="40"/>
      <c r="BCS172" s="40"/>
      <c r="BCT172" s="40"/>
      <c r="BCU172" s="40"/>
      <c r="BCV172" s="40"/>
      <c r="BCW172" s="40"/>
      <c r="BCX172" s="40"/>
      <c r="BCY172" s="40"/>
      <c r="BCZ172" s="40"/>
      <c r="BDA172" s="40"/>
      <c r="BDB172" s="40"/>
      <c r="BDC172" s="40"/>
      <c r="BDD172" s="40"/>
      <c r="BDE172" s="40"/>
      <c r="BDF172" s="40"/>
      <c r="BDG172" s="40"/>
      <c r="BDH172" s="40"/>
      <c r="BDI172" s="40"/>
      <c r="BDJ172" s="40"/>
      <c r="BDK172" s="40"/>
      <c r="BDL172" s="40"/>
      <c r="BDM172" s="40"/>
      <c r="BDN172" s="40"/>
      <c r="BDO172" s="40"/>
      <c r="BDP172" s="40"/>
      <c r="BDQ172" s="40"/>
      <c r="BDR172" s="40"/>
      <c r="BDS172" s="40"/>
      <c r="BDT172" s="40"/>
      <c r="BDU172" s="40"/>
      <c r="BDV172" s="40"/>
      <c r="BDW172" s="40"/>
      <c r="BDX172" s="40"/>
      <c r="BDY172" s="40"/>
      <c r="BDZ172" s="40"/>
      <c r="BEA172" s="40"/>
      <c r="BEB172" s="40"/>
      <c r="BEC172" s="40"/>
      <c r="BED172" s="40"/>
      <c r="BEE172" s="40"/>
      <c r="BEF172" s="40"/>
      <c r="BEG172" s="40"/>
      <c r="BEH172" s="40"/>
      <c r="BEI172" s="40"/>
      <c r="BEJ172" s="40"/>
      <c r="BEK172" s="40"/>
      <c r="BEL172" s="40"/>
      <c r="BEM172" s="40"/>
      <c r="BEN172" s="40"/>
      <c r="BEO172" s="40"/>
      <c r="BEP172" s="40"/>
      <c r="BEQ172" s="40"/>
      <c r="BER172" s="40"/>
      <c r="BES172" s="40"/>
      <c r="BET172" s="40"/>
      <c r="BEU172" s="40"/>
      <c r="BEV172" s="40"/>
      <c r="BEW172" s="40"/>
      <c r="BEX172" s="40"/>
      <c r="BEY172" s="40"/>
      <c r="BEZ172" s="40"/>
      <c r="BFA172" s="40"/>
      <c r="BFB172" s="40"/>
      <c r="BFC172" s="40"/>
      <c r="BFD172" s="40"/>
      <c r="BFE172" s="40"/>
      <c r="BFF172" s="40"/>
      <c r="BFG172" s="40"/>
      <c r="BFH172" s="40"/>
      <c r="BFI172" s="40"/>
      <c r="BFJ172" s="40"/>
      <c r="BFK172" s="40"/>
      <c r="BFL172" s="40"/>
      <c r="BFM172" s="40"/>
      <c r="BFN172" s="40"/>
      <c r="BFO172" s="40"/>
      <c r="BFP172" s="40"/>
      <c r="BFQ172" s="40"/>
      <c r="BFR172" s="40"/>
      <c r="BFS172" s="40"/>
      <c r="BFT172" s="40"/>
      <c r="BFU172" s="40"/>
      <c r="BFV172" s="40"/>
      <c r="BFW172" s="40"/>
      <c r="BFX172" s="40"/>
      <c r="BFY172" s="40"/>
      <c r="BFZ172" s="40"/>
      <c r="BGA172" s="40"/>
      <c r="BGB172" s="40"/>
      <c r="BGC172" s="40"/>
      <c r="BGD172" s="40"/>
      <c r="BGE172" s="40"/>
      <c r="BGF172" s="40"/>
      <c r="BGG172" s="40"/>
      <c r="BGH172" s="40"/>
      <c r="BGI172" s="40"/>
      <c r="BGJ172" s="40"/>
      <c r="BGK172" s="40"/>
      <c r="BGL172" s="40"/>
      <c r="BGM172" s="40"/>
      <c r="BGN172" s="40"/>
      <c r="BGO172" s="40"/>
      <c r="BGP172" s="40"/>
      <c r="BGQ172" s="40"/>
      <c r="BGR172" s="40"/>
      <c r="BGS172" s="40"/>
      <c r="BGT172" s="40"/>
      <c r="BGU172" s="40"/>
      <c r="BGV172" s="40"/>
      <c r="BGW172" s="40"/>
      <c r="BGX172" s="40"/>
      <c r="BGY172" s="40"/>
      <c r="BGZ172" s="40"/>
      <c r="BHA172" s="40"/>
      <c r="BHB172" s="40"/>
      <c r="BHC172" s="40"/>
      <c r="BHD172" s="40"/>
      <c r="BHE172" s="40"/>
      <c r="BHF172" s="40"/>
      <c r="BHG172" s="40"/>
      <c r="BHH172" s="40"/>
      <c r="BHI172" s="40"/>
      <c r="BHJ172" s="40"/>
      <c r="BHK172" s="40"/>
      <c r="BHL172" s="40"/>
      <c r="BHM172" s="40"/>
      <c r="BHN172" s="40"/>
      <c r="BHO172" s="40"/>
      <c r="BHP172" s="40"/>
      <c r="BHQ172" s="40"/>
      <c r="BHR172" s="40"/>
      <c r="BHS172" s="40"/>
      <c r="BHT172" s="40"/>
      <c r="BHU172" s="40"/>
      <c r="BHV172" s="40"/>
      <c r="BHW172" s="40"/>
      <c r="BHX172" s="40"/>
      <c r="BHY172" s="40"/>
      <c r="BHZ172" s="40"/>
      <c r="BIA172" s="40"/>
      <c r="BIB172" s="40"/>
      <c r="BIC172" s="40"/>
      <c r="BID172" s="40"/>
      <c r="BIE172" s="40"/>
      <c r="BIF172" s="40"/>
      <c r="BIG172" s="40"/>
      <c r="BIH172" s="40"/>
      <c r="BII172" s="40"/>
      <c r="BIJ172" s="40"/>
      <c r="BIK172" s="40"/>
      <c r="BIL172" s="40"/>
      <c r="BIM172" s="40"/>
      <c r="BIN172" s="40"/>
      <c r="BIO172" s="40"/>
      <c r="BIP172" s="40"/>
      <c r="BIQ172" s="40"/>
      <c r="BIR172" s="40"/>
      <c r="BIS172" s="40"/>
      <c r="BIT172" s="40"/>
      <c r="BIU172" s="40"/>
      <c r="BIV172" s="40"/>
      <c r="BIW172" s="40"/>
      <c r="BIX172" s="40"/>
      <c r="BIY172" s="40"/>
      <c r="BIZ172" s="40"/>
      <c r="BJA172" s="40"/>
      <c r="BJB172" s="40"/>
      <c r="BJC172" s="40"/>
      <c r="BJD172" s="40"/>
      <c r="BJE172" s="40"/>
      <c r="BJF172" s="40"/>
      <c r="BJG172" s="40"/>
      <c r="BJH172" s="40"/>
      <c r="BJI172" s="40"/>
      <c r="BJJ172" s="40"/>
      <c r="BJK172" s="40"/>
      <c r="BJL172" s="40"/>
      <c r="BJM172" s="40"/>
      <c r="BJN172" s="40"/>
      <c r="BJO172" s="40"/>
      <c r="BJP172" s="40"/>
      <c r="BJQ172" s="40"/>
      <c r="BJR172" s="40"/>
      <c r="BJS172" s="40"/>
      <c r="BJT172" s="40"/>
      <c r="BJU172" s="40"/>
      <c r="BJV172" s="40"/>
      <c r="BJW172" s="40"/>
      <c r="BJX172" s="40"/>
      <c r="BJY172" s="40"/>
      <c r="BJZ172" s="40"/>
      <c r="BKA172" s="40"/>
      <c r="BKB172" s="40"/>
      <c r="BKC172" s="40"/>
      <c r="BKD172" s="40"/>
      <c r="BKE172" s="40"/>
      <c r="BKF172" s="40"/>
      <c r="BKG172" s="40"/>
      <c r="BKH172" s="40"/>
      <c r="BKI172" s="40"/>
      <c r="BKJ172" s="40"/>
      <c r="BKK172" s="40"/>
      <c r="BKL172" s="40"/>
      <c r="BKM172" s="40"/>
      <c r="BKN172" s="40"/>
      <c r="BKO172" s="40"/>
      <c r="BKP172" s="40"/>
      <c r="BKQ172" s="40"/>
      <c r="BKR172" s="40"/>
      <c r="BKS172" s="40"/>
      <c r="BKT172" s="40"/>
      <c r="BKU172" s="40"/>
      <c r="BKV172" s="40"/>
      <c r="BKW172" s="40"/>
      <c r="BKX172" s="40"/>
      <c r="BKY172" s="40"/>
      <c r="BKZ172" s="40"/>
      <c r="BLA172" s="40"/>
      <c r="BLB172" s="40"/>
      <c r="BLC172" s="40"/>
      <c r="BLD172" s="40"/>
      <c r="BLE172" s="40"/>
      <c r="BLF172" s="40"/>
      <c r="BLG172" s="40"/>
      <c r="BLH172" s="40"/>
      <c r="BLI172" s="40"/>
      <c r="BLJ172" s="40"/>
      <c r="BLK172" s="40"/>
      <c r="BLL172" s="40"/>
      <c r="BLM172" s="40"/>
      <c r="BLN172" s="40"/>
      <c r="BLO172" s="40"/>
      <c r="BLP172" s="40"/>
      <c r="BLQ172" s="40"/>
      <c r="BLR172" s="40"/>
      <c r="BLS172" s="40"/>
      <c r="BLT172" s="40"/>
      <c r="BLU172" s="40"/>
      <c r="BLV172" s="40"/>
      <c r="BLW172" s="40"/>
      <c r="BLX172" s="40"/>
      <c r="BLY172" s="40"/>
      <c r="BLZ172" s="40"/>
      <c r="BMA172" s="40"/>
      <c r="BMB172" s="40"/>
      <c r="BMC172" s="40"/>
      <c r="BMD172" s="40"/>
      <c r="BME172" s="40"/>
      <c r="BMF172" s="40"/>
      <c r="BMG172" s="40"/>
      <c r="BMH172" s="40"/>
      <c r="BMI172" s="40"/>
      <c r="BMJ172" s="40"/>
      <c r="BMK172" s="40"/>
      <c r="BML172" s="40"/>
      <c r="BMM172" s="40"/>
      <c r="BMN172" s="40"/>
      <c r="BMO172" s="40"/>
      <c r="BMP172" s="40"/>
      <c r="BMQ172" s="40"/>
      <c r="BMR172" s="40"/>
      <c r="BMS172" s="40"/>
      <c r="BMT172" s="40"/>
      <c r="BMU172" s="40"/>
      <c r="BMV172" s="40"/>
      <c r="BMW172" s="40"/>
      <c r="BMX172" s="40"/>
      <c r="BMY172" s="40"/>
      <c r="BMZ172" s="40"/>
      <c r="BNA172" s="40"/>
      <c r="BNB172" s="40"/>
      <c r="BNC172" s="40"/>
      <c r="BND172" s="40"/>
      <c r="BNE172" s="40"/>
      <c r="BNF172" s="40"/>
      <c r="BNG172" s="40"/>
      <c r="BNH172" s="40"/>
      <c r="BNI172" s="40"/>
      <c r="BNJ172" s="40"/>
      <c r="BNK172" s="40"/>
      <c r="BNL172" s="40"/>
      <c r="BNM172" s="40"/>
      <c r="BNN172" s="40"/>
      <c r="BNO172" s="40"/>
      <c r="BNP172" s="40"/>
      <c r="BNQ172" s="40"/>
      <c r="BNR172" s="40"/>
      <c r="BNS172" s="40"/>
      <c r="BNT172" s="40"/>
      <c r="BNU172" s="40"/>
      <c r="BNV172" s="40"/>
      <c r="BNW172" s="40"/>
      <c r="BNX172" s="40"/>
      <c r="BNY172" s="40"/>
      <c r="BNZ172" s="40"/>
      <c r="BOA172" s="40"/>
      <c r="BOB172" s="40"/>
      <c r="BOC172" s="40"/>
      <c r="BOD172" s="40"/>
      <c r="BOE172" s="40"/>
      <c r="BOF172" s="40"/>
      <c r="BOG172" s="40"/>
      <c r="BOH172" s="40"/>
      <c r="BOI172" s="40"/>
      <c r="BOJ172" s="40"/>
      <c r="BOK172" s="40"/>
      <c r="BOL172" s="40"/>
      <c r="BOM172" s="40"/>
      <c r="BON172" s="40"/>
      <c r="BOO172" s="40"/>
      <c r="BOP172" s="40"/>
      <c r="BOQ172" s="40"/>
      <c r="BOR172" s="40"/>
      <c r="BOS172" s="40"/>
      <c r="BOT172" s="40"/>
      <c r="BOU172" s="40"/>
      <c r="BOV172" s="40"/>
      <c r="BOW172" s="40"/>
      <c r="BOX172" s="40"/>
      <c r="BOY172" s="40"/>
      <c r="BOZ172" s="40"/>
      <c r="BPA172" s="40"/>
      <c r="BPB172" s="40"/>
      <c r="BPC172" s="40"/>
      <c r="BPD172" s="40"/>
      <c r="BPE172" s="40"/>
      <c r="BPF172" s="40"/>
      <c r="BPG172" s="40"/>
      <c r="BPH172" s="40"/>
      <c r="BPI172" s="40"/>
      <c r="BPJ172" s="40"/>
      <c r="BPK172" s="40"/>
      <c r="BPL172" s="40"/>
      <c r="BPM172" s="40"/>
      <c r="BPN172" s="40"/>
      <c r="BPO172" s="40"/>
      <c r="BPP172" s="40"/>
      <c r="BPQ172" s="40"/>
      <c r="BPR172" s="40"/>
      <c r="BPS172" s="40"/>
      <c r="BPT172" s="40"/>
      <c r="BPU172" s="40"/>
      <c r="BPV172" s="40"/>
      <c r="BPW172" s="40"/>
      <c r="BPX172" s="40"/>
      <c r="BPY172" s="40"/>
      <c r="BPZ172" s="40"/>
      <c r="BQA172" s="40"/>
      <c r="BQB172" s="40"/>
      <c r="BQC172" s="40"/>
      <c r="BQD172" s="40"/>
      <c r="BQE172" s="40"/>
      <c r="BQF172" s="40"/>
      <c r="BQG172" s="40"/>
      <c r="BQH172" s="40"/>
      <c r="BQI172" s="40"/>
      <c r="BQJ172" s="40"/>
      <c r="BQK172" s="40"/>
      <c r="BQL172" s="40"/>
      <c r="BQM172" s="40"/>
      <c r="BQN172" s="40"/>
      <c r="BQO172" s="40"/>
      <c r="BQP172" s="40"/>
      <c r="BQQ172" s="40"/>
      <c r="BQR172" s="40"/>
      <c r="BQS172" s="40"/>
      <c r="BQT172" s="40"/>
      <c r="BQU172" s="40"/>
      <c r="BQV172" s="40"/>
      <c r="BQW172" s="40"/>
      <c r="BQX172" s="40"/>
      <c r="BQY172" s="40"/>
      <c r="BQZ172" s="40"/>
      <c r="BRA172" s="40"/>
      <c r="BRB172" s="40"/>
      <c r="BRC172" s="40"/>
      <c r="BRD172" s="40"/>
      <c r="BRE172" s="40"/>
      <c r="BRF172" s="40"/>
      <c r="BRG172" s="40"/>
      <c r="BRH172" s="40"/>
      <c r="BRI172" s="40"/>
      <c r="BRJ172" s="40"/>
      <c r="BRK172" s="40"/>
      <c r="BRL172" s="40"/>
      <c r="BRM172" s="40"/>
      <c r="BRN172" s="40"/>
      <c r="BRO172" s="40"/>
      <c r="BRP172" s="40"/>
      <c r="BRQ172" s="40"/>
      <c r="BRR172" s="40"/>
      <c r="BRS172" s="40"/>
      <c r="BRT172" s="40"/>
      <c r="BRU172" s="40"/>
      <c r="BRV172" s="40"/>
      <c r="BRW172" s="40"/>
      <c r="BRX172" s="40"/>
      <c r="BRY172" s="40"/>
      <c r="BRZ172" s="40"/>
      <c r="BSA172" s="40"/>
      <c r="BSB172" s="40"/>
      <c r="BSC172" s="40"/>
      <c r="BSD172" s="40"/>
      <c r="BSE172" s="40"/>
      <c r="BSF172" s="40"/>
      <c r="BSG172" s="40"/>
      <c r="BSH172" s="40"/>
      <c r="BSI172" s="40"/>
      <c r="BSJ172" s="40"/>
      <c r="BSK172" s="40"/>
      <c r="BSL172" s="40"/>
      <c r="BSM172" s="40"/>
      <c r="BSN172" s="40"/>
      <c r="BSO172" s="40"/>
      <c r="BSP172" s="40"/>
      <c r="BSQ172" s="40"/>
      <c r="BSR172" s="40"/>
      <c r="BSS172" s="40"/>
      <c r="BST172" s="40"/>
      <c r="BSU172" s="40"/>
      <c r="BSV172" s="40"/>
      <c r="BSW172" s="40"/>
      <c r="BSX172" s="40"/>
      <c r="BSY172" s="40"/>
      <c r="BSZ172" s="40"/>
      <c r="BTA172" s="40"/>
      <c r="BTB172" s="40"/>
      <c r="BTC172" s="40"/>
      <c r="BTD172" s="40"/>
      <c r="BTE172" s="40"/>
      <c r="BTF172" s="40"/>
      <c r="BTG172" s="40"/>
      <c r="BTH172" s="40"/>
      <c r="BTI172" s="40"/>
      <c r="BTJ172" s="40"/>
      <c r="BTK172" s="40"/>
      <c r="BTL172" s="40"/>
      <c r="BTM172" s="40"/>
      <c r="BTN172" s="40"/>
      <c r="BTO172" s="40"/>
      <c r="BTP172" s="40"/>
      <c r="BTQ172" s="40"/>
      <c r="BTR172" s="40"/>
      <c r="BTS172" s="40"/>
      <c r="BTT172" s="40"/>
      <c r="BTU172" s="40"/>
      <c r="BTV172" s="40"/>
      <c r="BTW172" s="40"/>
      <c r="BTX172" s="40"/>
      <c r="BTY172" s="40"/>
      <c r="BTZ172" s="40"/>
      <c r="BUA172" s="40"/>
      <c r="BUB172" s="40"/>
      <c r="BUC172" s="40"/>
      <c r="BUD172" s="40"/>
      <c r="BUE172" s="40"/>
      <c r="BUF172" s="40"/>
      <c r="BUG172" s="40"/>
      <c r="BUH172" s="40"/>
      <c r="BUI172" s="40"/>
      <c r="BUJ172" s="40"/>
      <c r="BUK172" s="40"/>
      <c r="BUL172" s="40"/>
      <c r="BUM172" s="40"/>
      <c r="BUN172" s="40"/>
      <c r="BUO172" s="40"/>
      <c r="BUP172" s="40"/>
      <c r="BUQ172" s="40"/>
      <c r="BUR172" s="40"/>
      <c r="BUS172" s="40"/>
      <c r="BUT172" s="40"/>
      <c r="BUU172" s="40"/>
      <c r="BUV172" s="40"/>
      <c r="BUW172" s="40"/>
      <c r="BUX172" s="40"/>
      <c r="BUY172" s="40"/>
      <c r="BUZ172" s="40"/>
      <c r="BVA172" s="40"/>
      <c r="BVB172" s="40"/>
      <c r="BVC172" s="40"/>
      <c r="BVD172" s="40"/>
      <c r="BVE172" s="40"/>
      <c r="BVF172" s="40"/>
      <c r="BVG172" s="40"/>
      <c r="BVH172" s="40"/>
      <c r="BVI172" s="40"/>
      <c r="BVJ172" s="40"/>
      <c r="BVK172" s="40"/>
      <c r="BVL172" s="40"/>
      <c r="BVM172" s="40"/>
      <c r="BVN172" s="40"/>
      <c r="BVO172" s="40"/>
      <c r="BVP172" s="40"/>
      <c r="BVQ172" s="40"/>
      <c r="BVR172" s="40"/>
      <c r="BVS172" s="40"/>
      <c r="BVT172" s="40"/>
      <c r="BVU172" s="40"/>
      <c r="BVV172" s="40"/>
      <c r="BVW172" s="40"/>
      <c r="BVX172" s="40"/>
      <c r="BVY172" s="40"/>
      <c r="BVZ172" s="40"/>
      <c r="BWA172" s="40"/>
      <c r="BWB172" s="40"/>
      <c r="BWC172" s="40"/>
      <c r="BWD172" s="40"/>
      <c r="BWE172" s="40"/>
      <c r="BWF172" s="40"/>
      <c r="BWG172" s="40"/>
      <c r="BWH172" s="40"/>
      <c r="BWI172" s="40"/>
      <c r="BWJ172" s="40"/>
      <c r="BWK172" s="40"/>
      <c r="BWL172" s="40"/>
      <c r="BWM172" s="40"/>
      <c r="BWN172" s="40"/>
      <c r="BWO172" s="40"/>
      <c r="BWP172" s="40"/>
      <c r="BWQ172" s="40"/>
      <c r="BWR172" s="40"/>
      <c r="BWS172" s="40"/>
      <c r="BWT172" s="40"/>
      <c r="BWU172" s="40"/>
      <c r="BWV172" s="40"/>
      <c r="BWW172" s="40"/>
      <c r="BWX172" s="40"/>
      <c r="BWY172" s="40"/>
      <c r="BWZ172" s="40"/>
      <c r="BXA172" s="40"/>
      <c r="BXB172" s="40"/>
      <c r="BXC172" s="40"/>
      <c r="BXD172" s="40"/>
      <c r="BXE172" s="40"/>
      <c r="BXF172" s="40"/>
      <c r="BXG172" s="40"/>
      <c r="BXH172" s="40"/>
      <c r="BXI172" s="40"/>
      <c r="BXJ172" s="40"/>
      <c r="BXK172" s="40"/>
      <c r="BXL172" s="40"/>
      <c r="BXM172" s="40"/>
      <c r="BXN172" s="40"/>
      <c r="BXO172" s="40"/>
      <c r="BXP172" s="40"/>
      <c r="BXQ172" s="40"/>
      <c r="BXR172" s="40"/>
      <c r="BXS172" s="40"/>
      <c r="BXT172" s="40"/>
      <c r="BXU172" s="40"/>
      <c r="BXV172" s="40"/>
      <c r="BXW172" s="40"/>
      <c r="BXX172" s="40"/>
      <c r="BXY172" s="40"/>
    </row>
    <row r="173" spans="1:2001" s="142" customFormat="1" ht="13.5" thickBot="1">
      <c r="A173" s="53"/>
      <c r="B173" s="140" t="s">
        <v>126</v>
      </c>
      <c r="C173" s="141"/>
      <c r="D173" s="141"/>
      <c r="I173" s="143"/>
      <c r="J173" s="144">
        <f>J172-K8</f>
        <v>0</v>
      </c>
      <c r="K173" s="144">
        <f>K172-C5</f>
        <v>-93.756220875307918</v>
      </c>
      <c r="L173" s="145">
        <f>K173/K8</f>
        <v>-2.500284117026364E-5</v>
      </c>
      <c r="M173" s="143"/>
      <c r="N173" s="143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6"/>
      <c r="DX173" s="146"/>
      <c r="DY173" s="146"/>
      <c r="DZ173" s="146"/>
      <c r="EA173" s="146"/>
      <c r="EB173" s="146"/>
      <c r="EC173" s="146"/>
      <c r="ED173" s="146"/>
      <c r="EE173" s="146"/>
      <c r="EF173" s="146"/>
      <c r="EG173" s="146"/>
      <c r="EH173" s="146"/>
      <c r="EI173" s="146"/>
      <c r="EJ173" s="146"/>
      <c r="EK173" s="146"/>
      <c r="EL173" s="146"/>
      <c r="EM173" s="146"/>
      <c r="EN173" s="146"/>
      <c r="EO173" s="146"/>
      <c r="EP173" s="146"/>
      <c r="EQ173" s="146"/>
      <c r="ER173" s="146"/>
      <c r="ES173" s="146"/>
      <c r="ET173" s="146"/>
      <c r="EU173" s="146"/>
      <c r="EV173" s="146"/>
      <c r="EW173" s="146"/>
      <c r="EX173" s="146"/>
      <c r="EY173" s="146"/>
      <c r="EZ173" s="146"/>
      <c r="FA173" s="146"/>
      <c r="FB173" s="146"/>
      <c r="FC173" s="146"/>
      <c r="FD173" s="146"/>
      <c r="FE173" s="146"/>
      <c r="FF173" s="146"/>
      <c r="FG173" s="146"/>
      <c r="FH173" s="146"/>
      <c r="FI173" s="146"/>
      <c r="FJ173" s="146"/>
      <c r="FK173" s="146"/>
      <c r="FL173" s="146"/>
      <c r="FM173" s="146"/>
      <c r="FN173" s="146"/>
      <c r="FO173" s="146"/>
      <c r="FP173" s="146"/>
      <c r="FQ173" s="146"/>
      <c r="FR173" s="146"/>
      <c r="FS173" s="146"/>
      <c r="FT173" s="146"/>
      <c r="FU173" s="146"/>
      <c r="FV173" s="146"/>
      <c r="FW173" s="146"/>
      <c r="FX173" s="146"/>
      <c r="FY173" s="146"/>
      <c r="FZ173" s="146"/>
      <c r="GA173" s="146"/>
      <c r="GB173" s="146"/>
      <c r="GC173" s="146"/>
      <c r="GD173" s="146"/>
      <c r="GE173" s="146"/>
      <c r="GF173" s="146"/>
      <c r="GG173" s="146"/>
      <c r="GH173" s="146"/>
      <c r="GI173" s="146"/>
      <c r="GJ173" s="146"/>
      <c r="GK173" s="146"/>
      <c r="GL173" s="146"/>
      <c r="GM173" s="146"/>
      <c r="GN173" s="146"/>
      <c r="GO173" s="146"/>
      <c r="GP173" s="146"/>
      <c r="GQ173" s="146"/>
      <c r="GR173" s="146"/>
      <c r="GS173" s="146"/>
      <c r="GT173" s="146"/>
      <c r="GU173" s="146"/>
      <c r="GV173" s="146"/>
      <c r="GW173" s="146"/>
      <c r="GX173" s="146"/>
      <c r="GY173" s="146"/>
      <c r="GZ173" s="146"/>
      <c r="HA173" s="146"/>
      <c r="HB173" s="146"/>
      <c r="HC173" s="146"/>
      <c r="HD173" s="146"/>
      <c r="HE173" s="146"/>
      <c r="HF173" s="146"/>
      <c r="HG173" s="146"/>
      <c r="HH173" s="146"/>
      <c r="HI173" s="146"/>
      <c r="HJ173" s="146"/>
      <c r="HK173" s="146"/>
      <c r="HL173" s="146"/>
      <c r="HM173" s="146"/>
      <c r="HN173" s="146"/>
      <c r="HO173" s="146"/>
      <c r="HP173" s="146"/>
      <c r="HQ173" s="146"/>
      <c r="HR173" s="146"/>
      <c r="HS173" s="146"/>
      <c r="HT173" s="146"/>
      <c r="HU173" s="146"/>
      <c r="HV173" s="146"/>
      <c r="HW173" s="146"/>
      <c r="HX173" s="146"/>
      <c r="HY173" s="146"/>
      <c r="HZ173" s="146"/>
      <c r="IA173" s="146"/>
      <c r="IB173" s="146"/>
      <c r="IC173" s="146"/>
      <c r="ID173" s="146"/>
      <c r="IE173" s="146"/>
      <c r="IF173" s="146"/>
      <c r="IG173" s="146"/>
      <c r="IH173" s="146"/>
      <c r="II173" s="146"/>
      <c r="IJ173" s="146"/>
      <c r="IK173" s="146"/>
      <c r="IL173" s="146"/>
      <c r="IM173" s="146"/>
      <c r="IN173" s="146"/>
      <c r="IO173" s="146"/>
      <c r="IP173" s="146"/>
      <c r="IQ173" s="146"/>
      <c r="IR173" s="146"/>
      <c r="IS173" s="146"/>
      <c r="IT173" s="146"/>
      <c r="IU173" s="146"/>
      <c r="IV173" s="146"/>
      <c r="IW173" s="146"/>
      <c r="IX173" s="146"/>
      <c r="IY173" s="146"/>
      <c r="IZ173" s="146"/>
      <c r="JA173" s="146"/>
      <c r="JB173" s="146"/>
      <c r="JC173" s="146"/>
      <c r="JD173" s="146"/>
      <c r="JE173" s="146"/>
      <c r="JF173" s="146"/>
      <c r="JG173" s="146"/>
      <c r="JH173" s="146"/>
      <c r="JI173" s="146"/>
      <c r="JJ173" s="146"/>
      <c r="JK173" s="146"/>
      <c r="JL173" s="146"/>
      <c r="JM173" s="146"/>
      <c r="JN173" s="146"/>
      <c r="JO173" s="146"/>
      <c r="JP173" s="146"/>
      <c r="JQ173" s="146"/>
      <c r="JR173" s="146"/>
      <c r="JS173" s="146"/>
      <c r="JT173" s="146"/>
      <c r="JU173" s="146"/>
      <c r="JV173" s="146"/>
      <c r="JW173" s="146"/>
      <c r="JX173" s="146"/>
      <c r="JY173" s="146"/>
      <c r="JZ173" s="146"/>
      <c r="KA173" s="146"/>
      <c r="KB173" s="146"/>
      <c r="KC173" s="146"/>
      <c r="KD173" s="146"/>
      <c r="KE173" s="146"/>
      <c r="KF173" s="146"/>
      <c r="KG173" s="146"/>
      <c r="KH173" s="146"/>
      <c r="KI173" s="146"/>
      <c r="KJ173" s="146"/>
      <c r="KK173" s="146"/>
      <c r="KL173" s="146"/>
      <c r="KM173" s="146"/>
      <c r="KN173" s="146"/>
      <c r="KO173" s="146"/>
      <c r="KP173" s="146"/>
      <c r="KQ173" s="146"/>
      <c r="KR173" s="146"/>
      <c r="KS173" s="146"/>
      <c r="KT173" s="146"/>
      <c r="KU173" s="146"/>
      <c r="KV173" s="146"/>
      <c r="KW173" s="146"/>
      <c r="KX173" s="146"/>
      <c r="KY173" s="146"/>
      <c r="KZ173" s="146"/>
      <c r="LA173" s="146"/>
      <c r="LB173" s="146"/>
      <c r="LC173" s="146"/>
      <c r="LD173" s="146"/>
      <c r="LE173" s="146"/>
      <c r="LF173" s="146"/>
      <c r="LG173" s="146"/>
      <c r="LH173" s="146"/>
      <c r="LI173" s="146"/>
      <c r="LJ173" s="146"/>
      <c r="LK173" s="146"/>
      <c r="LL173" s="146"/>
      <c r="LM173" s="146"/>
      <c r="LN173" s="146"/>
      <c r="LO173" s="146"/>
      <c r="LP173" s="146"/>
      <c r="LQ173" s="146"/>
      <c r="LR173" s="146"/>
      <c r="LS173" s="146"/>
      <c r="LT173" s="146"/>
      <c r="LU173" s="146"/>
      <c r="LV173" s="146"/>
      <c r="LW173" s="146"/>
      <c r="LX173" s="146"/>
      <c r="LY173" s="146"/>
      <c r="LZ173" s="146"/>
      <c r="MA173" s="146"/>
      <c r="MB173" s="146"/>
      <c r="MC173" s="146"/>
      <c r="MD173" s="146"/>
      <c r="ME173" s="146"/>
      <c r="MF173" s="146"/>
      <c r="MG173" s="146"/>
      <c r="MH173" s="146"/>
      <c r="MI173" s="146"/>
      <c r="MJ173" s="146"/>
      <c r="MK173" s="146"/>
      <c r="ML173" s="146"/>
      <c r="MM173" s="146"/>
      <c r="MN173" s="146"/>
      <c r="MO173" s="146"/>
      <c r="MP173" s="146"/>
      <c r="MQ173" s="146"/>
      <c r="MR173" s="146"/>
      <c r="MS173" s="146"/>
      <c r="MT173" s="146"/>
      <c r="MU173" s="146"/>
      <c r="MV173" s="146"/>
      <c r="MW173" s="146"/>
      <c r="MX173" s="146"/>
      <c r="MY173" s="146"/>
      <c r="MZ173" s="146"/>
      <c r="NA173" s="146"/>
      <c r="NB173" s="146"/>
      <c r="NC173" s="146"/>
      <c r="ND173" s="146"/>
      <c r="NE173" s="146"/>
      <c r="NF173" s="146"/>
      <c r="NG173" s="146"/>
      <c r="NH173" s="146"/>
      <c r="NI173" s="146"/>
      <c r="NJ173" s="146"/>
      <c r="NK173" s="146"/>
      <c r="NL173" s="146"/>
      <c r="NM173" s="146"/>
      <c r="NN173" s="146"/>
      <c r="NO173" s="146"/>
      <c r="NP173" s="146"/>
      <c r="NQ173" s="146"/>
      <c r="NR173" s="146"/>
      <c r="NS173" s="146"/>
      <c r="NT173" s="146"/>
      <c r="NU173" s="146"/>
      <c r="NV173" s="146"/>
      <c r="NW173" s="146"/>
      <c r="NX173" s="146"/>
      <c r="NY173" s="146"/>
      <c r="NZ173" s="146"/>
      <c r="OA173" s="146"/>
      <c r="OB173" s="146"/>
      <c r="OC173" s="146"/>
      <c r="OD173" s="146"/>
      <c r="OE173" s="146"/>
      <c r="OF173" s="146"/>
      <c r="OG173" s="146"/>
      <c r="OH173" s="146"/>
      <c r="OI173" s="146"/>
      <c r="OJ173" s="146"/>
      <c r="OK173" s="146"/>
      <c r="OL173" s="146"/>
      <c r="OM173" s="146"/>
      <c r="ON173" s="146"/>
      <c r="OO173" s="146"/>
      <c r="OP173" s="146"/>
      <c r="OQ173" s="146"/>
      <c r="OR173" s="146"/>
      <c r="OS173" s="146"/>
      <c r="OT173" s="146"/>
      <c r="OU173" s="146"/>
      <c r="OV173" s="146"/>
      <c r="OW173" s="146"/>
      <c r="OX173" s="146"/>
      <c r="OY173" s="146"/>
      <c r="OZ173" s="146"/>
      <c r="PA173" s="146"/>
      <c r="PB173" s="146"/>
      <c r="PC173" s="146"/>
      <c r="PD173" s="146"/>
      <c r="PE173" s="146"/>
      <c r="PF173" s="146"/>
      <c r="PG173" s="146"/>
      <c r="PH173" s="146"/>
      <c r="PI173" s="146"/>
      <c r="PJ173" s="146"/>
      <c r="PK173" s="146"/>
      <c r="PL173" s="146"/>
      <c r="PM173" s="146"/>
      <c r="PN173" s="146"/>
      <c r="PO173" s="146"/>
      <c r="PP173" s="146"/>
      <c r="PQ173" s="146"/>
      <c r="PR173" s="146"/>
      <c r="PS173" s="146"/>
      <c r="PT173" s="146"/>
      <c r="PU173" s="146"/>
      <c r="PV173" s="146"/>
      <c r="PW173" s="146"/>
      <c r="PX173" s="146"/>
      <c r="PY173" s="146"/>
      <c r="PZ173" s="146"/>
      <c r="QA173" s="146"/>
      <c r="QB173" s="146"/>
      <c r="QC173" s="146"/>
      <c r="QD173" s="146"/>
      <c r="QE173" s="146"/>
      <c r="QF173" s="146"/>
      <c r="QG173" s="146"/>
      <c r="QH173" s="146"/>
      <c r="QI173" s="146"/>
      <c r="QJ173" s="146"/>
      <c r="QK173" s="146"/>
      <c r="QL173" s="146"/>
      <c r="QM173" s="146"/>
      <c r="QN173" s="146"/>
      <c r="QO173" s="146"/>
      <c r="QP173" s="146"/>
      <c r="QQ173" s="146"/>
      <c r="QR173" s="146"/>
      <c r="QS173" s="146"/>
      <c r="QT173" s="146"/>
      <c r="QU173" s="146"/>
      <c r="QV173" s="146"/>
      <c r="QW173" s="146"/>
      <c r="QX173" s="146"/>
      <c r="QY173" s="146"/>
      <c r="QZ173" s="146"/>
      <c r="RA173" s="146"/>
      <c r="RB173" s="146"/>
      <c r="RC173" s="146"/>
      <c r="RD173" s="146"/>
      <c r="RE173" s="146"/>
      <c r="RF173" s="146"/>
      <c r="RG173" s="146"/>
      <c r="RH173" s="146"/>
      <c r="RI173" s="146"/>
      <c r="RJ173" s="146"/>
      <c r="RK173" s="146"/>
      <c r="RL173" s="146"/>
      <c r="RM173" s="146"/>
      <c r="RN173" s="146"/>
      <c r="RO173" s="146"/>
      <c r="RP173" s="146"/>
      <c r="RQ173" s="146"/>
      <c r="RR173" s="146"/>
      <c r="RS173" s="146"/>
      <c r="RT173" s="146"/>
      <c r="RU173" s="146"/>
      <c r="RV173" s="146"/>
      <c r="RW173" s="146"/>
      <c r="RX173" s="146"/>
      <c r="RY173" s="146"/>
      <c r="RZ173" s="146"/>
      <c r="SA173" s="146"/>
      <c r="SB173" s="146"/>
      <c r="SC173" s="146"/>
      <c r="SD173" s="146"/>
      <c r="SE173" s="146"/>
      <c r="SF173" s="146"/>
      <c r="SG173" s="146"/>
      <c r="SH173" s="146"/>
      <c r="SI173" s="146"/>
      <c r="SJ173" s="146"/>
      <c r="SK173" s="146"/>
      <c r="SL173" s="146"/>
      <c r="SM173" s="146"/>
      <c r="SN173" s="146"/>
      <c r="SO173" s="146"/>
      <c r="SP173" s="146"/>
      <c r="SQ173" s="146"/>
      <c r="SR173" s="146"/>
      <c r="SS173" s="146"/>
      <c r="ST173" s="146"/>
      <c r="SU173" s="146"/>
      <c r="SV173" s="146"/>
      <c r="SW173" s="146"/>
      <c r="SX173" s="146"/>
      <c r="SY173" s="146"/>
      <c r="SZ173" s="146"/>
      <c r="TA173" s="146"/>
      <c r="TB173" s="146"/>
      <c r="TC173" s="146"/>
      <c r="TD173" s="146"/>
      <c r="TE173" s="146"/>
      <c r="TF173" s="146"/>
      <c r="TG173" s="146"/>
      <c r="TH173" s="146"/>
      <c r="TI173" s="146"/>
      <c r="TJ173" s="146"/>
      <c r="TK173" s="146"/>
      <c r="TL173" s="146"/>
      <c r="TM173" s="146"/>
      <c r="TN173" s="146"/>
      <c r="TO173" s="146"/>
      <c r="TP173" s="146"/>
      <c r="TQ173" s="146"/>
      <c r="TR173" s="146"/>
      <c r="TS173" s="146"/>
      <c r="TT173" s="146"/>
      <c r="TU173" s="146"/>
      <c r="TV173" s="146"/>
      <c r="TW173" s="146"/>
      <c r="TX173" s="146"/>
      <c r="TY173" s="146"/>
      <c r="TZ173" s="146"/>
      <c r="UA173" s="146"/>
      <c r="UB173" s="146"/>
      <c r="UC173" s="146"/>
      <c r="UD173" s="146"/>
      <c r="UE173" s="146"/>
      <c r="UF173" s="146"/>
      <c r="UG173" s="146"/>
      <c r="UH173" s="146"/>
      <c r="UI173" s="146"/>
      <c r="UJ173" s="146"/>
      <c r="UK173" s="146"/>
      <c r="UL173" s="146"/>
      <c r="UM173" s="146"/>
      <c r="UN173" s="146"/>
      <c r="UO173" s="146"/>
      <c r="UP173" s="146"/>
      <c r="UQ173" s="146"/>
      <c r="UR173" s="146"/>
      <c r="US173" s="146"/>
      <c r="UT173" s="146"/>
      <c r="UU173" s="146"/>
      <c r="UV173" s="146"/>
      <c r="UW173" s="146"/>
      <c r="UX173" s="146"/>
      <c r="UY173" s="146"/>
      <c r="UZ173" s="146"/>
      <c r="VA173" s="146"/>
      <c r="VB173" s="146"/>
      <c r="VC173" s="146"/>
      <c r="VD173" s="146"/>
      <c r="VE173" s="146"/>
      <c r="VF173" s="146"/>
      <c r="VG173" s="146"/>
      <c r="VH173" s="146"/>
      <c r="VI173" s="146"/>
      <c r="VJ173" s="146"/>
      <c r="VK173" s="146"/>
      <c r="VL173" s="146"/>
      <c r="VM173" s="146"/>
      <c r="VN173" s="146"/>
      <c r="VO173" s="146"/>
      <c r="VP173" s="146"/>
      <c r="VQ173" s="146"/>
      <c r="VR173" s="146"/>
      <c r="VS173" s="146"/>
      <c r="VT173" s="146"/>
      <c r="VU173" s="146"/>
      <c r="VV173" s="146"/>
      <c r="VW173" s="146"/>
      <c r="VX173" s="146"/>
      <c r="VY173" s="146"/>
      <c r="VZ173" s="146"/>
      <c r="WA173" s="146"/>
      <c r="WB173" s="146"/>
      <c r="WC173" s="146"/>
      <c r="WD173" s="146"/>
      <c r="WE173" s="146"/>
      <c r="WF173" s="146"/>
      <c r="WG173" s="146"/>
      <c r="WH173" s="146"/>
      <c r="WI173" s="146"/>
      <c r="WJ173" s="146"/>
      <c r="WK173" s="146"/>
      <c r="WL173" s="146"/>
      <c r="WM173" s="146"/>
      <c r="WN173" s="146"/>
      <c r="WO173" s="146"/>
      <c r="WP173" s="146"/>
      <c r="WQ173" s="146"/>
      <c r="WR173" s="146"/>
      <c r="WS173" s="146"/>
      <c r="WT173" s="146"/>
      <c r="WU173" s="146"/>
      <c r="WV173" s="146"/>
      <c r="WW173" s="146"/>
      <c r="WX173" s="146"/>
      <c r="WY173" s="146"/>
      <c r="WZ173" s="146"/>
      <c r="XA173" s="146"/>
      <c r="XB173" s="146"/>
      <c r="XC173" s="146"/>
      <c r="XD173" s="146"/>
      <c r="XE173" s="146"/>
      <c r="XF173" s="146"/>
      <c r="XG173" s="146"/>
      <c r="XH173" s="146"/>
      <c r="XI173" s="146"/>
      <c r="XJ173" s="146"/>
      <c r="XK173" s="146"/>
      <c r="XL173" s="146"/>
      <c r="XM173" s="146"/>
      <c r="XN173" s="146"/>
      <c r="XO173" s="146"/>
      <c r="XP173" s="146"/>
      <c r="XQ173" s="146"/>
      <c r="XR173" s="146"/>
      <c r="XS173" s="146"/>
      <c r="XT173" s="146"/>
      <c r="XU173" s="146"/>
      <c r="XV173" s="146"/>
      <c r="XW173" s="146"/>
      <c r="XX173" s="146"/>
      <c r="XY173" s="146"/>
      <c r="XZ173" s="146"/>
      <c r="YA173" s="146"/>
      <c r="YB173" s="146"/>
      <c r="YC173" s="146"/>
      <c r="YD173" s="146"/>
      <c r="YE173" s="146"/>
      <c r="YF173" s="146"/>
      <c r="YG173" s="146"/>
      <c r="YH173" s="146"/>
      <c r="YI173" s="146"/>
      <c r="YJ173" s="146"/>
      <c r="YK173" s="146"/>
      <c r="YL173" s="146"/>
      <c r="YM173" s="146"/>
      <c r="YN173" s="146"/>
      <c r="YO173" s="146"/>
      <c r="YP173" s="146"/>
      <c r="YQ173" s="146"/>
      <c r="YR173" s="146"/>
      <c r="YS173" s="146"/>
      <c r="YT173" s="146"/>
      <c r="YU173" s="146"/>
      <c r="YV173" s="146"/>
      <c r="YW173" s="146"/>
      <c r="YX173" s="146"/>
      <c r="YY173" s="146"/>
      <c r="YZ173" s="146"/>
      <c r="ZA173" s="146"/>
      <c r="ZB173" s="146"/>
      <c r="ZC173" s="146"/>
      <c r="ZD173" s="146"/>
      <c r="ZE173" s="146"/>
      <c r="ZF173" s="146"/>
      <c r="ZG173" s="146"/>
      <c r="ZH173" s="146"/>
      <c r="ZI173" s="146"/>
      <c r="ZJ173" s="146"/>
      <c r="ZK173" s="146"/>
      <c r="ZL173" s="146"/>
      <c r="ZM173" s="146"/>
      <c r="ZN173" s="146"/>
      <c r="ZO173" s="146"/>
      <c r="ZP173" s="146"/>
      <c r="ZQ173" s="146"/>
      <c r="ZR173" s="146"/>
      <c r="ZS173" s="146"/>
      <c r="ZT173" s="146"/>
      <c r="ZU173" s="146"/>
      <c r="ZV173" s="146"/>
      <c r="ZW173" s="146"/>
      <c r="ZX173" s="146"/>
      <c r="ZY173" s="146"/>
      <c r="ZZ173" s="146"/>
      <c r="AAA173" s="146"/>
      <c r="AAB173" s="146"/>
      <c r="AAC173" s="146"/>
      <c r="AAD173" s="146"/>
      <c r="AAE173" s="146"/>
      <c r="AAF173" s="146"/>
      <c r="AAG173" s="146"/>
      <c r="AAH173" s="146"/>
      <c r="AAI173" s="146"/>
      <c r="AAJ173" s="146"/>
      <c r="AAK173" s="146"/>
      <c r="AAL173" s="146"/>
      <c r="AAM173" s="146"/>
      <c r="AAN173" s="146"/>
      <c r="AAO173" s="146"/>
      <c r="AAP173" s="146"/>
      <c r="AAQ173" s="146"/>
      <c r="AAR173" s="146"/>
      <c r="AAS173" s="146"/>
      <c r="AAT173" s="146"/>
      <c r="AAU173" s="146"/>
      <c r="AAV173" s="146"/>
      <c r="AAW173" s="146"/>
      <c r="AAX173" s="146"/>
      <c r="AAY173" s="146"/>
      <c r="AAZ173" s="146"/>
      <c r="ABA173" s="146"/>
      <c r="ABB173" s="146"/>
      <c r="ABC173" s="146"/>
      <c r="ABD173" s="146"/>
      <c r="ABE173" s="146"/>
      <c r="ABF173" s="146"/>
      <c r="ABG173" s="146"/>
      <c r="ABH173" s="146"/>
      <c r="ABI173" s="146"/>
      <c r="ABJ173" s="146"/>
      <c r="ABK173" s="146"/>
      <c r="ABL173" s="146"/>
      <c r="ABM173" s="146"/>
      <c r="ABN173" s="146"/>
      <c r="ABO173" s="146"/>
      <c r="ABP173" s="146"/>
      <c r="ABQ173" s="146"/>
      <c r="ABR173" s="146"/>
      <c r="ABS173" s="146"/>
      <c r="ABT173" s="146"/>
      <c r="ABU173" s="146"/>
      <c r="ABV173" s="146"/>
      <c r="ABW173" s="146"/>
      <c r="ABX173" s="146"/>
      <c r="ABY173" s="146"/>
      <c r="ABZ173" s="146"/>
      <c r="ACA173" s="146"/>
      <c r="ACB173" s="146"/>
      <c r="ACC173" s="146"/>
      <c r="ACD173" s="146"/>
      <c r="ACE173" s="146"/>
      <c r="ACF173" s="146"/>
      <c r="ACG173" s="146"/>
      <c r="ACH173" s="146"/>
      <c r="ACI173" s="146"/>
      <c r="ACJ173" s="146"/>
      <c r="ACK173" s="146"/>
      <c r="ACL173" s="146"/>
      <c r="ACM173" s="146"/>
      <c r="ACN173" s="146"/>
      <c r="ACO173" s="146"/>
      <c r="ACP173" s="146"/>
      <c r="ACQ173" s="146"/>
      <c r="ACR173" s="146"/>
      <c r="ACS173" s="146"/>
      <c r="ACT173" s="146"/>
      <c r="ACU173" s="146"/>
      <c r="ACV173" s="146"/>
      <c r="ACW173" s="146"/>
      <c r="ACX173" s="146"/>
      <c r="ACY173" s="146"/>
      <c r="ACZ173" s="146"/>
      <c r="ADA173" s="146"/>
      <c r="ADB173" s="146"/>
      <c r="ADC173" s="146"/>
      <c r="ADD173" s="146"/>
      <c r="ADE173" s="146"/>
      <c r="ADF173" s="146"/>
      <c r="ADG173" s="146"/>
      <c r="ADH173" s="146"/>
      <c r="ADI173" s="146"/>
      <c r="ADJ173" s="146"/>
      <c r="ADK173" s="146"/>
      <c r="ADL173" s="146"/>
      <c r="ADM173" s="146"/>
      <c r="ADN173" s="146"/>
      <c r="ADO173" s="146"/>
      <c r="ADP173" s="146"/>
      <c r="ADQ173" s="146"/>
      <c r="ADR173" s="146"/>
      <c r="ADS173" s="146"/>
      <c r="ADT173" s="146"/>
      <c r="ADU173" s="146"/>
      <c r="ADV173" s="146"/>
      <c r="ADW173" s="146"/>
      <c r="ADX173" s="146"/>
      <c r="ADY173" s="146"/>
      <c r="ADZ173" s="146"/>
      <c r="AEA173" s="146"/>
      <c r="AEB173" s="146"/>
      <c r="AEC173" s="146"/>
      <c r="AED173" s="146"/>
      <c r="AEE173" s="146"/>
      <c r="AEF173" s="146"/>
      <c r="AEG173" s="146"/>
      <c r="AEH173" s="146"/>
      <c r="AEI173" s="146"/>
      <c r="AEJ173" s="146"/>
      <c r="AEK173" s="146"/>
      <c r="AEL173" s="146"/>
      <c r="AEM173" s="146"/>
      <c r="AEN173" s="146"/>
      <c r="AEO173" s="146"/>
      <c r="AEP173" s="146"/>
      <c r="AEQ173" s="146"/>
      <c r="AER173" s="146"/>
      <c r="AES173" s="146"/>
      <c r="AET173" s="146"/>
      <c r="AEU173" s="146"/>
      <c r="AEV173" s="146"/>
      <c r="AEW173" s="146"/>
      <c r="AEX173" s="146"/>
      <c r="AEY173" s="146"/>
      <c r="AEZ173" s="146"/>
      <c r="AFA173" s="146"/>
      <c r="AFB173" s="146"/>
      <c r="AFC173" s="146"/>
      <c r="AFD173" s="146"/>
      <c r="AFE173" s="146"/>
      <c r="AFF173" s="146"/>
      <c r="AFG173" s="146"/>
      <c r="AFH173" s="146"/>
      <c r="AFI173" s="146"/>
      <c r="AFJ173" s="146"/>
      <c r="AFK173" s="146"/>
      <c r="AFL173" s="146"/>
      <c r="AFM173" s="146"/>
      <c r="AFN173" s="146"/>
      <c r="AFO173" s="146"/>
      <c r="AFP173" s="146"/>
      <c r="AFQ173" s="146"/>
      <c r="AFR173" s="146"/>
      <c r="AFS173" s="146"/>
      <c r="AFT173" s="146"/>
      <c r="AFU173" s="146"/>
      <c r="AFV173" s="146"/>
      <c r="AFW173" s="146"/>
      <c r="AFX173" s="146"/>
      <c r="AFY173" s="146"/>
      <c r="AFZ173" s="146"/>
      <c r="AGA173" s="146"/>
      <c r="AGB173" s="146"/>
      <c r="AGC173" s="146"/>
      <c r="AGD173" s="146"/>
      <c r="AGE173" s="146"/>
      <c r="AGF173" s="146"/>
      <c r="AGG173" s="146"/>
      <c r="AGH173" s="146"/>
      <c r="AGI173" s="146"/>
      <c r="AGJ173" s="146"/>
      <c r="AGK173" s="146"/>
      <c r="AGL173" s="146"/>
      <c r="AGM173" s="146"/>
      <c r="AGN173" s="146"/>
      <c r="AGO173" s="146"/>
      <c r="AGP173" s="146"/>
      <c r="AGQ173" s="146"/>
      <c r="AGR173" s="146"/>
      <c r="AGS173" s="146"/>
      <c r="AGT173" s="146"/>
      <c r="AGU173" s="146"/>
      <c r="AGV173" s="146"/>
      <c r="AGW173" s="146"/>
      <c r="AGX173" s="146"/>
      <c r="AGY173" s="146"/>
      <c r="AGZ173" s="146"/>
      <c r="AHA173" s="146"/>
      <c r="AHB173" s="146"/>
      <c r="AHC173" s="146"/>
      <c r="AHD173" s="146"/>
      <c r="AHE173" s="146"/>
      <c r="AHF173" s="146"/>
      <c r="AHG173" s="146"/>
      <c r="AHH173" s="146"/>
      <c r="AHI173" s="146"/>
      <c r="AHJ173" s="146"/>
      <c r="AHK173" s="146"/>
      <c r="AHL173" s="146"/>
      <c r="AHM173" s="146"/>
      <c r="AHN173" s="146"/>
      <c r="AHO173" s="146"/>
      <c r="AHP173" s="146"/>
      <c r="AHQ173" s="146"/>
      <c r="AHR173" s="146"/>
      <c r="AHS173" s="146"/>
      <c r="AHT173" s="146"/>
      <c r="AHU173" s="146"/>
      <c r="AHV173" s="146"/>
      <c r="AHW173" s="146"/>
      <c r="AHX173" s="146"/>
      <c r="AHY173" s="146"/>
      <c r="AHZ173" s="146"/>
      <c r="AIA173" s="146"/>
      <c r="AIB173" s="146"/>
      <c r="AIC173" s="146"/>
      <c r="AID173" s="146"/>
      <c r="AIE173" s="146"/>
      <c r="AIF173" s="146"/>
      <c r="AIG173" s="146"/>
      <c r="AIH173" s="146"/>
      <c r="AII173" s="146"/>
      <c r="AIJ173" s="146"/>
      <c r="AIK173" s="146"/>
      <c r="AIL173" s="146"/>
      <c r="AIM173" s="146"/>
      <c r="AIN173" s="146"/>
      <c r="AIO173" s="146"/>
      <c r="AIP173" s="146"/>
      <c r="AIQ173" s="146"/>
      <c r="AIR173" s="146"/>
      <c r="AIS173" s="146"/>
      <c r="AIT173" s="146"/>
      <c r="AIU173" s="146"/>
      <c r="AIV173" s="146"/>
      <c r="AIW173" s="146"/>
      <c r="AIX173" s="146"/>
      <c r="AIY173" s="146"/>
      <c r="AIZ173" s="146"/>
      <c r="AJA173" s="146"/>
      <c r="AJB173" s="146"/>
      <c r="AJC173" s="146"/>
      <c r="AJD173" s="146"/>
      <c r="AJE173" s="146"/>
      <c r="AJF173" s="146"/>
      <c r="AJG173" s="146"/>
      <c r="AJH173" s="146"/>
      <c r="AJI173" s="146"/>
      <c r="AJJ173" s="146"/>
      <c r="AJK173" s="146"/>
      <c r="AJL173" s="146"/>
      <c r="AJM173" s="146"/>
      <c r="AJN173" s="146"/>
      <c r="AJO173" s="146"/>
      <c r="AJP173" s="146"/>
      <c r="AJQ173" s="146"/>
      <c r="AJR173" s="146"/>
      <c r="AJS173" s="146"/>
      <c r="AJT173" s="146"/>
      <c r="AJU173" s="146"/>
      <c r="AJV173" s="146"/>
      <c r="AJW173" s="146"/>
      <c r="AJX173" s="146"/>
      <c r="AJY173" s="146"/>
      <c r="AJZ173" s="146"/>
      <c r="AKA173" s="146"/>
      <c r="AKB173" s="146"/>
      <c r="AKC173" s="146"/>
      <c r="AKD173" s="146"/>
      <c r="AKE173" s="146"/>
      <c r="AKF173" s="146"/>
      <c r="AKG173" s="146"/>
      <c r="AKH173" s="146"/>
      <c r="AKI173" s="146"/>
      <c r="AKJ173" s="146"/>
      <c r="AKK173" s="146"/>
      <c r="AKL173" s="146"/>
      <c r="AKM173" s="146"/>
      <c r="AKN173" s="146"/>
      <c r="AKO173" s="146"/>
      <c r="AKP173" s="146"/>
      <c r="AKQ173" s="146"/>
      <c r="AKR173" s="146"/>
      <c r="AKS173" s="146"/>
      <c r="AKT173" s="146"/>
      <c r="AKU173" s="146"/>
      <c r="AKV173" s="146"/>
      <c r="AKW173" s="146"/>
      <c r="AKX173" s="146"/>
      <c r="AKY173" s="146"/>
      <c r="AKZ173" s="146"/>
      <c r="ALA173" s="146"/>
      <c r="ALB173" s="146"/>
      <c r="ALC173" s="146"/>
      <c r="ALD173" s="146"/>
      <c r="ALE173" s="146"/>
      <c r="ALF173" s="146"/>
      <c r="ALG173" s="146"/>
      <c r="ALH173" s="146"/>
      <c r="ALI173" s="146"/>
      <c r="ALJ173" s="146"/>
      <c r="ALK173" s="146"/>
      <c r="ALL173" s="146"/>
      <c r="ALM173" s="146"/>
      <c r="ALN173" s="146"/>
      <c r="ALO173" s="146"/>
      <c r="ALP173" s="146"/>
      <c r="ALQ173" s="146"/>
      <c r="ALR173" s="146"/>
      <c r="ALS173" s="146"/>
      <c r="ALT173" s="146"/>
      <c r="ALU173" s="146"/>
      <c r="ALV173" s="146"/>
      <c r="ALW173" s="146"/>
      <c r="ALX173" s="146"/>
      <c r="ALY173" s="146"/>
      <c r="ALZ173" s="146"/>
      <c r="AMA173" s="146"/>
      <c r="AMB173" s="146"/>
      <c r="AMC173" s="146"/>
      <c r="AMD173" s="146"/>
      <c r="AME173" s="146"/>
      <c r="AMF173" s="146"/>
      <c r="AMG173" s="146"/>
      <c r="AMH173" s="146"/>
      <c r="AMI173" s="146"/>
      <c r="AMJ173" s="146"/>
      <c r="AMK173" s="146"/>
      <c r="AML173" s="146"/>
      <c r="AMM173" s="146"/>
      <c r="AMN173" s="146"/>
      <c r="AMO173" s="146"/>
      <c r="AMP173" s="146"/>
      <c r="AMQ173" s="146"/>
      <c r="AMR173" s="146"/>
      <c r="AMS173" s="146"/>
      <c r="AMT173" s="146"/>
      <c r="AMU173" s="146"/>
      <c r="AMV173" s="146"/>
      <c r="AMW173" s="146"/>
      <c r="AMX173" s="146"/>
      <c r="AMY173" s="146"/>
      <c r="AMZ173" s="146"/>
      <c r="ANA173" s="146"/>
      <c r="ANB173" s="146"/>
      <c r="ANC173" s="146"/>
      <c r="AND173" s="146"/>
      <c r="ANE173" s="146"/>
      <c r="ANF173" s="146"/>
      <c r="ANG173" s="146"/>
      <c r="ANH173" s="146"/>
      <c r="ANI173" s="146"/>
      <c r="ANJ173" s="146"/>
      <c r="ANK173" s="146"/>
      <c r="ANL173" s="146"/>
      <c r="ANM173" s="146"/>
      <c r="ANN173" s="146"/>
      <c r="ANO173" s="146"/>
      <c r="ANP173" s="146"/>
      <c r="ANQ173" s="146"/>
      <c r="ANR173" s="146"/>
      <c r="ANS173" s="146"/>
      <c r="ANT173" s="146"/>
      <c r="ANU173" s="146"/>
      <c r="ANV173" s="146"/>
      <c r="ANW173" s="146"/>
      <c r="ANX173" s="146"/>
      <c r="ANY173" s="146"/>
      <c r="ANZ173" s="146"/>
      <c r="AOA173" s="146"/>
      <c r="AOB173" s="146"/>
      <c r="AOC173" s="146"/>
      <c r="AOD173" s="146"/>
      <c r="AOE173" s="146"/>
      <c r="AOF173" s="146"/>
      <c r="AOG173" s="146"/>
      <c r="AOH173" s="146"/>
      <c r="AOI173" s="146"/>
      <c r="AOJ173" s="146"/>
      <c r="AOK173" s="146"/>
      <c r="AOL173" s="146"/>
      <c r="AOM173" s="146"/>
      <c r="AON173" s="146"/>
      <c r="AOO173" s="146"/>
      <c r="AOP173" s="146"/>
      <c r="AOQ173" s="146"/>
      <c r="AOR173" s="146"/>
      <c r="AOS173" s="146"/>
      <c r="AOT173" s="146"/>
      <c r="AOU173" s="146"/>
      <c r="AOV173" s="146"/>
      <c r="AOW173" s="146"/>
      <c r="AOX173" s="146"/>
      <c r="AOY173" s="146"/>
      <c r="AOZ173" s="146"/>
      <c r="APA173" s="146"/>
      <c r="APB173" s="146"/>
      <c r="APC173" s="146"/>
      <c r="APD173" s="146"/>
      <c r="APE173" s="146"/>
      <c r="APF173" s="146"/>
      <c r="APG173" s="146"/>
      <c r="APH173" s="146"/>
      <c r="API173" s="146"/>
      <c r="APJ173" s="146"/>
      <c r="APK173" s="146"/>
      <c r="APL173" s="146"/>
      <c r="APM173" s="146"/>
      <c r="APN173" s="146"/>
      <c r="APO173" s="146"/>
      <c r="APP173" s="146"/>
      <c r="APQ173" s="146"/>
      <c r="APR173" s="146"/>
      <c r="APS173" s="146"/>
      <c r="APT173" s="146"/>
      <c r="APU173" s="146"/>
      <c r="APV173" s="146"/>
      <c r="APW173" s="146"/>
      <c r="APX173" s="146"/>
      <c r="APY173" s="146"/>
      <c r="APZ173" s="146"/>
      <c r="AQA173" s="146"/>
      <c r="AQB173" s="146"/>
      <c r="AQC173" s="146"/>
      <c r="AQD173" s="146"/>
      <c r="AQE173" s="146"/>
      <c r="AQF173" s="146"/>
      <c r="AQG173" s="146"/>
      <c r="AQH173" s="146"/>
      <c r="AQI173" s="146"/>
      <c r="AQJ173" s="146"/>
      <c r="AQK173" s="146"/>
      <c r="AQL173" s="146"/>
      <c r="AQM173" s="146"/>
      <c r="AQN173" s="146"/>
      <c r="AQO173" s="146"/>
      <c r="AQP173" s="146"/>
      <c r="AQQ173" s="146"/>
      <c r="AQR173" s="146"/>
      <c r="AQS173" s="146"/>
      <c r="AQT173" s="146"/>
      <c r="AQU173" s="146"/>
      <c r="AQV173" s="146"/>
      <c r="AQW173" s="146"/>
      <c r="AQX173" s="146"/>
      <c r="AQY173" s="146"/>
      <c r="AQZ173" s="146"/>
      <c r="ARA173" s="146"/>
      <c r="ARB173" s="146"/>
      <c r="ARC173" s="146"/>
      <c r="ARD173" s="146"/>
      <c r="ARE173" s="146"/>
      <c r="ARF173" s="146"/>
      <c r="ARG173" s="146"/>
      <c r="ARH173" s="146"/>
      <c r="ARI173" s="146"/>
      <c r="ARJ173" s="146"/>
      <c r="ARK173" s="146"/>
      <c r="ARL173" s="146"/>
      <c r="ARM173" s="146"/>
      <c r="ARN173" s="146"/>
      <c r="ARO173" s="146"/>
      <c r="ARP173" s="146"/>
      <c r="ARQ173" s="146"/>
      <c r="ARR173" s="146"/>
      <c r="ARS173" s="146"/>
      <c r="ART173" s="146"/>
      <c r="ARU173" s="146"/>
      <c r="ARV173" s="146"/>
      <c r="ARW173" s="146"/>
      <c r="ARX173" s="146"/>
      <c r="ARY173" s="146"/>
      <c r="ARZ173" s="146"/>
      <c r="ASA173" s="146"/>
      <c r="ASB173" s="146"/>
      <c r="ASC173" s="146"/>
      <c r="ASD173" s="146"/>
      <c r="ASE173" s="146"/>
      <c r="ASF173" s="146"/>
      <c r="ASG173" s="146"/>
      <c r="ASH173" s="146"/>
      <c r="ASI173" s="146"/>
      <c r="ASJ173" s="146"/>
      <c r="ASK173" s="146"/>
      <c r="ASL173" s="146"/>
      <c r="ASM173" s="146"/>
      <c r="ASN173" s="146"/>
      <c r="ASO173" s="146"/>
      <c r="ASP173" s="146"/>
      <c r="ASQ173" s="146"/>
      <c r="ASR173" s="146"/>
      <c r="ASS173" s="146"/>
      <c r="AST173" s="146"/>
      <c r="ASU173" s="146"/>
      <c r="ASV173" s="146"/>
      <c r="ASW173" s="146"/>
      <c r="ASX173" s="146"/>
      <c r="ASY173" s="146"/>
      <c r="ASZ173" s="146"/>
      <c r="ATA173" s="146"/>
      <c r="ATB173" s="146"/>
      <c r="ATC173" s="146"/>
      <c r="ATD173" s="146"/>
      <c r="ATE173" s="146"/>
      <c r="ATF173" s="146"/>
      <c r="ATG173" s="146"/>
      <c r="ATH173" s="146"/>
      <c r="ATI173" s="146"/>
      <c r="ATJ173" s="146"/>
      <c r="ATK173" s="146"/>
      <c r="ATL173" s="146"/>
      <c r="ATM173" s="146"/>
      <c r="ATN173" s="146"/>
      <c r="ATO173" s="146"/>
      <c r="ATP173" s="146"/>
      <c r="ATQ173" s="146"/>
      <c r="ATR173" s="146"/>
      <c r="ATS173" s="146"/>
      <c r="ATT173" s="146"/>
      <c r="ATU173" s="146"/>
      <c r="ATV173" s="146"/>
      <c r="ATW173" s="146"/>
      <c r="ATX173" s="146"/>
      <c r="ATY173" s="146"/>
      <c r="ATZ173" s="146"/>
      <c r="AUA173" s="146"/>
      <c r="AUB173" s="146"/>
      <c r="AUC173" s="146"/>
      <c r="AUD173" s="146"/>
      <c r="AUE173" s="146"/>
      <c r="AUF173" s="146"/>
      <c r="AUG173" s="146"/>
      <c r="AUH173" s="146"/>
      <c r="AUI173" s="146"/>
      <c r="AUJ173" s="146"/>
      <c r="AUK173" s="146"/>
      <c r="AUL173" s="146"/>
      <c r="AUM173" s="146"/>
      <c r="AUN173" s="146"/>
      <c r="AUO173" s="146"/>
      <c r="AUP173" s="146"/>
      <c r="AUQ173" s="146"/>
      <c r="AUR173" s="146"/>
      <c r="AUS173" s="146"/>
      <c r="AUT173" s="146"/>
      <c r="AUU173" s="146"/>
      <c r="AUV173" s="146"/>
      <c r="AUW173" s="146"/>
      <c r="AUX173" s="146"/>
      <c r="AUY173" s="146"/>
      <c r="AUZ173" s="146"/>
      <c r="AVA173" s="146"/>
      <c r="AVB173" s="146"/>
      <c r="AVC173" s="146"/>
      <c r="AVD173" s="146"/>
      <c r="AVE173" s="146"/>
      <c r="AVF173" s="146"/>
      <c r="AVG173" s="146"/>
      <c r="AVH173" s="146"/>
      <c r="AVI173" s="146"/>
      <c r="AVJ173" s="146"/>
      <c r="AVK173" s="146"/>
      <c r="AVL173" s="146"/>
      <c r="AVM173" s="146"/>
      <c r="AVN173" s="146"/>
      <c r="AVO173" s="146"/>
      <c r="AVP173" s="146"/>
      <c r="AVQ173" s="146"/>
      <c r="AVR173" s="146"/>
      <c r="AVS173" s="146"/>
      <c r="AVT173" s="146"/>
      <c r="AVU173" s="146"/>
      <c r="AVV173" s="146"/>
      <c r="AVW173" s="146"/>
      <c r="AVX173" s="146"/>
      <c r="AVY173" s="146"/>
      <c r="AVZ173" s="146"/>
      <c r="AWA173" s="146"/>
      <c r="AWB173" s="146"/>
      <c r="AWC173" s="146"/>
      <c r="AWD173" s="146"/>
      <c r="AWE173" s="146"/>
      <c r="AWF173" s="146"/>
      <c r="AWG173" s="146"/>
      <c r="AWH173" s="146"/>
      <c r="AWI173" s="146"/>
      <c r="AWJ173" s="146"/>
      <c r="AWK173" s="146"/>
      <c r="AWL173" s="146"/>
      <c r="AWM173" s="146"/>
      <c r="AWN173" s="146"/>
      <c r="AWO173" s="146"/>
      <c r="AWP173" s="146"/>
      <c r="AWQ173" s="146"/>
      <c r="AWR173" s="146"/>
      <c r="AWS173" s="146"/>
      <c r="AWT173" s="146"/>
      <c r="AWU173" s="146"/>
      <c r="AWV173" s="146"/>
      <c r="AWW173" s="146"/>
      <c r="AWX173" s="146"/>
      <c r="AWY173" s="146"/>
      <c r="AWZ173" s="146"/>
      <c r="AXA173" s="146"/>
      <c r="AXB173" s="146"/>
      <c r="AXC173" s="146"/>
      <c r="AXD173" s="146"/>
      <c r="AXE173" s="146"/>
      <c r="AXF173" s="146"/>
      <c r="AXG173" s="146"/>
      <c r="AXH173" s="146"/>
      <c r="AXI173" s="146"/>
      <c r="AXJ173" s="146"/>
      <c r="AXK173" s="146"/>
      <c r="AXL173" s="146"/>
      <c r="AXM173" s="146"/>
      <c r="AXN173" s="146"/>
      <c r="AXO173" s="146"/>
      <c r="AXP173" s="146"/>
      <c r="AXQ173" s="146"/>
      <c r="AXR173" s="146"/>
      <c r="AXS173" s="146"/>
      <c r="AXT173" s="146"/>
      <c r="AXU173" s="146"/>
      <c r="AXV173" s="146"/>
      <c r="AXW173" s="146"/>
      <c r="AXX173" s="146"/>
      <c r="AXY173" s="146"/>
      <c r="AXZ173" s="146"/>
      <c r="AYA173" s="146"/>
      <c r="AYB173" s="146"/>
      <c r="AYC173" s="146"/>
      <c r="AYD173" s="146"/>
      <c r="AYE173" s="146"/>
      <c r="AYF173" s="146"/>
      <c r="AYG173" s="146"/>
      <c r="AYH173" s="146"/>
      <c r="AYI173" s="146"/>
      <c r="AYJ173" s="146"/>
      <c r="AYK173" s="146"/>
      <c r="AYL173" s="146"/>
      <c r="AYM173" s="146"/>
      <c r="AYN173" s="146"/>
      <c r="AYO173" s="146"/>
      <c r="AYP173" s="146"/>
      <c r="AYQ173" s="146"/>
      <c r="AYR173" s="146"/>
      <c r="AYS173" s="146"/>
      <c r="AYT173" s="146"/>
      <c r="AYU173" s="146"/>
      <c r="AYV173" s="146"/>
      <c r="AYW173" s="146"/>
      <c r="AYX173" s="146"/>
      <c r="AYY173" s="146"/>
      <c r="AYZ173" s="146"/>
      <c r="AZA173" s="146"/>
      <c r="AZB173" s="146"/>
      <c r="AZC173" s="146"/>
      <c r="AZD173" s="146"/>
      <c r="AZE173" s="146"/>
      <c r="AZF173" s="146"/>
      <c r="AZG173" s="146"/>
      <c r="AZH173" s="146"/>
      <c r="AZI173" s="146"/>
      <c r="AZJ173" s="146"/>
      <c r="AZK173" s="146"/>
      <c r="AZL173" s="146"/>
      <c r="AZM173" s="146"/>
      <c r="AZN173" s="146"/>
      <c r="AZO173" s="146"/>
      <c r="AZP173" s="146"/>
      <c r="AZQ173" s="146"/>
      <c r="AZR173" s="146"/>
      <c r="AZS173" s="146"/>
      <c r="AZT173" s="146"/>
      <c r="AZU173" s="146"/>
      <c r="AZV173" s="146"/>
      <c r="AZW173" s="146"/>
      <c r="AZX173" s="146"/>
      <c r="AZY173" s="146"/>
      <c r="AZZ173" s="146"/>
      <c r="BAA173" s="146"/>
      <c r="BAB173" s="146"/>
      <c r="BAC173" s="146"/>
      <c r="BAD173" s="146"/>
      <c r="BAE173" s="146"/>
      <c r="BAF173" s="146"/>
      <c r="BAG173" s="146"/>
      <c r="BAH173" s="146"/>
      <c r="BAI173" s="146"/>
      <c r="BAJ173" s="146"/>
      <c r="BAK173" s="146"/>
      <c r="BAL173" s="146"/>
      <c r="BAM173" s="146"/>
      <c r="BAN173" s="146"/>
      <c r="BAO173" s="146"/>
      <c r="BAP173" s="146"/>
      <c r="BAQ173" s="146"/>
      <c r="BAR173" s="146"/>
      <c r="BAS173" s="146"/>
      <c r="BAT173" s="146"/>
      <c r="BAU173" s="146"/>
      <c r="BAV173" s="146"/>
      <c r="BAW173" s="146"/>
      <c r="BAX173" s="146"/>
      <c r="BAY173" s="146"/>
      <c r="BAZ173" s="146"/>
      <c r="BBA173" s="146"/>
      <c r="BBB173" s="146"/>
      <c r="BBC173" s="146"/>
      <c r="BBD173" s="146"/>
      <c r="BBE173" s="146"/>
      <c r="BBF173" s="146"/>
      <c r="BBG173" s="146"/>
      <c r="BBH173" s="146"/>
      <c r="BBI173" s="146"/>
      <c r="BBJ173" s="146"/>
      <c r="BBK173" s="146"/>
      <c r="BBL173" s="146"/>
      <c r="BBM173" s="146"/>
      <c r="BBN173" s="146"/>
      <c r="BBO173" s="146"/>
      <c r="BBP173" s="146"/>
      <c r="BBQ173" s="146"/>
      <c r="BBR173" s="146"/>
      <c r="BBS173" s="146"/>
      <c r="BBT173" s="146"/>
      <c r="BBU173" s="146"/>
      <c r="BBV173" s="146"/>
      <c r="BBW173" s="146"/>
      <c r="BBX173" s="146"/>
      <c r="BBY173" s="146"/>
      <c r="BBZ173" s="146"/>
      <c r="BCA173" s="146"/>
      <c r="BCB173" s="146"/>
      <c r="BCC173" s="146"/>
      <c r="BCD173" s="146"/>
      <c r="BCE173" s="146"/>
      <c r="BCF173" s="146"/>
      <c r="BCG173" s="146"/>
      <c r="BCH173" s="146"/>
      <c r="BCI173" s="146"/>
      <c r="BCJ173" s="146"/>
      <c r="BCK173" s="146"/>
      <c r="BCL173" s="146"/>
      <c r="BCM173" s="146"/>
      <c r="BCN173" s="146"/>
      <c r="BCO173" s="146"/>
      <c r="BCP173" s="146"/>
      <c r="BCQ173" s="146"/>
      <c r="BCR173" s="146"/>
      <c r="BCS173" s="146"/>
      <c r="BCT173" s="146"/>
      <c r="BCU173" s="146"/>
      <c r="BCV173" s="146"/>
      <c r="BCW173" s="146"/>
      <c r="BCX173" s="146"/>
      <c r="BCY173" s="146"/>
      <c r="BCZ173" s="146"/>
      <c r="BDA173" s="146"/>
      <c r="BDB173" s="146"/>
      <c r="BDC173" s="146"/>
      <c r="BDD173" s="146"/>
      <c r="BDE173" s="146"/>
      <c r="BDF173" s="146"/>
      <c r="BDG173" s="146"/>
      <c r="BDH173" s="146"/>
      <c r="BDI173" s="146"/>
      <c r="BDJ173" s="146"/>
      <c r="BDK173" s="146"/>
      <c r="BDL173" s="146"/>
      <c r="BDM173" s="146"/>
      <c r="BDN173" s="146"/>
      <c r="BDO173" s="146"/>
      <c r="BDP173" s="146"/>
      <c r="BDQ173" s="146"/>
      <c r="BDR173" s="146"/>
      <c r="BDS173" s="146"/>
      <c r="BDT173" s="146"/>
      <c r="BDU173" s="146"/>
      <c r="BDV173" s="146"/>
      <c r="BDW173" s="146"/>
      <c r="BDX173" s="146"/>
      <c r="BDY173" s="146"/>
      <c r="BDZ173" s="146"/>
      <c r="BEA173" s="146"/>
      <c r="BEB173" s="146"/>
      <c r="BEC173" s="146"/>
      <c r="BED173" s="146"/>
      <c r="BEE173" s="146"/>
      <c r="BEF173" s="146"/>
      <c r="BEG173" s="146"/>
      <c r="BEH173" s="146"/>
      <c r="BEI173" s="146"/>
      <c r="BEJ173" s="146"/>
      <c r="BEK173" s="146"/>
      <c r="BEL173" s="146"/>
      <c r="BEM173" s="146"/>
      <c r="BEN173" s="146"/>
      <c r="BEO173" s="146"/>
      <c r="BEP173" s="146"/>
      <c r="BEQ173" s="146"/>
      <c r="BER173" s="146"/>
      <c r="BES173" s="146"/>
      <c r="BET173" s="146"/>
      <c r="BEU173" s="146"/>
      <c r="BEV173" s="146"/>
      <c r="BEW173" s="146"/>
      <c r="BEX173" s="146"/>
      <c r="BEY173" s="146"/>
      <c r="BEZ173" s="146"/>
      <c r="BFA173" s="146"/>
      <c r="BFB173" s="146"/>
      <c r="BFC173" s="146"/>
      <c r="BFD173" s="146"/>
      <c r="BFE173" s="146"/>
      <c r="BFF173" s="146"/>
      <c r="BFG173" s="146"/>
      <c r="BFH173" s="146"/>
      <c r="BFI173" s="146"/>
      <c r="BFJ173" s="146"/>
      <c r="BFK173" s="146"/>
      <c r="BFL173" s="146"/>
      <c r="BFM173" s="146"/>
      <c r="BFN173" s="146"/>
      <c r="BFO173" s="146"/>
      <c r="BFP173" s="146"/>
      <c r="BFQ173" s="146"/>
      <c r="BFR173" s="146"/>
      <c r="BFS173" s="146"/>
      <c r="BFT173" s="146"/>
      <c r="BFU173" s="146"/>
      <c r="BFV173" s="146"/>
      <c r="BFW173" s="146"/>
      <c r="BFX173" s="146"/>
      <c r="BFY173" s="146"/>
      <c r="BFZ173" s="146"/>
      <c r="BGA173" s="146"/>
      <c r="BGB173" s="146"/>
      <c r="BGC173" s="146"/>
      <c r="BGD173" s="146"/>
      <c r="BGE173" s="146"/>
      <c r="BGF173" s="146"/>
      <c r="BGG173" s="146"/>
      <c r="BGH173" s="146"/>
      <c r="BGI173" s="146"/>
      <c r="BGJ173" s="146"/>
      <c r="BGK173" s="146"/>
      <c r="BGL173" s="146"/>
      <c r="BGM173" s="146"/>
      <c r="BGN173" s="146"/>
      <c r="BGO173" s="146"/>
      <c r="BGP173" s="146"/>
      <c r="BGQ173" s="146"/>
      <c r="BGR173" s="146"/>
      <c r="BGS173" s="146"/>
      <c r="BGT173" s="146"/>
      <c r="BGU173" s="146"/>
      <c r="BGV173" s="146"/>
      <c r="BGW173" s="146"/>
      <c r="BGX173" s="146"/>
      <c r="BGY173" s="146"/>
      <c r="BGZ173" s="146"/>
      <c r="BHA173" s="146"/>
      <c r="BHB173" s="146"/>
      <c r="BHC173" s="146"/>
      <c r="BHD173" s="146"/>
      <c r="BHE173" s="146"/>
      <c r="BHF173" s="146"/>
      <c r="BHG173" s="146"/>
      <c r="BHH173" s="146"/>
      <c r="BHI173" s="146"/>
      <c r="BHJ173" s="146"/>
      <c r="BHK173" s="146"/>
      <c r="BHL173" s="146"/>
      <c r="BHM173" s="146"/>
      <c r="BHN173" s="146"/>
      <c r="BHO173" s="146"/>
      <c r="BHP173" s="146"/>
      <c r="BHQ173" s="146"/>
      <c r="BHR173" s="146"/>
      <c r="BHS173" s="146"/>
      <c r="BHT173" s="146"/>
      <c r="BHU173" s="146"/>
      <c r="BHV173" s="146"/>
      <c r="BHW173" s="146"/>
      <c r="BHX173" s="146"/>
      <c r="BHY173" s="146"/>
      <c r="BHZ173" s="146"/>
      <c r="BIA173" s="146"/>
      <c r="BIB173" s="146"/>
      <c r="BIC173" s="146"/>
      <c r="BID173" s="146"/>
      <c r="BIE173" s="146"/>
      <c r="BIF173" s="146"/>
      <c r="BIG173" s="146"/>
      <c r="BIH173" s="146"/>
      <c r="BII173" s="146"/>
      <c r="BIJ173" s="146"/>
      <c r="BIK173" s="146"/>
      <c r="BIL173" s="146"/>
      <c r="BIM173" s="146"/>
      <c r="BIN173" s="146"/>
      <c r="BIO173" s="146"/>
      <c r="BIP173" s="146"/>
      <c r="BIQ173" s="146"/>
      <c r="BIR173" s="146"/>
      <c r="BIS173" s="146"/>
      <c r="BIT173" s="146"/>
      <c r="BIU173" s="146"/>
      <c r="BIV173" s="146"/>
      <c r="BIW173" s="146"/>
      <c r="BIX173" s="146"/>
      <c r="BIY173" s="146"/>
      <c r="BIZ173" s="146"/>
      <c r="BJA173" s="146"/>
      <c r="BJB173" s="146"/>
      <c r="BJC173" s="146"/>
      <c r="BJD173" s="146"/>
      <c r="BJE173" s="146"/>
      <c r="BJF173" s="146"/>
      <c r="BJG173" s="146"/>
      <c r="BJH173" s="146"/>
      <c r="BJI173" s="146"/>
      <c r="BJJ173" s="146"/>
      <c r="BJK173" s="146"/>
      <c r="BJL173" s="146"/>
      <c r="BJM173" s="146"/>
      <c r="BJN173" s="146"/>
      <c r="BJO173" s="146"/>
      <c r="BJP173" s="146"/>
      <c r="BJQ173" s="146"/>
      <c r="BJR173" s="146"/>
      <c r="BJS173" s="146"/>
      <c r="BJT173" s="146"/>
      <c r="BJU173" s="146"/>
      <c r="BJV173" s="146"/>
      <c r="BJW173" s="146"/>
      <c r="BJX173" s="146"/>
      <c r="BJY173" s="146"/>
      <c r="BJZ173" s="146"/>
      <c r="BKA173" s="146"/>
      <c r="BKB173" s="146"/>
      <c r="BKC173" s="146"/>
      <c r="BKD173" s="146"/>
      <c r="BKE173" s="146"/>
      <c r="BKF173" s="146"/>
      <c r="BKG173" s="146"/>
      <c r="BKH173" s="146"/>
      <c r="BKI173" s="146"/>
      <c r="BKJ173" s="146"/>
      <c r="BKK173" s="146"/>
      <c r="BKL173" s="146"/>
      <c r="BKM173" s="146"/>
      <c r="BKN173" s="146"/>
      <c r="BKO173" s="146"/>
      <c r="BKP173" s="146"/>
      <c r="BKQ173" s="146"/>
      <c r="BKR173" s="146"/>
      <c r="BKS173" s="146"/>
      <c r="BKT173" s="146"/>
      <c r="BKU173" s="146"/>
      <c r="BKV173" s="146"/>
      <c r="BKW173" s="146"/>
      <c r="BKX173" s="146"/>
      <c r="BKY173" s="146"/>
      <c r="BKZ173" s="146"/>
      <c r="BLA173" s="146"/>
      <c r="BLB173" s="146"/>
      <c r="BLC173" s="146"/>
      <c r="BLD173" s="146"/>
      <c r="BLE173" s="146"/>
      <c r="BLF173" s="146"/>
      <c r="BLG173" s="146"/>
      <c r="BLH173" s="146"/>
      <c r="BLI173" s="146"/>
      <c r="BLJ173" s="146"/>
      <c r="BLK173" s="146"/>
      <c r="BLL173" s="146"/>
      <c r="BLM173" s="146"/>
      <c r="BLN173" s="146"/>
      <c r="BLO173" s="146"/>
      <c r="BLP173" s="146"/>
      <c r="BLQ173" s="146"/>
      <c r="BLR173" s="146"/>
      <c r="BLS173" s="146"/>
      <c r="BLT173" s="146"/>
      <c r="BLU173" s="146"/>
      <c r="BLV173" s="146"/>
      <c r="BLW173" s="146"/>
      <c r="BLX173" s="146"/>
      <c r="BLY173" s="146"/>
      <c r="BLZ173" s="146"/>
      <c r="BMA173" s="146"/>
      <c r="BMB173" s="146"/>
      <c r="BMC173" s="146"/>
      <c r="BMD173" s="146"/>
      <c r="BME173" s="146"/>
      <c r="BMF173" s="146"/>
      <c r="BMG173" s="146"/>
      <c r="BMH173" s="146"/>
      <c r="BMI173" s="146"/>
      <c r="BMJ173" s="146"/>
      <c r="BMK173" s="146"/>
      <c r="BML173" s="146"/>
      <c r="BMM173" s="146"/>
      <c r="BMN173" s="146"/>
      <c r="BMO173" s="146"/>
      <c r="BMP173" s="146"/>
      <c r="BMQ173" s="146"/>
      <c r="BMR173" s="146"/>
      <c r="BMS173" s="146"/>
      <c r="BMT173" s="146"/>
      <c r="BMU173" s="146"/>
      <c r="BMV173" s="146"/>
      <c r="BMW173" s="146"/>
      <c r="BMX173" s="146"/>
      <c r="BMY173" s="146"/>
      <c r="BMZ173" s="146"/>
      <c r="BNA173" s="146"/>
      <c r="BNB173" s="146"/>
      <c r="BNC173" s="146"/>
      <c r="BND173" s="146"/>
      <c r="BNE173" s="146"/>
      <c r="BNF173" s="146"/>
      <c r="BNG173" s="146"/>
      <c r="BNH173" s="146"/>
      <c r="BNI173" s="146"/>
      <c r="BNJ173" s="146"/>
      <c r="BNK173" s="146"/>
      <c r="BNL173" s="146"/>
      <c r="BNM173" s="146"/>
      <c r="BNN173" s="146"/>
      <c r="BNO173" s="146"/>
      <c r="BNP173" s="146"/>
      <c r="BNQ173" s="146"/>
      <c r="BNR173" s="146"/>
      <c r="BNS173" s="146"/>
      <c r="BNT173" s="146"/>
      <c r="BNU173" s="146"/>
      <c r="BNV173" s="146"/>
      <c r="BNW173" s="146"/>
      <c r="BNX173" s="146"/>
      <c r="BNY173" s="146"/>
      <c r="BNZ173" s="146"/>
      <c r="BOA173" s="146"/>
      <c r="BOB173" s="146"/>
      <c r="BOC173" s="146"/>
      <c r="BOD173" s="146"/>
      <c r="BOE173" s="146"/>
      <c r="BOF173" s="146"/>
      <c r="BOG173" s="146"/>
      <c r="BOH173" s="146"/>
      <c r="BOI173" s="146"/>
      <c r="BOJ173" s="146"/>
      <c r="BOK173" s="146"/>
      <c r="BOL173" s="146"/>
      <c r="BOM173" s="146"/>
      <c r="BON173" s="146"/>
      <c r="BOO173" s="146"/>
      <c r="BOP173" s="146"/>
      <c r="BOQ173" s="146"/>
      <c r="BOR173" s="146"/>
      <c r="BOS173" s="146"/>
      <c r="BOT173" s="146"/>
      <c r="BOU173" s="146"/>
      <c r="BOV173" s="146"/>
      <c r="BOW173" s="146"/>
      <c r="BOX173" s="146"/>
      <c r="BOY173" s="146"/>
      <c r="BOZ173" s="146"/>
      <c r="BPA173" s="146"/>
      <c r="BPB173" s="146"/>
      <c r="BPC173" s="146"/>
      <c r="BPD173" s="146"/>
      <c r="BPE173" s="146"/>
      <c r="BPF173" s="146"/>
      <c r="BPG173" s="146"/>
      <c r="BPH173" s="146"/>
      <c r="BPI173" s="146"/>
      <c r="BPJ173" s="146"/>
      <c r="BPK173" s="146"/>
      <c r="BPL173" s="146"/>
      <c r="BPM173" s="146"/>
      <c r="BPN173" s="146"/>
      <c r="BPO173" s="146"/>
      <c r="BPP173" s="146"/>
      <c r="BPQ173" s="146"/>
      <c r="BPR173" s="146"/>
      <c r="BPS173" s="146"/>
      <c r="BPT173" s="146"/>
      <c r="BPU173" s="146"/>
      <c r="BPV173" s="146"/>
      <c r="BPW173" s="146"/>
      <c r="BPX173" s="146"/>
      <c r="BPY173" s="146"/>
      <c r="BPZ173" s="146"/>
      <c r="BQA173" s="146"/>
      <c r="BQB173" s="146"/>
      <c r="BQC173" s="146"/>
      <c r="BQD173" s="146"/>
      <c r="BQE173" s="146"/>
      <c r="BQF173" s="146"/>
      <c r="BQG173" s="146"/>
      <c r="BQH173" s="146"/>
      <c r="BQI173" s="146"/>
      <c r="BQJ173" s="146"/>
      <c r="BQK173" s="146"/>
      <c r="BQL173" s="146"/>
      <c r="BQM173" s="146"/>
      <c r="BQN173" s="146"/>
      <c r="BQO173" s="146"/>
      <c r="BQP173" s="146"/>
      <c r="BQQ173" s="146"/>
      <c r="BQR173" s="146"/>
      <c r="BQS173" s="146"/>
      <c r="BQT173" s="146"/>
      <c r="BQU173" s="146"/>
      <c r="BQV173" s="146"/>
      <c r="BQW173" s="146"/>
      <c r="BQX173" s="146"/>
      <c r="BQY173" s="146"/>
      <c r="BQZ173" s="146"/>
      <c r="BRA173" s="146"/>
      <c r="BRB173" s="146"/>
      <c r="BRC173" s="146"/>
      <c r="BRD173" s="146"/>
      <c r="BRE173" s="146"/>
      <c r="BRF173" s="146"/>
      <c r="BRG173" s="146"/>
      <c r="BRH173" s="146"/>
      <c r="BRI173" s="146"/>
      <c r="BRJ173" s="146"/>
      <c r="BRK173" s="146"/>
      <c r="BRL173" s="146"/>
      <c r="BRM173" s="146"/>
      <c r="BRN173" s="146"/>
      <c r="BRO173" s="146"/>
      <c r="BRP173" s="146"/>
      <c r="BRQ173" s="146"/>
      <c r="BRR173" s="146"/>
      <c r="BRS173" s="146"/>
      <c r="BRT173" s="146"/>
      <c r="BRU173" s="146"/>
      <c r="BRV173" s="146"/>
      <c r="BRW173" s="146"/>
      <c r="BRX173" s="146"/>
      <c r="BRY173" s="146"/>
      <c r="BRZ173" s="146"/>
      <c r="BSA173" s="146"/>
      <c r="BSB173" s="146"/>
      <c r="BSC173" s="146"/>
      <c r="BSD173" s="146"/>
      <c r="BSE173" s="146"/>
      <c r="BSF173" s="146"/>
      <c r="BSG173" s="146"/>
      <c r="BSH173" s="146"/>
      <c r="BSI173" s="146"/>
      <c r="BSJ173" s="146"/>
      <c r="BSK173" s="146"/>
      <c r="BSL173" s="146"/>
      <c r="BSM173" s="146"/>
      <c r="BSN173" s="146"/>
      <c r="BSO173" s="146"/>
      <c r="BSP173" s="146"/>
      <c r="BSQ173" s="146"/>
      <c r="BSR173" s="146"/>
      <c r="BSS173" s="146"/>
      <c r="BST173" s="146"/>
      <c r="BSU173" s="146"/>
      <c r="BSV173" s="146"/>
      <c r="BSW173" s="146"/>
      <c r="BSX173" s="146"/>
      <c r="BSY173" s="146"/>
      <c r="BSZ173" s="146"/>
      <c r="BTA173" s="146"/>
      <c r="BTB173" s="146"/>
      <c r="BTC173" s="146"/>
      <c r="BTD173" s="146"/>
      <c r="BTE173" s="146"/>
      <c r="BTF173" s="146"/>
      <c r="BTG173" s="146"/>
      <c r="BTH173" s="146"/>
      <c r="BTI173" s="146"/>
      <c r="BTJ173" s="146"/>
      <c r="BTK173" s="146"/>
      <c r="BTL173" s="146"/>
      <c r="BTM173" s="146"/>
      <c r="BTN173" s="146"/>
      <c r="BTO173" s="146"/>
      <c r="BTP173" s="146"/>
      <c r="BTQ173" s="146"/>
      <c r="BTR173" s="146"/>
      <c r="BTS173" s="146"/>
      <c r="BTT173" s="146"/>
      <c r="BTU173" s="146"/>
      <c r="BTV173" s="146"/>
      <c r="BTW173" s="146"/>
      <c r="BTX173" s="146"/>
      <c r="BTY173" s="146"/>
      <c r="BTZ173" s="146"/>
      <c r="BUA173" s="146"/>
      <c r="BUB173" s="146"/>
      <c r="BUC173" s="146"/>
      <c r="BUD173" s="146"/>
      <c r="BUE173" s="146"/>
      <c r="BUF173" s="146"/>
      <c r="BUG173" s="146"/>
      <c r="BUH173" s="146"/>
      <c r="BUI173" s="146"/>
      <c r="BUJ173" s="146"/>
      <c r="BUK173" s="146"/>
      <c r="BUL173" s="146"/>
      <c r="BUM173" s="146"/>
      <c r="BUN173" s="146"/>
      <c r="BUO173" s="146"/>
      <c r="BUP173" s="146"/>
      <c r="BUQ173" s="146"/>
      <c r="BUR173" s="146"/>
      <c r="BUS173" s="146"/>
      <c r="BUT173" s="146"/>
      <c r="BUU173" s="146"/>
      <c r="BUV173" s="146"/>
      <c r="BUW173" s="146"/>
      <c r="BUX173" s="146"/>
      <c r="BUY173" s="146"/>
      <c r="BUZ173" s="146"/>
      <c r="BVA173" s="146"/>
      <c r="BVB173" s="146"/>
      <c r="BVC173" s="146"/>
      <c r="BVD173" s="146"/>
      <c r="BVE173" s="146"/>
      <c r="BVF173" s="146"/>
      <c r="BVG173" s="146"/>
      <c r="BVH173" s="146"/>
      <c r="BVI173" s="146"/>
      <c r="BVJ173" s="146"/>
      <c r="BVK173" s="146"/>
      <c r="BVL173" s="146"/>
      <c r="BVM173" s="146"/>
      <c r="BVN173" s="146"/>
      <c r="BVO173" s="146"/>
      <c r="BVP173" s="146"/>
      <c r="BVQ173" s="146"/>
      <c r="BVR173" s="146"/>
      <c r="BVS173" s="146"/>
      <c r="BVT173" s="146"/>
      <c r="BVU173" s="146"/>
      <c r="BVV173" s="146"/>
      <c r="BVW173" s="146"/>
      <c r="BVX173" s="146"/>
      <c r="BVY173" s="146"/>
      <c r="BVZ173" s="146"/>
      <c r="BWA173" s="146"/>
      <c r="BWB173" s="146"/>
      <c r="BWC173" s="146"/>
      <c r="BWD173" s="146"/>
      <c r="BWE173" s="146"/>
      <c r="BWF173" s="146"/>
      <c r="BWG173" s="146"/>
      <c r="BWH173" s="146"/>
      <c r="BWI173" s="146"/>
      <c r="BWJ173" s="146"/>
      <c r="BWK173" s="146"/>
      <c r="BWL173" s="146"/>
      <c r="BWM173" s="146"/>
      <c r="BWN173" s="146"/>
      <c r="BWO173" s="146"/>
      <c r="BWP173" s="146"/>
      <c r="BWQ173" s="146"/>
      <c r="BWR173" s="146"/>
      <c r="BWS173" s="146"/>
      <c r="BWT173" s="146"/>
      <c r="BWU173" s="146"/>
      <c r="BWV173" s="146"/>
      <c r="BWW173" s="146"/>
      <c r="BWX173" s="146"/>
      <c r="BWY173" s="146"/>
      <c r="BWZ173" s="146"/>
      <c r="BXA173" s="146"/>
      <c r="BXB173" s="146"/>
      <c r="BXC173" s="146"/>
      <c r="BXD173" s="146"/>
      <c r="BXE173" s="146"/>
      <c r="BXF173" s="146"/>
      <c r="BXG173" s="146"/>
      <c r="BXH173" s="146"/>
      <c r="BXI173" s="146"/>
      <c r="BXJ173" s="146"/>
      <c r="BXK173" s="146"/>
      <c r="BXL173" s="146"/>
      <c r="BXM173" s="146"/>
      <c r="BXN173" s="146"/>
      <c r="BXO173" s="146"/>
      <c r="BXP173" s="146"/>
      <c r="BXQ173" s="146"/>
      <c r="BXR173" s="146"/>
      <c r="BXS173" s="146"/>
      <c r="BXT173" s="146"/>
      <c r="BXU173" s="146"/>
      <c r="BXV173" s="146"/>
      <c r="BXW173" s="146"/>
      <c r="BXX173" s="146"/>
      <c r="BXY173" s="146"/>
    </row>
    <row r="174" spans="1:2001" ht="15.75">
      <c r="A174" s="53"/>
      <c r="B174" s="61"/>
      <c r="I174" s="77"/>
      <c r="J174" s="25"/>
      <c r="L174" s="77"/>
      <c r="M174" s="77"/>
      <c r="N174" s="77"/>
    </row>
    <row r="175" spans="1:2001">
      <c r="A175" s="53"/>
      <c r="I175" s="77"/>
      <c r="L175" s="77"/>
      <c r="M175" s="77"/>
      <c r="N175" s="77"/>
    </row>
    <row r="176" spans="1:2001">
      <c r="A176" s="53"/>
      <c r="I176" s="77"/>
      <c r="L176" s="77"/>
      <c r="M176" s="77"/>
      <c r="N176" s="77"/>
    </row>
    <row r="177" spans="1:14">
      <c r="A177" s="53"/>
      <c r="I177" s="77"/>
      <c r="L177" s="77"/>
      <c r="M177" s="77"/>
      <c r="N177" s="77"/>
    </row>
    <row r="178" spans="1:14">
      <c r="A178" s="53"/>
      <c r="I178" s="77"/>
      <c r="L178" s="77"/>
      <c r="M178" s="77"/>
      <c r="N178" s="77"/>
    </row>
    <row r="179" spans="1:14">
      <c r="A179" s="53"/>
      <c r="I179" s="77"/>
      <c r="L179" s="77"/>
      <c r="M179" s="77"/>
      <c r="N179" s="77"/>
    </row>
    <row r="180" spans="1:14">
      <c r="A180" s="53"/>
      <c r="I180" s="77"/>
      <c r="L180" s="77"/>
      <c r="M180" s="77"/>
      <c r="N180" s="77"/>
    </row>
    <row r="181" spans="1:14">
      <c r="I181" s="77"/>
      <c r="L181" s="77"/>
      <c r="M181" s="77"/>
      <c r="N181" s="77"/>
    </row>
  </sheetData>
  <mergeCells count="3">
    <mergeCell ref="B12:C12"/>
    <mergeCell ref="L12:N12"/>
    <mergeCell ref="A35:A36"/>
  </mergeCells>
  <printOptions headings="1"/>
  <pageMargins left="0.25" right="0.25" top="0.75" bottom="0.75" header="0.3" footer="0.3"/>
  <pageSetup scale="55" fitToHeight="0" orientation="landscape" r:id="rId1"/>
  <headerFooter>
    <oddHeader>&amp;C&amp;"Times New Roman,Regular"&amp;20STAFF PRICE OUT&amp;R&amp;"Times New Roman,Regular"&amp;15EXHIBIT__(MC-12)</oddHeader>
    <oddFooter>&amp;L&amp;"Times New Roman,Regular"&amp;15Tab: &amp;A&amp;R&amp;"Times New Roman,Regular"&amp;15&amp;P of &amp;N</oddFooter>
  </headerFooter>
  <rowBreaks count="1" manualBreakCount="1">
    <brk id="1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Layout" topLeftCell="B1" zoomScaleNormal="100" workbookViewId="0">
      <selection activeCell="A6" sqref="A6"/>
    </sheetView>
  </sheetViews>
  <sheetFormatPr defaultRowHeight="15"/>
  <cols>
    <col min="1" max="1" width="37.140625" style="4" customWidth="1"/>
    <col min="2" max="3" width="15.42578125" style="4" customWidth="1"/>
    <col min="4" max="4" width="15" style="4" bestFit="1" customWidth="1"/>
    <col min="5" max="5" width="17" style="4" bestFit="1" customWidth="1"/>
    <col min="6" max="6" width="2.7109375" style="4" customWidth="1"/>
    <col min="7" max="7" width="18.7109375" style="4" customWidth="1"/>
    <col min="8" max="8" width="12.5703125" style="4" customWidth="1"/>
    <col min="9" max="9" width="11.7109375" style="4" customWidth="1"/>
    <col min="10" max="10" width="20.85546875" style="4" customWidth="1"/>
    <col min="11" max="16384" width="9.140625" style="4"/>
  </cols>
  <sheetData>
    <row r="1" spans="1:7">
      <c r="A1" s="2" t="s">
        <v>0</v>
      </c>
    </row>
    <row r="2" spans="1:7">
      <c r="A2" s="4" t="s">
        <v>127</v>
      </c>
    </row>
    <row r="4" spans="1:7" s="148" customFormat="1">
      <c r="A4" s="147" t="s">
        <v>128</v>
      </c>
      <c r="E4" s="49" t="s">
        <v>129</v>
      </c>
      <c r="F4" s="49"/>
    </row>
    <row r="5" spans="1:7" s="49" customFormat="1" ht="14.25">
      <c r="A5" s="2" t="s">
        <v>0</v>
      </c>
      <c r="B5" s="49" t="str">
        <f>'Staff Price Out'!C13</f>
        <v>Customer</v>
      </c>
      <c r="C5" s="49" t="str">
        <f>'Staff Price Out'!D13</f>
        <v>Frequency</v>
      </c>
      <c r="D5" s="49" t="str">
        <f>'Staff Price Out'!G13</f>
        <v>Increased Rates</v>
      </c>
      <c r="E5" s="49" t="s">
        <v>36</v>
      </c>
      <c r="G5" s="149" t="s">
        <v>130</v>
      </c>
    </row>
    <row r="6" spans="1:7">
      <c r="A6" s="2" t="str">
        <f>'Staff Price Out'!B14</f>
        <v>CARTS Cowlitz County</v>
      </c>
      <c r="B6" s="2"/>
      <c r="C6" s="2"/>
      <c r="D6" s="2"/>
    </row>
    <row r="7" spans="1:7">
      <c r="A7" s="4" t="str">
        <f>'Staff Price Out'!B15</f>
        <v>90-100 GAL</v>
      </c>
      <c r="B7" s="4">
        <f>'Staff Price Out'!C15</f>
        <v>2608</v>
      </c>
      <c r="D7" s="77">
        <f>'Staff Price Out'!G15</f>
        <v>21.67</v>
      </c>
      <c r="E7" s="80">
        <f>B7*D7</f>
        <v>56515.360000000008</v>
      </c>
      <c r="F7" s="77"/>
    </row>
    <row r="8" spans="1:7">
      <c r="A8" s="4" t="str">
        <f>'Staff Price Out'!B16</f>
        <v>60-65 GAL</v>
      </c>
      <c r="B8" s="4">
        <f>'Staff Price Out'!C16</f>
        <v>3544</v>
      </c>
      <c r="D8" s="77">
        <f>'Staff Price Out'!G16</f>
        <v>18.54</v>
      </c>
      <c r="E8" s="80">
        <f t="shared" ref="E8:E17" si="0">B8*D8</f>
        <v>65705.759999999995</v>
      </c>
      <c r="F8" s="77"/>
    </row>
    <row r="9" spans="1:7">
      <c r="A9" s="4" t="str">
        <f>'Staff Price Out'!B17</f>
        <v>30-35 GAL</v>
      </c>
      <c r="B9" s="4">
        <f>'Staff Price Out'!C17</f>
        <v>1388</v>
      </c>
      <c r="D9" s="77">
        <f>'Staff Price Out'!G17</f>
        <v>15.37</v>
      </c>
      <c r="E9" s="80">
        <f t="shared" si="0"/>
        <v>21333.559999999998</v>
      </c>
      <c r="F9" s="77"/>
    </row>
    <row r="10" spans="1:7">
      <c r="A10" s="2" t="str">
        <f>'Staff Price Out'!B18</f>
        <v>CARTS Castle Rock</v>
      </c>
      <c r="D10" s="77"/>
      <c r="E10" s="80"/>
      <c r="F10" s="77"/>
    </row>
    <row r="11" spans="1:7">
      <c r="A11" s="4" t="str">
        <f>'Staff Price Out'!B19</f>
        <v>90-100 GAL</v>
      </c>
      <c r="B11" s="4">
        <f>'Staff Price Out'!C19</f>
        <v>151</v>
      </c>
      <c r="D11" s="77">
        <f>'Staff Price Out'!G19</f>
        <v>21.41</v>
      </c>
      <c r="E11" s="80">
        <f t="shared" si="0"/>
        <v>3232.91</v>
      </c>
      <c r="F11" s="77"/>
    </row>
    <row r="12" spans="1:7">
      <c r="A12" s="4" t="str">
        <f>'Staff Price Out'!B20</f>
        <v>60-65 GAL</v>
      </c>
      <c r="B12" s="4">
        <f>'Staff Price Out'!C20</f>
        <v>229</v>
      </c>
      <c r="D12" s="77">
        <f>'Staff Price Out'!G20</f>
        <v>18.28</v>
      </c>
      <c r="E12" s="80">
        <f t="shared" si="0"/>
        <v>4186.12</v>
      </c>
      <c r="F12" s="77"/>
    </row>
    <row r="13" spans="1:7">
      <c r="A13" s="4" t="str">
        <f>'Staff Price Out'!B21</f>
        <v>30-35 GAL</v>
      </c>
      <c r="B13" s="4">
        <f>'Staff Price Out'!C21</f>
        <v>94</v>
      </c>
      <c r="D13" s="77">
        <f>'Staff Price Out'!G21</f>
        <v>15.11</v>
      </c>
      <c r="E13" s="80">
        <f t="shared" si="0"/>
        <v>1420.34</v>
      </c>
      <c r="F13" s="77"/>
    </row>
    <row r="14" spans="1:7">
      <c r="A14" s="2" t="str">
        <f>'Staff Price Out'!B22</f>
        <v>CARTS Woodland</v>
      </c>
      <c r="D14" s="77"/>
      <c r="E14" s="80"/>
      <c r="F14" s="77"/>
    </row>
    <row r="15" spans="1:7">
      <c r="A15" s="4" t="str">
        <f>'Staff Price Out'!B23</f>
        <v>90-100 GAL</v>
      </c>
      <c r="B15" s="4">
        <f>'Staff Price Out'!C23</f>
        <v>341</v>
      </c>
      <c r="D15" s="77">
        <f>'Staff Price Out'!G23</f>
        <v>20.99</v>
      </c>
      <c r="E15" s="80">
        <f t="shared" si="0"/>
        <v>7157.5899999999992</v>
      </c>
      <c r="F15" s="77"/>
    </row>
    <row r="16" spans="1:7">
      <c r="A16" s="4" t="str">
        <f>'Staff Price Out'!B24</f>
        <v>60-65 GAL</v>
      </c>
      <c r="B16" s="4">
        <f>'Staff Price Out'!C24</f>
        <v>719</v>
      </c>
      <c r="D16" s="77">
        <f>'Staff Price Out'!G24</f>
        <v>16.04</v>
      </c>
      <c r="E16" s="80">
        <f t="shared" si="0"/>
        <v>11532.76</v>
      </c>
      <c r="F16" s="77"/>
    </row>
    <row r="17" spans="1:10">
      <c r="A17" s="4" t="str">
        <f>'Staff Price Out'!B25</f>
        <v>30-35 GAL</v>
      </c>
      <c r="B17" s="4">
        <f>'Staff Price Out'!C25</f>
        <v>436</v>
      </c>
      <c r="D17" s="77">
        <f>'Staff Price Out'!G25</f>
        <v>12.34</v>
      </c>
      <c r="E17" s="80">
        <f t="shared" si="0"/>
        <v>5380.24</v>
      </c>
      <c r="F17" s="77"/>
    </row>
    <row r="18" spans="1:10" s="2" customFormat="1" ht="14.25">
      <c r="A18" s="150" t="s">
        <v>131</v>
      </c>
      <c r="B18" s="151">
        <f>B7+B11+B15</f>
        <v>3100</v>
      </c>
      <c r="C18" s="151"/>
      <c r="D18" s="151"/>
      <c r="E18" s="151">
        <f t="shared" ref="E18" si="1">E7+E11+E15</f>
        <v>66905.86</v>
      </c>
    </row>
    <row r="19" spans="1:10" s="2" customFormat="1" ht="14.25">
      <c r="A19" s="152" t="s">
        <v>132</v>
      </c>
      <c r="B19" s="107"/>
      <c r="C19" s="107"/>
      <c r="E19" s="107"/>
      <c r="G19" s="153">
        <f>ROUND(E18/B18,2)</f>
        <v>21.58</v>
      </c>
    </row>
    <row r="20" spans="1:10">
      <c r="A20" s="150" t="s">
        <v>133</v>
      </c>
      <c r="B20" s="151">
        <f>B8+B12+B16</f>
        <v>4492</v>
      </c>
      <c r="C20" s="151"/>
      <c r="D20" s="151"/>
      <c r="E20" s="151">
        <f t="shared" ref="E20" si="2">E8+E12+E16</f>
        <v>81424.639999999985</v>
      </c>
      <c r="G20" s="154"/>
    </row>
    <row r="21" spans="1:10">
      <c r="A21" s="152" t="s">
        <v>134</v>
      </c>
      <c r="B21" s="107"/>
      <c r="C21" s="107"/>
      <c r="E21" s="107"/>
      <c r="G21" s="153">
        <f>ROUND(E20/B20,2)</f>
        <v>18.13</v>
      </c>
    </row>
    <row r="22" spans="1:10">
      <c r="A22" s="150" t="s">
        <v>135</v>
      </c>
      <c r="B22" s="151">
        <f>B9+B13+B17</f>
        <v>1918</v>
      </c>
      <c r="C22" s="151"/>
      <c r="D22" s="151"/>
      <c r="E22" s="151">
        <f t="shared" ref="E22" si="3">E9+E13+E17</f>
        <v>28134.14</v>
      </c>
      <c r="G22" s="154"/>
    </row>
    <row r="23" spans="1:10">
      <c r="A23" s="152" t="s">
        <v>136</v>
      </c>
      <c r="B23" s="107"/>
      <c r="C23" s="107"/>
      <c r="D23" s="75"/>
      <c r="E23" s="107"/>
      <c r="G23" s="153">
        <f>ROUND(E22/B22,2)</f>
        <v>14.67</v>
      </c>
    </row>
    <row r="24" spans="1:10">
      <c r="A24" s="155"/>
      <c r="B24" s="40"/>
      <c r="C24" s="40"/>
      <c r="D24" s="156"/>
      <c r="E24" s="40"/>
    </row>
    <row r="25" spans="1:10">
      <c r="A25" s="157"/>
    </row>
    <row r="26" spans="1:10">
      <c r="A26" s="157"/>
    </row>
    <row r="27" spans="1:10">
      <c r="A27" s="147" t="s">
        <v>137</v>
      </c>
    </row>
    <row r="28" spans="1:10">
      <c r="A28" s="2" t="str">
        <f>'Staff Price Out'!B37</f>
        <v>CONTAINERS</v>
      </c>
      <c r="H28" s="49" t="s">
        <v>17</v>
      </c>
      <c r="I28" s="49" t="s">
        <v>138</v>
      </c>
      <c r="J28" s="149" t="s">
        <v>139</v>
      </c>
    </row>
    <row r="29" spans="1:10">
      <c r="A29" s="2" t="s">
        <v>140</v>
      </c>
      <c r="H29" s="49" t="s">
        <v>141</v>
      </c>
      <c r="I29" s="49" t="s">
        <v>142</v>
      </c>
      <c r="J29" s="149" t="s">
        <v>143</v>
      </c>
    </row>
    <row r="30" spans="1:10">
      <c r="A30" s="4" t="str">
        <f>'Staff Price Out'!B39</f>
        <v>1.0 Yd pu</v>
      </c>
      <c r="B30" s="158">
        <f>'Staff Price Out'!C39</f>
        <v>18</v>
      </c>
      <c r="C30" s="159">
        <f>'Staff Price Out'!D39</f>
        <v>4.33</v>
      </c>
      <c r="D30" s="80">
        <f>'Staff Price Out'!G39</f>
        <v>16.3</v>
      </c>
      <c r="E30" s="80">
        <f>B30*C30*D30</f>
        <v>1270.422</v>
      </c>
      <c r="G30" s="4" t="str">
        <f>A30</f>
        <v>1.0 Yd pu</v>
      </c>
      <c r="H30" s="158">
        <f>B30+B52</f>
        <v>23</v>
      </c>
      <c r="I30" s="80">
        <f>E30+E52</f>
        <v>1567.027</v>
      </c>
      <c r="J30" s="160">
        <f>ROUND(I30/H30/C30,2)</f>
        <v>15.73</v>
      </c>
    </row>
    <row r="31" spans="1:10">
      <c r="A31" s="4" t="str">
        <f>'Staff Price Out'!B40</f>
        <v>1.0 Yd rent</v>
      </c>
      <c r="B31" s="158">
        <f>'Staff Price Out'!C40</f>
        <v>18</v>
      </c>
      <c r="C31" s="159">
        <f>'Staff Price Out'!D40</f>
        <v>1</v>
      </c>
      <c r="D31" s="80">
        <f>'Staff Price Out'!G40</f>
        <v>11.45</v>
      </c>
      <c r="E31" s="80">
        <f t="shared" ref="E31:E71" si="4">B31*C31*D31</f>
        <v>206.1</v>
      </c>
      <c r="G31" s="4" t="str">
        <f t="shared" ref="G31:G32" si="5">A31</f>
        <v>1.0 Yd rent</v>
      </c>
      <c r="H31" s="158">
        <f>B31+B53</f>
        <v>23</v>
      </c>
      <c r="I31" s="80">
        <f t="shared" ref="I31:I32" si="6">E31+E53</f>
        <v>272.8</v>
      </c>
      <c r="J31" s="160">
        <f>ROUND(I31/H31,2)</f>
        <v>11.86</v>
      </c>
    </row>
    <row r="32" spans="1:10">
      <c r="A32" s="4" t="str">
        <f>'Staff Price Out'!B41</f>
        <v>1.0 Yd special pickup</v>
      </c>
      <c r="B32" s="158">
        <f>'Staff Price Out'!C41</f>
        <v>7</v>
      </c>
      <c r="C32" s="159">
        <f>'Staff Price Out'!D41</f>
        <v>1</v>
      </c>
      <c r="D32" s="80">
        <f>'Staff Price Out'!G41</f>
        <v>17.71</v>
      </c>
      <c r="E32" s="80">
        <f t="shared" si="4"/>
        <v>123.97</v>
      </c>
      <c r="G32" s="4" t="str">
        <f t="shared" si="5"/>
        <v>1.0 Yd special pickup</v>
      </c>
      <c r="H32" s="158">
        <f>B32+B54</f>
        <v>11</v>
      </c>
      <c r="I32" s="80">
        <f t="shared" si="6"/>
        <v>183.97</v>
      </c>
      <c r="J32" s="160">
        <f>ROUND(I32/H32,2)</f>
        <v>16.72</v>
      </c>
    </row>
    <row r="33" spans="1:10">
      <c r="B33" s="158"/>
      <c r="C33" s="159"/>
      <c r="D33" s="80"/>
      <c r="E33" s="80"/>
      <c r="J33" s="77"/>
    </row>
    <row r="34" spans="1:10">
      <c r="A34" s="4" t="str">
        <f>'Staff Price Out'!B43</f>
        <v>1.5 Yd 2X</v>
      </c>
      <c r="B34" s="158">
        <f>'Staff Price Out'!C43</f>
        <v>8</v>
      </c>
      <c r="C34" s="159">
        <f>'Staff Price Out'!D43</f>
        <v>8.66</v>
      </c>
      <c r="D34" s="80">
        <f>'Staff Price Out'!G43</f>
        <v>21.09</v>
      </c>
      <c r="E34" s="80">
        <f t="shared" si="4"/>
        <v>1461.1152</v>
      </c>
      <c r="G34" s="4" t="s">
        <v>85</v>
      </c>
      <c r="H34" s="158">
        <f>(B34*2)+B55</f>
        <v>59</v>
      </c>
      <c r="I34" s="80">
        <f>E34+E55</f>
        <v>5097.4058999999997</v>
      </c>
      <c r="J34" s="161">
        <f>ROUND(I34/H34/C52,2)</f>
        <v>19.95</v>
      </c>
    </row>
    <row r="35" spans="1:10">
      <c r="A35" s="4" t="str">
        <f>'Staff Price Out'!B44</f>
        <v>1.5 Yd rent</v>
      </c>
      <c r="B35" s="158">
        <f>'Staff Price Out'!C44</f>
        <v>8</v>
      </c>
      <c r="C35" s="159">
        <f>'Staff Price Out'!D44</f>
        <v>1</v>
      </c>
      <c r="D35" s="80">
        <f>'Staff Price Out'!G44</f>
        <v>12.31</v>
      </c>
      <c r="E35" s="80">
        <f t="shared" si="4"/>
        <v>98.48</v>
      </c>
      <c r="G35" s="4" t="str">
        <f t="shared" ref="G35:G50" si="7">A35</f>
        <v>1.5 Yd rent</v>
      </c>
      <c r="H35" s="158">
        <f>B35+B56</f>
        <v>51</v>
      </c>
      <c r="I35" s="158">
        <f>E35+E56</f>
        <v>725.85</v>
      </c>
      <c r="J35" s="161">
        <f>ROUND(I35/H35,2)</f>
        <v>14.23</v>
      </c>
    </row>
    <row r="36" spans="1:10">
      <c r="A36" s="4" t="str">
        <f>'Staff Price Out'!B45</f>
        <v>2.0 Yd pu</v>
      </c>
      <c r="B36" s="158">
        <f>'Staff Price Out'!C45</f>
        <v>54</v>
      </c>
      <c r="C36" s="159">
        <f>'Staff Price Out'!D45</f>
        <v>4.33</v>
      </c>
      <c r="D36" s="80">
        <f>'Staff Price Out'!G45</f>
        <v>26.51</v>
      </c>
      <c r="E36" s="80">
        <f t="shared" si="4"/>
        <v>6198.5682000000006</v>
      </c>
      <c r="G36" s="4" t="str">
        <f t="shared" si="7"/>
        <v>2.0 Yd pu</v>
      </c>
      <c r="H36" s="158">
        <f>B36+B58</f>
        <v>57</v>
      </c>
      <c r="I36" s="80">
        <f>E36+E58</f>
        <v>6529.4235000000008</v>
      </c>
      <c r="J36" s="161">
        <f>ROUND(I36/H36/C36,2)</f>
        <v>26.46</v>
      </c>
    </row>
    <row r="37" spans="1:10">
      <c r="A37" s="4" t="str">
        <f>'Staff Price Out'!B46</f>
        <v>2.0 Yd 2X</v>
      </c>
      <c r="B37" s="158">
        <f>'Staff Price Out'!C46</f>
        <v>2</v>
      </c>
      <c r="C37" s="159">
        <f>'Staff Price Out'!D46</f>
        <v>8.66</v>
      </c>
      <c r="D37" s="80">
        <f>'Staff Price Out'!G46</f>
        <v>26.51</v>
      </c>
      <c r="E37" s="80">
        <f t="shared" si="4"/>
        <v>459.15320000000003</v>
      </c>
      <c r="G37" s="4" t="str">
        <f t="shared" si="7"/>
        <v>2.0 Yd 2X</v>
      </c>
      <c r="H37" s="158"/>
      <c r="I37" s="80"/>
      <c r="J37" s="161">
        <f>J36</f>
        <v>26.46</v>
      </c>
    </row>
    <row r="38" spans="1:10">
      <c r="A38" s="4" t="str">
        <f>'Staff Price Out'!B47</f>
        <v>2.0 Yd rent</v>
      </c>
      <c r="B38" s="158">
        <f>'Staff Price Out'!C47</f>
        <v>56</v>
      </c>
      <c r="C38" s="159">
        <f>'Staff Price Out'!D47</f>
        <v>1</v>
      </c>
      <c r="D38" s="80">
        <f>'Staff Price Out'!G47</f>
        <v>14.74</v>
      </c>
      <c r="E38" s="80">
        <f t="shared" si="4"/>
        <v>825.44</v>
      </c>
      <c r="G38" s="4" t="str">
        <f t="shared" si="7"/>
        <v>2.0 Yd rent</v>
      </c>
      <c r="H38" s="158">
        <f>B38+B59</f>
        <v>59</v>
      </c>
      <c r="I38" s="80">
        <f>E38+E59</f>
        <v>873.98</v>
      </c>
      <c r="J38" s="161">
        <f>ROUND(I38/H38,2)</f>
        <v>14.81</v>
      </c>
    </row>
    <row r="39" spans="1:10">
      <c r="A39" s="4" t="str">
        <f>'Staff Price Out'!B48</f>
        <v>3.0 Yd pu</v>
      </c>
      <c r="B39" s="158">
        <f>'Staff Price Out'!C48</f>
        <v>17</v>
      </c>
      <c r="C39" s="159">
        <f>'Staff Price Out'!D48</f>
        <v>4.33</v>
      </c>
      <c r="D39" s="80">
        <f>'Staff Price Out'!G48</f>
        <v>36.93</v>
      </c>
      <c r="E39" s="80">
        <f t="shared" si="4"/>
        <v>2718.4173000000001</v>
      </c>
      <c r="G39" s="4" t="str">
        <f t="shared" si="7"/>
        <v>3.0 Yd pu</v>
      </c>
      <c r="H39" s="158">
        <f>B39+B61</f>
        <v>19</v>
      </c>
      <c r="I39" s="80">
        <f>E39+E61</f>
        <v>3020.1316999999999</v>
      </c>
      <c r="J39" s="161">
        <f>ROUND(I39/H39/C39,2)</f>
        <v>36.71</v>
      </c>
    </row>
    <row r="40" spans="1:10">
      <c r="A40" s="4" t="str">
        <f>'Staff Price Out'!B49</f>
        <v>3.0 Yd 2X</v>
      </c>
      <c r="B40" s="158">
        <f>'Staff Price Out'!C49</f>
        <v>7</v>
      </c>
      <c r="C40" s="159">
        <f>'Staff Price Out'!D49</f>
        <v>8.66</v>
      </c>
      <c r="D40" s="80">
        <f>'Staff Price Out'!G49</f>
        <v>36.93</v>
      </c>
      <c r="E40" s="80">
        <f t="shared" si="4"/>
        <v>2238.6966000000002</v>
      </c>
      <c r="G40" s="4" t="str">
        <f t="shared" si="7"/>
        <v>3.0 Yd 2X</v>
      </c>
      <c r="J40" s="161">
        <f>J39</f>
        <v>36.71</v>
      </c>
    </row>
    <row r="41" spans="1:10">
      <c r="A41" s="4" t="str">
        <f>'Staff Price Out'!B50</f>
        <v>3.0 rent</v>
      </c>
      <c r="B41" s="158">
        <f>'Staff Price Out'!C50</f>
        <v>24</v>
      </c>
      <c r="C41" s="159">
        <f>'Staff Price Out'!D50</f>
        <v>1</v>
      </c>
      <c r="D41" s="80">
        <f>'Staff Price Out'!G50</f>
        <v>15.05</v>
      </c>
      <c r="E41" s="80">
        <f t="shared" si="4"/>
        <v>361.20000000000005</v>
      </c>
      <c r="G41" s="4" t="str">
        <f t="shared" si="7"/>
        <v>3.0 rent</v>
      </c>
      <c r="H41" s="158">
        <f>B41+B62</f>
        <v>26</v>
      </c>
      <c r="I41" s="80">
        <f>E41+E62</f>
        <v>393.92000000000007</v>
      </c>
      <c r="J41" s="161">
        <f>ROUND(I41/H41,2)</f>
        <v>15.15</v>
      </c>
    </row>
    <row r="42" spans="1:10">
      <c r="A42" s="4" t="str">
        <f>'Staff Price Out'!B51</f>
        <v>4.0 Yd pu</v>
      </c>
      <c r="B42" s="158">
        <f>'Staff Price Out'!C51</f>
        <v>20</v>
      </c>
      <c r="C42" s="159">
        <f>'Staff Price Out'!D51</f>
        <v>4.33</v>
      </c>
      <c r="D42" s="80">
        <f>'Staff Price Out'!G51</f>
        <v>45.99</v>
      </c>
      <c r="E42" s="80">
        <f>B42*C42*D42</f>
        <v>3982.7339999999999</v>
      </c>
      <c r="G42" s="4" t="str">
        <f t="shared" si="7"/>
        <v>4.0 Yd pu</v>
      </c>
      <c r="H42" s="158">
        <f>B42+B64</f>
        <v>21</v>
      </c>
      <c r="I42" s="80">
        <f>E42+E64</f>
        <v>4176.0252</v>
      </c>
      <c r="J42" s="161">
        <f>ROUND(I42/H42/C42,2)</f>
        <v>45.93</v>
      </c>
    </row>
    <row r="43" spans="1:10">
      <c r="A43" s="4" t="str">
        <f>'Staff Price Out'!B52</f>
        <v>4.0 Yd 2X</v>
      </c>
      <c r="B43" s="158">
        <f>'Staff Price Out'!C52</f>
        <v>5</v>
      </c>
      <c r="C43" s="159">
        <f>'Staff Price Out'!D52</f>
        <v>8.66</v>
      </c>
      <c r="D43" s="80">
        <f>'Staff Price Out'!G52</f>
        <v>45.99</v>
      </c>
      <c r="E43" s="80">
        <f t="shared" si="4"/>
        <v>1991.367</v>
      </c>
      <c r="G43" s="4" t="str">
        <f t="shared" si="7"/>
        <v>4.0 Yd 2X</v>
      </c>
      <c r="J43" s="161">
        <f>J42</f>
        <v>45.93</v>
      </c>
    </row>
    <row r="44" spans="1:10">
      <c r="A44" s="4" t="str">
        <f>'Staff Price Out'!B53</f>
        <v>4.0 Yd 3X</v>
      </c>
      <c r="B44" s="158">
        <f>'Staff Price Out'!C53</f>
        <v>2</v>
      </c>
      <c r="C44" s="159">
        <f>'Staff Price Out'!D53</f>
        <v>12.99</v>
      </c>
      <c r="D44" s="80">
        <f>'Staff Price Out'!G53</f>
        <v>45.99</v>
      </c>
      <c r="E44" s="80">
        <f t="shared" si="4"/>
        <v>1194.8202000000001</v>
      </c>
      <c r="G44" s="4" t="str">
        <f t="shared" si="7"/>
        <v>4.0 Yd 3X</v>
      </c>
      <c r="J44" s="161">
        <f>J43</f>
        <v>45.93</v>
      </c>
    </row>
    <row r="45" spans="1:10">
      <c r="A45" s="4" t="str">
        <f>'Staff Price Out'!B54</f>
        <v>4.0 Yd rent</v>
      </c>
      <c r="B45" s="158">
        <f>'Staff Price Out'!C54</f>
        <v>27</v>
      </c>
      <c r="C45" s="159">
        <f>'Staff Price Out'!D54</f>
        <v>1</v>
      </c>
      <c r="D45" s="80">
        <f>'Staff Price Out'!G54</f>
        <v>18</v>
      </c>
      <c r="E45" s="80">
        <f t="shared" si="4"/>
        <v>486</v>
      </c>
      <c r="G45" s="4" t="str">
        <f t="shared" si="7"/>
        <v>4.0 Yd rent</v>
      </c>
      <c r="H45" s="158">
        <f>B45+B65</f>
        <v>28</v>
      </c>
      <c r="I45" s="80">
        <f>E45+E65</f>
        <v>502.37</v>
      </c>
      <c r="J45" s="161">
        <f>ROUND(I45/H45,2)</f>
        <v>17.940000000000001</v>
      </c>
    </row>
    <row r="46" spans="1:10">
      <c r="A46" s="4" t="str">
        <f>'Staff Price Out'!B55</f>
        <v>5.0 Yd 2X</v>
      </c>
      <c r="B46" s="158">
        <f>'Staff Price Out'!C55</f>
        <v>8</v>
      </c>
      <c r="C46" s="159">
        <f>'Staff Price Out'!D55</f>
        <v>8.66</v>
      </c>
      <c r="D46" s="80">
        <f>'Staff Price Out'!G55</f>
        <v>54.17</v>
      </c>
      <c r="E46" s="80">
        <f t="shared" si="4"/>
        <v>3752.8976000000002</v>
      </c>
      <c r="G46" s="4" t="str">
        <f t="shared" si="7"/>
        <v>5.0 Yd 2X</v>
      </c>
      <c r="H46" s="158"/>
      <c r="I46" s="80"/>
      <c r="J46" s="161">
        <f>D46</f>
        <v>54.17</v>
      </c>
    </row>
    <row r="47" spans="1:10">
      <c r="A47" s="4" t="str">
        <f>'Staff Price Out'!B56</f>
        <v>5.0 Yd rent</v>
      </c>
      <c r="B47" s="158">
        <f>'Staff Price Out'!C56</f>
        <v>8</v>
      </c>
      <c r="C47" s="159">
        <f>'Staff Price Out'!D56</f>
        <v>1</v>
      </c>
      <c r="D47" s="80">
        <f>'Staff Price Out'!G56</f>
        <v>18.170000000000002</v>
      </c>
      <c r="E47" s="80">
        <f t="shared" si="4"/>
        <v>145.36000000000001</v>
      </c>
      <c r="G47" s="4" t="str">
        <f t="shared" si="7"/>
        <v>5.0 Yd rent</v>
      </c>
      <c r="J47" s="161">
        <f>D47</f>
        <v>18.170000000000002</v>
      </c>
    </row>
    <row r="48" spans="1:10">
      <c r="A48" s="4" t="str">
        <f>'Staff Price Out'!B57</f>
        <v>6.0 Yd pu</v>
      </c>
      <c r="B48" s="158">
        <f>'Staff Price Out'!C57</f>
        <v>11</v>
      </c>
      <c r="C48" s="159">
        <f>'Staff Price Out'!D57</f>
        <v>4.33</v>
      </c>
      <c r="D48" s="80">
        <f>'Staff Price Out'!G57</f>
        <v>62.5</v>
      </c>
      <c r="E48" s="80">
        <f t="shared" si="4"/>
        <v>2976.875</v>
      </c>
      <c r="G48" s="4" t="str">
        <f t="shared" si="7"/>
        <v>6.0 Yd pu</v>
      </c>
      <c r="H48" s="158">
        <f>B48+B70</f>
        <v>12</v>
      </c>
      <c r="I48" s="80">
        <f>E48+E70</f>
        <v>3234.8996999999999</v>
      </c>
      <c r="J48" s="161">
        <f>ROUND(I48/H48/C48,2)</f>
        <v>62.26</v>
      </c>
    </row>
    <row r="49" spans="1:10">
      <c r="A49" s="4" t="str">
        <f>'Staff Price Out'!B58</f>
        <v>6.0 Yd rent</v>
      </c>
      <c r="B49" s="158">
        <f>'Staff Price Out'!C58</f>
        <v>11</v>
      </c>
      <c r="C49" s="159">
        <f>'Staff Price Out'!D58</f>
        <v>1</v>
      </c>
      <c r="D49" s="80">
        <f>'Staff Price Out'!G58</f>
        <v>18.91</v>
      </c>
      <c r="E49" s="80">
        <f t="shared" si="4"/>
        <v>208.01</v>
      </c>
      <c r="G49" s="4" t="str">
        <f t="shared" si="7"/>
        <v>6.0 Yd rent</v>
      </c>
      <c r="H49" s="158">
        <f>B49+B71</f>
        <v>12</v>
      </c>
      <c r="I49" s="80">
        <f>E49+E71</f>
        <v>225.38</v>
      </c>
      <c r="J49" s="161">
        <f>ROUND(I49/H49,2)</f>
        <v>18.78</v>
      </c>
    </row>
    <row r="50" spans="1:10">
      <c r="A50" s="4" t="str">
        <f>'Staff Price Out'!B59</f>
        <v>4 YD compactor 2X</v>
      </c>
      <c r="B50" s="158">
        <f>'Staff Price Out'!C59</f>
        <v>1</v>
      </c>
      <c r="C50" s="159">
        <f>'Staff Price Out'!D59</f>
        <v>8.66</v>
      </c>
      <c r="D50" s="80">
        <f>'Staff Price Out'!G59</f>
        <v>81.25</v>
      </c>
      <c r="E50" s="80">
        <f t="shared" si="4"/>
        <v>703.625</v>
      </c>
      <c r="G50" s="4" t="str">
        <f t="shared" si="7"/>
        <v>4 YD compactor 2X</v>
      </c>
      <c r="J50" s="161">
        <f>D50</f>
        <v>81.25</v>
      </c>
    </row>
    <row r="51" spans="1:10">
      <c r="A51" s="2" t="str">
        <f>'Staff Price Out'!B82</f>
        <v>Woodland</v>
      </c>
      <c r="E51" s="80"/>
    </row>
    <row r="52" spans="1:10">
      <c r="A52" s="4" t="str">
        <f>'Staff Price Out'!B83</f>
        <v>1.0 Yd pu</v>
      </c>
      <c r="B52" s="158">
        <f>'Staff Price Out'!C83</f>
        <v>5</v>
      </c>
      <c r="C52" s="159">
        <f>'Staff Price Out'!D83</f>
        <v>4.33</v>
      </c>
      <c r="D52" s="80">
        <f>'Staff Price Out'!G83</f>
        <v>13.7</v>
      </c>
      <c r="E52" s="80">
        <f t="shared" si="4"/>
        <v>296.60499999999996</v>
      </c>
    </row>
    <row r="53" spans="1:10">
      <c r="A53" s="4" t="str">
        <f>'Staff Price Out'!B84</f>
        <v>1.0 Yd rent</v>
      </c>
      <c r="B53" s="158">
        <f>'Staff Price Out'!C84</f>
        <v>5</v>
      </c>
      <c r="C53" s="159">
        <f>'Staff Price Out'!D84</f>
        <v>1</v>
      </c>
      <c r="D53" s="80">
        <f>'Staff Price Out'!G84</f>
        <v>13.34</v>
      </c>
      <c r="E53" s="80">
        <f t="shared" si="4"/>
        <v>66.7</v>
      </c>
    </row>
    <row r="54" spans="1:10">
      <c r="A54" s="4" t="str">
        <f>'Staff Price Out'!B85</f>
        <v>1.0 Yd special pickup</v>
      </c>
      <c r="B54" s="158">
        <f>'Staff Price Out'!C85</f>
        <v>4</v>
      </c>
      <c r="C54" s="159">
        <f>'Staff Price Out'!D85</f>
        <v>1</v>
      </c>
      <c r="D54" s="80">
        <f>'Staff Price Out'!G85</f>
        <v>15</v>
      </c>
      <c r="E54" s="80">
        <f t="shared" si="4"/>
        <v>60</v>
      </c>
    </row>
    <row r="55" spans="1:10">
      <c r="A55" s="4" t="str">
        <f>'Staff Price Out'!B86</f>
        <v>1.5 Yd pu</v>
      </c>
      <c r="B55" s="158">
        <f>'Staff Price Out'!C86</f>
        <v>43</v>
      </c>
      <c r="C55" s="159">
        <f>'Staff Price Out'!D86</f>
        <v>4.33</v>
      </c>
      <c r="D55" s="80">
        <f>'Staff Price Out'!G86</f>
        <v>19.53</v>
      </c>
      <c r="E55" s="80">
        <f t="shared" si="4"/>
        <v>3636.2907</v>
      </c>
    </row>
    <row r="56" spans="1:10">
      <c r="A56" s="4" t="str">
        <f>'Staff Price Out'!B87</f>
        <v>1.5 Yd rent</v>
      </c>
      <c r="B56" s="158">
        <f>'Staff Price Out'!C87</f>
        <v>43</v>
      </c>
      <c r="C56" s="159">
        <f>'Staff Price Out'!D87</f>
        <v>1</v>
      </c>
      <c r="D56" s="80">
        <f>'Staff Price Out'!G87</f>
        <v>14.59</v>
      </c>
      <c r="E56" s="80">
        <f t="shared" si="4"/>
        <v>627.37</v>
      </c>
    </row>
    <row r="57" spans="1:10">
      <c r="B57" s="158"/>
      <c r="C57" s="159"/>
      <c r="D57" s="80"/>
      <c r="E57" s="80"/>
    </row>
    <row r="58" spans="1:10">
      <c r="A58" s="4" t="str">
        <f>'Staff Price Out'!B89</f>
        <v>2.0 Yd pu</v>
      </c>
      <c r="B58" s="158">
        <f>'Staff Price Out'!C89</f>
        <v>3</v>
      </c>
      <c r="C58" s="159">
        <f>'Staff Price Out'!D89</f>
        <v>4.33</v>
      </c>
      <c r="D58" s="80">
        <f>'Staff Price Out'!G89</f>
        <v>25.47</v>
      </c>
      <c r="E58" s="80">
        <f t="shared" si="4"/>
        <v>330.8553</v>
      </c>
    </row>
    <row r="59" spans="1:10">
      <c r="A59" s="4" t="str">
        <f>'Staff Price Out'!B90</f>
        <v>2.0 Yd rent</v>
      </c>
      <c r="B59" s="158">
        <f>'Staff Price Out'!C90</f>
        <v>3</v>
      </c>
      <c r="C59" s="159">
        <f>'Staff Price Out'!D90</f>
        <v>1</v>
      </c>
      <c r="D59" s="80">
        <f>'Staff Price Out'!G90</f>
        <v>16.18</v>
      </c>
      <c r="E59" s="80">
        <f t="shared" si="4"/>
        <v>48.54</v>
      </c>
    </row>
    <row r="60" spans="1:10">
      <c r="B60" s="158"/>
      <c r="C60" s="159"/>
      <c r="D60" s="80"/>
      <c r="E60" s="80"/>
    </row>
    <row r="61" spans="1:10">
      <c r="A61" s="4" t="str">
        <f>'Staff Price Out'!B92</f>
        <v>3.0 Yd pu</v>
      </c>
      <c r="B61" s="158">
        <f>'Staff Price Out'!C92</f>
        <v>2</v>
      </c>
      <c r="C61" s="159">
        <f>'Staff Price Out'!D92</f>
        <v>4.33</v>
      </c>
      <c r="D61" s="80">
        <f>'Staff Price Out'!G92</f>
        <v>34.840000000000003</v>
      </c>
      <c r="E61" s="80">
        <f t="shared" si="4"/>
        <v>301.71440000000001</v>
      </c>
    </row>
    <row r="62" spans="1:10">
      <c r="A62" s="4" t="str">
        <f>'Staff Price Out'!B93</f>
        <v>3.0 Yd rent</v>
      </c>
      <c r="B62" s="158">
        <f>'Staff Price Out'!C93</f>
        <v>2</v>
      </c>
      <c r="C62" s="159">
        <f>'Staff Price Out'!D93</f>
        <v>1</v>
      </c>
      <c r="D62" s="80">
        <f>'Staff Price Out'!G93</f>
        <v>16.36</v>
      </c>
      <c r="E62" s="80">
        <f t="shared" si="4"/>
        <v>32.72</v>
      </c>
    </row>
    <row r="63" spans="1:10">
      <c r="B63" s="158"/>
      <c r="C63" s="159"/>
      <c r="D63" s="80"/>
      <c r="E63" s="80"/>
    </row>
    <row r="64" spans="1:10">
      <c r="A64" s="4" t="str">
        <f>'Staff Price Out'!B95</f>
        <v>4.0 Yd pu</v>
      </c>
      <c r="B64" s="158">
        <f>'Staff Price Out'!C95</f>
        <v>1</v>
      </c>
      <c r="C64" s="159">
        <f>'Staff Price Out'!D95</f>
        <v>4.33</v>
      </c>
      <c r="D64" s="80">
        <f>'Staff Price Out'!G95</f>
        <v>44.64</v>
      </c>
      <c r="E64" s="80">
        <f>B64*C64*D64</f>
        <v>193.2912</v>
      </c>
    </row>
    <row r="65" spans="1:10">
      <c r="A65" s="4" t="str">
        <f>'Staff Price Out'!B96</f>
        <v>4.0 Yd rent</v>
      </c>
      <c r="B65" s="158">
        <f>'Staff Price Out'!C96</f>
        <v>1</v>
      </c>
      <c r="C65" s="159">
        <f>'Staff Price Out'!D96</f>
        <v>1</v>
      </c>
      <c r="D65" s="80">
        <f>'Staff Price Out'!G96</f>
        <v>16.37</v>
      </c>
      <c r="E65" s="80">
        <f t="shared" si="4"/>
        <v>16.37</v>
      </c>
    </row>
    <row r="66" spans="1:10">
      <c r="B66" s="158"/>
      <c r="C66" s="159"/>
      <c r="D66" s="80"/>
      <c r="E66" s="80"/>
    </row>
    <row r="67" spans="1:10">
      <c r="A67" s="4" t="s">
        <v>91</v>
      </c>
      <c r="B67" s="158">
        <v>0</v>
      </c>
      <c r="C67" s="159">
        <v>4.33</v>
      </c>
      <c r="D67" s="80">
        <f>50.75*(1+'Staff Price Out'!C4)</f>
        <v>52.867707418581453</v>
      </c>
      <c r="E67" s="80">
        <f>B67*C67*D67</f>
        <v>0</v>
      </c>
    </row>
    <row r="68" spans="1:10">
      <c r="A68" s="4" t="s">
        <v>79</v>
      </c>
      <c r="B68" s="158">
        <v>0</v>
      </c>
      <c r="C68" s="159">
        <v>1</v>
      </c>
      <c r="D68" s="80">
        <f>16.25*(1+'Staff Price Out'!C4)</f>
        <v>16.92808365619603</v>
      </c>
      <c r="E68" s="80">
        <f>B68*C68*D68</f>
        <v>0</v>
      </c>
    </row>
    <row r="69" spans="1:10">
      <c r="B69" s="158"/>
      <c r="C69" s="159"/>
      <c r="D69" s="80"/>
      <c r="E69" s="80"/>
    </row>
    <row r="70" spans="1:10">
      <c r="A70" s="4" t="str">
        <f>'Staff Price Out'!B98</f>
        <v>6.0 Yd pu</v>
      </c>
      <c r="B70" s="158">
        <f>'Staff Price Out'!C98</f>
        <v>1</v>
      </c>
      <c r="C70" s="159">
        <f>'Staff Price Out'!D98</f>
        <v>4.33</v>
      </c>
      <c r="D70" s="80">
        <f>'Staff Price Out'!G98</f>
        <v>59.59</v>
      </c>
      <c r="E70" s="80">
        <f t="shared" si="4"/>
        <v>258.0247</v>
      </c>
    </row>
    <row r="71" spans="1:10">
      <c r="A71" s="4" t="str">
        <f>'Staff Price Out'!B99</f>
        <v>6.0 Yd rent</v>
      </c>
      <c r="B71" s="158">
        <f>'Staff Price Out'!C99</f>
        <v>1</v>
      </c>
      <c r="C71" s="159">
        <f>'Staff Price Out'!D99</f>
        <v>1</v>
      </c>
      <c r="D71" s="80">
        <f>'Staff Price Out'!G99</f>
        <v>17.37</v>
      </c>
      <c r="E71" s="80">
        <f t="shared" si="4"/>
        <v>17.37</v>
      </c>
    </row>
    <row r="75" spans="1:10" ht="32.25" customHeight="1">
      <c r="A75" s="26" t="s">
        <v>140</v>
      </c>
      <c r="B75" s="49" t="s">
        <v>144</v>
      </c>
      <c r="C75" s="49" t="s">
        <v>145</v>
      </c>
      <c r="D75" s="49" t="s">
        <v>146</v>
      </c>
      <c r="E75" s="49" t="s">
        <v>147</v>
      </c>
      <c r="F75" s="49"/>
      <c r="G75" s="49" t="s">
        <v>148</v>
      </c>
      <c r="H75" s="49" t="s">
        <v>149</v>
      </c>
      <c r="I75" s="49" t="s">
        <v>150</v>
      </c>
    </row>
    <row r="76" spans="1:10">
      <c r="A76" s="4" t="s">
        <v>151</v>
      </c>
      <c r="B76" s="77">
        <f>ROUND(78.75*(1+'Staff Price Out'!$C$4),2)</f>
        <v>82.04</v>
      </c>
      <c r="C76" s="77">
        <f>ROUND(99.5*(1+'Staff Price Out'!$C$4),2)</f>
        <v>103.65</v>
      </c>
      <c r="D76" s="77">
        <f>ROUND(124.35*(1+'Staff Price Out'!$C$4),2)</f>
        <v>129.54</v>
      </c>
      <c r="E76" s="77">
        <f>ROUND(167.95*(1+'Staff Price Out'!$C$4),2)</f>
        <v>174.96</v>
      </c>
      <c r="F76" s="77"/>
      <c r="G76" s="77">
        <f>ROUND(208.45*(1+'Staff Price Out'!$C$4),2)</f>
        <v>217.15</v>
      </c>
      <c r="H76" s="77">
        <f>ROUND(242.6*(1+'Staff Price Out'!$C$4),2)</f>
        <v>252.72</v>
      </c>
      <c r="I76" s="77">
        <f>ROUND(277.95*(1+'Staff Price Out'!$C$4),2)</f>
        <v>289.55</v>
      </c>
      <c r="J76" s="4" t="s">
        <v>61</v>
      </c>
    </row>
    <row r="77" spans="1:10">
      <c r="A77" s="4" t="s">
        <v>152</v>
      </c>
      <c r="B77" s="77">
        <f>D32</f>
        <v>17.71</v>
      </c>
      <c r="C77" s="77">
        <f>ROUND(21.75*(1+'Staff Price Out'!$C$4),2)</f>
        <v>22.66</v>
      </c>
      <c r="D77" s="77">
        <f>ROUND(27.6*(1+'Staff Price Out'!$C$4),2)</f>
        <v>28.75</v>
      </c>
      <c r="E77" s="77">
        <f>ROUND(37.4*(1+'Staff Price Out'!$C$4),2)</f>
        <v>38.96</v>
      </c>
      <c r="F77" s="77"/>
      <c r="G77" s="77">
        <f>ROUND(46.2*(1+'Staff Price Out'!$C$4),2)</f>
        <v>48.13</v>
      </c>
      <c r="H77" s="77">
        <f>ROUND(55.75*(1+'Staff Price Out'!$C$4),2)</f>
        <v>58.08</v>
      </c>
      <c r="I77" s="77">
        <f>ROUND(62.75*(1+'Staff Price Out'!$C$4),2)</f>
        <v>65.37</v>
      </c>
      <c r="J77" s="4" t="s">
        <v>61</v>
      </c>
    </row>
    <row r="78" spans="1:10">
      <c r="B78" s="77"/>
      <c r="C78" s="77"/>
      <c r="D78" s="77"/>
      <c r="E78" s="77"/>
      <c r="F78" s="77"/>
      <c r="G78" s="77"/>
      <c r="H78" s="77"/>
      <c r="I78" s="77"/>
    </row>
    <row r="79" spans="1:10">
      <c r="A79" s="2" t="str">
        <f>A51</f>
        <v>Woodland</v>
      </c>
      <c r="B79" s="77"/>
      <c r="C79" s="77"/>
      <c r="D79" s="77"/>
      <c r="E79" s="77"/>
      <c r="F79" s="77"/>
      <c r="G79" s="77"/>
      <c r="H79" s="77"/>
      <c r="I79" s="77"/>
    </row>
    <row r="80" spans="1:10">
      <c r="A80" s="4" t="s">
        <v>151</v>
      </c>
      <c r="B80" s="77">
        <f>ROUND(69.75*(1+'Staff Price Out'!$C$4),2)</f>
        <v>72.66</v>
      </c>
      <c r="C80" s="77">
        <f>ROUND(95.2*(1+'Staff Price Out'!$C$4),2)</f>
        <v>99.17</v>
      </c>
      <c r="D80" s="77">
        <f>ROUND(121.4*(1+'Staff Price Out'!$C$4),2)</f>
        <v>126.47</v>
      </c>
      <c r="E80" s="77">
        <f>ROUND(160.5*(1+'Staff Price Out'!$C$4),2)</f>
        <v>167.2</v>
      </c>
      <c r="F80" s="77"/>
      <c r="G80" s="77">
        <f>ROUND(201.25*(1+'Staff Price Out'!$C$4),2)</f>
        <v>209.65</v>
      </c>
      <c r="H80" s="77">
        <f>ROUND(236*(1+'Staff Price Out'!$C$4),2)</f>
        <v>245.85</v>
      </c>
      <c r="I80" s="77">
        <f>ROUND(264.35*(1+'Staff Price Out'!$C$4),2)</f>
        <v>275.38</v>
      </c>
      <c r="J80" s="4" t="s">
        <v>93</v>
      </c>
    </row>
    <row r="81" spans="1:10">
      <c r="A81" s="4" t="s">
        <v>152</v>
      </c>
      <c r="B81" s="77">
        <f>D54</f>
        <v>15</v>
      </c>
      <c r="C81" s="77">
        <f>ROUND(20*(1+'Staff Price Out'!$C$4),2)</f>
        <v>20.83</v>
      </c>
      <c r="D81" s="77">
        <f>ROUND(25.7*(1+'Staff Price Out'!$C$4),2)</f>
        <v>26.77</v>
      </c>
      <c r="E81" s="77">
        <f>ROUND(34.7*(1+'Staff Price Out'!$C$4),2)</f>
        <v>36.15</v>
      </c>
      <c r="F81" s="77"/>
      <c r="G81" s="77">
        <f>ROUND(44.25*(1+'Staff Price Out'!$C$4),2)</f>
        <v>46.1</v>
      </c>
      <c r="H81" s="77">
        <f>ROUND(51.45*(1+'Staff Price Out'!$C$4),2)</f>
        <v>53.6</v>
      </c>
      <c r="I81" s="77">
        <f>ROUND(58.45*(1+'Staff Price Out'!$C$4),2)</f>
        <v>60.89</v>
      </c>
      <c r="J81" s="4" t="s">
        <v>93</v>
      </c>
    </row>
    <row r="82" spans="1:10">
      <c r="B82" s="77"/>
      <c r="C82" s="77"/>
      <c r="D82" s="77"/>
      <c r="E82" s="77"/>
      <c r="F82" s="77"/>
      <c r="G82" s="77"/>
      <c r="H82" s="77"/>
      <c r="I82" s="77"/>
    </row>
    <row r="83" spans="1:10">
      <c r="A83" s="149" t="s">
        <v>130</v>
      </c>
      <c r="B83" s="77"/>
      <c r="C83" s="77"/>
      <c r="D83" s="77"/>
      <c r="E83" s="77"/>
      <c r="F83" s="77"/>
      <c r="G83" s="77"/>
      <c r="H83" s="77"/>
      <c r="I83" s="77"/>
    </row>
    <row r="84" spans="1:10">
      <c r="A84" s="4" t="s">
        <v>151</v>
      </c>
      <c r="B84" s="160">
        <f>(B76+B80)/2</f>
        <v>77.349999999999994</v>
      </c>
      <c r="C84" s="160">
        <f t="shared" ref="C84:I85" si="8">(C76+C80)/2</f>
        <v>101.41</v>
      </c>
      <c r="D84" s="160">
        <f t="shared" si="8"/>
        <v>128.005</v>
      </c>
      <c r="E84" s="160">
        <f t="shared" si="8"/>
        <v>171.07999999999998</v>
      </c>
      <c r="F84" s="77"/>
      <c r="G84" s="160">
        <f t="shared" si="8"/>
        <v>213.4</v>
      </c>
      <c r="H84" s="160">
        <f t="shared" si="8"/>
        <v>249.285</v>
      </c>
      <c r="I84" s="160">
        <f t="shared" si="8"/>
        <v>282.46500000000003</v>
      </c>
    </row>
    <row r="85" spans="1:10">
      <c r="A85" s="4" t="s">
        <v>152</v>
      </c>
      <c r="B85" s="160">
        <f>J32</f>
        <v>16.72</v>
      </c>
      <c r="C85" s="160">
        <f>(C77+C81)/2</f>
        <v>21.744999999999997</v>
      </c>
      <c r="D85" s="160">
        <f t="shared" si="8"/>
        <v>27.759999999999998</v>
      </c>
      <c r="E85" s="160">
        <f t="shared" si="8"/>
        <v>37.555</v>
      </c>
      <c r="F85" s="77"/>
      <c r="G85" s="160">
        <f t="shared" si="8"/>
        <v>47.115000000000002</v>
      </c>
      <c r="H85" s="160">
        <f t="shared" si="8"/>
        <v>55.84</v>
      </c>
      <c r="I85" s="160">
        <f t="shared" si="8"/>
        <v>63.13</v>
      </c>
    </row>
    <row r="86" spans="1:10">
      <c r="B86" s="77"/>
      <c r="C86" s="77"/>
      <c r="D86" s="77"/>
      <c r="E86" s="77"/>
      <c r="F86" s="77"/>
      <c r="G86" s="77"/>
      <c r="H86" s="77"/>
      <c r="I86" s="77"/>
    </row>
    <row r="87" spans="1:10">
      <c r="B87" s="77"/>
      <c r="C87" s="77"/>
      <c r="D87" s="77"/>
      <c r="E87" s="77"/>
      <c r="F87" s="77"/>
      <c r="G87" s="77"/>
      <c r="H87" s="77"/>
      <c r="I87" s="77"/>
    </row>
    <row r="88" spans="1:10">
      <c r="B88" s="77"/>
      <c r="C88" s="77"/>
      <c r="D88" s="77"/>
      <c r="E88" s="77"/>
      <c r="F88" s="77"/>
      <c r="G88" s="77"/>
      <c r="H88" s="77"/>
      <c r="I88" s="77"/>
    </row>
    <row r="89" spans="1:10">
      <c r="B89" s="77"/>
      <c r="C89" s="77"/>
      <c r="D89" s="77"/>
      <c r="E89" s="77"/>
      <c r="F89" s="77"/>
      <c r="G89" s="77"/>
      <c r="H89" s="77"/>
      <c r="I89" s="77"/>
    </row>
    <row r="90" spans="1:10">
      <c r="B90" s="77"/>
      <c r="C90" s="77"/>
      <c r="D90" s="77"/>
      <c r="E90" s="77"/>
      <c r="F90" s="77"/>
      <c r="G90" s="77"/>
      <c r="H90" s="77"/>
      <c r="I90" s="77"/>
    </row>
  </sheetData>
  <printOptions headings="1"/>
  <pageMargins left="0.7" right="0.7" top="0.75" bottom="0.75" header="0.3" footer="0.3"/>
  <pageSetup scale="71" fitToHeight="0" orientation="landscape" r:id="rId1"/>
  <headerFooter>
    <oddHeader>&amp;C&amp;"Times New Roman,Regular"&amp;20SINGLE, COMPANY WIDE RATES&amp;R&amp;"Times New Roman,Regular"&amp;15EXHIBIT __(MC-12)</oddHeader>
    <oddFooter>&amp;L&amp;"Times New Roman,Regular"&amp;15Tab: &amp;A&amp;R&amp;"Times New Roman,Regular"&amp;15&amp;P of &amp;N</oddFooter>
  </headerFooter>
  <rowBreaks count="2" manualBreakCount="2">
    <brk id="25" max="16383" man="1"/>
    <brk id="71" max="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HighlyConfidential xmlns="dc463f71-b30c-4ab2-9473-d307f9d35888">false</IsHighlyConfidential>
    <IsConfidential xmlns="dc463f71-b30c-4ab2-9473-d307f9d35888">false</IsConfidential>
    <Date1 xmlns="dc463f71-b30c-4ab2-9473-d307f9d35888">2014-08-15T18:06:47+00:00</Date1>
    <DocumentSetType xmlns="dc463f71-b30c-4ab2-9473-d307f9d35888">Testimony</DocumentSetType>
    <DocketNumber xmlns="dc463f71-b30c-4ab2-9473-d307f9d35888">140560</DocketNumber>
    <Prefix xmlns="dc463f71-b30c-4ab2-9473-d307f9d35888">TG</Prefix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IsDocumentOrder xmlns="dc463f71-b30c-4ab2-9473-d307f9d35888" xsi:nil="true"/>
    <CaseCompanyNames xmlns="dc463f71-b30c-4ab2-9473-d307f9d35888">WASTE CONTROL, INC.</CaseCompanyNames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52343-C1BB-4048-8DE5-E3F142E6C4E5}"/>
</file>

<file path=customXml/itemProps2.xml><?xml version="1.0" encoding="utf-8"?>
<ds:datastoreItem xmlns:ds="http://schemas.openxmlformats.org/officeDocument/2006/customXml" ds:itemID="{320F18E8-99BB-4DC4-8924-35189A794386}"/>
</file>

<file path=customXml/itemProps3.xml><?xml version="1.0" encoding="utf-8"?>
<ds:datastoreItem xmlns:ds="http://schemas.openxmlformats.org/officeDocument/2006/customXml" ds:itemID="{F83B6CC4-9898-4378-9CB1-31CE19E85CC0}"/>
</file>

<file path=customXml/itemProps4.xml><?xml version="1.0" encoding="utf-8"?>
<ds:datastoreItem xmlns:ds="http://schemas.openxmlformats.org/officeDocument/2006/customXml" ds:itemID="{72596AF8-61CE-4509-9BF8-3D0165219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Staff Price Out</vt:lpstr>
      <vt:lpstr>Average</vt:lpstr>
      <vt:lpstr>Average!Print_Area</vt:lpstr>
      <vt:lpstr>'Staff Price Out'!Print_Area</vt:lpstr>
      <vt:lpstr>'Staff Price Out'!Print_Titles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Cheesman</dc:creator>
  <cp:lastModifiedBy>DeMarco, Betsy (UTC)</cp:lastModifiedBy>
  <cp:lastPrinted>2014-08-14T22:14:08Z</cp:lastPrinted>
  <dcterms:created xsi:type="dcterms:W3CDTF">2014-08-14T17:03:28Z</dcterms:created>
  <dcterms:modified xsi:type="dcterms:W3CDTF">2014-08-15T15:35:57Z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