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5" yWindow="-15" windowWidth="19200" windowHeight="11115" tabRatio="897"/>
  </bookViews>
  <sheets>
    <sheet name="Page 8.4" sheetId="10" r:id="rId1"/>
    <sheet name="Page 8.4.1" sheetId="11" r:id="rId2"/>
    <sheet name="Page 8.4.2" sheetId="61" r:id="rId3"/>
    <sheet name="Page 8.4.3" sheetId="62" r:id="rId4"/>
    <sheet name="Page 8.4.4 - 8.4.5" sheetId="12" r:id="rId5"/>
    <sheet name="Pages 8.4.6 - 8.4.19" sheetId="2" r:id="rId6"/>
    <sheet name="Page 8.4.20" sheetId="54" r:id="rId7"/>
    <sheet name="Page 8.4.21" sheetId="55" r:id="rId8"/>
    <sheet name="Page 8.4.22" sheetId="56" r:id="rId9"/>
    <sheet name="Page 8.4.23" sheetId="57" r:id="rId10"/>
    <sheet name="Page 8.4.24 - 8.4.25" sheetId="58" r:id="rId11"/>
    <sheet name="Page 8.4.26" sheetId="59" r:id="rId12"/>
    <sheet name="Page 8.4.27" sheetId="60" r:id="rId13"/>
    <sheet name="Page 8.4.28" sheetId="53" r:id="rId14"/>
  </sheets>
  <externalReferences>
    <externalReference r:id="rId15"/>
  </externalReferences>
  <definedNames>
    <definedName name="__123Graph_A" localSheetId="2" hidden="1">[1]Inputs!#REF!</definedName>
    <definedName name="__123Graph_A" localSheetId="13" hidden="1">[1]Inputs!#REF!</definedName>
    <definedName name="__123Graph_A" localSheetId="3" hidden="1">[1]Inputs!#REF!</definedName>
    <definedName name="__123Graph_A" hidden="1">[1]Inputs!#REF!</definedName>
    <definedName name="__123Graph_B" localSheetId="2" hidden="1">[1]Inputs!#REF!</definedName>
    <definedName name="__123Graph_B" localSheetId="3" hidden="1">[1]Inputs!#REF!</definedName>
    <definedName name="__123Graph_B" hidden="1">[1]Inputs!#REF!</definedName>
    <definedName name="__123Graph_D" localSheetId="2" hidden="1">[1]Inputs!#REF!</definedName>
    <definedName name="__123Graph_D" localSheetId="3" hidden="1">[1]Inputs!#REF!</definedName>
    <definedName name="__123Graph_D" hidden="1">[1]Inputs!#REF!</definedName>
    <definedName name="_xlnm._FilterDatabase" localSheetId="0" hidden="1">'Page 8.4'!$C$8:$J$51</definedName>
    <definedName name="_xlnm._FilterDatabase" localSheetId="6" hidden="1">'Page 8.4.20'!$A$7:$H$52</definedName>
    <definedName name="_xlnm._FilterDatabase" localSheetId="9" hidden="1">'Page 8.4.23'!$A$7:$I$65</definedName>
    <definedName name="_xlnm._FilterDatabase" localSheetId="13" hidden="1">'Page 8.4.28'!#REF!</definedName>
    <definedName name="_Order1" hidden="1">255</definedName>
    <definedName name="_Order2" hidden="1">0</definedName>
    <definedName name="Access_Button1" hidden="1">"Headcount_Workbook_Schedules_List"</definedName>
    <definedName name="Keep" localSheetId="1"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localSheetId="13" hidden="1">{"PRINT",#N/A,TRUE,"APPA";"PRINT",#N/A,TRUE,"APS";"PRINT",#N/A,TRUE,"BHPL";"PRINT",#N/A,TRUE,"BHPL2";"PRINT",#N/A,TRUE,"CDWR";"PRINT",#N/A,TRUE,"EWEB";"PRINT",#N/A,TRUE,"LADWP";"PRINT",#N/A,TRUE,"NEVBASE"}</definedName>
    <definedName name="Keep" localSheetId="3"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localSheetId="13" hidden="1">{"PRINT",#N/A,TRUE,"APPA";"PRINT",#N/A,TRUE,"APS";"PRINT",#N/A,TRUE,"BHPL";"PRINT",#N/A,TRUE,"BHPL2";"PRINT",#N/A,TRUE,"CDWR";"PRINT",#N/A,TRUE,"EWEB";"PRINT",#N/A,TRUE,"LADWP";"PRINT",#N/A,TRUE,"NEVBASE"}</definedName>
    <definedName name="keep2" localSheetId="3"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_xlnm.Print_Area" localSheetId="0">'Page 8.4'!$A$1:$K$71</definedName>
    <definedName name="_xlnm.Print_Area" localSheetId="1">'Page 8.4.1'!$A$1:$J$60</definedName>
    <definedName name="_xlnm.Print_Area" localSheetId="2">'Page 8.4.2'!$A$1:$J$60</definedName>
    <definedName name="_xlnm.Print_Area" localSheetId="6">'Page 8.4.20'!$C$1:$H$52</definedName>
    <definedName name="_xlnm.Print_Area" localSheetId="7">'Page 8.4.21'!$C$1:$H$27</definedName>
    <definedName name="_xlnm.Print_Area" localSheetId="8">'Page 8.4.22'!$D$1:$I$22</definedName>
    <definedName name="_xlnm.Print_Area" localSheetId="9">'Page 8.4.23'!$D$1:$I$65</definedName>
    <definedName name="_xlnm.Print_Area" localSheetId="10">'Page 8.4.24 - 8.4.25'!$C$1:$H$115</definedName>
    <definedName name="_xlnm.Print_Area" localSheetId="11">'Page 8.4.26'!$C$1:$H$41</definedName>
    <definedName name="_xlnm.Print_Area" localSheetId="12">'Page 8.4.27'!$C$1:$H$19</definedName>
    <definedName name="_xlnm.Print_Area" localSheetId="13">'Page 8.4.28'!$A$1:$R$84</definedName>
    <definedName name="_xlnm.Print_Area" localSheetId="3">'Page 8.4.3'!$A$1:$J$58</definedName>
    <definedName name="_xlnm.Print_Area" localSheetId="4">'Page 8.4.4 - 8.4.5'!$A$1:$J$117</definedName>
    <definedName name="_xlnm.Print_Area" localSheetId="5">'Pages 8.4.6 - 8.4.19'!$A$1:$BK$121</definedName>
    <definedName name="_xlnm.Print_Titles" localSheetId="9">'Page 8.4.23'!$1:$7</definedName>
    <definedName name="_xlnm.Print_Titles" localSheetId="10">'Page 8.4.24 - 8.4.25'!$1:$7</definedName>
    <definedName name="_xlnm.Print_Titles" localSheetId="4">'Page 8.4.4 - 8.4.5'!$1:$7</definedName>
    <definedName name="_xlnm.Print_Titles" localSheetId="5">'Pages 8.4.6 - 8.4.19'!$A:$F,'Pages 8.4.6 - 8.4.19'!$1:$7</definedName>
    <definedName name="retail" localSheetId="0" hidden="1">{#N/A,#N/A,FALSE,"Loans";#N/A,#N/A,FALSE,"Program Costs";#N/A,#N/A,FALSE,"Measures";#N/A,#N/A,FALSE,"Net Lost Rev";#N/A,#N/A,FALSE,"Incentive"}</definedName>
    <definedName name="retail" localSheetId="1" hidden="1">{#N/A,#N/A,FALSE,"Loans";#N/A,#N/A,FALSE,"Program Costs";#N/A,#N/A,FALSE,"Measures";#N/A,#N/A,FALSE,"Net Lost Rev";#N/A,#N/A,FALSE,"Incentive"}</definedName>
    <definedName name="retail" localSheetId="2" hidden="1">{#N/A,#N/A,FALSE,"Loans";#N/A,#N/A,FALSE,"Program Costs";#N/A,#N/A,FALSE,"Measures";#N/A,#N/A,FALSE,"Net Lost Rev";#N/A,#N/A,FALSE,"Incentive"}</definedName>
    <definedName name="retail" localSheetId="13" hidden="1">{#N/A,#N/A,FALSE,"Loans";#N/A,#N/A,FALSE,"Program Costs";#N/A,#N/A,FALSE,"Measures";#N/A,#N/A,FALSE,"Net Lost Rev";#N/A,#N/A,FALSE,"Incentive"}</definedName>
    <definedName name="retail" localSheetId="3"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localSheetId="13" hidden="1">{#N/A,#N/A,FALSE,"Loans";#N/A,#N/A,FALSE,"Program Costs";#N/A,#N/A,FALSE,"Measures";#N/A,#N/A,FALSE,"Net Lost Rev";#N/A,#N/A,FALSE,"Incentive"}</definedName>
    <definedName name="retail_CC" localSheetId="3"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localSheetId="13" hidden="1">{#N/A,#N/A,FALSE,"Loans";#N/A,#N/A,FALSE,"Program Costs";#N/A,#N/A,FALSE,"Measures";#N/A,#N/A,FALSE,"Net Lost Rev";#N/A,#N/A,FALSE,"Incentive"}</definedName>
    <definedName name="retail_CC1" localSheetId="3"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hidden="1">"45EQYSCWE9WJMGB34OOD1BOQZ"</definedName>
    <definedName name="shit" localSheetId="1" hidden="1">{"PRINT",#N/A,TRUE,"APPA";"PRINT",#N/A,TRUE,"APS";"PRINT",#N/A,TRUE,"BHPL";"PRINT",#N/A,TRUE,"BHPL2";"PRINT",#N/A,TRUE,"CDWR";"PRINT",#N/A,TRUE,"EWEB";"PRINT",#N/A,TRUE,"LADWP";"PRINT",#N/A,TRUE,"NEVBASE"}</definedName>
    <definedName name="shit" localSheetId="2" hidden="1">{"PRINT",#N/A,TRUE,"APPA";"PRINT",#N/A,TRUE,"APS";"PRINT",#N/A,TRUE,"BHPL";"PRINT",#N/A,TRUE,"BHPL2";"PRINT",#N/A,TRUE,"CDWR";"PRINT",#N/A,TRUE,"EWEB";"PRINT",#N/A,TRUE,"LADWP";"PRINT",#N/A,TRUE,"NEVBASE"}</definedName>
    <definedName name="shit" localSheetId="13" hidden="1">{"PRINT",#N/A,TRUE,"APPA";"PRINT",#N/A,TRUE,"APS";"PRINT",#N/A,TRUE,"BHPL";"PRINT",#N/A,TRUE,"BHPL2";"PRINT",#N/A,TRUE,"CDWR";"PRINT",#N/A,TRUE,"EWEB";"PRINT",#N/A,TRUE,"LADWP";"PRINT",#N/A,TRUE,"NEVBASE"}</definedName>
    <definedName name="shit" localSheetId="3"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All._.Pages." localSheetId="0" hidden="1">{#N/A,#N/A,FALSE,"Cover";#N/A,#N/A,FALSE,"Lead Sheet";#N/A,#N/A,FALSE,"T-Accounts";#N/A,#N/A,FALSE,"Ins &amp; Prem ActualEstimates"}</definedName>
    <definedName name="wrn.All._.Pages." localSheetId="1" hidden="1">{#N/A,#N/A,FALSE,"Cover";#N/A,#N/A,FALSE,"Lead Sheet";#N/A,#N/A,FALSE,"T-Accounts";#N/A,#N/A,FALSE,"Ins &amp; Prem ActualEstimates"}</definedName>
    <definedName name="wrn.All._.Pages." localSheetId="2" hidden="1">{#N/A,#N/A,FALSE,"Cover";#N/A,#N/A,FALSE,"Lead Sheet";#N/A,#N/A,FALSE,"T-Accounts";#N/A,#N/A,FALSE,"Ins &amp; Prem ActualEstimates"}</definedName>
    <definedName name="wrn.All._.Pages." localSheetId="13" hidden="1">{#N/A,#N/A,FALSE,"Cover";#N/A,#N/A,FALSE,"Lead Sheet";#N/A,#N/A,FALSE,"T-Accounts";#N/A,#N/A,FALSE,"Ins &amp; Prem ActualEstimates"}</definedName>
    <definedName name="wrn.All._.Pages." localSheetId="3" hidden="1">{#N/A,#N/A,FALSE,"Cover";#N/A,#N/A,FALSE,"Lead Sheet";#N/A,#N/A,FALSE,"T-Accounts";#N/A,#N/A,FALSE,"Ins &amp; Prem ActualEstimates"}</definedName>
    <definedName name="wrn.All._.Pages." hidden="1">{#N/A,#N/A,FALSE,"Cover";#N/A,#N/A,FALSE,"Lead Sheet";#N/A,#N/A,FALSE,"T-Accounts";#N/A,#N/A,FALSE,"Ins &amp; Prem ActualEstimates"}</definedName>
    <definedName name="wrn.Factors._.Tab._.10." localSheetId="1" hidden="1">{"Factors Pages 1-2",#N/A,FALSE,"Factors";"Factors Page 3",#N/A,FALSE,"Factors";"Factors Page 4",#N/A,FALSE,"Factors";"Factors Page 5",#N/A,FALSE,"Factors";"Factors Pages 8-27",#N/A,FALSE,"Factors"}</definedName>
    <definedName name="wrn.Factors._.Tab._.10." localSheetId="2" hidden="1">{"Factors Pages 1-2",#N/A,FALSE,"Factors";"Factors Page 3",#N/A,FALSE,"Factors";"Factors Page 4",#N/A,FALSE,"Factors";"Factors Page 5",#N/A,FALSE,"Factors";"Factors Pages 8-27",#N/A,FALSE,"Factors"}</definedName>
    <definedName name="wrn.Factors._.Tab._.10." localSheetId="13" hidden="1">{"Factors Pages 1-2",#N/A,FALSE,"Factors";"Factors Page 3",#N/A,FALSE,"Factors";"Factors Page 4",#N/A,FALSE,"Factors";"Factors Page 5",#N/A,FALSE,"Factors";"Factors Pages 8-27",#N/A,FALSE,"Factors"}</definedName>
    <definedName name="wrn.Factors._.Tab._.10." localSheetId="3"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OR._.Carrying._.Charge._.JV." localSheetId="0" hidden="1">{#N/A,#N/A,FALSE,"Loans";#N/A,#N/A,FALSE,"Program Costs";#N/A,#N/A,FALSE,"Measures";#N/A,#N/A,FALSE,"Net Lost Rev";#N/A,#N/A,FALSE,"Incentive"}</definedName>
    <definedName name="wrn.OR._.Carrying._.Charge._.JV." localSheetId="1" hidden="1">{#N/A,#N/A,FALSE,"Loans";#N/A,#N/A,FALSE,"Program Costs";#N/A,#N/A,FALSE,"Measures";#N/A,#N/A,FALSE,"Net Lost Rev";#N/A,#N/A,FALSE,"Incentive"}</definedName>
    <definedName name="wrn.OR._.Carrying._.Charge._.JV." localSheetId="2" hidden="1">{#N/A,#N/A,FALSE,"Loans";#N/A,#N/A,FALSE,"Program Costs";#N/A,#N/A,FALSE,"Measures";#N/A,#N/A,FALSE,"Net Lost Rev";#N/A,#N/A,FALSE,"Incentive"}</definedName>
    <definedName name="wrn.OR._.Carrying._.Charge._.JV." localSheetId="13" hidden="1">{#N/A,#N/A,FALSE,"Loans";#N/A,#N/A,FALSE,"Program Costs";#N/A,#N/A,FALSE,"Measures";#N/A,#N/A,FALSE,"Net Lost Rev";#N/A,#N/A,FALSE,"Incentive"}</definedName>
    <definedName name="wrn.OR._.Carrying._.Charge._.JV." localSheetId="3"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localSheetId="13" hidden="1">{#N/A,#N/A,FALSE,"Loans";#N/A,#N/A,FALSE,"Program Costs";#N/A,#N/A,FALSE,"Measures";#N/A,#N/A,FALSE,"Net Lost Rev";#N/A,#N/A,FALSE,"Incentive"}</definedName>
    <definedName name="wrn.OR._.Carrying._.Charge._.JV.1" localSheetId="3"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localSheetId="1" hidden="1">{"PRINT",#N/A,TRUE,"APPA";"PRINT",#N/A,TRUE,"APS";"PRINT",#N/A,TRUE,"BHPL";"PRINT",#N/A,TRUE,"BHPL2";"PRINT",#N/A,TRUE,"CDWR";"PRINT",#N/A,TRUE,"EWEB";"PRINT",#N/A,TRUE,"LADWP";"PRINT",#N/A,TRUE,"NEVBASE"}</definedName>
    <definedName name="wrn.SALES._.VAR._.95._.BUDGET." localSheetId="2" hidden="1">{"PRINT",#N/A,TRUE,"APPA";"PRINT",#N/A,TRUE,"APS";"PRINT",#N/A,TRUE,"BHPL";"PRINT",#N/A,TRUE,"BHPL2";"PRINT",#N/A,TRUE,"CDWR";"PRINT",#N/A,TRUE,"EWEB";"PRINT",#N/A,TRUE,"LADWP";"PRINT",#N/A,TRUE,"NEVBASE"}</definedName>
    <definedName name="wrn.SALES._.VAR._.95._.BUDGET." localSheetId="13" hidden="1">{"PRINT",#N/A,TRUE,"APPA";"PRINT",#N/A,TRUE,"APS";"PRINT",#N/A,TRUE,"BHPL";"PRINT",#N/A,TRUE,"BHPL2";"PRINT",#N/A,TRUE,"CDWR";"PRINT",#N/A,TRUE,"EWEB";"PRINT",#N/A,TRUE,"LADWP";"PRINT",#N/A,TRUE,"NEVBASE"}</definedName>
    <definedName name="wrn.SALES._.VAR._.95._.BUDGET." localSheetId="3"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YearEnd." localSheetId="1" hidden="1">{"Factors Pages 1-2",#N/A,FALSE,"Variables";"Factors Page 3",#N/A,FALSE,"Variables";"Factors Page 4",#N/A,FALSE,"Variables";"Factors Page 5",#N/A,FALSE,"Variables";"YE Pages 7-26",#N/A,FALSE,"Variables"}</definedName>
    <definedName name="wrn.YearEnd." localSheetId="2" hidden="1">{"Factors Pages 1-2",#N/A,FALSE,"Variables";"Factors Page 3",#N/A,FALSE,"Variables";"Factors Page 4",#N/A,FALSE,"Variables";"Factors Page 5",#N/A,FALSE,"Variables";"YE Pages 7-26",#N/A,FALSE,"Variables"}</definedName>
    <definedName name="wrn.YearEnd." localSheetId="13" hidden="1">{"Factors Pages 1-2",#N/A,FALSE,"Variables";"Factors Page 3",#N/A,FALSE,"Variables";"Factors Page 4",#N/A,FALSE,"Variables";"Factors Page 5",#N/A,FALSE,"Variables";"YE Pages 7-26",#N/A,FALSE,"Variables"}</definedName>
    <definedName name="wrn.YearEnd." localSheetId="3"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s>
  <calcPr calcId="152511" iterate="1"/>
</workbook>
</file>

<file path=xl/calcChain.xml><?xml version="1.0" encoding="utf-8"?>
<calcChain xmlns="http://schemas.openxmlformats.org/spreadsheetml/2006/main">
  <c r="J116" i="12" l="1"/>
  <c r="J115" i="12"/>
  <c r="I18" i="61" l="1"/>
  <c r="H18" i="61"/>
  <c r="I17" i="61"/>
  <c r="H17" i="61"/>
  <c r="I16" i="61"/>
  <c r="I15" i="61"/>
  <c r="I14" i="61"/>
  <c r="I13" i="61"/>
  <c r="I12" i="61"/>
  <c r="I11" i="61"/>
  <c r="I10" i="61"/>
  <c r="H10" i="61"/>
  <c r="I9" i="61"/>
  <c r="H9" i="61"/>
  <c r="E52" i="10"/>
  <c r="E53" i="10"/>
  <c r="E54" i="10"/>
  <c r="E55" i="10"/>
  <c r="E56" i="10"/>
  <c r="E57" i="10"/>
  <c r="E58" i="10"/>
  <c r="E59" i="10"/>
  <c r="E60" i="10"/>
  <c r="E61" i="10"/>
  <c r="I61" i="10"/>
  <c r="E62" i="10"/>
  <c r="E63" i="10"/>
  <c r="E64" i="10"/>
  <c r="E65" i="10"/>
  <c r="E66" i="10"/>
  <c r="I100" i="12" l="1"/>
  <c r="J100" i="12" s="1"/>
  <c r="I107" i="12"/>
  <c r="J107" i="12" s="1"/>
  <c r="G63" i="10" s="1"/>
  <c r="J63" i="10" s="1"/>
  <c r="J35" i="10"/>
  <c r="J34" i="10"/>
  <c r="J33" i="10"/>
  <c r="J32" i="10"/>
  <c r="J31" i="10"/>
  <c r="J30" i="10"/>
  <c r="J29" i="10"/>
  <c r="J28" i="10"/>
  <c r="J27" i="10"/>
  <c r="J26" i="10"/>
  <c r="J25" i="10"/>
  <c r="J24" i="10"/>
  <c r="J23" i="10"/>
  <c r="I26" i="62"/>
  <c r="I25" i="62"/>
  <c r="I24" i="62"/>
  <c r="I23" i="62"/>
  <c r="I22" i="62"/>
  <c r="I21" i="62"/>
  <c r="I20" i="62"/>
  <c r="I19" i="62"/>
  <c r="I18" i="62"/>
  <c r="I17" i="62"/>
  <c r="I16" i="62"/>
  <c r="I15" i="62"/>
  <c r="I14" i="62"/>
  <c r="I13" i="62"/>
  <c r="I12" i="62"/>
  <c r="I11" i="62"/>
  <c r="I10" i="62"/>
  <c r="I9" i="62"/>
  <c r="B1" i="62"/>
  <c r="I54" i="61" l="1"/>
  <c r="I51" i="61"/>
  <c r="I50" i="61"/>
  <c r="I49" i="61"/>
  <c r="I48" i="61"/>
  <c r="I47" i="61"/>
  <c r="I46" i="61"/>
  <c r="I42" i="61"/>
  <c r="I41" i="61"/>
  <c r="I40" i="61"/>
  <c r="I37" i="61"/>
  <c r="I36" i="61"/>
  <c r="I35" i="61"/>
  <c r="I34" i="61"/>
  <c r="I33" i="61"/>
  <c r="I32" i="61"/>
  <c r="I31" i="61"/>
  <c r="I30" i="61"/>
  <c r="I29" i="61"/>
  <c r="I28" i="61"/>
  <c r="I27" i="61"/>
  <c r="I24" i="61"/>
  <c r="I23" i="61"/>
  <c r="I22" i="61"/>
  <c r="I21" i="61"/>
  <c r="H56" i="61"/>
  <c r="I56" i="61" s="1"/>
  <c r="H57" i="61"/>
  <c r="I57" i="61" s="1"/>
  <c r="H38" i="61"/>
  <c r="I38" i="61" s="1"/>
  <c r="H55" i="61"/>
  <c r="I55" i="61" s="1"/>
  <c r="H53" i="61"/>
  <c r="I53" i="61" s="1"/>
  <c r="H52" i="61"/>
  <c r="I52" i="61" s="1"/>
  <c r="H45" i="61"/>
  <c r="I45" i="61" s="1"/>
  <c r="H44" i="61"/>
  <c r="I44" i="61" s="1"/>
  <c r="H43" i="61"/>
  <c r="I43" i="61" s="1"/>
  <c r="H26" i="61"/>
  <c r="I26" i="61" s="1"/>
  <c r="H25" i="61"/>
  <c r="I25" i="61" s="1"/>
  <c r="H52" i="11"/>
  <c r="I52" i="11" s="1"/>
  <c r="H53" i="11"/>
  <c r="I53" i="11" s="1"/>
  <c r="H38" i="11"/>
  <c r="I38" i="11" s="1"/>
  <c r="H23" i="11"/>
  <c r="I23" i="11" s="1"/>
  <c r="H37" i="11"/>
  <c r="I37" i="11" s="1"/>
  <c r="H22" i="11"/>
  <c r="I22" i="11" s="1"/>
  <c r="H58" i="11"/>
  <c r="I58" i="11" s="1"/>
  <c r="H45" i="11"/>
  <c r="I45" i="11" s="1"/>
  <c r="H44" i="11"/>
  <c r="I44" i="11" s="1"/>
  <c r="H43" i="11"/>
  <c r="I43" i="11" s="1"/>
  <c r="H30" i="11"/>
  <c r="I30" i="11" s="1"/>
  <c r="H29" i="11"/>
  <c r="H28" i="11"/>
  <c r="I28" i="11" s="1"/>
  <c r="H15" i="11"/>
  <c r="H14" i="11"/>
  <c r="I14" i="11" s="1"/>
  <c r="H13" i="11"/>
  <c r="I13" i="11" s="1"/>
  <c r="I57" i="11"/>
  <c r="I56" i="11"/>
  <c r="I55" i="11"/>
  <c r="I51" i="11"/>
  <c r="I50" i="11"/>
  <c r="I49" i="11"/>
  <c r="I48" i="11"/>
  <c r="I47" i="11"/>
  <c r="I46" i="11"/>
  <c r="I42" i="11"/>
  <c r="I41" i="11"/>
  <c r="I40" i="11"/>
  <c r="I36" i="11"/>
  <c r="I35" i="11"/>
  <c r="I34" i="11"/>
  <c r="I33" i="11"/>
  <c r="I32" i="11"/>
  <c r="I31" i="11"/>
  <c r="I29" i="11"/>
  <c r="I27" i="11"/>
  <c r="I26" i="11"/>
  <c r="I25" i="11"/>
  <c r="I21" i="11"/>
  <c r="I20" i="11"/>
  <c r="I19" i="11"/>
  <c r="I18" i="11"/>
  <c r="I17" i="11"/>
  <c r="I16" i="11"/>
  <c r="I15" i="11"/>
  <c r="I12" i="11"/>
  <c r="I11" i="11"/>
  <c r="I10" i="11"/>
  <c r="B1" i="61" l="1"/>
  <c r="I47" i="10" l="1"/>
  <c r="I45" i="10"/>
  <c r="I44" i="10"/>
  <c r="I43" i="10"/>
  <c r="I13" i="10"/>
  <c r="A1" i="53" l="1"/>
  <c r="G19" i="60" l="1"/>
  <c r="G41" i="59"/>
  <c r="G115" i="58"/>
  <c r="H65" i="57"/>
  <c r="H22" i="56"/>
  <c r="G27" i="55"/>
  <c r="G52" i="54" l="1"/>
  <c r="O82" i="53" l="1"/>
  <c r="M82" i="53"/>
  <c r="K82" i="53"/>
  <c r="I82" i="53"/>
  <c r="G82" i="53"/>
  <c r="E82" i="53"/>
  <c r="Q81" i="53"/>
  <c r="R81" i="53" s="1"/>
  <c r="C81" i="53"/>
  <c r="R80" i="53"/>
  <c r="Q80" i="53"/>
  <c r="C80" i="53"/>
  <c r="Q79" i="53"/>
  <c r="R79" i="53" s="1"/>
  <c r="C79" i="53"/>
  <c r="Q78" i="53"/>
  <c r="R78" i="53" s="1"/>
  <c r="C78" i="53"/>
  <c r="Q77" i="53"/>
  <c r="R77" i="53" s="1"/>
  <c r="C77" i="53"/>
  <c r="R76" i="53"/>
  <c r="Q76" i="53"/>
  <c r="C76" i="53"/>
  <c r="Q75" i="53"/>
  <c r="R75" i="53" s="1"/>
  <c r="C75" i="53"/>
  <c r="Q74" i="53"/>
  <c r="R74" i="53" s="1"/>
  <c r="C74" i="53"/>
  <c r="Q73" i="53"/>
  <c r="R73" i="53" s="1"/>
  <c r="C73" i="53"/>
  <c r="R72" i="53"/>
  <c r="Q72" i="53"/>
  <c r="C72" i="53"/>
  <c r="Q71" i="53"/>
  <c r="R71" i="53" s="1"/>
  <c r="C71" i="53"/>
  <c r="Q70" i="53"/>
  <c r="R70" i="53" s="1"/>
  <c r="C70" i="53"/>
  <c r="Q69" i="53"/>
  <c r="R69" i="53" s="1"/>
  <c r="C69" i="53"/>
  <c r="R68" i="53"/>
  <c r="R82" i="53" s="1"/>
  <c r="Q68" i="53"/>
  <c r="C68" i="53"/>
  <c r="O66" i="53"/>
  <c r="M66" i="53"/>
  <c r="K66" i="53"/>
  <c r="I66" i="53"/>
  <c r="G66" i="53"/>
  <c r="E66" i="53"/>
  <c r="Q65" i="53"/>
  <c r="Q66" i="53" s="1"/>
  <c r="C65" i="53"/>
  <c r="Q64" i="53"/>
  <c r="R64" i="53" s="1"/>
  <c r="C64" i="53"/>
  <c r="O62" i="53"/>
  <c r="M62" i="53"/>
  <c r="K62" i="53"/>
  <c r="I62" i="53"/>
  <c r="G62" i="53"/>
  <c r="E62" i="53"/>
  <c r="Q61" i="53"/>
  <c r="R61" i="53" s="1"/>
  <c r="C61" i="53"/>
  <c r="R60" i="53"/>
  <c r="Q60" i="53"/>
  <c r="C60" i="53"/>
  <c r="Q59" i="53"/>
  <c r="R59" i="53" s="1"/>
  <c r="C59" i="53"/>
  <c r="Q58" i="53"/>
  <c r="R58" i="53" s="1"/>
  <c r="C58" i="53"/>
  <c r="Q57" i="53"/>
  <c r="R57" i="53" s="1"/>
  <c r="C57" i="53"/>
  <c r="R56" i="53"/>
  <c r="Q56" i="53"/>
  <c r="C56" i="53"/>
  <c r="Q55" i="53"/>
  <c r="R55" i="53" s="1"/>
  <c r="C55" i="53"/>
  <c r="Q54" i="53"/>
  <c r="R54" i="53" s="1"/>
  <c r="C54" i="53"/>
  <c r="Q53" i="53"/>
  <c r="R53" i="53" s="1"/>
  <c r="C53" i="53"/>
  <c r="R52" i="53"/>
  <c r="Q52" i="53"/>
  <c r="C52" i="53"/>
  <c r="Q51" i="53"/>
  <c r="R51" i="53" s="1"/>
  <c r="C51" i="53"/>
  <c r="Q50" i="53"/>
  <c r="R50" i="53" s="1"/>
  <c r="C50" i="53"/>
  <c r="Q49" i="53"/>
  <c r="R49" i="53" s="1"/>
  <c r="C49" i="53"/>
  <c r="R48" i="53"/>
  <c r="Q48" i="53"/>
  <c r="C48" i="53"/>
  <c r="Q47" i="53"/>
  <c r="R47" i="53" s="1"/>
  <c r="C47" i="53"/>
  <c r="Q46" i="53"/>
  <c r="Q62" i="53" s="1"/>
  <c r="C46" i="53"/>
  <c r="O44" i="53"/>
  <c r="M44" i="53"/>
  <c r="M84" i="53" s="1"/>
  <c r="K44" i="53"/>
  <c r="I44" i="53"/>
  <c r="G44" i="53"/>
  <c r="E44" i="53"/>
  <c r="E84" i="53" s="1"/>
  <c r="Q43" i="53"/>
  <c r="R43" i="53" s="1"/>
  <c r="C43" i="53"/>
  <c r="R42" i="53"/>
  <c r="Q42" i="53"/>
  <c r="C42" i="53"/>
  <c r="Q41" i="53"/>
  <c r="R41" i="53" s="1"/>
  <c r="C41" i="53"/>
  <c r="Q40" i="53"/>
  <c r="R40" i="53" s="1"/>
  <c r="C40" i="53"/>
  <c r="Q39" i="53"/>
  <c r="R39" i="53" s="1"/>
  <c r="C39" i="53"/>
  <c r="R38" i="53"/>
  <c r="Q38" i="53"/>
  <c r="C38" i="53"/>
  <c r="Q37" i="53"/>
  <c r="R37" i="53" s="1"/>
  <c r="C37" i="53"/>
  <c r="Q36" i="53"/>
  <c r="R36" i="53" s="1"/>
  <c r="C36" i="53"/>
  <c r="Q35" i="53"/>
  <c r="R35" i="53" s="1"/>
  <c r="C35" i="53"/>
  <c r="O33" i="53"/>
  <c r="M33" i="53"/>
  <c r="K33" i="53"/>
  <c r="I33" i="53"/>
  <c r="G33" i="53"/>
  <c r="E33" i="53"/>
  <c r="R32" i="53"/>
  <c r="Q32" i="53"/>
  <c r="C32" i="53"/>
  <c r="Q31" i="53"/>
  <c r="R31" i="53" s="1"/>
  <c r="C31" i="53"/>
  <c r="Q30" i="53"/>
  <c r="R30" i="53" s="1"/>
  <c r="C30" i="53"/>
  <c r="Q29" i="53"/>
  <c r="R29" i="53" s="1"/>
  <c r="C29" i="53"/>
  <c r="R28" i="53"/>
  <c r="R33" i="53" s="1"/>
  <c r="Q28" i="53"/>
  <c r="Q33" i="53" s="1"/>
  <c r="C28" i="53"/>
  <c r="O26" i="53"/>
  <c r="M26" i="53"/>
  <c r="K26" i="53"/>
  <c r="I26" i="53"/>
  <c r="G26" i="53"/>
  <c r="E26" i="53"/>
  <c r="Q25" i="53"/>
  <c r="R25" i="53" s="1"/>
  <c r="C25" i="53"/>
  <c r="Q24" i="53"/>
  <c r="R24" i="53" s="1"/>
  <c r="C24" i="53"/>
  <c r="Q23" i="53"/>
  <c r="R23" i="53" s="1"/>
  <c r="C23" i="53"/>
  <c r="R22" i="53"/>
  <c r="Q22" i="53"/>
  <c r="C22" i="53"/>
  <c r="Q21" i="53"/>
  <c r="R21" i="53" s="1"/>
  <c r="R26" i="53" s="1"/>
  <c r="C21" i="53"/>
  <c r="O19" i="53"/>
  <c r="M19" i="53"/>
  <c r="K19" i="53"/>
  <c r="I19" i="53"/>
  <c r="G19" i="53"/>
  <c r="E19" i="53"/>
  <c r="Q18" i="53"/>
  <c r="R18" i="53" s="1"/>
  <c r="C18" i="53"/>
  <c r="Q17" i="53"/>
  <c r="R17" i="53" s="1"/>
  <c r="C17" i="53"/>
  <c r="R16" i="53"/>
  <c r="Q16" i="53"/>
  <c r="C16" i="53"/>
  <c r="O14" i="53"/>
  <c r="O84" i="53" s="1"/>
  <c r="M14" i="53"/>
  <c r="K14" i="53"/>
  <c r="K84" i="53" s="1"/>
  <c r="I14" i="53"/>
  <c r="I84" i="53" s="1"/>
  <c r="G14" i="53"/>
  <c r="G84" i="53" s="1"/>
  <c r="E14" i="53"/>
  <c r="Q13" i="53"/>
  <c r="R13" i="53" s="1"/>
  <c r="C13" i="53"/>
  <c r="Q12" i="53"/>
  <c r="R12" i="53" s="1"/>
  <c r="C12" i="53"/>
  <c r="Q11" i="53"/>
  <c r="R11" i="53" s="1"/>
  <c r="C11" i="53"/>
  <c r="R10" i="53"/>
  <c r="Q10" i="53"/>
  <c r="C10" i="53"/>
  <c r="Q9" i="53"/>
  <c r="R9" i="53" s="1"/>
  <c r="R14" i="53" s="1"/>
  <c r="C9" i="53"/>
  <c r="R44" i="53" l="1"/>
  <c r="R19" i="53"/>
  <c r="Q14" i="53"/>
  <c r="Q26" i="53"/>
  <c r="Q19" i="53"/>
  <c r="R65" i="53"/>
  <c r="R66" i="53" s="1"/>
  <c r="R84" i="53" s="1"/>
  <c r="R87" i="53" s="1"/>
  <c r="Q44" i="53"/>
  <c r="R46" i="53"/>
  <c r="R62" i="53" s="1"/>
  <c r="Q82" i="53"/>
  <c r="Q84" i="53" l="1"/>
  <c r="F99" i="12" l="1"/>
  <c r="G99" i="12"/>
  <c r="C99" i="12"/>
  <c r="E104" i="2"/>
  <c r="F104" i="2"/>
  <c r="E105" i="2"/>
  <c r="F105" i="2"/>
  <c r="B104" i="2"/>
  <c r="B105" i="2"/>
  <c r="G38" i="12" l="1"/>
  <c r="F38" i="12"/>
  <c r="C38" i="12"/>
  <c r="G37" i="12"/>
  <c r="F37" i="12"/>
  <c r="C37" i="12"/>
  <c r="G36" i="12"/>
  <c r="F36" i="12"/>
  <c r="C36" i="12"/>
  <c r="F43" i="2"/>
  <c r="E43" i="2"/>
  <c r="B43" i="2"/>
  <c r="F42" i="2"/>
  <c r="E42" i="2"/>
  <c r="B42" i="2"/>
  <c r="F41" i="2"/>
  <c r="E41" i="2"/>
  <c r="B41" i="2"/>
  <c r="F13" i="12" l="1"/>
  <c r="G13" i="12"/>
  <c r="C13" i="12"/>
  <c r="C14" i="12"/>
  <c r="E13" i="2"/>
  <c r="F13" i="2"/>
  <c r="B13" i="2"/>
  <c r="E48" i="10" l="1"/>
  <c r="C76" i="12"/>
  <c r="F76" i="12"/>
  <c r="G76" i="12"/>
  <c r="F82" i="2"/>
  <c r="E82" i="2"/>
  <c r="B82" i="2"/>
  <c r="G28" i="12" l="1"/>
  <c r="G27" i="12"/>
  <c r="G39" i="12"/>
  <c r="C21" i="12" l="1"/>
  <c r="E20" i="10" l="1"/>
  <c r="E19" i="10"/>
  <c r="E21" i="10"/>
  <c r="E18" i="10"/>
  <c r="E17" i="10"/>
  <c r="E10" i="10"/>
  <c r="E11" i="10"/>
  <c r="E12" i="10"/>
  <c r="E13" i="10"/>
  <c r="E14" i="10"/>
  <c r="E15" i="10"/>
  <c r="E16"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9" i="10"/>
  <c r="E50" i="10"/>
  <c r="E51" i="10"/>
  <c r="E9" i="10"/>
  <c r="F95" i="12"/>
  <c r="C89" i="12"/>
  <c r="C88" i="12"/>
  <c r="C87" i="12"/>
  <c r="C90" i="12"/>
  <c r="C91" i="12"/>
  <c r="C92" i="12"/>
  <c r="C93" i="12"/>
  <c r="C94" i="12"/>
  <c r="C95" i="12"/>
  <c r="C96" i="12"/>
  <c r="C97" i="12"/>
  <c r="C108" i="12"/>
  <c r="C109" i="12"/>
  <c r="C110" i="12"/>
  <c r="C83" i="12"/>
  <c r="C78" i="12"/>
  <c r="C77" i="12"/>
  <c r="C75" i="12"/>
  <c r="C63" i="12"/>
  <c r="C62" i="12"/>
  <c r="C61" i="12"/>
  <c r="C60" i="12"/>
  <c r="C59" i="12"/>
  <c r="C58" i="12"/>
  <c r="C57" i="12"/>
  <c r="C56" i="12"/>
  <c r="C55" i="12"/>
  <c r="C54" i="12"/>
  <c r="C53" i="12"/>
  <c r="F34" i="12"/>
  <c r="G34" i="12"/>
  <c r="F35" i="12"/>
  <c r="G35" i="12"/>
  <c r="C39" i="12"/>
  <c r="C35" i="12"/>
  <c r="C34" i="12"/>
  <c r="C33" i="12"/>
  <c r="C32" i="12"/>
  <c r="C26" i="12"/>
  <c r="C27" i="12"/>
  <c r="C28" i="12"/>
  <c r="C25" i="12"/>
  <c r="C20" i="12"/>
  <c r="C19" i="12"/>
  <c r="F11" i="12"/>
  <c r="F12" i="12"/>
  <c r="F14" i="12"/>
  <c r="F15" i="12"/>
  <c r="C11" i="12"/>
  <c r="C12" i="12"/>
  <c r="C15" i="12"/>
  <c r="C10" i="12"/>
  <c r="B60" i="2"/>
  <c r="B61" i="2"/>
  <c r="B62" i="2"/>
  <c r="B63" i="2"/>
  <c r="B64" i="2"/>
  <c r="B65" i="2"/>
  <c r="B66" i="2"/>
  <c r="B67" i="2"/>
  <c r="B68" i="2"/>
  <c r="B69" i="2"/>
  <c r="B81" i="2"/>
  <c r="B83" i="2"/>
  <c r="B84" i="2"/>
  <c r="B59" i="2"/>
  <c r="F40" i="2"/>
  <c r="E40" i="2"/>
  <c r="B40" i="2"/>
  <c r="F39" i="2"/>
  <c r="E39" i="2"/>
  <c r="B39" i="2"/>
  <c r="B38" i="2"/>
  <c r="B44" i="2"/>
  <c r="B115" i="2"/>
  <c r="B114" i="2"/>
  <c r="B113" i="2"/>
  <c r="B112" i="2"/>
  <c r="B102" i="2"/>
  <c r="B101" i="2"/>
  <c r="B100" i="2"/>
  <c r="B99" i="2"/>
  <c r="B98" i="2"/>
  <c r="B97" i="2"/>
  <c r="B96" i="2"/>
  <c r="B95" i="2"/>
  <c r="B94" i="2"/>
  <c r="B93" i="2"/>
  <c r="B92" i="2"/>
  <c r="B88" i="2"/>
  <c r="B54" i="2"/>
  <c r="B53" i="2"/>
  <c r="B52" i="2"/>
  <c r="B51" i="2"/>
  <c r="B50" i="2"/>
  <c r="B49" i="2"/>
  <c r="B48" i="2"/>
  <c r="B37" i="2"/>
  <c r="B33" i="2"/>
  <c r="B32" i="2"/>
  <c r="B31" i="2"/>
  <c r="B30" i="2"/>
  <c r="B25" i="2"/>
  <c r="B24" i="2"/>
  <c r="B23" i="2"/>
  <c r="E19" i="2"/>
  <c r="E18" i="2"/>
  <c r="E17" i="2"/>
  <c r="E16" i="2"/>
  <c r="E15" i="2"/>
  <c r="B11" i="2"/>
  <c r="B12" i="2"/>
  <c r="B14" i="2"/>
  <c r="B15" i="2"/>
  <c r="B16" i="2"/>
  <c r="B17" i="2"/>
  <c r="B18" i="2"/>
  <c r="B19" i="2"/>
  <c r="F15" i="2"/>
  <c r="B10" i="2"/>
  <c r="F99" i="2" l="1"/>
  <c r="E99" i="2"/>
  <c r="F17" i="2" l="1"/>
  <c r="F25" i="2" l="1"/>
  <c r="E25" i="2"/>
  <c r="G12" i="12"/>
  <c r="E10" i="2" l="1"/>
  <c r="F10" i="2"/>
  <c r="G10" i="12" l="1"/>
  <c r="E93" i="2" l="1"/>
  <c r="E94" i="2"/>
  <c r="E95" i="2"/>
  <c r="E96" i="2"/>
  <c r="E97" i="2"/>
  <c r="E98" i="2"/>
  <c r="E100" i="2"/>
  <c r="E101" i="2"/>
  <c r="E102" i="2"/>
  <c r="E112" i="2"/>
  <c r="E113" i="2"/>
  <c r="E114" i="2"/>
  <c r="E115" i="2"/>
  <c r="E92" i="2"/>
  <c r="E88" i="2"/>
  <c r="E60" i="2"/>
  <c r="E61" i="2"/>
  <c r="E62" i="2"/>
  <c r="E63" i="2"/>
  <c r="E64" i="2"/>
  <c r="E65" i="2"/>
  <c r="E66" i="2"/>
  <c r="E67" i="2"/>
  <c r="E68" i="2"/>
  <c r="E69" i="2"/>
  <c r="E81" i="2"/>
  <c r="E83" i="2"/>
  <c r="E84" i="2"/>
  <c r="E59" i="2"/>
  <c r="E49" i="2"/>
  <c r="E50" i="2"/>
  <c r="E51" i="2"/>
  <c r="E52" i="2"/>
  <c r="E53" i="2"/>
  <c r="E54" i="2"/>
  <c r="E38" i="2"/>
  <c r="E44" i="2"/>
  <c r="E48" i="2"/>
  <c r="E37" i="2"/>
  <c r="E31" i="2"/>
  <c r="E32" i="2"/>
  <c r="E33" i="2"/>
  <c r="E24" i="2"/>
  <c r="E26" i="2"/>
  <c r="E30" i="2"/>
  <c r="E23" i="2"/>
  <c r="E11" i="2"/>
  <c r="E12" i="2"/>
  <c r="E14" i="2"/>
  <c r="F88" i="12"/>
  <c r="F89" i="12"/>
  <c r="F90" i="12"/>
  <c r="F91" i="12"/>
  <c r="F92" i="12"/>
  <c r="F93" i="12"/>
  <c r="F96" i="12"/>
  <c r="F97" i="12"/>
  <c r="F108" i="12"/>
  <c r="F109" i="12"/>
  <c r="F110" i="12"/>
  <c r="F87" i="12"/>
  <c r="F83" i="12"/>
  <c r="F54" i="12"/>
  <c r="F55" i="12"/>
  <c r="F56" i="12"/>
  <c r="F57" i="12"/>
  <c r="F58" i="12"/>
  <c r="F59" i="12"/>
  <c r="F60" i="12"/>
  <c r="F61" i="12"/>
  <c r="F62" i="12"/>
  <c r="F63" i="12"/>
  <c r="F75" i="12"/>
  <c r="F77" i="12"/>
  <c r="F78" i="12"/>
  <c r="F53" i="12"/>
  <c r="F44" i="12"/>
  <c r="F45" i="12"/>
  <c r="F46" i="12"/>
  <c r="F47" i="12"/>
  <c r="F48" i="12"/>
  <c r="F49" i="12"/>
  <c r="F43" i="12"/>
  <c r="F33" i="12"/>
  <c r="F39" i="12"/>
  <c r="F32" i="12"/>
  <c r="F26" i="12"/>
  <c r="F27" i="12"/>
  <c r="F28" i="12"/>
  <c r="F25" i="12"/>
  <c r="F20" i="12"/>
  <c r="F21" i="12"/>
  <c r="F19" i="12"/>
  <c r="F10" i="12"/>
  <c r="G83" i="12"/>
  <c r="F32" i="2" l="1"/>
  <c r="A1" i="2" l="1"/>
  <c r="A1" i="12"/>
  <c r="B1" i="11"/>
  <c r="G110" i="12" l="1"/>
  <c r="G109" i="12"/>
  <c r="G108" i="12"/>
  <c r="G97" i="12"/>
  <c r="G96" i="12"/>
  <c r="G95" i="12"/>
  <c r="G94" i="12"/>
  <c r="G93" i="12"/>
  <c r="G92" i="12"/>
  <c r="G91" i="12"/>
  <c r="G90" i="12"/>
  <c r="G89" i="12"/>
  <c r="G88" i="12"/>
  <c r="G87" i="12"/>
  <c r="G78" i="12"/>
  <c r="G77" i="12"/>
  <c r="G75" i="12"/>
  <c r="G63" i="12"/>
  <c r="G62" i="12"/>
  <c r="G61" i="12"/>
  <c r="G60" i="12"/>
  <c r="G59" i="12"/>
  <c r="G58" i="12"/>
  <c r="G57" i="12"/>
  <c r="G56" i="12"/>
  <c r="G55" i="12"/>
  <c r="G54" i="12"/>
  <c r="G53" i="12"/>
  <c r="G49" i="12"/>
  <c r="G48" i="12"/>
  <c r="G47" i="12"/>
  <c r="G46" i="12"/>
  <c r="G45" i="12"/>
  <c r="G44" i="12"/>
  <c r="G43" i="12"/>
  <c r="G33" i="12"/>
  <c r="G32" i="12"/>
  <c r="G26" i="12"/>
  <c r="G25" i="12"/>
  <c r="G21" i="12"/>
  <c r="G20" i="12"/>
  <c r="G19" i="12"/>
  <c r="G15" i="12"/>
  <c r="G14" i="12"/>
  <c r="G11" i="12"/>
  <c r="C2" i="54" l="1"/>
  <c r="C2" i="58"/>
  <c r="C2" i="55"/>
  <c r="C2" i="59"/>
  <c r="D2" i="56"/>
  <c r="C2" i="60"/>
  <c r="D2" i="57"/>
  <c r="F115" i="2"/>
  <c r="F114" i="2"/>
  <c r="F113" i="2"/>
  <c r="F112" i="2"/>
  <c r="F102" i="2"/>
  <c r="F101" i="2"/>
  <c r="F100" i="2"/>
  <c r="F98" i="2"/>
  <c r="F97" i="2"/>
  <c r="F96" i="2"/>
  <c r="F95" i="2"/>
  <c r="F94" i="2"/>
  <c r="F93" i="2"/>
  <c r="F92" i="2"/>
  <c r="F88" i="2"/>
  <c r="F84" i="2"/>
  <c r="F83" i="2"/>
  <c r="F81" i="2"/>
  <c r="F69" i="2"/>
  <c r="F68" i="2"/>
  <c r="F67" i="2"/>
  <c r="F66" i="2"/>
  <c r="F65" i="2"/>
  <c r="F64" i="2"/>
  <c r="F63" i="2"/>
  <c r="F62" i="2"/>
  <c r="F61" i="2"/>
  <c r="F60" i="2"/>
  <c r="F59" i="2"/>
  <c r="F54" i="2"/>
  <c r="F53" i="2"/>
  <c r="F52" i="2"/>
  <c r="F51" i="2"/>
  <c r="F50" i="2"/>
  <c r="F49" i="2"/>
  <c r="F48" i="2"/>
  <c r="F44" i="2"/>
  <c r="F38" i="2"/>
  <c r="F37" i="2"/>
  <c r="F33" i="2"/>
  <c r="F31" i="2"/>
  <c r="F30" i="2"/>
  <c r="F24" i="2"/>
  <c r="F23" i="2"/>
  <c r="F19" i="2"/>
  <c r="F18" i="2"/>
  <c r="F16" i="2"/>
  <c r="F12" i="2"/>
  <c r="F11" i="2"/>
  <c r="F14" i="2"/>
  <c r="BB116" i="2" l="1"/>
  <c r="AP116" i="2"/>
  <c r="AA116" i="2"/>
  <c r="O116" i="2"/>
  <c r="BE89" i="2"/>
  <c r="BB89" i="2"/>
  <c r="AS89" i="2"/>
  <c r="AP89" i="2"/>
  <c r="AG89" i="2"/>
  <c r="AD89" i="2"/>
  <c r="U89" i="2"/>
  <c r="R89" i="2"/>
  <c r="AV85" i="2"/>
  <c r="X85" i="2"/>
  <c r="BH89" i="2"/>
  <c r="AY89" i="2"/>
  <c r="AV89" i="2"/>
  <c r="AM89" i="2"/>
  <c r="AJ89" i="2"/>
  <c r="AA89" i="2"/>
  <c r="X89" i="2"/>
  <c r="O89" i="2"/>
  <c r="L89" i="2"/>
  <c r="BE85" i="2"/>
  <c r="AG85" i="2"/>
  <c r="BB45" i="2"/>
  <c r="AD45" i="2"/>
  <c r="BB34" i="2"/>
  <c r="AP34" i="2"/>
  <c r="AD34" i="2"/>
  <c r="R34" i="2"/>
  <c r="I89" i="2"/>
  <c r="O34" i="2" l="1"/>
  <c r="AA34" i="2"/>
  <c r="AM34" i="2"/>
  <c r="AY34" i="2"/>
  <c r="O85" i="2"/>
  <c r="AA85" i="2"/>
  <c r="AM85" i="2"/>
  <c r="AY85" i="2"/>
  <c r="U85" i="2"/>
  <c r="AS85" i="2"/>
  <c r="R45" i="2"/>
  <c r="AP45" i="2"/>
  <c r="L34" i="2"/>
  <c r="AJ34" i="2"/>
  <c r="BH34" i="2"/>
  <c r="U34" i="2"/>
  <c r="AS34" i="2"/>
  <c r="O55" i="2"/>
  <c r="AM55" i="2"/>
  <c r="AD85" i="2"/>
  <c r="BB85" i="2"/>
  <c r="L85" i="2"/>
  <c r="AJ85" i="2"/>
  <c r="BH85" i="2"/>
  <c r="X116" i="2"/>
  <c r="AV116" i="2"/>
  <c r="AY116" i="2"/>
  <c r="L116" i="2"/>
  <c r="X34" i="2"/>
  <c r="AV34" i="2"/>
  <c r="AG34" i="2"/>
  <c r="BE34" i="2"/>
  <c r="AY55" i="2"/>
  <c r="R85" i="2"/>
  <c r="AP85" i="2"/>
  <c r="AJ116" i="2"/>
  <c r="BH116" i="2"/>
  <c r="AM116" i="2"/>
  <c r="R20" i="2"/>
  <c r="AD20" i="2"/>
  <c r="AP20" i="2"/>
  <c r="BB20" i="2"/>
  <c r="L20" i="2"/>
  <c r="U20" i="2"/>
  <c r="L45" i="2"/>
  <c r="X45" i="2"/>
  <c r="AJ45" i="2"/>
  <c r="AV45" i="2"/>
  <c r="BH45" i="2"/>
  <c r="AG20" i="2"/>
  <c r="AS20" i="2"/>
  <c r="BE20" i="2"/>
  <c r="BH20" i="2"/>
  <c r="BE55" i="2"/>
  <c r="BE116" i="2"/>
  <c r="AV20" i="2"/>
  <c r="AS55" i="2"/>
  <c r="AS116" i="2"/>
  <c r="AJ20" i="2"/>
  <c r="AG55" i="2"/>
  <c r="AG116" i="2"/>
  <c r="AD116" i="2"/>
  <c r="AA55" i="2"/>
  <c r="X20" i="2"/>
  <c r="U55" i="2"/>
  <c r="U116" i="2"/>
  <c r="R116" i="2"/>
  <c r="AA20" i="2"/>
  <c r="AM20" i="2"/>
  <c r="AY20" i="2"/>
  <c r="O27" i="2"/>
  <c r="AA27" i="2"/>
  <c r="AM27" i="2"/>
  <c r="AY27" i="2"/>
  <c r="U27" i="2"/>
  <c r="AG27" i="2"/>
  <c r="AS27" i="2"/>
  <c r="BE27" i="2"/>
  <c r="X27" i="2"/>
  <c r="AJ27" i="2"/>
  <c r="AV27" i="2"/>
  <c r="BH27" i="2"/>
  <c r="U45" i="2"/>
  <c r="AG45" i="2"/>
  <c r="AS45" i="2"/>
  <c r="BE45" i="2"/>
  <c r="L55" i="2"/>
  <c r="X55" i="2"/>
  <c r="AJ55" i="2"/>
  <c r="AV55" i="2"/>
  <c r="BH55" i="2"/>
  <c r="L27" i="2"/>
  <c r="R27" i="2"/>
  <c r="AD27" i="2"/>
  <c r="AP27" i="2"/>
  <c r="BB27" i="2"/>
  <c r="O20" i="2"/>
  <c r="O45" i="2"/>
  <c r="AA45" i="2"/>
  <c r="AM45" i="2"/>
  <c r="AY45" i="2"/>
  <c r="R55" i="2"/>
  <c r="AD55" i="2"/>
  <c r="AP55" i="2"/>
  <c r="BB55" i="2"/>
  <c r="I20" i="2"/>
  <c r="I27" i="2"/>
  <c r="I45" i="2"/>
  <c r="I85" i="2"/>
  <c r="I116" i="2"/>
  <c r="I34" i="2"/>
  <c r="I55" i="2"/>
  <c r="AV119" i="2" l="1"/>
  <c r="X119" i="2"/>
  <c r="BH119" i="2"/>
  <c r="AJ119" i="2"/>
  <c r="L119" i="2"/>
  <c r="BB119" i="2"/>
  <c r="AD119" i="2"/>
  <c r="BE119" i="2"/>
  <c r="AG119" i="2"/>
  <c r="AY119" i="2"/>
  <c r="AA119" i="2"/>
  <c r="AP119" i="2"/>
  <c r="R119" i="2"/>
  <c r="AS119" i="2"/>
  <c r="U119" i="2"/>
  <c r="AM119" i="2"/>
  <c r="O119" i="2"/>
  <c r="I119" i="2"/>
  <c r="T89" i="2" l="1"/>
  <c r="AO89" i="2"/>
  <c r="AL89" i="2"/>
  <c r="N89" i="2"/>
  <c r="Q89" i="2"/>
  <c r="H89" i="2"/>
  <c r="BA89" i="2"/>
  <c r="AR89" i="2"/>
  <c r="AU89" i="2"/>
  <c r="BG89" i="2"/>
  <c r="AF89" i="2"/>
  <c r="K89" i="2"/>
  <c r="W89" i="2"/>
  <c r="BD45" i="2"/>
  <c r="AX89" i="2"/>
  <c r="AI34" i="2"/>
  <c r="BD89" i="2"/>
  <c r="Z89" i="2"/>
  <c r="AC34" i="2"/>
  <c r="N34" i="2"/>
  <c r="W45" i="2"/>
  <c r="AI89" i="2"/>
  <c r="AR55" i="2"/>
  <c r="W34" i="2"/>
  <c r="H27" i="2"/>
  <c r="W27" i="2"/>
  <c r="BD27" i="2"/>
  <c r="K45" i="2"/>
  <c r="Z34" i="2"/>
  <c r="AU55" i="2"/>
  <c r="AI55" i="2"/>
  <c r="AF55" i="2"/>
  <c r="AC89" i="2"/>
  <c r="W55" i="2"/>
  <c r="BD34" i="2"/>
  <c r="AU45" i="2"/>
  <c r="AU85" i="2"/>
  <c r="T116" i="2" l="1"/>
  <c r="H116" i="2"/>
  <c r="Z85" i="2"/>
  <c r="Q116" i="2"/>
  <c r="BD20" i="2"/>
  <c r="AO55" i="2"/>
  <c r="W116" i="2"/>
  <c r="BG116" i="2"/>
  <c r="AR45" i="2"/>
  <c r="N45" i="2"/>
  <c r="AU20" i="2"/>
  <c r="Q27" i="2"/>
  <c r="Q85" i="2"/>
  <c r="BG55" i="2"/>
  <c r="N27" i="2"/>
  <c r="AR116" i="2"/>
  <c r="Z20" i="2"/>
  <c r="H20" i="2"/>
  <c r="BA116" i="2"/>
  <c r="K116" i="2"/>
  <c r="Q20" i="2"/>
  <c r="K27" i="2"/>
  <c r="AF20" i="2"/>
  <c r="AX116" i="2"/>
  <c r="AX27" i="2"/>
  <c r="AO45" i="2"/>
  <c r="AF27" i="2"/>
  <c r="W20" i="2"/>
  <c r="AX85" i="2"/>
  <c r="AO20" i="2"/>
  <c r="Z116" i="2"/>
  <c r="AL55" i="2"/>
  <c r="N85" i="2"/>
  <c r="Z27" i="2"/>
  <c r="Q55" i="2"/>
  <c r="W85" i="2"/>
  <c r="BD116" i="2"/>
  <c r="H34" i="2"/>
  <c r="BG34" i="2"/>
  <c r="Q34" i="2"/>
  <c r="AO34" i="2"/>
  <c r="Z55" i="2"/>
  <c r="N20" i="2"/>
  <c r="AL45" i="2"/>
  <c r="H55" i="2"/>
  <c r="AC20" i="2"/>
  <c r="T20" i="2"/>
  <c r="AU116" i="2"/>
  <c r="K34" i="2"/>
  <c r="AF45" i="2"/>
  <c r="T34" i="2"/>
  <c r="AL27" i="2"/>
  <c r="BA45" i="2"/>
  <c r="AL116" i="2"/>
  <c r="AX34" i="2"/>
  <c r="N116" i="2"/>
  <c r="BG27" i="2"/>
  <c r="AL20" i="2"/>
  <c r="BD55" i="2"/>
  <c r="K20" i="2"/>
  <c r="AL85" i="2"/>
  <c r="AO116" i="2"/>
  <c r="AU27" i="2"/>
  <c r="AC27" i="2"/>
  <c r="BA34" i="2"/>
  <c r="AX20" i="2"/>
  <c r="AI27" i="2"/>
  <c r="AC55" i="2"/>
  <c r="AC85" i="2"/>
  <c r="AF34" i="2"/>
  <c r="K85" i="2"/>
  <c r="AI20" i="2"/>
  <c r="AI119" i="2" s="1"/>
  <c r="AR85" i="2"/>
  <c r="H45" i="2"/>
  <c r="Z45" i="2"/>
  <c r="AO85" i="2"/>
  <c r="AR34" i="2"/>
  <c r="T85" i="2"/>
  <c r="BD85" i="2"/>
  <c r="BA20" i="2"/>
  <c r="AC116" i="2"/>
  <c r="AI45" i="2"/>
  <c r="BG20" i="2"/>
  <c r="BA55" i="2"/>
  <c r="AX45" i="2"/>
  <c r="BA85" i="2"/>
  <c r="AO27" i="2"/>
  <c r="AR27" i="2"/>
  <c r="Q45" i="2"/>
  <c r="AX55" i="2"/>
  <c r="H85" i="2"/>
  <c r="K55" i="2"/>
  <c r="BG85" i="2"/>
  <c r="AC45" i="2"/>
  <c r="AI116" i="2"/>
  <c r="T55" i="2"/>
  <c r="T45" i="2"/>
  <c r="N55" i="2"/>
  <c r="BA27" i="2"/>
  <c r="AL34" i="2"/>
  <c r="AF116" i="2"/>
  <c r="T27" i="2"/>
  <c r="AI85" i="2"/>
  <c r="AF85" i="2"/>
  <c r="AU34" i="2"/>
  <c r="BG45" i="2"/>
  <c r="AR20" i="2"/>
  <c r="AR119" i="2" l="1"/>
  <c r="W119" i="2"/>
  <c r="BD119" i="2"/>
  <c r="T119" i="2"/>
  <c r="N119" i="2"/>
  <c r="AX119" i="2"/>
  <c r="AL119" i="2"/>
  <c r="AC119" i="2"/>
  <c r="H119" i="2"/>
  <c r="AO119" i="2"/>
  <c r="AF119" i="2"/>
  <c r="AU119" i="2"/>
  <c r="BA119" i="2"/>
  <c r="BG119" i="2"/>
  <c r="K119" i="2"/>
  <c r="Q119" i="2"/>
  <c r="Z119" i="2"/>
  <c r="J18" i="2"/>
  <c r="M18" i="2" s="1"/>
  <c r="P18" i="2" s="1"/>
  <c r="S18" i="2" s="1"/>
  <c r="V18" i="2" s="1"/>
  <c r="Y18" i="2" s="1"/>
  <c r="AB18" i="2" s="1"/>
  <c r="AE18" i="2" s="1"/>
  <c r="AH18" i="2" s="1"/>
  <c r="AK18" i="2" s="1"/>
  <c r="AN18" i="2" s="1"/>
  <c r="AQ18" i="2" s="1"/>
  <c r="AT18" i="2" s="1"/>
  <c r="AW18" i="2" s="1"/>
  <c r="AZ18" i="2" s="1"/>
  <c r="BC18" i="2" s="1"/>
  <c r="BF18" i="2" s="1"/>
  <c r="BI18" i="2" s="1"/>
  <c r="BK18" i="2" s="1"/>
  <c r="J17" i="2"/>
  <c r="M17" i="2" s="1"/>
  <c r="P17" i="2" s="1"/>
  <c r="S17" i="2" s="1"/>
  <c r="V17" i="2" s="1"/>
  <c r="Y17" i="2" s="1"/>
  <c r="AB17" i="2" s="1"/>
  <c r="AE17" i="2" s="1"/>
  <c r="AH17" i="2" s="1"/>
  <c r="AK17" i="2" s="1"/>
  <c r="AN17" i="2" s="1"/>
  <c r="AQ17" i="2" s="1"/>
  <c r="AT17" i="2" s="1"/>
  <c r="AW17" i="2" s="1"/>
  <c r="AZ17" i="2" s="1"/>
  <c r="BC17" i="2" s="1"/>
  <c r="BF17" i="2" s="1"/>
  <c r="BI17" i="2" s="1"/>
  <c r="BK17" i="2" s="1"/>
  <c r="J15" i="2"/>
  <c r="M15" i="2" s="1"/>
  <c r="P15" i="2" s="1"/>
  <c r="S15" i="2" s="1"/>
  <c r="V15" i="2" s="1"/>
  <c r="Y15" i="2" s="1"/>
  <c r="AB15" i="2" s="1"/>
  <c r="AE15" i="2" s="1"/>
  <c r="AH15" i="2" s="1"/>
  <c r="AK15" i="2" s="1"/>
  <c r="AN15" i="2" s="1"/>
  <c r="AQ15" i="2" s="1"/>
  <c r="AT15" i="2" s="1"/>
  <c r="AW15" i="2" s="1"/>
  <c r="AZ15" i="2" s="1"/>
  <c r="BC15" i="2" s="1"/>
  <c r="BF15" i="2" s="1"/>
  <c r="BI15" i="2" s="1"/>
  <c r="BK15" i="2" s="1"/>
  <c r="J16" i="2"/>
  <c r="M16" i="2" s="1"/>
  <c r="P16" i="2" s="1"/>
  <c r="S16" i="2" s="1"/>
  <c r="V16" i="2" s="1"/>
  <c r="Y16" i="2" s="1"/>
  <c r="AB16" i="2" s="1"/>
  <c r="AE16" i="2" s="1"/>
  <c r="AH16" i="2" s="1"/>
  <c r="AK16" i="2" s="1"/>
  <c r="AN16" i="2" s="1"/>
  <c r="AQ16" i="2" s="1"/>
  <c r="AT16" i="2" s="1"/>
  <c r="AW16" i="2" s="1"/>
  <c r="AZ16" i="2" s="1"/>
  <c r="BC16" i="2" s="1"/>
  <c r="BF16" i="2" s="1"/>
  <c r="BI16" i="2" s="1"/>
  <c r="BK16" i="2" s="1"/>
  <c r="J44" i="2" l="1"/>
  <c r="M44" i="2" s="1"/>
  <c r="P44" i="2" s="1"/>
  <c r="S44" i="2" s="1"/>
  <c r="V44" i="2" s="1"/>
  <c r="Y44" i="2" s="1"/>
  <c r="AB44" i="2" s="1"/>
  <c r="AE44" i="2" s="1"/>
  <c r="AH44" i="2" s="1"/>
  <c r="AK44" i="2" s="1"/>
  <c r="AN44" i="2" s="1"/>
  <c r="AQ44" i="2" s="1"/>
  <c r="AT44" i="2" s="1"/>
  <c r="AW44" i="2" s="1"/>
  <c r="AZ44" i="2" s="1"/>
  <c r="BC44" i="2" s="1"/>
  <c r="BF44" i="2" s="1"/>
  <c r="BI44" i="2" s="1"/>
  <c r="BK44" i="2" s="1"/>
  <c r="I39" i="12" s="1"/>
  <c r="J39" i="12" s="1"/>
  <c r="H39" i="12"/>
  <c r="H33" i="12"/>
  <c r="J38" i="2"/>
  <c r="M38" i="2" s="1"/>
  <c r="P38" i="2" s="1"/>
  <c r="S38" i="2" s="1"/>
  <c r="V38" i="2" s="1"/>
  <c r="Y38" i="2" s="1"/>
  <c r="AB38" i="2" s="1"/>
  <c r="AE38" i="2" s="1"/>
  <c r="AH38" i="2" s="1"/>
  <c r="AK38" i="2" s="1"/>
  <c r="AN38" i="2" s="1"/>
  <c r="AQ38" i="2" s="1"/>
  <c r="AT38" i="2" s="1"/>
  <c r="AW38" i="2" s="1"/>
  <c r="AZ38" i="2" s="1"/>
  <c r="BC38" i="2" s="1"/>
  <c r="BF38" i="2" s="1"/>
  <c r="BI38" i="2" s="1"/>
  <c r="BK38" i="2" s="1"/>
  <c r="I33" i="12" s="1"/>
  <c r="J33" i="12" s="1"/>
  <c r="J12" i="2"/>
  <c r="M12" i="2" s="1"/>
  <c r="P12" i="2" s="1"/>
  <c r="S12" i="2" s="1"/>
  <c r="V12" i="2" s="1"/>
  <c r="Y12" i="2" s="1"/>
  <c r="AB12" i="2" s="1"/>
  <c r="AE12" i="2" s="1"/>
  <c r="AH12" i="2" s="1"/>
  <c r="AK12" i="2" s="1"/>
  <c r="AN12" i="2" s="1"/>
  <c r="AQ12" i="2" s="1"/>
  <c r="AT12" i="2" s="1"/>
  <c r="AW12" i="2" s="1"/>
  <c r="AZ12" i="2" s="1"/>
  <c r="BC12" i="2" s="1"/>
  <c r="BF12" i="2" s="1"/>
  <c r="BI12" i="2" s="1"/>
  <c r="BK12" i="2" s="1"/>
  <c r="I12" i="12" s="1"/>
  <c r="H12" i="12"/>
  <c r="J62" i="2"/>
  <c r="M62" i="2" s="1"/>
  <c r="P62" i="2" s="1"/>
  <c r="S62" i="2" s="1"/>
  <c r="V62" i="2" s="1"/>
  <c r="Y62" i="2" s="1"/>
  <c r="AB62" i="2" s="1"/>
  <c r="AE62" i="2" s="1"/>
  <c r="AH62" i="2" s="1"/>
  <c r="AK62" i="2" s="1"/>
  <c r="AN62" i="2" s="1"/>
  <c r="AQ62" i="2" s="1"/>
  <c r="AT62" i="2" s="1"/>
  <c r="AW62" i="2" s="1"/>
  <c r="AZ62" i="2" s="1"/>
  <c r="BC62" i="2" s="1"/>
  <c r="BF62" i="2" s="1"/>
  <c r="BI62" i="2" s="1"/>
  <c r="BK62" i="2" s="1"/>
  <c r="I56" i="12" s="1"/>
  <c r="H56" i="12"/>
  <c r="H78" i="12"/>
  <c r="J84" i="2"/>
  <c r="M84" i="2" s="1"/>
  <c r="P84" i="2" s="1"/>
  <c r="S84" i="2" s="1"/>
  <c r="V84" i="2" s="1"/>
  <c r="Y84" i="2" s="1"/>
  <c r="AB84" i="2" s="1"/>
  <c r="AE84" i="2" s="1"/>
  <c r="AH84" i="2" s="1"/>
  <c r="AK84" i="2" s="1"/>
  <c r="AN84" i="2" s="1"/>
  <c r="AQ84" i="2" s="1"/>
  <c r="AT84" i="2" s="1"/>
  <c r="AW84" i="2" s="1"/>
  <c r="AZ84" i="2" s="1"/>
  <c r="BC84" i="2" s="1"/>
  <c r="BF84" i="2" s="1"/>
  <c r="BI84" i="2" s="1"/>
  <c r="BK84" i="2" s="1"/>
  <c r="I78" i="12" s="1"/>
  <c r="H77" i="12"/>
  <c r="J83" i="2"/>
  <c r="M83" i="2" s="1"/>
  <c r="P83" i="2" s="1"/>
  <c r="S83" i="2" s="1"/>
  <c r="V83" i="2" s="1"/>
  <c r="Y83" i="2" s="1"/>
  <c r="AB83" i="2" s="1"/>
  <c r="AE83" i="2" s="1"/>
  <c r="AH83" i="2" s="1"/>
  <c r="AK83" i="2" s="1"/>
  <c r="AN83" i="2" s="1"/>
  <c r="AQ83" i="2" s="1"/>
  <c r="AT83" i="2" s="1"/>
  <c r="AW83" i="2" s="1"/>
  <c r="AZ83" i="2" s="1"/>
  <c r="BC83" i="2" s="1"/>
  <c r="BF83" i="2" s="1"/>
  <c r="BI83" i="2" s="1"/>
  <c r="BK83" i="2" s="1"/>
  <c r="I77" i="12" s="1"/>
  <c r="J77" i="12" s="1"/>
  <c r="G49" i="10" s="1"/>
  <c r="J49" i="10" s="1"/>
  <c r="J32" i="2"/>
  <c r="M32" i="2" s="1"/>
  <c r="P32" i="2" s="1"/>
  <c r="S32" i="2" s="1"/>
  <c r="V32" i="2" s="1"/>
  <c r="Y32" i="2" s="1"/>
  <c r="AB32" i="2" s="1"/>
  <c r="AE32" i="2" s="1"/>
  <c r="AH32" i="2" s="1"/>
  <c r="AK32" i="2" s="1"/>
  <c r="AN32" i="2" s="1"/>
  <c r="AQ32" i="2" s="1"/>
  <c r="AT32" i="2" s="1"/>
  <c r="AW32" i="2" s="1"/>
  <c r="AZ32" i="2" s="1"/>
  <c r="BC32" i="2" s="1"/>
  <c r="BF32" i="2" s="1"/>
  <c r="BI32" i="2" s="1"/>
  <c r="BK32" i="2" s="1"/>
  <c r="I27" i="12" s="1"/>
  <c r="H27" i="12"/>
  <c r="J105" i="2"/>
  <c r="M105" i="2" s="1"/>
  <c r="P105" i="2" s="1"/>
  <c r="S105" i="2" s="1"/>
  <c r="V105" i="2" s="1"/>
  <c r="Y105" i="2" s="1"/>
  <c r="AB105" i="2" s="1"/>
  <c r="AE105" i="2" s="1"/>
  <c r="AH105" i="2" s="1"/>
  <c r="AK105" i="2" s="1"/>
  <c r="AN105" i="2" s="1"/>
  <c r="AQ105" i="2" s="1"/>
  <c r="AT105" i="2" s="1"/>
  <c r="AW105" i="2" s="1"/>
  <c r="AZ105" i="2" s="1"/>
  <c r="BC105" i="2" s="1"/>
  <c r="BF105" i="2" s="1"/>
  <c r="BI105" i="2" s="1"/>
  <c r="BK105" i="2" s="1"/>
  <c r="J30" i="2"/>
  <c r="H25" i="12"/>
  <c r="G34" i="2"/>
  <c r="J52" i="2"/>
  <c r="M52" i="2" s="1"/>
  <c r="P52" i="2" s="1"/>
  <c r="S52" i="2" s="1"/>
  <c r="V52" i="2" s="1"/>
  <c r="Y52" i="2" s="1"/>
  <c r="AB52" i="2" s="1"/>
  <c r="AE52" i="2" s="1"/>
  <c r="AH52" i="2" s="1"/>
  <c r="AK52" i="2" s="1"/>
  <c r="AN52" i="2" s="1"/>
  <c r="AQ52" i="2" s="1"/>
  <c r="AT52" i="2" s="1"/>
  <c r="AW52" i="2" s="1"/>
  <c r="AZ52" i="2" s="1"/>
  <c r="BC52" i="2" s="1"/>
  <c r="BF52" i="2" s="1"/>
  <c r="BI52" i="2" s="1"/>
  <c r="BK52" i="2" s="1"/>
  <c r="I47" i="12" s="1"/>
  <c r="H47" i="12"/>
  <c r="J53" i="2"/>
  <c r="M53" i="2" s="1"/>
  <c r="P53" i="2" s="1"/>
  <c r="S53" i="2" s="1"/>
  <c r="V53" i="2" s="1"/>
  <c r="Y53" i="2" s="1"/>
  <c r="AB53" i="2" s="1"/>
  <c r="AE53" i="2" s="1"/>
  <c r="AH53" i="2" s="1"/>
  <c r="AK53" i="2" s="1"/>
  <c r="AN53" i="2" s="1"/>
  <c r="AQ53" i="2" s="1"/>
  <c r="AT53" i="2" s="1"/>
  <c r="AW53" i="2" s="1"/>
  <c r="AZ53" i="2" s="1"/>
  <c r="BC53" i="2" s="1"/>
  <c r="BF53" i="2" s="1"/>
  <c r="BI53" i="2" s="1"/>
  <c r="BK53" i="2" s="1"/>
  <c r="I48" i="12" s="1"/>
  <c r="J48" i="12" s="1"/>
  <c r="H48" i="12"/>
  <c r="J101" i="2"/>
  <c r="M101" i="2" s="1"/>
  <c r="P101" i="2" s="1"/>
  <c r="S101" i="2" s="1"/>
  <c r="V101" i="2" s="1"/>
  <c r="Y101" i="2" s="1"/>
  <c r="AB101" i="2" s="1"/>
  <c r="AE101" i="2" s="1"/>
  <c r="AH101" i="2" s="1"/>
  <c r="AK101" i="2" s="1"/>
  <c r="AN101" i="2" s="1"/>
  <c r="AQ101" i="2" s="1"/>
  <c r="AT101" i="2" s="1"/>
  <c r="AW101" i="2" s="1"/>
  <c r="AZ101" i="2" s="1"/>
  <c r="BC101" i="2" s="1"/>
  <c r="BF101" i="2" s="1"/>
  <c r="BI101" i="2" s="1"/>
  <c r="BK101" i="2" s="1"/>
  <c r="I96" i="12" s="1"/>
  <c r="H96" i="12"/>
  <c r="J19" i="2"/>
  <c r="M19" i="2" s="1"/>
  <c r="P19" i="2" s="1"/>
  <c r="S19" i="2" s="1"/>
  <c r="V19" i="2" s="1"/>
  <c r="Y19" i="2" s="1"/>
  <c r="AB19" i="2" s="1"/>
  <c r="AE19" i="2" s="1"/>
  <c r="AH19" i="2" s="1"/>
  <c r="AK19" i="2" s="1"/>
  <c r="AN19" i="2" s="1"/>
  <c r="AQ19" i="2" s="1"/>
  <c r="AT19" i="2" s="1"/>
  <c r="AW19" i="2" s="1"/>
  <c r="AZ19" i="2" s="1"/>
  <c r="BC19" i="2" s="1"/>
  <c r="BF19" i="2" s="1"/>
  <c r="BI19" i="2" s="1"/>
  <c r="BK19" i="2" s="1"/>
  <c r="I15" i="12" s="1"/>
  <c r="H15" i="12"/>
  <c r="J67" i="2"/>
  <c r="M67" i="2" s="1"/>
  <c r="P67" i="2" s="1"/>
  <c r="S67" i="2" s="1"/>
  <c r="V67" i="2" s="1"/>
  <c r="Y67" i="2" s="1"/>
  <c r="AB67" i="2" s="1"/>
  <c r="AE67" i="2" s="1"/>
  <c r="AH67" i="2" s="1"/>
  <c r="AK67" i="2" s="1"/>
  <c r="AN67" i="2" s="1"/>
  <c r="AQ67" i="2" s="1"/>
  <c r="AT67" i="2" s="1"/>
  <c r="AW67" i="2" s="1"/>
  <c r="AZ67" i="2" s="1"/>
  <c r="BC67" i="2" s="1"/>
  <c r="BF67" i="2" s="1"/>
  <c r="BI67" i="2" s="1"/>
  <c r="BK67" i="2" s="1"/>
  <c r="I61" i="12" s="1"/>
  <c r="H61" i="12"/>
  <c r="J11" i="2"/>
  <c r="M11" i="2" s="1"/>
  <c r="P11" i="2" s="1"/>
  <c r="S11" i="2" s="1"/>
  <c r="V11" i="2" s="1"/>
  <c r="Y11" i="2" s="1"/>
  <c r="AB11" i="2" s="1"/>
  <c r="AE11" i="2" s="1"/>
  <c r="AH11" i="2" s="1"/>
  <c r="AK11" i="2" s="1"/>
  <c r="AN11" i="2" s="1"/>
  <c r="AQ11" i="2" s="1"/>
  <c r="AT11" i="2" s="1"/>
  <c r="AW11" i="2" s="1"/>
  <c r="AZ11" i="2" s="1"/>
  <c r="BC11" i="2" s="1"/>
  <c r="BF11" i="2" s="1"/>
  <c r="BI11" i="2" s="1"/>
  <c r="BK11" i="2" s="1"/>
  <c r="I11" i="12" s="1"/>
  <c r="H11" i="12"/>
  <c r="H21" i="12"/>
  <c r="J25" i="2"/>
  <c r="M25" i="2" s="1"/>
  <c r="P25" i="2" s="1"/>
  <c r="S25" i="2" s="1"/>
  <c r="V25" i="2" s="1"/>
  <c r="Y25" i="2" s="1"/>
  <c r="AB25" i="2" s="1"/>
  <c r="AE25" i="2" s="1"/>
  <c r="AH25" i="2" s="1"/>
  <c r="AK25" i="2" s="1"/>
  <c r="AN25" i="2" s="1"/>
  <c r="AQ25" i="2" s="1"/>
  <c r="AT25" i="2" s="1"/>
  <c r="AW25" i="2" s="1"/>
  <c r="AZ25" i="2" s="1"/>
  <c r="BC25" i="2" s="1"/>
  <c r="BF25" i="2" s="1"/>
  <c r="BI25" i="2" s="1"/>
  <c r="BK25" i="2" s="1"/>
  <c r="I21" i="12" s="1"/>
  <c r="H34" i="12"/>
  <c r="J39" i="2"/>
  <c r="M39" i="2" s="1"/>
  <c r="P39" i="2" s="1"/>
  <c r="S39" i="2" s="1"/>
  <c r="V39" i="2" s="1"/>
  <c r="Y39" i="2" s="1"/>
  <c r="AB39" i="2" s="1"/>
  <c r="AE39" i="2" s="1"/>
  <c r="AH39" i="2" s="1"/>
  <c r="AK39" i="2" s="1"/>
  <c r="AN39" i="2" s="1"/>
  <c r="AQ39" i="2" s="1"/>
  <c r="AT39" i="2" s="1"/>
  <c r="AW39" i="2" s="1"/>
  <c r="AZ39" i="2" s="1"/>
  <c r="BC39" i="2" s="1"/>
  <c r="BF39" i="2" s="1"/>
  <c r="BI39" i="2" s="1"/>
  <c r="BK39" i="2" s="1"/>
  <c r="I34" i="12" s="1"/>
  <c r="J42" i="2"/>
  <c r="M42" i="2" s="1"/>
  <c r="P42" i="2" s="1"/>
  <c r="S42" i="2" s="1"/>
  <c r="V42" i="2" s="1"/>
  <c r="Y42" i="2" s="1"/>
  <c r="AB42" i="2" s="1"/>
  <c r="AE42" i="2" s="1"/>
  <c r="AH42" i="2" s="1"/>
  <c r="AK42" i="2" s="1"/>
  <c r="AN42" i="2" s="1"/>
  <c r="AQ42" i="2" s="1"/>
  <c r="AT42" i="2" s="1"/>
  <c r="AW42" i="2" s="1"/>
  <c r="AZ42" i="2" s="1"/>
  <c r="BC42" i="2" s="1"/>
  <c r="BF42" i="2" s="1"/>
  <c r="BI42" i="2" s="1"/>
  <c r="BK42" i="2" s="1"/>
  <c r="I37" i="12" s="1"/>
  <c r="H37" i="12"/>
  <c r="J31" i="2"/>
  <c r="M31" i="2" s="1"/>
  <c r="P31" i="2" s="1"/>
  <c r="S31" i="2" s="1"/>
  <c r="V31" i="2" s="1"/>
  <c r="Y31" i="2" s="1"/>
  <c r="AB31" i="2" s="1"/>
  <c r="AE31" i="2" s="1"/>
  <c r="AH31" i="2" s="1"/>
  <c r="AK31" i="2" s="1"/>
  <c r="AN31" i="2" s="1"/>
  <c r="AQ31" i="2" s="1"/>
  <c r="AT31" i="2" s="1"/>
  <c r="AW31" i="2" s="1"/>
  <c r="AZ31" i="2" s="1"/>
  <c r="BC31" i="2" s="1"/>
  <c r="BF31" i="2" s="1"/>
  <c r="BI31" i="2" s="1"/>
  <c r="BK31" i="2" s="1"/>
  <c r="I26" i="12" s="1"/>
  <c r="H26" i="12"/>
  <c r="H94" i="12"/>
  <c r="J99" i="2"/>
  <c r="M99" i="2" s="1"/>
  <c r="P99" i="2" s="1"/>
  <c r="S99" i="2" s="1"/>
  <c r="V99" i="2" s="1"/>
  <c r="Y99" i="2" s="1"/>
  <c r="AB99" i="2" s="1"/>
  <c r="AE99" i="2" s="1"/>
  <c r="AH99" i="2" s="1"/>
  <c r="AK99" i="2" s="1"/>
  <c r="AN99" i="2" s="1"/>
  <c r="AQ99" i="2" s="1"/>
  <c r="AT99" i="2" s="1"/>
  <c r="AW99" i="2" s="1"/>
  <c r="AZ99" i="2" s="1"/>
  <c r="BC99" i="2" s="1"/>
  <c r="BF99" i="2" s="1"/>
  <c r="BI99" i="2" s="1"/>
  <c r="BK99" i="2" s="1"/>
  <c r="I94" i="12" s="1"/>
  <c r="J61" i="2"/>
  <c r="M61" i="2" s="1"/>
  <c r="P61" i="2" s="1"/>
  <c r="S61" i="2" s="1"/>
  <c r="V61" i="2" s="1"/>
  <c r="Y61" i="2" s="1"/>
  <c r="AB61" i="2" s="1"/>
  <c r="AE61" i="2" s="1"/>
  <c r="AH61" i="2" s="1"/>
  <c r="AK61" i="2" s="1"/>
  <c r="AN61" i="2" s="1"/>
  <c r="AQ61" i="2" s="1"/>
  <c r="AT61" i="2" s="1"/>
  <c r="AW61" i="2" s="1"/>
  <c r="AZ61" i="2" s="1"/>
  <c r="BC61" i="2" s="1"/>
  <c r="BF61" i="2" s="1"/>
  <c r="BI61" i="2" s="1"/>
  <c r="BK61" i="2" s="1"/>
  <c r="I55" i="12" s="1"/>
  <c r="H55" i="12"/>
  <c r="H75" i="12"/>
  <c r="J81" i="2"/>
  <c r="M81" i="2" s="1"/>
  <c r="P81" i="2" s="1"/>
  <c r="S81" i="2" s="1"/>
  <c r="V81" i="2" s="1"/>
  <c r="Y81" i="2" s="1"/>
  <c r="AB81" i="2" s="1"/>
  <c r="AE81" i="2" s="1"/>
  <c r="AH81" i="2" s="1"/>
  <c r="AK81" i="2" s="1"/>
  <c r="AN81" i="2" s="1"/>
  <c r="AQ81" i="2" s="1"/>
  <c r="AT81" i="2" s="1"/>
  <c r="AW81" i="2" s="1"/>
  <c r="AZ81" i="2" s="1"/>
  <c r="BC81" i="2" s="1"/>
  <c r="BF81" i="2" s="1"/>
  <c r="BI81" i="2" s="1"/>
  <c r="BK81" i="2" s="1"/>
  <c r="I75" i="12" s="1"/>
  <c r="H35" i="12"/>
  <c r="J40" i="2"/>
  <c r="M40" i="2" s="1"/>
  <c r="P40" i="2" s="1"/>
  <c r="S40" i="2" s="1"/>
  <c r="V40" i="2" s="1"/>
  <c r="Y40" i="2" s="1"/>
  <c r="AB40" i="2" s="1"/>
  <c r="AE40" i="2" s="1"/>
  <c r="AH40" i="2" s="1"/>
  <c r="AK40" i="2" s="1"/>
  <c r="AN40" i="2" s="1"/>
  <c r="AQ40" i="2" s="1"/>
  <c r="AT40" i="2" s="1"/>
  <c r="AW40" i="2" s="1"/>
  <c r="AZ40" i="2" s="1"/>
  <c r="BC40" i="2" s="1"/>
  <c r="BF40" i="2" s="1"/>
  <c r="BI40" i="2" s="1"/>
  <c r="BK40" i="2" s="1"/>
  <c r="I35" i="12" s="1"/>
  <c r="H83" i="12"/>
  <c r="H84" i="12" s="1"/>
  <c r="G89" i="2"/>
  <c r="J88" i="2"/>
  <c r="H44" i="12"/>
  <c r="J49" i="2"/>
  <c r="M49" i="2" s="1"/>
  <c r="P49" i="2" s="1"/>
  <c r="S49" i="2" s="1"/>
  <c r="V49" i="2" s="1"/>
  <c r="Y49" i="2" s="1"/>
  <c r="AB49" i="2" s="1"/>
  <c r="AE49" i="2" s="1"/>
  <c r="AH49" i="2" s="1"/>
  <c r="AK49" i="2" s="1"/>
  <c r="AN49" i="2" s="1"/>
  <c r="AQ49" i="2" s="1"/>
  <c r="AT49" i="2" s="1"/>
  <c r="AW49" i="2" s="1"/>
  <c r="AZ49" i="2" s="1"/>
  <c r="BC49" i="2" s="1"/>
  <c r="BF49" i="2" s="1"/>
  <c r="BI49" i="2" s="1"/>
  <c r="BK49" i="2" s="1"/>
  <c r="I44" i="12" s="1"/>
  <c r="J100" i="2"/>
  <c r="M100" i="2" s="1"/>
  <c r="P100" i="2" s="1"/>
  <c r="S100" i="2" s="1"/>
  <c r="V100" i="2" s="1"/>
  <c r="Y100" i="2" s="1"/>
  <c r="AB100" i="2" s="1"/>
  <c r="AE100" i="2" s="1"/>
  <c r="AH100" i="2" s="1"/>
  <c r="AK100" i="2" s="1"/>
  <c r="AN100" i="2" s="1"/>
  <c r="AQ100" i="2" s="1"/>
  <c r="AT100" i="2" s="1"/>
  <c r="AW100" i="2" s="1"/>
  <c r="AZ100" i="2" s="1"/>
  <c r="BC100" i="2" s="1"/>
  <c r="BF100" i="2" s="1"/>
  <c r="BI100" i="2" s="1"/>
  <c r="BK100" i="2" s="1"/>
  <c r="I95" i="12" s="1"/>
  <c r="H95" i="12"/>
  <c r="J43" i="2"/>
  <c r="M43" i="2" s="1"/>
  <c r="P43" i="2" s="1"/>
  <c r="S43" i="2" s="1"/>
  <c r="V43" i="2" s="1"/>
  <c r="Y43" i="2" s="1"/>
  <c r="AB43" i="2" s="1"/>
  <c r="AE43" i="2" s="1"/>
  <c r="AH43" i="2" s="1"/>
  <c r="AK43" i="2" s="1"/>
  <c r="AN43" i="2" s="1"/>
  <c r="AQ43" i="2" s="1"/>
  <c r="AT43" i="2" s="1"/>
  <c r="AW43" i="2" s="1"/>
  <c r="AZ43" i="2" s="1"/>
  <c r="BC43" i="2" s="1"/>
  <c r="BF43" i="2" s="1"/>
  <c r="BI43" i="2" s="1"/>
  <c r="BK43" i="2" s="1"/>
  <c r="I38" i="12" s="1"/>
  <c r="H38" i="12"/>
  <c r="H46" i="12"/>
  <c r="J51" i="2"/>
  <c r="M51" i="2" s="1"/>
  <c r="P51" i="2" s="1"/>
  <c r="S51" i="2" s="1"/>
  <c r="V51" i="2" s="1"/>
  <c r="Y51" i="2" s="1"/>
  <c r="AB51" i="2" s="1"/>
  <c r="AE51" i="2" s="1"/>
  <c r="AH51" i="2" s="1"/>
  <c r="AK51" i="2" s="1"/>
  <c r="AN51" i="2" s="1"/>
  <c r="AQ51" i="2" s="1"/>
  <c r="AT51" i="2" s="1"/>
  <c r="AW51" i="2" s="1"/>
  <c r="AZ51" i="2" s="1"/>
  <c r="BC51" i="2" s="1"/>
  <c r="BF51" i="2" s="1"/>
  <c r="BI51" i="2" s="1"/>
  <c r="BK51" i="2" s="1"/>
  <c r="I46" i="12" s="1"/>
  <c r="H99" i="12"/>
  <c r="J104" i="2"/>
  <c r="M104" i="2" s="1"/>
  <c r="P104" i="2" s="1"/>
  <c r="S104" i="2" s="1"/>
  <c r="V104" i="2" s="1"/>
  <c r="Y104" i="2" s="1"/>
  <c r="AB104" i="2" s="1"/>
  <c r="AE104" i="2" s="1"/>
  <c r="AH104" i="2" s="1"/>
  <c r="AK104" i="2" s="1"/>
  <c r="AN104" i="2" s="1"/>
  <c r="AQ104" i="2" s="1"/>
  <c r="AT104" i="2" s="1"/>
  <c r="AW104" i="2" s="1"/>
  <c r="AZ104" i="2" s="1"/>
  <c r="BC104" i="2" s="1"/>
  <c r="BF104" i="2" s="1"/>
  <c r="BI104" i="2" s="1"/>
  <c r="BK104" i="2" s="1"/>
  <c r="I99" i="12" s="1"/>
  <c r="H43" i="12"/>
  <c r="J48" i="2"/>
  <c r="G55" i="2"/>
  <c r="H20" i="12"/>
  <c r="J24" i="2"/>
  <c r="M24" i="2" s="1"/>
  <c r="P24" i="2" s="1"/>
  <c r="S24" i="2" s="1"/>
  <c r="V24" i="2" s="1"/>
  <c r="Y24" i="2" s="1"/>
  <c r="AB24" i="2" s="1"/>
  <c r="AE24" i="2" s="1"/>
  <c r="AH24" i="2" s="1"/>
  <c r="AK24" i="2" s="1"/>
  <c r="AN24" i="2" s="1"/>
  <c r="AQ24" i="2" s="1"/>
  <c r="AT24" i="2" s="1"/>
  <c r="AW24" i="2" s="1"/>
  <c r="AZ24" i="2" s="1"/>
  <c r="BC24" i="2" s="1"/>
  <c r="BF24" i="2" s="1"/>
  <c r="BI24" i="2" s="1"/>
  <c r="BK24" i="2" s="1"/>
  <c r="I20" i="12" s="1"/>
  <c r="J95" i="2"/>
  <c r="M95" i="2" s="1"/>
  <c r="P95" i="2" s="1"/>
  <c r="S95" i="2" s="1"/>
  <c r="V95" i="2" s="1"/>
  <c r="Y95" i="2" s="1"/>
  <c r="AB95" i="2" s="1"/>
  <c r="AE95" i="2" s="1"/>
  <c r="AH95" i="2" s="1"/>
  <c r="AK95" i="2" s="1"/>
  <c r="AN95" i="2" s="1"/>
  <c r="AQ95" i="2" s="1"/>
  <c r="AT95" i="2" s="1"/>
  <c r="AW95" i="2" s="1"/>
  <c r="AZ95" i="2" s="1"/>
  <c r="BC95" i="2" s="1"/>
  <c r="BF95" i="2" s="1"/>
  <c r="BI95" i="2" s="1"/>
  <c r="BK95" i="2" s="1"/>
  <c r="I90" i="12" s="1"/>
  <c r="H90" i="12"/>
  <c r="J68" i="2"/>
  <c r="M68" i="2" s="1"/>
  <c r="P68" i="2" s="1"/>
  <c r="S68" i="2" s="1"/>
  <c r="V68" i="2" s="1"/>
  <c r="Y68" i="2" s="1"/>
  <c r="AB68" i="2" s="1"/>
  <c r="AE68" i="2" s="1"/>
  <c r="AH68" i="2" s="1"/>
  <c r="AK68" i="2" s="1"/>
  <c r="AN68" i="2" s="1"/>
  <c r="AQ68" i="2" s="1"/>
  <c r="AT68" i="2" s="1"/>
  <c r="AW68" i="2" s="1"/>
  <c r="AZ68" i="2" s="1"/>
  <c r="BC68" i="2" s="1"/>
  <c r="BF68" i="2" s="1"/>
  <c r="BI68" i="2" s="1"/>
  <c r="BK68" i="2" s="1"/>
  <c r="I62" i="12" s="1"/>
  <c r="H62" i="12"/>
  <c r="J96" i="2"/>
  <c r="M96" i="2" s="1"/>
  <c r="P96" i="2" s="1"/>
  <c r="S96" i="2" s="1"/>
  <c r="V96" i="2" s="1"/>
  <c r="Y96" i="2" s="1"/>
  <c r="AB96" i="2" s="1"/>
  <c r="AE96" i="2" s="1"/>
  <c r="AH96" i="2" s="1"/>
  <c r="AK96" i="2" s="1"/>
  <c r="AN96" i="2" s="1"/>
  <c r="AQ96" i="2" s="1"/>
  <c r="AT96" i="2" s="1"/>
  <c r="AW96" i="2" s="1"/>
  <c r="AZ96" i="2" s="1"/>
  <c r="BC96" i="2" s="1"/>
  <c r="BF96" i="2" s="1"/>
  <c r="BI96" i="2" s="1"/>
  <c r="BK96" i="2" s="1"/>
  <c r="I91" i="12" s="1"/>
  <c r="H91" i="12"/>
  <c r="J54" i="2"/>
  <c r="M54" i="2" s="1"/>
  <c r="P54" i="2" s="1"/>
  <c r="S54" i="2" s="1"/>
  <c r="V54" i="2" s="1"/>
  <c r="Y54" i="2" s="1"/>
  <c r="AB54" i="2" s="1"/>
  <c r="AE54" i="2" s="1"/>
  <c r="AH54" i="2" s="1"/>
  <c r="AK54" i="2" s="1"/>
  <c r="AN54" i="2" s="1"/>
  <c r="AQ54" i="2" s="1"/>
  <c r="AT54" i="2" s="1"/>
  <c r="AW54" i="2" s="1"/>
  <c r="AZ54" i="2" s="1"/>
  <c r="BC54" i="2" s="1"/>
  <c r="BF54" i="2" s="1"/>
  <c r="BI54" i="2" s="1"/>
  <c r="BK54" i="2" s="1"/>
  <c r="I49" i="12" s="1"/>
  <c r="H49" i="12"/>
  <c r="H59" i="12"/>
  <c r="J65" i="2"/>
  <c r="M65" i="2" s="1"/>
  <c r="P65" i="2" s="1"/>
  <c r="S65" i="2" s="1"/>
  <c r="V65" i="2" s="1"/>
  <c r="Y65" i="2" s="1"/>
  <c r="AB65" i="2" s="1"/>
  <c r="AE65" i="2" s="1"/>
  <c r="AH65" i="2" s="1"/>
  <c r="AK65" i="2" s="1"/>
  <c r="AN65" i="2" s="1"/>
  <c r="AQ65" i="2" s="1"/>
  <c r="AT65" i="2" s="1"/>
  <c r="AW65" i="2" s="1"/>
  <c r="AZ65" i="2" s="1"/>
  <c r="BC65" i="2" s="1"/>
  <c r="BF65" i="2" s="1"/>
  <c r="BI65" i="2" s="1"/>
  <c r="BK65" i="2" s="1"/>
  <c r="I59" i="12" s="1"/>
  <c r="J97" i="2"/>
  <c r="M97" i="2" s="1"/>
  <c r="P97" i="2" s="1"/>
  <c r="S97" i="2" s="1"/>
  <c r="V97" i="2" s="1"/>
  <c r="Y97" i="2" s="1"/>
  <c r="AB97" i="2" s="1"/>
  <c r="AE97" i="2" s="1"/>
  <c r="AH97" i="2" s="1"/>
  <c r="AK97" i="2" s="1"/>
  <c r="AN97" i="2" s="1"/>
  <c r="AQ97" i="2" s="1"/>
  <c r="AT97" i="2" s="1"/>
  <c r="AW97" i="2" s="1"/>
  <c r="AZ97" i="2" s="1"/>
  <c r="BC97" i="2" s="1"/>
  <c r="BF97" i="2" s="1"/>
  <c r="BI97" i="2" s="1"/>
  <c r="BK97" i="2" s="1"/>
  <c r="I92" i="12" s="1"/>
  <c r="H92" i="12"/>
  <c r="J41" i="2"/>
  <c r="M41" i="2" s="1"/>
  <c r="P41" i="2" s="1"/>
  <c r="S41" i="2" s="1"/>
  <c r="V41" i="2" s="1"/>
  <c r="Y41" i="2" s="1"/>
  <c r="AB41" i="2" s="1"/>
  <c r="AE41" i="2" s="1"/>
  <c r="AH41" i="2" s="1"/>
  <c r="AK41" i="2" s="1"/>
  <c r="AN41" i="2" s="1"/>
  <c r="AQ41" i="2" s="1"/>
  <c r="AT41" i="2" s="1"/>
  <c r="AW41" i="2" s="1"/>
  <c r="AZ41" i="2" s="1"/>
  <c r="BC41" i="2" s="1"/>
  <c r="BF41" i="2" s="1"/>
  <c r="BI41" i="2" s="1"/>
  <c r="BK41" i="2" s="1"/>
  <c r="I36" i="12" s="1"/>
  <c r="H36" i="12"/>
  <c r="H97" i="12"/>
  <c r="J102" i="2"/>
  <c r="M102" i="2" s="1"/>
  <c r="P102" i="2" s="1"/>
  <c r="S102" i="2" s="1"/>
  <c r="V102" i="2" s="1"/>
  <c r="Y102" i="2" s="1"/>
  <c r="AB102" i="2" s="1"/>
  <c r="AE102" i="2" s="1"/>
  <c r="AH102" i="2" s="1"/>
  <c r="AK102" i="2" s="1"/>
  <c r="AN102" i="2" s="1"/>
  <c r="AQ102" i="2" s="1"/>
  <c r="AT102" i="2" s="1"/>
  <c r="AW102" i="2" s="1"/>
  <c r="AZ102" i="2" s="1"/>
  <c r="BC102" i="2" s="1"/>
  <c r="BF102" i="2" s="1"/>
  <c r="BI102" i="2" s="1"/>
  <c r="BK102" i="2" s="1"/>
  <c r="I97" i="12" s="1"/>
  <c r="H32" i="12"/>
  <c r="J37" i="2"/>
  <c r="G45" i="2"/>
  <c r="J69" i="2"/>
  <c r="M69" i="2" s="1"/>
  <c r="P69" i="2" s="1"/>
  <c r="S69" i="2" s="1"/>
  <c r="V69" i="2" s="1"/>
  <c r="Y69" i="2" s="1"/>
  <c r="AB69" i="2" s="1"/>
  <c r="AE69" i="2" s="1"/>
  <c r="AH69" i="2" s="1"/>
  <c r="AK69" i="2" s="1"/>
  <c r="AN69" i="2" s="1"/>
  <c r="AQ69" i="2" s="1"/>
  <c r="AT69" i="2" s="1"/>
  <c r="AW69" i="2" s="1"/>
  <c r="AZ69" i="2" s="1"/>
  <c r="BC69" i="2" s="1"/>
  <c r="BF69" i="2" s="1"/>
  <c r="BI69" i="2" s="1"/>
  <c r="BK69" i="2" s="1"/>
  <c r="I63" i="12" s="1"/>
  <c r="H63" i="12"/>
  <c r="J82" i="2"/>
  <c r="M82" i="2" s="1"/>
  <c r="P82" i="2" s="1"/>
  <c r="S82" i="2" s="1"/>
  <c r="V82" i="2" s="1"/>
  <c r="Y82" i="2" s="1"/>
  <c r="AB82" i="2" s="1"/>
  <c r="AE82" i="2" s="1"/>
  <c r="AH82" i="2" s="1"/>
  <c r="AK82" i="2" s="1"/>
  <c r="AN82" i="2" s="1"/>
  <c r="AQ82" i="2" s="1"/>
  <c r="AT82" i="2" s="1"/>
  <c r="AW82" i="2" s="1"/>
  <c r="AZ82" i="2" s="1"/>
  <c r="BC82" i="2" s="1"/>
  <c r="BF82" i="2" s="1"/>
  <c r="BI82" i="2" s="1"/>
  <c r="BK82" i="2" s="1"/>
  <c r="I76" i="12" s="1"/>
  <c r="H76" i="12"/>
  <c r="H87" i="12"/>
  <c r="J92" i="2"/>
  <c r="G116" i="2"/>
  <c r="J112" i="2"/>
  <c r="M112" i="2" s="1"/>
  <c r="P112" i="2" s="1"/>
  <c r="S112" i="2" s="1"/>
  <c r="V112" i="2" s="1"/>
  <c r="Y112" i="2" s="1"/>
  <c r="AB112" i="2" s="1"/>
  <c r="AE112" i="2" s="1"/>
  <c r="AH112" i="2" s="1"/>
  <c r="AK112" i="2" s="1"/>
  <c r="AN112" i="2" s="1"/>
  <c r="AQ112" i="2" s="1"/>
  <c r="AT112" i="2" s="1"/>
  <c r="AW112" i="2" s="1"/>
  <c r="AZ112" i="2" s="1"/>
  <c r="BC112" i="2" s="1"/>
  <c r="BF112" i="2" s="1"/>
  <c r="BI112" i="2" s="1"/>
  <c r="BK112" i="2" s="1"/>
  <c r="H19" i="12"/>
  <c r="G27" i="2"/>
  <c r="J23" i="2"/>
  <c r="J14" i="2"/>
  <c r="M14" i="2" s="1"/>
  <c r="P14" i="2" s="1"/>
  <c r="S14" i="2" s="1"/>
  <c r="V14" i="2" s="1"/>
  <c r="Y14" i="2" s="1"/>
  <c r="AB14" i="2" s="1"/>
  <c r="AE14" i="2" s="1"/>
  <c r="AH14" i="2" s="1"/>
  <c r="AK14" i="2" s="1"/>
  <c r="AN14" i="2" s="1"/>
  <c r="AQ14" i="2" s="1"/>
  <c r="AT14" i="2" s="1"/>
  <c r="AW14" i="2" s="1"/>
  <c r="AZ14" i="2" s="1"/>
  <c r="BC14" i="2" s="1"/>
  <c r="BF14" i="2" s="1"/>
  <c r="BI14" i="2" s="1"/>
  <c r="BK14" i="2" s="1"/>
  <c r="I14" i="12" s="1"/>
  <c r="H14" i="12"/>
  <c r="H28" i="12"/>
  <c r="J33" i="2"/>
  <c r="M33" i="2" s="1"/>
  <c r="P33" i="2" s="1"/>
  <c r="S33" i="2" s="1"/>
  <c r="V33" i="2" s="1"/>
  <c r="Y33" i="2" s="1"/>
  <c r="AB33" i="2" s="1"/>
  <c r="AE33" i="2" s="1"/>
  <c r="AH33" i="2" s="1"/>
  <c r="AK33" i="2" s="1"/>
  <c r="AN33" i="2" s="1"/>
  <c r="AQ33" i="2" s="1"/>
  <c r="AT33" i="2" s="1"/>
  <c r="AW33" i="2" s="1"/>
  <c r="AZ33" i="2" s="1"/>
  <c r="BC33" i="2" s="1"/>
  <c r="BF33" i="2" s="1"/>
  <c r="BI33" i="2" s="1"/>
  <c r="BK33" i="2" s="1"/>
  <c r="I28" i="12" s="1"/>
  <c r="J93" i="2"/>
  <c r="M93" i="2" s="1"/>
  <c r="P93" i="2" s="1"/>
  <c r="S93" i="2" s="1"/>
  <c r="V93" i="2" s="1"/>
  <c r="Y93" i="2" s="1"/>
  <c r="AB93" i="2" s="1"/>
  <c r="AE93" i="2" s="1"/>
  <c r="AH93" i="2" s="1"/>
  <c r="AK93" i="2" s="1"/>
  <c r="AN93" i="2" s="1"/>
  <c r="AQ93" i="2" s="1"/>
  <c r="AT93" i="2" s="1"/>
  <c r="AW93" i="2" s="1"/>
  <c r="AZ93" i="2" s="1"/>
  <c r="BC93" i="2" s="1"/>
  <c r="BF93" i="2" s="1"/>
  <c r="BI93" i="2" s="1"/>
  <c r="BK93" i="2" s="1"/>
  <c r="I88" i="12" s="1"/>
  <c r="H88" i="12"/>
  <c r="J66" i="2"/>
  <c r="M66" i="2" s="1"/>
  <c r="P66" i="2" s="1"/>
  <c r="S66" i="2" s="1"/>
  <c r="V66" i="2" s="1"/>
  <c r="Y66" i="2" s="1"/>
  <c r="AB66" i="2" s="1"/>
  <c r="AE66" i="2" s="1"/>
  <c r="AH66" i="2" s="1"/>
  <c r="AK66" i="2" s="1"/>
  <c r="AN66" i="2" s="1"/>
  <c r="AQ66" i="2" s="1"/>
  <c r="AT66" i="2" s="1"/>
  <c r="AW66" i="2" s="1"/>
  <c r="AZ66" i="2" s="1"/>
  <c r="BC66" i="2" s="1"/>
  <c r="BF66" i="2" s="1"/>
  <c r="BI66" i="2" s="1"/>
  <c r="BK66" i="2" s="1"/>
  <c r="I60" i="12" s="1"/>
  <c r="H60" i="12"/>
  <c r="H45" i="12"/>
  <c r="J50" i="2"/>
  <c r="M50" i="2" s="1"/>
  <c r="P50" i="2" s="1"/>
  <c r="S50" i="2" s="1"/>
  <c r="V50" i="2" s="1"/>
  <c r="Y50" i="2" s="1"/>
  <c r="AB50" i="2" s="1"/>
  <c r="AE50" i="2" s="1"/>
  <c r="AH50" i="2" s="1"/>
  <c r="AK50" i="2" s="1"/>
  <c r="AN50" i="2" s="1"/>
  <c r="AQ50" i="2" s="1"/>
  <c r="AT50" i="2" s="1"/>
  <c r="AW50" i="2" s="1"/>
  <c r="AZ50" i="2" s="1"/>
  <c r="BC50" i="2" s="1"/>
  <c r="BF50" i="2" s="1"/>
  <c r="BI50" i="2" s="1"/>
  <c r="BK50" i="2" s="1"/>
  <c r="I45" i="12" s="1"/>
  <c r="J60" i="2"/>
  <c r="M60" i="2" s="1"/>
  <c r="P60" i="2" s="1"/>
  <c r="S60" i="2" s="1"/>
  <c r="V60" i="2" s="1"/>
  <c r="Y60" i="2" s="1"/>
  <c r="AB60" i="2" s="1"/>
  <c r="AE60" i="2" s="1"/>
  <c r="AH60" i="2" s="1"/>
  <c r="AK60" i="2" s="1"/>
  <c r="AN60" i="2" s="1"/>
  <c r="AQ60" i="2" s="1"/>
  <c r="AT60" i="2" s="1"/>
  <c r="AW60" i="2" s="1"/>
  <c r="AZ60" i="2" s="1"/>
  <c r="BC60" i="2" s="1"/>
  <c r="BF60" i="2" s="1"/>
  <c r="BI60" i="2" s="1"/>
  <c r="BK60" i="2" s="1"/>
  <c r="I54" i="12" s="1"/>
  <c r="H54" i="12"/>
  <c r="H57" i="12"/>
  <c r="J63" i="2"/>
  <c r="M63" i="2" s="1"/>
  <c r="P63" i="2" s="1"/>
  <c r="S63" i="2" s="1"/>
  <c r="V63" i="2" s="1"/>
  <c r="Y63" i="2" s="1"/>
  <c r="AB63" i="2" s="1"/>
  <c r="AE63" i="2" s="1"/>
  <c r="AH63" i="2" s="1"/>
  <c r="AK63" i="2" s="1"/>
  <c r="AN63" i="2" s="1"/>
  <c r="AQ63" i="2" s="1"/>
  <c r="AT63" i="2" s="1"/>
  <c r="AW63" i="2" s="1"/>
  <c r="AZ63" i="2" s="1"/>
  <c r="BC63" i="2" s="1"/>
  <c r="BF63" i="2" s="1"/>
  <c r="BI63" i="2" s="1"/>
  <c r="BK63" i="2" s="1"/>
  <c r="I57" i="12" s="1"/>
  <c r="H53" i="12"/>
  <c r="G85" i="2"/>
  <c r="J59" i="2"/>
  <c r="H13" i="12"/>
  <c r="J13" i="2"/>
  <c r="M13" i="2" s="1"/>
  <c r="P13" i="2" s="1"/>
  <c r="S13" i="2" s="1"/>
  <c r="V13" i="2" s="1"/>
  <c r="Y13" i="2" s="1"/>
  <c r="AB13" i="2" s="1"/>
  <c r="AE13" i="2" s="1"/>
  <c r="AH13" i="2" s="1"/>
  <c r="AK13" i="2" s="1"/>
  <c r="AN13" i="2" s="1"/>
  <c r="AQ13" i="2" s="1"/>
  <c r="AT13" i="2" s="1"/>
  <c r="AW13" i="2" s="1"/>
  <c r="AZ13" i="2" s="1"/>
  <c r="BC13" i="2" s="1"/>
  <c r="BF13" i="2" s="1"/>
  <c r="BI13" i="2" s="1"/>
  <c r="BK13" i="2" s="1"/>
  <c r="I13" i="12" s="1"/>
  <c r="H58" i="12"/>
  <c r="J64" i="2"/>
  <c r="M64" i="2" s="1"/>
  <c r="P64" i="2" s="1"/>
  <c r="S64" i="2" s="1"/>
  <c r="V64" i="2" s="1"/>
  <c r="Y64" i="2" s="1"/>
  <c r="AB64" i="2" s="1"/>
  <c r="AE64" i="2" s="1"/>
  <c r="AH64" i="2" s="1"/>
  <c r="AK64" i="2" s="1"/>
  <c r="AN64" i="2" s="1"/>
  <c r="AQ64" i="2" s="1"/>
  <c r="AT64" i="2" s="1"/>
  <c r="AW64" i="2" s="1"/>
  <c r="AZ64" i="2" s="1"/>
  <c r="BC64" i="2" s="1"/>
  <c r="BF64" i="2" s="1"/>
  <c r="BI64" i="2" s="1"/>
  <c r="BK64" i="2" s="1"/>
  <c r="I58" i="12" s="1"/>
  <c r="H108" i="12"/>
  <c r="J113" i="2"/>
  <c r="M113" i="2" s="1"/>
  <c r="P113" i="2" s="1"/>
  <c r="S113" i="2" s="1"/>
  <c r="V113" i="2" s="1"/>
  <c r="Y113" i="2" s="1"/>
  <c r="AB113" i="2" s="1"/>
  <c r="AE113" i="2" s="1"/>
  <c r="AH113" i="2" s="1"/>
  <c r="AK113" i="2" s="1"/>
  <c r="AN113" i="2" s="1"/>
  <c r="AQ113" i="2" s="1"/>
  <c r="AT113" i="2" s="1"/>
  <c r="AW113" i="2" s="1"/>
  <c r="AZ113" i="2" s="1"/>
  <c r="BC113" i="2" s="1"/>
  <c r="BF113" i="2" s="1"/>
  <c r="BI113" i="2" s="1"/>
  <c r="BK113" i="2" s="1"/>
  <c r="I108" i="12" s="1"/>
  <c r="J10" i="2"/>
  <c r="G20" i="2"/>
  <c r="H10" i="12"/>
  <c r="J98" i="2"/>
  <c r="M98" i="2" s="1"/>
  <c r="P98" i="2" s="1"/>
  <c r="S98" i="2" s="1"/>
  <c r="V98" i="2" s="1"/>
  <c r="Y98" i="2" s="1"/>
  <c r="AB98" i="2" s="1"/>
  <c r="AE98" i="2" s="1"/>
  <c r="AH98" i="2" s="1"/>
  <c r="AK98" i="2" s="1"/>
  <c r="AN98" i="2" s="1"/>
  <c r="AQ98" i="2" s="1"/>
  <c r="AT98" i="2" s="1"/>
  <c r="AW98" i="2" s="1"/>
  <c r="AZ98" i="2" s="1"/>
  <c r="BC98" i="2" s="1"/>
  <c r="BF98" i="2" s="1"/>
  <c r="BI98" i="2" s="1"/>
  <c r="BK98" i="2" s="1"/>
  <c r="I93" i="12" s="1"/>
  <c r="H93" i="12"/>
  <c r="H110" i="12"/>
  <c r="J115" i="2"/>
  <c r="M115" i="2" s="1"/>
  <c r="P115" i="2" s="1"/>
  <c r="S115" i="2" s="1"/>
  <c r="V115" i="2" s="1"/>
  <c r="Y115" i="2" s="1"/>
  <c r="AB115" i="2" s="1"/>
  <c r="AE115" i="2" s="1"/>
  <c r="AH115" i="2" s="1"/>
  <c r="AK115" i="2" s="1"/>
  <c r="AN115" i="2" s="1"/>
  <c r="AQ115" i="2" s="1"/>
  <c r="AT115" i="2" s="1"/>
  <c r="AW115" i="2" s="1"/>
  <c r="AZ115" i="2" s="1"/>
  <c r="BC115" i="2" s="1"/>
  <c r="BF115" i="2" s="1"/>
  <c r="BI115" i="2" s="1"/>
  <c r="BK115" i="2" s="1"/>
  <c r="I110" i="12" s="1"/>
  <c r="H89" i="12"/>
  <c r="J94" i="2"/>
  <c r="M94" i="2" s="1"/>
  <c r="P94" i="2" s="1"/>
  <c r="S94" i="2" s="1"/>
  <c r="V94" i="2" s="1"/>
  <c r="Y94" i="2" s="1"/>
  <c r="AB94" i="2" s="1"/>
  <c r="AE94" i="2" s="1"/>
  <c r="AH94" i="2" s="1"/>
  <c r="AK94" i="2" s="1"/>
  <c r="AN94" i="2" s="1"/>
  <c r="AQ94" i="2" s="1"/>
  <c r="AT94" i="2" s="1"/>
  <c r="AW94" i="2" s="1"/>
  <c r="AZ94" i="2" s="1"/>
  <c r="BC94" i="2" s="1"/>
  <c r="BF94" i="2" s="1"/>
  <c r="BI94" i="2" s="1"/>
  <c r="BK94" i="2" s="1"/>
  <c r="I89" i="12" s="1"/>
  <c r="H109" i="12"/>
  <c r="J114" i="2"/>
  <c r="M114" i="2" s="1"/>
  <c r="P114" i="2" s="1"/>
  <c r="S114" i="2" s="1"/>
  <c r="V114" i="2" s="1"/>
  <c r="Y114" i="2" s="1"/>
  <c r="AB114" i="2" s="1"/>
  <c r="AE114" i="2" s="1"/>
  <c r="AH114" i="2" s="1"/>
  <c r="AK114" i="2" s="1"/>
  <c r="AN114" i="2" s="1"/>
  <c r="AQ114" i="2" s="1"/>
  <c r="AT114" i="2" s="1"/>
  <c r="AW114" i="2" s="1"/>
  <c r="AZ114" i="2" s="1"/>
  <c r="BC114" i="2" s="1"/>
  <c r="BF114" i="2" s="1"/>
  <c r="BI114" i="2" s="1"/>
  <c r="BK114" i="2" s="1"/>
  <c r="I109" i="12" s="1"/>
  <c r="J99" i="12" l="1"/>
  <c r="J62" i="12"/>
  <c r="J61" i="12"/>
  <c r="J57" i="12"/>
  <c r="G40" i="10" s="1"/>
  <c r="J40" i="10" s="1"/>
  <c r="J45" i="12"/>
  <c r="G119" i="2"/>
  <c r="H22" i="12"/>
  <c r="J78" i="12"/>
  <c r="G50" i="10" s="1"/>
  <c r="J50" i="10" s="1"/>
  <c r="J44" i="12"/>
  <c r="G45" i="10"/>
  <c r="J45" i="10" s="1"/>
  <c r="J109" i="12"/>
  <c r="G65" i="10" s="1"/>
  <c r="J65" i="10" s="1"/>
  <c r="J58" i="12"/>
  <c r="G41" i="10" s="1"/>
  <c r="J41" i="10" s="1"/>
  <c r="J97" i="12"/>
  <c r="G62" i="10" s="1"/>
  <c r="J62" i="10" s="1"/>
  <c r="J35" i="12"/>
  <c r="G21" i="10" s="1"/>
  <c r="J21" i="10" s="1"/>
  <c r="J34" i="12"/>
  <c r="G22" i="10" s="1"/>
  <c r="J22" i="10" s="1"/>
  <c r="J21" i="12"/>
  <c r="J56" i="12"/>
  <c r="G39" i="10" s="1"/>
  <c r="J39" i="10" s="1"/>
  <c r="J89" i="12"/>
  <c r="G54" i="10" s="1"/>
  <c r="J54" i="10" s="1"/>
  <c r="J110" i="12"/>
  <c r="G66" i="10" s="1"/>
  <c r="J66" i="10" s="1"/>
  <c r="J54" i="12"/>
  <c r="G37" i="10" s="1"/>
  <c r="J37" i="10" s="1"/>
  <c r="J63" i="12"/>
  <c r="G46" i="10" s="1"/>
  <c r="J46" i="10" s="1"/>
  <c r="J20" i="12"/>
  <c r="H50" i="12"/>
  <c r="J27" i="12"/>
  <c r="G17" i="10" s="1"/>
  <c r="J17" i="10" s="1"/>
  <c r="M30" i="2"/>
  <c r="J34" i="2"/>
  <c r="J38" i="12"/>
  <c r="J55" i="12"/>
  <c r="G38" i="10" s="1"/>
  <c r="J38" i="10" s="1"/>
  <c r="J26" i="12"/>
  <c r="J96" i="12"/>
  <c r="G61" i="10" s="1"/>
  <c r="J61" i="10" s="1"/>
  <c r="J47" i="12"/>
  <c r="H111" i="12"/>
  <c r="J91" i="12"/>
  <c r="G56" i="10" s="1"/>
  <c r="J56" i="10" s="1"/>
  <c r="J14" i="12"/>
  <c r="M88" i="2"/>
  <c r="J89" i="2"/>
  <c r="J11" i="12"/>
  <c r="G10" i="10" s="1"/>
  <c r="J10" i="10" s="1"/>
  <c r="J12" i="12"/>
  <c r="G11" i="10" s="1"/>
  <c r="J11" i="10" s="1"/>
  <c r="H16" i="12"/>
  <c r="H79" i="12"/>
  <c r="J76" i="12"/>
  <c r="G48" i="10" s="1"/>
  <c r="J48" i="10" s="1"/>
  <c r="J45" i="2"/>
  <c r="M37" i="2"/>
  <c r="J93" i="12"/>
  <c r="G58" i="10" s="1"/>
  <c r="J58" i="10" s="1"/>
  <c r="M10" i="2"/>
  <c r="J20" i="2"/>
  <c r="J108" i="12"/>
  <c r="G64" i="10" s="1"/>
  <c r="J64" i="10" s="1"/>
  <c r="J13" i="12"/>
  <c r="J85" i="2"/>
  <c r="M59" i="2"/>
  <c r="J60" i="12"/>
  <c r="J88" i="12"/>
  <c r="G53" i="10" s="1"/>
  <c r="J53" i="10" s="1"/>
  <c r="J28" i="12"/>
  <c r="G18" i="10" s="1"/>
  <c r="J18" i="10" s="1"/>
  <c r="M23" i="2"/>
  <c r="J27" i="2"/>
  <c r="M92" i="2"/>
  <c r="J116" i="2"/>
  <c r="H40" i="12"/>
  <c r="J36" i="12"/>
  <c r="J92" i="12"/>
  <c r="G57" i="10" s="1"/>
  <c r="J57" i="10" s="1"/>
  <c r="J59" i="12"/>
  <c r="G42" i="10" s="1"/>
  <c r="J42" i="10" s="1"/>
  <c r="J49" i="12"/>
  <c r="J90" i="12"/>
  <c r="G55" i="10" s="1"/>
  <c r="J55" i="10" s="1"/>
  <c r="J55" i="2"/>
  <c r="M48" i="2"/>
  <c r="J46" i="12"/>
  <c r="J95" i="12"/>
  <c r="G60" i="10" s="1"/>
  <c r="J60" i="10" s="1"/>
  <c r="J75" i="12"/>
  <c r="J94" i="12"/>
  <c r="G59" i="10" s="1"/>
  <c r="J59" i="10" s="1"/>
  <c r="J37" i="12"/>
  <c r="G20" i="10" s="1"/>
  <c r="J20" i="10" s="1"/>
  <c r="J15" i="12"/>
  <c r="G12" i="10" s="1"/>
  <c r="J12" i="10" s="1"/>
  <c r="H29" i="12"/>
  <c r="J119" i="2" l="1"/>
  <c r="G14" i="10"/>
  <c r="J14" i="10" s="1"/>
  <c r="G44" i="10"/>
  <c r="J44" i="10" s="1"/>
  <c r="G43" i="10"/>
  <c r="J43" i="10" s="1"/>
  <c r="G47" i="10"/>
  <c r="J47" i="10" s="1"/>
  <c r="H114" i="12"/>
  <c r="M116" i="2"/>
  <c r="P92" i="2"/>
  <c r="M27" i="2"/>
  <c r="P23" i="2"/>
  <c r="P88" i="2"/>
  <c r="M89" i="2"/>
  <c r="G16" i="10"/>
  <c r="J16" i="10" s="1"/>
  <c r="P48" i="2"/>
  <c r="M55" i="2"/>
  <c r="P59" i="2"/>
  <c r="M85" i="2"/>
  <c r="P10" i="2"/>
  <c r="M20" i="2"/>
  <c r="P37" i="2"/>
  <c r="M45" i="2"/>
  <c r="M34" i="2"/>
  <c r="P30" i="2"/>
  <c r="M119" i="2" l="1"/>
  <c r="P116" i="2"/>
  <c r="S92" i="2"/>
  <c r="P34" i="2"/>
  <c r="S30" i="2"/>
  <c r="P45" i="2"/>
  <c r="S37" i="2"/>
  <c r="P85" i="2"/>
  <c r="S59" i="2"/>
  <c r="S48" i="2"/>
  <c r="P55" i="2"/>
  <c r="S23" i="2"/>
  <c r="P27" i="2"/>
  <c r="S10" i="2"/>
  <c r="P20" i="2"/>
  <c r="P89" i="2"/>
  <c r="S88" i="2"/>
  <c r="P119" i="2" l="1"/>
  <c r="S34" i="2"/>
  <c r="V30" i="2"/>
  <c r="V37" i="2"/>
  <c r="S45" i="2"/>
  <c r="S89" i="2"/>
  <c r="V88" i="2"/>
  <c r="S27" i="2"/>
  <c r="V23" i="2"/>
  <c r="V92" i="2"/>
  <c r="S116" i="2"/>
  <c r="V59" i="2"/>
  <c r="S85" i="2"/>
  <c r="V10" i="2"/>
  <c r="S20" i="2"/>
  <c r="S55" i="2"/>
  <c r="V48" i="2"/>
  <c r="S119" i="2" l="1"/>
  <c r="V85" i="2"/>
  <c r="Y59" i="2"/>
  <c r="Y92" i="2"/>
  <c r="V116" i="2"/>
  <c r="Y10" i="2"/>
  <c r="V20" i="2"/>
  <c r="V27" i="2"/>
  <c r="Y23" i="2"/>
  <c r="Y37" i="2"/>
  <c r="V45" i="2"/>
  <c r="Y48" i="2"/>
  <c r="V55" i="2"/>
  <c r="V89" i="2"/>
  <c r="Y88" i="2"/>
  <c r="Y30" i="2"/>
  <c r="V34" i="2"/>
  <c r="V119" i="2" l="1"/>
  <c r="Y34" i="2"/>
  <c r="AB30" i="2"/>
  <c r="AB88" i="2"/>
  <c r="Y89" i="2"/>
  <c r="Y27" i="2"/>
  <c r="AB23" i="2"/>
  <c r="Y85" i="2"/>
  <c r="AB59" i="2"/>
  <c r="AB37" i="2"/>
  <c r="Y45" i="2"/>
  <c r="AB48" i="2"/>
  <c r="Y55" i="2"/>
  <c r="AB10" i="2"/>
  <c r="Y20" i="2"/>
  <c r="AB92" i="2"/>
  <c r="Y116" i="2"/>
  <c r="Y119" i="2" l="1"/>
  <c r="AB20" i="2"/>
  <c r="AE10" i="2"/>
  <c r="AB85" i="2"/>
  <c r="AE59" i="2"/>
  <c r="AE92" i="2"/>
  <c r="AB116" i="2"/>
  <c r="AB45" i="2"/>
  <c r="AE37" i="2"/>
  <c r="AE23" i="2"/>
  <c r="AB27" i="2"/>
  <c r="AB55" i="2"/>
  <c r="AE48" i="2"/>
  <c r="AB34" i="2"/>
  <c r="AE30" i="2"/>
  <c r="AB89" i="2"/>
  <c r="AE88" i="2"/>
  <c r="AB119" i="2" l="1"/>
  <c r="AE27" i="2"/>
  <c r="AH23" i="2"/>
  <c r="AE34" i="2"/>
  <c r="AH30" i="2"/>
  <c r="AE55" i="2"/>
  <c r="AH48" i="2"/>
  <c r="AH10" i="2"/>
  <c r="AE20" i="2"/>
  <c r="AE116" i="2"/>
  <c r="AH92" i="2"/>
  <c r="AH59" i="2"/>
  <c r="AE85" i="2"/>
  <c r="AE89" i="2"/>
  <c r="AH88" i="2"/>
  <c r="AH37" i="2"/>
  <c r="AE45" i="2"/>
  <c r="AE119" i="2" l="1"/>
  <c r="AK37" i="2"/>
  <c r="AH45" i="2"/>
  <c r="AK48" i="2"/>
  <c r="AH55" i="2"/>
  <c r="AH89" i="2"/>
  <c r="AK88" i="2"/>
  <c r="AK59" i="2"/>
  <c r="AH85" i="2"/>
  <c r="AK92" i="2"/>
  <c r="AH116" i="2"/>
  <c r="AH20" i="2"/>
  <c r="AK10" i="2"/>
  <c r="AK30" i="2"/>
  <c r="AH34" i="2"/>
  <c r="AH27" i="2"/>
  <c r="AK23" i="2"/>
  <c r="AH119" i="2" l="1"/>
  <c r="AN88" i="2"/>
  <c r="AK89" i="2"/>
  <c r="AK55" i="2"/>
  <c r="AN48" i="2"/>
  <c r="AK45" i="2"/>
  <c r="AN37" i="2"/>
  <c r="AK85" i="2"/>
  <c r="AN59" i="2"/>
  <c r="AN30" i="2"/>
  <c r="AK34" i="2"/>
  <c r="AK27" i="2"/>
  <c r="AN23" i="2"/>
  <c r="AN10" i="2"/>
  <c r="AK20" i="2"/>
  <c r="AK116" i="2"/>
  <c r="AK119" i="2" s="1"/>
  <c r="AN92" i="2"/>
  <c r="AQ59" i="2" l="1"/>
  <c r="AN85" i="2"/>
  <c r="AN116" i="2"/>
  <c r="AQ92" i="2"/>
  <c r="AN20" i="2"/>
  <c r="AQ10" i="2"/>
  <c r="AN34" i="2"/>
  <c r="AQ30" i="2"/>
  <c r="AQ23" i="2"/>
  <c r="AN27" i="2"/>
  <c r="AN89" i="2"/>
  <c r="AQ88" i="2"/>
  <c r="AN45" i="2"/>
  <c r="AQ37" i="2"/>
  <c r="AN55" i="2"/>
  <c r="AQ48" i="2"/>
  <c r="AN119" i="2" l="1"/>
  <c r="AQ85" i="2"/>
  <c r="AT59" i="2"/>
  <c r="AT48" i="2"/>
  <c r="AQ55" i="2"/>
  <c r="AQ89" i="2"/>
  <c r="AT88" i="2"/>
  <c r="AT23" i="2"/>
  <c r="AQ27" i="2"/>
  <c r="AT92" i="2"/>
  <c r="AQ116" i="2"/>
  <c r="AT37" i="2"/>
  <c r="AQ45" i="2"/>
  <c r="AT10" i="2"/>
  <c r="AQ20" i="2"/>
  <c r="AT30" i="2"/>
  <c r="AQ34" i="2"/>
  <c r="AQ119" i="2" s="1"/>
  <c r="AT45" i="2" l="1"/>
  <c r="AW37" i="2"/>
  <c r="AW10" i="2"/>
  <c r="AT20" i="2"/>
  <c r="AW88" i="2"/>
  <c r="AT89" i="2"/>
  <c r="AT116" i="2"/>
  <c r="AW92" i="2"/>
  <c r="AW23" i="2"/>
  <c r="AT27" i="2"/>
  <c r="AW30" i="2"/>
  <c r="AT34" i="2"/>
  <c r="AW48" i="2"/>
  <c r="AT55" i="2"/>
  <c r="AT85" i="2"/>
  <c r="AW59" i="2"/>
  <c r="AT119" i="2" l="1"/>
  <c r="AZ88" i="2"/>
  <c r="AW89" i="2"/>
  <c r="AW85" i="2"/>
  <c r="AZ59" i="2"/>
  <c r="AZ30" i="2"/>
  <c r="AW34" i="2"/>
  <c r="AW55" i="2"/>
  <c r="AZ48" i="2"/>
  <c r="AZ92" i="2"/>
  <c r="AW116" i="2"/>
  <c r="AZ10" i="2"/>
  <c r="AW20" i="2"/>
  <c r="AZ23" i="2"/>
  <c r="AW27" i="2"/>
  <c r="AW45" i="2"/>
  <c r="AZ37" i="2"/>
  <c r="AW119" i="2" l="1"/>
  <c r="AZ20" i="2"/>
  <c r="BC10" i="2"/>
  <c r="AZ45" i="2"/>
  <c r="BC37" i="2"/>
  <c r="BC23" i="2"/>
  <c r="AZ27" i="2"/>
  <c r="AZ116" i="2"/>
  <c r="BC92" i="2"/>
  <c r="BC30" i="2"/>
  <c r="AZ34" i="2"/>
  <c r="BC59" i="2"/>
  <c r="AZ85" i="2"/>
  <c r="BC48" i="2"/>
  <c r="AZ55" i="2"/>
  <c r="AZ89" i="2"/>
  <c r="BC88" i="2"/>
  <c r="AZ119" i="2" l="1"/>
  <c r="BC89" i="2"/>
  <c r="BF88" i="2"/>
  <c r="BF59" i="2"/>
  <c r="BC85" i="2"/>
  <c r="BC45" i="2"/>
  <c r="BF37" i="2"/>
  <c r="BF92" i="2"/>
  <c r="BC116" i="2"/>
  <c r="BF48" i="2"/>
  <c r="BC55" i="2"/>
  <c r="BC34" i="2"/>
  <c r="BF30" i="2"/>
  <c r="BF23" i="2"/>
  <c r="BC27" i="2"/>
  <c r="BF10" i="2"/>
  <c r="BC20" i="2"/>
  <c r="BC119" i="2" l="1"/>
  <c r="BI59" i="2"/>
  <c r="BF85" i="2"/>
  <c r="BI88" i="2"/>
  <c r="BF89" i="2"/>
  <c r="BI30" i="2"/>
  <c r="BF34" i="2"/>
  <c r="BF55" i="2"/>
  <c r="BI48" i="2"/>
  <c r="BF116" i="2"/>
  <c r="BI92" i="2"/>
  <c r="BF20" i="2"/>
  <c r="BI10" i="2"/>
  <c r="BF27" i="2"/>
  <c r="BI23" i="2"/>
  <c r="BI37" i="2"/>
  <c r="BF45" i="2"/>
  <c r="BF119" i="2" l="1"/>
  <c r="BI116" i="2"/>
  <c r="BK92" i="2"/>
  <c r="BI34" i="2"/>
  <c r="BK30" i="2"/>
  <c r="BI55" i="2"/>
  <c r="BK48" i="2"/>
  <c r="BI89" i="2"/>
  <c r="BK88" i="2"/>
  <c r="BK37" i="2"/>
  <c r="BI45" i="2"/>
  <c r="BI20" i="2"/>
  <c r="BK10" i="2"/>
  <c r="BK59" i="2"/>
  <c r="BI85" i="2"/>
  <c r="BK23" i="2"/>
  <c r="BI27" i="2"/>
  <c r="BI119" i="2" l="1"/>
  <c r="I53" i="12"/>
  <c r="BK85" i="2"/>
  <c r="I43" i="12"/>
  <c r="BK55" i="2"/>
  <c r="I25" i="12"/>
  <c r="BK34" i="2"/>
  <c r="I32" i="12"/>
  <c r="BK45" i="2"/>
  <c r="BK27" i="2"/>
  <c r="I19" i="12"/>
  <c r="BK20" i="2"/>
  <c r="I10" i="12"/>
  <c r="I83" i="12"/>
  <c r="BK89" i="2"/>
  <c r="BK116" i="2"/>
  <c r="I87" i="12"/>
  <c r="BK119" i="2" l="1"/>
  <c r="I84" i="12"/>
  <c r="J83" i="12"/>
  <c r="J43" i="12"/>
  <c r="I50" i="12"/>
  <c r="I79" i="12"/>
  <c r="J53" i="12"/>
  <c r="J25" i="12"/>
  <c r="I29" i="12"/>
  <c r="I40" i="12"/>
  <c r="J32" i="12"/>
  <c r="J87" i="12"/>
  <c r="G52" i="10" s="1"/>
  <c r="J52" i="10" s="1"/>
  <c r="I111" i="12"/>
  <c r="J10" i="12"/>
  <c r="I16" i="12"/>
  <c r="J19" i="12"/>
  <c r="I22" i="12"/>
  <c r="I114" i="12" l="1"/>
  <c r="G13" i="10"/>
  <c r="J13" i="10" s="1"/>
  <c r="J22" i="12"/>
  <c r="J29" i="12"/>
  <c r="G15" i="10"/>
  <c r="J15" i="10" s="1"/>
  <c r="J111" i="12"/>
  <c r="J50" i="12"/>
  <c r="J84" i="12"/>
  <c r="G51" i="10"/>
  <c r="J51" i="10" s="1"/>
  <c r="J40" i="12"/>
  <c r="G19" i="10"/>
  <c r="J19" i="10" s="1"/>
  <c r="J79" i="12"/>
  <c r="G36" i="10"/>
  <c r="J36" i="10" s="1"/>
  <c r="G9" i="10"/>
  <c r="J16" i="12"/>
  <c r="J9" i="10" l="1"/>
  <c r="G67" i="10"/>
  <c r="J123" i="12" s="1"/>
  <c r="J129" i="12" s="1"/>
  <c r="J67" i="10"/>
  <c r="J114" i="12"/>
</calcChain>
</file>

<file path=xl/sharedStrings.xml><?xml version="1.0" encoding="utf-8"?>
<sst xmlns="http://schemas.openxmlformats.org/spreadsheetml/2006/main" count="2714" uniqueCount="603">
  <si>
    <t>Description</t>
  </si>
  <si>
    <t>Steam Production Plant:</t>
  </si>
  <si>
    <t xml:space="preserve">  Total Steam Plant</t>
  </si>
  <si>
    <t>Hydro Production Plant:</t>
  </si>
  <si>
    <t xml:space="preserve">  Total Hydro Plant</t>
  </si>
  <si>
    <t>Other Production Plant:</t>
  </si>
  <si>
    <t xml:space="preserve">  Total Other Production Plant</t>
  </si>
  <si>
    <t>Transmission Plant:</t>
  </si>
  <si>
    <t xml:space="preserve">  Total Transmission Plant</t>
  </si>
  <si>
    <t>Distribution Plant:</t>
  </si>
  <si>
    <t>California</t>
  </si>
  <si>
    <t>Oregon</t>
  </si>
  <si>
    <t>Washington</t>
  </si>
  <si>
    <t>Eastern Wyoming</t>
  </si>
  <si>
    <t>Utah</t>
  </si>
  <si>
    <t>Idaho</t>
  </si>
  <si>
    <t>Western Wyoming</t>
  </si>
  <si>
    <t xml:space="preserve">  Total Distribution Plant</t>
  </si>
  <si>
    <t>General Plant:</t>
  </si>
  <si>
    <t>General Office</t>
  </si>
  <si>
    <t>Customer Service</t>
  </si>
  <si>
    <t xml:space="preserve">  Total General Plant</t>
  </si>
  <si>
    <t>Account</t>
  </si>
  <si>
    <t>Factor</t>
  </si>
  <si>
    <t>JAM Indicator</t>
  </si>
  <si>
    <t>SG</t>
  </si>
  <si>
    <t>CA</t>
  </si>
  <si>
    <t>OR</t>
  </si>
  <si>
    <t>WA</t>
  </si>
  <si>
    <t>WYP</t>
  </si>
  <si>
    <t>UT</t>
  </si>
  <si>
    <t>ID</t>
  </si>
  <si>
    <t>WYU</t>
  </si>
  <si>
    <t>SO</t>
  </si>
  <si>
    <t>CN</t>
  </si>
  <si>
    <t>Function</t>
  </si>
  <si>
    <t xml:space="preserve">  Total Other Plant</t>
  </si>
  <si>
    <t>Intangible Plant:</t>
  </si>
  <si>
    <t>Mining Plant:</t>
  </si>
  <si>
    <t xml:space="preserve">  Total Mining Plant</t>
  </si>
  <si>
    <t xml:space="preserve">  Total Intangible Plant</t>
  </si>
  <si>
    <t>Type</t>
  </si>
  <si>
    <t>STMP</t>
  </si>
  <si>
    <t>HYDP</t>
  </si>
  <si>
    <t>OTHP</t>
  </si>
  <si>
    <t>DSTP</t>
  </si>
  <si>
    <t>GNLP</t>
  </si>
  <si>
    <t>MNGP</t>
  </si>
  <si>
    <t>INTP</t>
  </si>
  <si>
    <t>Adj Code</t>
  </si>
  <si>
    <t>Adjusted
EPIS Balance</t>
  </si>
  <si>
    <t>TRNP</t>
  </si>
  <si>
    <t>Retirements</t>
  </si>
  <si>
    <t>MT</t>
  </si>
  <si>
    <t>Renewable - Blundell</t>
  </si>
  <si>
    <t>Pollution Control Equipment</t>
  </si>
  <si>
    <t>STMPR</t>
  </si>
  <si>
    <t>STMPPC</t>
  </si>
  <si>
    <t>TOTAL</t>
  </si>
  <si>
    <t>ACCOUNT</t>
  </si>
  <si>
    <t>COMPANY</t>
  </si>
  <si>
    <t>FACTOR</t>
  </si>
  <si>
    <t>FACTOR %</t>
  </si>
  <si>
    <t>ALLOCATED</t>
  </si>
  <si>
    <t>REF#</t>
  </si>
  <si>
    <t>Description of Adjustment:</t>
  </si>
  <si>
    <t>NUTIL</t>
  </si>
  <si>
    <t>SCHMAT</t>
  </si>
  <si>
    <t>SCHMDT</t>
  </si>
  <si>
    <t xml:space="preserve">Adjustment to </t>
  </si>
  <si>
    <t>Test Period</t>
  </si>
  <si>
    <t xml:space="preserve">Total </t>
  </si>
  <si>
    <t>Situs</t>
  </si>
  <si>
    <t>CODE</t>
  </si>
  <si>
    <t>Total EPIS Balance</t>
  </si>
  <si>
    <t>EPIS Balance</t>
  </si>
  <si>
    <t>360-373</t>
  </si>
  <si>
    <t>Check:</t>
  </si>
  <si>
    <t>Steam Plant</t>
  </si>
  <si>
    <t>Hydro Plant</t>
  </si>
  <si>
    <t>Other Plant</t>
  </si>
  <si>
    <t>Transmission Plant</t>
  </si>
  <si>
    <t>Distribution Plant</t>
  </si>
  <si>
    <t>General Plant</t>
  </si>
  <si>
    <t>Mining Plant</t>
  </si>
  <si>
    <t>Intangible Plant</t>
  </si>
  <si>
    <t>Steam Plant Additions</t>
  </si>
  <si>
    <t>BU</t>
  </si>
  <si>
    <t>WBS</t>
  </si>
  <si>
    <t>Project Description</t>
  </si>
  <si>
    <t>FERC Account</t>
  </si>
  <si>
    <t>Inservice Date</t>
  </si>
  <si>
    <t>Ref.</t>
  </si>
  <si>
    <t>Projects Less Than $1million</t>
  </si>
  <si>
    <t>Various</t>
  </si>
  <si>
    <t>Hydro Plant Additions</t>
  </si>
  <si>
    <t>Other Plant Additions</t>
  </si>
  <si>
    <t>Transmission Plant Additions</t>
  </si>
  <si>
    <t>Distribution Plant Additions</t>
  </si>
  <si>
    <t>General Plant Additions</t>
  </si>
  <si>
    <t>Intangible Plant Additions</t>
  </si>
  <si>
    <t xml:space="preserve">Capital </t>
  </si>
  <si>
    <t>Additions</t>
  </si>
  <si>
    <t>Adjustment to Rate Base:</t>
  </si>
  <si>
    <t>Pro Forma Plant Additions and Retirements</t>
  </si>
  <si>
    <t>Klamath</t>
  </si>
  <si>
    <t>System Generation</t>
  </si>
  <si>
    <t>5 Year Average Retirement Amount</t>
  </si>
  <si>
    <t xml:space="preserve">Large Items </t>
  </si>
  <si>
    <t>5 Year</t>
  </si>
  <si>
    <t>Monthly</t>
  </si>
  <si>
    <t>to Exclude</t>
  </si>
  <si>
    <t>Avg</t>
  </si>
  <si>
    <t>Amount</t>
  </si>
  <si>
    <t>HYDPKA</t>
  </si>
  <si>
    <t>HYDPKD</t>
  </si>
  <si>
    <t>Other Plant Five Year Average Removals</t>
  </si>
  <si>
    <t>Hydro Plant Five Year Average Removals</t>
  </si>
  <si>
    <t>Steam Plant Five Year Average Removals</t>
  </si>
  <si>
    <t>Distribution Plant Five Year Average Removals</t>
  </si>
  <si>
    <t>General Plant Five Year Average Removals</t>
  </si>
  <si>
    <t xml:space="preserve">Pro Forma Plant Additions </t>
  </si>
  <si>
    <t>and Retirements</t>
  </si>
  <si>
    <t>Klamath Hydro Relicensing</t>
  </si>
  <si>
    <t>PacifiCorp</t>
  </si>
  <si>
    <t>End of Period</t>
  </si>
  <si>
    <t>FY2015 (CY2014)</t>
  </si>
  <si>
    <t>FY2016 (CY2015)</t>
  </si>
  <si>
    <t>FY2017 (CY2016)</t>
  </si>
  <si>
    <t>Code</t>
  </si>
  <si>
    <t>Plant Retirements</t>
  </si>
  <si>
    <t>RMP-Gen</t>
  </si>
  <si>
    <t>10009092</t>
  </si>
  <si>
    <t>10009098</t>
  </si>
  <si>
    <t>10016335</t>
  </si>
  <si>
    <t>OHER/2015/C/017</t>
  </si>
  <si>
    <t>Hermiston 1:Exhaust Tunnel&amp;Concrete Work</t>
  </si>
  <si>
    <t>SCOL/2015/C/031</t>
  </si>
  <si>
    <t>SDVJ/2016/C/022</t>
  </si>
  <si>
    <t>SDVJ/2016/C/035</t>
  </si>
  <si>
    <t>SHTN/2016/C/034</t>
  </si>
  <si>
    <t>SHTN/2019/C/001</t>
  </si>
  <si>
    <t>U2 2-2 GSU Replacement</t>
  </si>
  <si>
    <t>SHTN/2019/C/002</t>
  </si>
  <si>
    <t>Oneida 2 Rotor Replacement</t>
  </si>
  <si>
    <t>Swift 1 Minimum Discharge Line</t>
  </si>
  <si>
    <t>HLEW/2015/C/007</t>
  </si>
  <si>
    <t>Merwin Spillway Gate Wood Extension Repl</t>
  </si>
  <si>
    <t>HLEW/2011/C/010/012</t>
  </si>
  <si>
    <t>ILR 4.1.9 Future Fish Passage Stage 1 Ph</t>
  </si>
  <si>
    <t>Mapping Sys Consolidation</t>
  </si>
  <si>
    <t>Oregon - Mandated Highway Relocations</t>
  </si>
  <si>
    <t>Washington- Mandated Highway Relocations</t>
  </si>
  <si>
    <t>Oregon-Mandated-Neutral Extensions</t>
  </si>
  <si>
    <t>Oregon-New Connect - Residential</t>
  </si>
  <si>
    <t>Washington-New Connect - Residential</t>
  </si>
  <si>
    <t>California-New Connect - Commercial</t>
  </si>
  <si>
    <t>Oregon-New Connect - Commercial</t>
  </si>
  <si>
    <t>Washington-New Connect - Commercial</t>
  </si>
  <si>
    <t>Oregon-New Connect - Industrial</t>
  </si>
  <si>
    <t>Unspecified  OR Distribution Reinforcement</t>
  </si>
  <si>
    <t>Oregon DIst- Sub - Swtchgr, Breakers, Reclos</t>
  </si>
  <si>
    <t>Oregon-Replace Substation Transformers</t>
  </si>
  <si>
    <t>Oregon - Replace Underground Cable</t>
  </si>
  <si>
    <t>Oregon - Replace OH Dist Lines - Poles</t>
  </si>
  <si>
    <t>Oregon-Replace-Overhead Dist. Lines/othr</t>
  </si>
  <si>
    <t>TORE/20XX/C/TRE</t>
  </si>
  <si>
    <t>Oregon - Rplc-OH Trans-Pole</t>
  </si>
  <si>
    <t>TORE/20XX/C/TRF</t>
  </si>
  <si>
    <t>Oregon - Rplc-OH  Trans-Othr</t>
  </si>
  <si>
    <t>Oregon-Replace-Storm and Casualty</t>
  </si>
  <si>
    <t>Wash.-Replace-Storm and Casualty</t>
  </si>
  <si>
    <t>TCAL/20XX/C/TRI</t>
  </si>
  <si>
    <t>Calif - Rplc- Trans Strm&amp;Cas</t>
  </si>
  <si>
    <t>DORE/20XX/C/DRQ</t>
  </si>
  <si>
    <t>Oregon - Replace - Other General Plant</t>
  </si>
  <si>
    <t>DORE/20XX/C/VRV</t>
  </si>
  <si>
    <t>Oregon Replace Deteriorated Vehicles</t>
  </si>
  <si>
    <t>Oregon - Upgrade - Feeder Improvements</t>
  </si>
  <si>
    <t>TORE/20XX/C/TUR</t>
  </si>
  <si>
    <t>Oregon - Transmission Improvements</t>
  </si>
  <si>
    <t>Transmission Blankets</t>
  </si>
  <si>
    <t>DUTH/20XX/C/DM1</t>
  </si>
  <si>
    <t>DIDA/20XX/C/813/B</t>
  </si>
  <si>
    <t>DUTH/20XX/C/813/B</t>
  </si>
  <si>
    <t>DWYO/20XX/C/813/B</t>
  </si>
  <si>
    <t>DUTH/20XX/C/DMG</t>
  </si>
  <si>
    <t>Net Metering  Meter Purchases - UT</t>
  </si>
  <si>
    <t>Net Metering Installation  UT</t>
  </si>
  <si>
    <t>TIPC/2017/C/002/B</t>
  </si>
  <si>
    <t>Idaho Power - Borah - Midpoint #1 replace wood w/ steel</t>
  </si>
  <si>
    <t>DIDA/20XX/C/DN1</t>
  </si>
  <si>
    <t>Idaho-New Connect - Residential</t>
  </si>
  <si>
    <t>DUTH/20XX/C/DN1</t>
  </si>
  <si>
    <t>Utah-New Connect - Residential</t>
  </si>
  <si>
    <t>DWYO/20XX/C/DN1</t>
  </si>
  <si>
    <t>Wyoming-New Connect - Residential</t>
  </si>
  <si>
    <t>DIDA/20XX/C/DN2</t>
  </si>
  <si>
    <t>Idaho-New Connect - Commercial</t>
  </si>
  <si>
    <t>DUTH/20XX/C/DN2</t>
  </si>
  <si>
    <t>Utah-New Connect - Commercial</t>
  </si>
  <si>
    <t>DWYO/20XX/C/DN2</t>
  </si>
  <si>
    <t>Wyoming-New Connect - Commercial</t>
  </si>
  <si>
    <t>DUTH/20XX/C/DN3</t>
  </si>
  <si>
    <t>Utah-New Connect - Industrial</t>
  </si>
  <si>
    <t>DWYO/20XX/C/DN3</t>
  </si>
  <si>
    <t>Wyoming-New Connect - Industrial</t>
  </si>
  <si>
    <t>DUTH/20XX/C/DN7</t>
  </si>
  <si>
    <t>TAME/2014/C/002/B</t>
  </si>
  <si>
    <t>TUTH/20XX/C/TR1</t>
  </si>
  <si>
    <t>DUTH/20XX/C/DR4</t>
  </si>
  <si>
    <t>TUTH/20XX/C/TR4</t>
  </si>
  <si>
    <t>TIDA/20XX/C/TR6</t>
  </si>
  <si>
    <t>TUTH/20XX/C/TR6</t>
  </si>
  <si>
    <t>DUTH/20XX/C/DRA</t>
  </si>
  <si>
    <t>DWYO/20XX/C/DRA</t>
  </si>
  <si>
    <t>DUTH/20XX/C/DRB</t>
  </si>
  <si>
    <t>DIDA/20XX/C/DRC</t>
  </si>
  <si>
    <t>DUTH/20XX/C/DRC</t>
  </si>
  <si>
    <t>DWYO/20XX/C/DRC</t>
  </si>
  <si>
    <t>DIDA/20XX/C/DRD</t>
  </si>
  <si>
    <t>DUTH/20XX/C/DRD</t>
  </si>
  <si>
    <t>DWYO/20XX/C/DRD</t>
  </si>
  <si>
    <t>TIDA/20XX/C/TRE</t>
  </si>
  <si>
    <t>TUTH/20XX/C/TRE</t>
  </si>
  <si>
    <t>TIDA/20XX/C/TRF</t>
  </si>
  <si>
    <t>TUTH/20XX/C/TRF</t>
  </si>
  <si>
    <t>DIDA/20XX/C/DRI</t>
  </si>
  <si>
    <t>DUTH/20XX/C/DRI</t>
  </si>
  <si>
    <t>Replace - Storm &amp; Casualty - UT Dist</t>
  </si>
  <si>
    <t>DWYO/20XX/C/DRI</t>
  </si>
  <si>
    <t>Replace - Storm &amp; Casualty - WY Dist</t>
  </si>
  <si>
    <t>TIDA/20XX/C/TRI</t>
  </si>
  <si>
    <t>Replace - Storm &amp; Casualty - ID Trans</t>
  </si>
  <si>
    <t>TUTH/20XX/C/TRI</t>
  </si>
  <si>
    <t>Replace - Storm &amp; Casualty - UT Trans</t>
  </si>
  <si>
    <t>DUTH/20XX/C/DRJ</t>
  </si>
  <si>
    <t>New Connect Meter Purchases - UT</t>
  </si>
  <si>
    <t>DUTH/20XX/C/DRQ</t>
  </si>
  <si>
    <t>DWYO/20XX/C/DRQ</t>
  </si>
  <si>
    <t>DUTH/20XX/C/DRT</t>
  </si>
  <si>
    <t>DIDA/20XX/C/VRV</t>
  </si>
  <si>
    <t>DUTH/20XX/C/VRV</t>
  </si>
  <si>
    <t>DWYO/20XX/C/VRV</t>
  </si>
  <si>
    <t>DIDA/2017/C/001/B</t>
  </si>
  <si>
    <t>AMI - Idaho  2019 meters</t>
  </si>
  <si>
    <t>DIDA/20XX/C/DUR</t>
  </si>
  <si>
    <t>Targeted  reliability Improvement, Dist - ID</t>
  </si>
  <si>
    <t>DUTH/20XX/C/DUR</t>
  </si>
  <si>
    <t>Targeted  reliability Improvement, Dist - UT</t>
  </si>
  <si>
    <t>DWYO/20XX/C/DUR</t>
  </si>
  <si>
    <t>Targeted  reliability Improvement, Dist - WY</t>
  </si>
  <si>
    <t>Distribution Blankets - ID</t>
  </si>
  <si>
    <t>Distribution Blankets - UT</t>
  </si>
  <si>
    <t>Distribution Blankets - WY</t>
  </si>
  <si>
    <t>Distribution New Revenue Blankets - ID</t>
  </si>
  <si>
    <t>Distribution New Revenue Blankets - UT</t>
  </si>
  <si>
    <t>Distribution New Revenue Blankets - WY</t>
  </si>
  <si>
    <t>Huntington U2 Cooling Tower Cells 1-6 Rebuild</t>
  </si>
  <si>
    <t>Huntington U2 Air Preheater Baskets - CY2019</t>
  </si>
  <si>
    <t>Huntington U0 Electric Lake Dam Outlet Upgrade</t>
  </si>
  <si>
    <t>June 2019</t>
  </si>
  <si>
    <t>Control Area Generation - East</t>
  </si>
  <si>
    <t>CAGE</t>
  </si>
  <si>
    <t>Control Area Generation - West</t>
  </si>
  <si>
    <t>CAGW</t>
  </si>
  <si>
    <t>JBG</t>
  </si>
  <si>
    <t>Jim Bridger Generation</t>
  </si>
  <si>
    <t>Wind Control Area Generation - East</t>
  </si>
  <si>
    <t>Wind Control Area Generation - West</t>
  </si>
  <si>
    <t>TRNP20</t>
  </si>
  <si>
    <t>Control Area Energy - East</t>
  </si>
  <si>
    <t>CAEE</t>
  </si>
  <si>
    <t>OTHPW</t>
  </si>
  <si>
    <t>End of Period Test Period Balance December 2020</t>
  </si>
  <si>
    <t>Adjusted</t>
  </si>
  <si>
    <t>HYDPKACAGW</t>
  </si>
  <si>
    <t>(End of Period)</t>
  </si>
  <si>
    <t>(December 2020)</t>
  </si>
  <si>
    <t>Other Plant - Wind</t>
  </si>
  <si>
    <t>Jim Bridger Energy</t>
  </si>
  <si>
    <t>JBE</t>
  </si>
  <si>
    <t>Renewable - Blundell 2</t>
  </si>
  <si>
    <t>STMPB</t>
  </si>
  <si>
    <t>TRNP19</t>
  </si>
  <si>
    <t>Control Area Generation - East (19)</t>
  </si>
  <si>
    <t>Control Area Generation - West (19)</t>
  </si>
  <si>
    <t>Control Area Generation - East (20)</t>
  </si>
  <si>
    <t>Control Area Generation - West (20)</t>
  </si>
  <si>
    <t>INTPH</t>
  </si>
  <si>
    <t>FY2018 (CY2017)</t>
  </si>
  <si>
    <t>FY2019 (CY2018)</t>
  </si>
  <si>
    <t>Without NUTIL</t>
  </si>
  <si>
    <t>July19 to Dec20 Plant Adds</t>
  </si>
  <si>
    <t>SHTN/2019/C/003</t>
  </si>
  <si>
    <t>Huntington U2 Boiler Economizer Replacement w/heade</t>
  </si>
  <si>
    <t>SDVJ/2018/C/034</t>
  </si>
  <si>
    <t>Dave Johnston U0 - DJ CCR Ash Disposal System</t>
  </si>
  <si>
    <t>Colstrip 3-4:Pond Chem Water Treatmnt Sy</t>
  </si>
  <si>
    <t>10028416</t>
  </si>
  <si>
    <t>Cholla CHOU4 Hp Ip Turbine Major Cy20</t>
  </si>
  <si>
    <t>10024287</t>
  </si>
  <si>
    <t>Cholla 303 East &amp; West Waterwall Repl - CY20</t>
  </si>
  <si>
    <t>10008791</t>
  </si>
  <si>
    <t>Jim Bridger U4 SCR Catalyst Replacement 20</t>
  </si>
  <si>
    <t>10016294</t>
  </si>
  <si>
    <t>Naughton NAU3 Convert to Natural Gas 247 MW (IMP)</t>
  </si>
  <si>
    <t>10011170</t>
  </si>
  <si>
    <t>Hunter 303 HP/IP Turbine Overhaul</t>
  </si>
  <si>
    <t>SHTN/2019/C/007</t>
  </si>
  <si>
    <t>10016366</t>
  </si>
  <si>
    <t>Dave Johnston U1 - Turbine Overhaul - 2020</t>
  </si>
  <si>
    <t>SBLU/2017/C/005</t>
  </si>
  <si>
    <t>Blundell U0 Plant and Steam Field Controls Update</t>
  </si>
  <si>
    <t>10011031</t>
  </si>
  <si>
    <t>Naughton U2 OH Turbine Major (LP) CY20</t>
  </si>
  <si>
    <t>SHTR/2020/C/051</t>
  </si>
  <si>
    <t>Hunter 303 Nose Arch Upper Tube Repl - CY20</t>
  </si>
  <si>
    <t>10015123</t>
  </si>
  <si>
    <t>Craig CRGU5 Reliability/Ability To Serve CY20</t>
  </si>
  <si>
    <t>10002862</t>
  </si>
  <si>
    <t>Hunter 303 Scrubber Component Overhaul</t>
  </si>
  <si>
    <t>10012602</t>
  </si>
  <si>
    <t>Jim Bridger U4 Burners - Major  20</t>
  </si>
  <si>
    <t>10017334</t>
  </si>
  <si>
    <t>Dave Johnston U0 - MILL BLANKET - 2020</t>
  </si>
  <si>
    <t>10028408</t>
  </si>
  <si>
    <t>Cholla CHOU4 Burner Tips Replace CY20</t>
  </si>
  <si>
    <t>10015122</t>
  </si>
  <si>
    <t>Craig CRGU5 Regulatory Environ &amp; Safety CY20</t>
  </si>
  <si>
    <t>10016462</t>
  </si>
  <si>
    <t>Hunter 303 Baghouse Reverse Air Duct</t>
  </si>
  <si>
    <t>Dave Johnston DJ Coal Yard Control System Update</t>
  </si>
  <si>
    <t>SDVJ/2019/C/024</t>
  </si>
  <si>
    <t>Dave Johnston U0 Mill Blanket 2019</t>
  </si>
  <si>
    <t>10026258</t>
  </si>
  <si>
    <t>Hunter 303 DCS Simulator Replacement</t>
  </si>
  <si>
    <t>Dave Johnston Waste Ash Silo Mod w/lTemp Capacity Adde</t>
  </si>
  <si>
    <t>10017318</t>
  </si>
  <si>
    <t>Dave Johnston U0 - Pumps And Valves - 2020</t>
  </si>
  <si>
    <t>SBLU/2019/C/005</t>
  </si>
  <si>
    <t>Blundell U2 Generator Replacement</t>
  </si>
  <si>
    <t>SJIM/2018/C/011</t>
  </si>
  <si>
    <t>Jim Bridger U4 Precipitator Wire Replacement 20</t>
  </si>
  <si>
    <t>SHTR/2020/C/050</t>
  </si>
  <si>
    <t>Hunter 303 DCS Major Ovation Upgrade - CY20</t>
  </si>
  <si>
    <t>10018910</t>
  </si>
  <si>
    <t>Jim Bridger U4 Stack Liner (Phase 2) 20</t>
  </si>
  <si>
    <t>10023878</t>
  </si>
  <si>
    <t>Jim Bridger U4 #43 ABS Coating Phase 2 &amp; Awning Install  20</t>
  </si>
  <si>
    <t>SHTN/2019/C/016</t>
  </si>
  <si>
    <t>Huntington U2 Burner Corner Coal Nozzle &amp; Tip repla</t>
  </si>
  <si>
    <t>SHTN/2019/C/006</t>
  </si>
  <si>
    <t>Huntington U2 Coal Pipe Isolation Valves 1 - 5</t>
  </si>
  <si>
    <t>10028251</t>
  </si>
  <si>
    <t>Cholla CHOU0 Emerging Capital CY20</t>
  </si>
  <si>
    <t>10002981</t>
  </si>
  <si>
    <t>SJIM/2019/C/015</t>
  </si>
  <si>
    <t>Jim Bridger U4 #41 ABS Coating Phase 2 &amp; Awning Inst</t>
  </si>
  <si>
    <t>SHTN/2019/C/011</t>
  </si>
  <si>
    <t>PP-Renew</t>
  </si>
  <si>
    <t>PP Hydro West </t>
  </si>
  <si>
    <t>PP Hydro Impl On-Proj West </t>
  </si>
  <si>
    <t>HIDA/2018/C/002</t>
  </si>
  <si>
    <t>HLEW/2014/C/015</t>
  </si>
  <si>
    <t>Lewis River Maximum Flood Improvement St</t>
  </si>
  <si>
    <t>PP Hydro East </t>
  </si>
  <si>
    <t>PP Hydro Relicensing East </t>
  </si>
  <si>
    <t>Hydro Dam Safety/Safety Emergent 2020</t>
  </si>
  <si>
    <t>Hydro Environmental Emergent 2020</t>
  </si>
  <si>
    <t>Eastside Flowline Removal</t>
  </si>
  <si>
    <t>PP Other Hydro Dam Safety East</t>
  </si>
  <si>
    <t>HUTA/2014/C/011</t>
  </si>
  <si>
    <t>Weber Relicensing</t>
  </si>
  <si>
    <t>10028351</t>
  </si>
  <si>
    <t>ILR 4.4.1 Swift FSC Pri ScrClr Rebuild</t>
  </si>
  <si>
    <t>OLSP/2019/C/014</t>
  </si>
  <si>
    <t xml:space="preserve">Lake Side STG20 Generator Stator Replacement and Rotor Rewind </t>
  </si>
  <si>
    <t>Lake Side U11 Combustion Overhaul-CY20</t>
  </si>
  <si>
    <t>Lake Side U12 Combustion Overhaul-CY20</t>
  </si>
  <si>
    <t>Lake Side U00 Central Utah Water Conservancy District CY19</t>
  </si>
  <si>
    <t>PP Wind Production </t>
  </si>
  <si>
    <t>Wind W-1799 Eagle Mitigation CY2020</t>
  </si>
  <si>
    <t>10028382</t>
  </si>
  <si>
    <t>Lake Side Blk 1 U12 Generator Rotor Replacement</t>
  </si>
  <si>
    <t>Projects Less Than $1million - Wind</t>
  </si>
  <si>
    <t/>
  </si>
  <si>
    <t>Other Plant - Wind Five Year Average Removals</t>
  </si>
  <si>
    <t>PP-TMP</t>
  </si>
  <si>
    <t>TYAK/2008/C/001</t>
  </si>
  <si>
    <t>Vantage Pomona Heights 230kV Line</t>
  </si>
  <si>
    <t>PP-TD</t>
  </si>
  <si>
    <t>PP Trans New Connect </t>
  </si>
  <si>
    <t>RMP T&amp;D</t>
  </si>
  <si>
    <t>TUTH/20XX/C/805</t>
  </si>
  <si>
    <t>Wildfire Mitigation - Trans</t>
  </si>
  <si>
    <t>TZPR/2017/C/010</t>
  </si>
  <si>
    <t>Goshen-Sugarmill-Rigby 161kV Transm Line</t>
  </si>
  <si>
    <t>TMP Generation Interconnection Projects East</t>
  </si>
  <si>
    <t>TZPR/2017/C/009</t>
  </si>
  <si>
    <t>Goshen #3 345/161 kV 700 MVA Trfrmr Inst</t>
  </si>
  <si>
    <t>Jordanelle - Midway Construct 138 kV Line - Trans</t>
  </si>
  <si>
    <t>TZBE/2017/C/002/B</t>
  </si>
  <si>
    <t>Oregon New Large Load Network Upgrades</t>
  </si>
  <si>
    <t>PP Trans </t>
  </si>
  <si>
    <t>TMP Trans Main Grid East</t>
  </si>
  <si>
    <t>TMP Gateway Projects</t>
  </si>
  <si>
    <t>TMP Transmission Major Projects - PP</t>
  </si>
  <si>
    <t>TMP Trans Main Grid West</t>
  </si>
  <si>
    <t>TMP Trans Customer Generated East</t>
  </si>
  <si>
    <t>Replace Substation Switchgear, Breakers, Reclosers - UT</t>
  </si>
  <si>
    <t>TCAL/20XX/C/805</t>
  </si>
  <si>
    <t>Wildfire Mitigation Plan - CA T</t>
  </si>
  <si>
    <t>TMP Generation Interconnections West</t>
  </si>
  <si>
    <t>TIDA/20XX/C/TM8</t>
  </si>
  <si>
    <t>BIA - Fort Hall Grace - Goshen</t>
  </si>
  <si>
    <t>Replace Overhead Transmission Poles - UT</t>
  </si>
  <si>
    <t>SHTN/2020/C/001</t>
  </si>
  <si>
    <t>U0 Spare GSU Transformer</t>
  </si>
  <si>
    <t>Replace Overhead Transmission Lines - Other - UT</t>
  </si>
  <si>
    <t>TROC/2019/C/002/B</t>
  </si>
  <si>
    <t>Reroute JB Goshen 345kV line for Slide:  IPC Shared</t>
  </si>
  <si>
    <t>Need WBS - TZCE 2</t>
  </si>
  <si>
    <t>Pavant - Improve Transformer Protection</t>
  </si>
  <si>
    <t>Replace Transmission Conductor / Armor Rod - ID</t>
  </si>
  <si>
    <t>TZBE/20XX/C/002/B</t>
  </si>
  <si>
    <t>Grid Resiliency Phase 1 - 230/69kV Xfmr Purchase</t>
  </si>
  <si>
    <t>Replace Substation Transformers - UT</t>
  </si>
  <si>
    <t>Replace Substation Bushings, Glass &amp; Other - ID</t>
  </si>
  <si>
    <t>SHTR/2018/C/015</t>
  </si>
  <si>
    <t>302 Spare GSU Replacement</t>
  </si>
  <si>
    <t>TRIC/2016/C/001/B</t>
  </si>
  <si>
    <t>BIA Camp Williams 4 Corners: BIA ROW Renewal - Ute Mtn Tribal</t>
  </si>
  <si>
    <t>TORE/20XX/C/805</t>
  </si>
  <si>
    <t>Wildfire Mitigation Plan - OR T</t>
  </si>
  <si>
    <t>TMET/2015/C/002/B</t>
  </si>
  <si>
    <t>State Prison at Salt Lake City - 8 MW Load</t>
  </si>
  <si>
    <t>TZME/2014/C/001</t>
  </si>
  <si>
    <t>Sams Valley 500-230kV New Substation</t>
  </si>
  <si>
    <t>TUTM/20XX/C/TM8</t>
  </si>
  <si>
    <t>BLM Camp Williams 4 Corners: ROW Renewal PL#99001</t>
  </si>
  <si>
    <t>Replace Substation Bushings, Glass &amp; Other - UT</t>
  </si>
  <si>
    <t>TORE/20XX/C/DU4</t>
  </si>
  <si>
    <t>Purchase One (1) 230-69kV 150 MVA 3 Phase Wye-Delta XFMR</t>
  </si>
  <si>
    <t>Replace Overhead Transmission Poles - ID</t>
  </si>
  <si>
    <t>Replace Overhead Transmission Lines - Other - ID</t>
  </si>
  <si>
    <t>TUTH/20XX/C/TU2</t>
  </si>
  <si>
    <t>Upgrade Trans CB and Relays UT</t>
  </si>
  <si>
    <t>Purchase One (1) 115-69 kV Wye-Delta 100 MVA 3 Phase XFMR Dedicated for Columbia</t>
  </si>
  <si>
    <t>Transmission Plant Five Year Average Removals</t>
  </si>
  <si>
    <t>Naples 138-12.5 kV New Substation TPL</t>
  </si>
  <si>
    <t>Mandated Highway Relocations - UT</t>
  </si>
  <si>
    <t>DZCA/2017/C/005/B</t>
  </si>
  <si>
    <t>PP Distribution OR </t>
  </si>
  <si>
    <t>DUTH/20XX/C/805</t>
  </si>
  <si>
    <t>Wildfire Mitigation - Dist</t>
  </si>
  <si>
    <t>Wildfire Mitigation Plan - OR D</t>
  </si>
  <si>
    <t>Lassen Sub-New 69x115  kV sub to replace Mt Shasta Sub(Net 12.5 MVA) D</t>
  </si>
  <si>
    <t>PP Dist New Connect OR </t>
  </si>
  <si>
    <t>Wildhorse Resort Phase 2 Load Addition</t>
  </si>
  <si>
    <t>PP Distribution CA </t>
  </si>
  <si>
    <t>Wildfire Mitigation Plan - CA D</t>
  </si>
  <si>
    <t>PP Dist New Connect WA </t>
  </si>
  <si>
    <t>DZJV/2017/C/002/B</t>
  </si>
  <si>
    <t>Draper: Increase Capacity and Convert to 138 kV - ph 2</t>
  </si>
  <si>
    <t>Replace Overhead Distribution Poles - UT</t>
  </si>
  <si>
    <t>Replace Underground Vaults &amp; Equipment - UT</t>
  </si>
  <si>
    <t>Replace Overhead Distribution Lines - Crossarms &amp; Cutouts - UT Dist</t>
  </si>
  <si>
    <t>Goshen-Sugarmill-Rigby 161kV Distribution</t>
  </si>
  <si>
    <t>DJOR/2017/C/022/B</t>
  </si>
  <si>
    <t>U/G Cable Test &amp; Replace</t>
  </si>
  <si>
    <t>Replace Underground Cable - UT</t>
  </si>
  <si>
    <t>PP Distribution WA </t>
  </si>
  <si>
    <t>New Revenue - Feeder Reinforcement - UT</t>
  </si>
  <si>
    <t>DMET/2018/C/025/B</t>
  </si>
  <si>
    <t>BioFire Diagnostics, LLC 9 MW Load</t>
  </si>
  <si>
    <t>TriMet EV Bus Garage Service Request</t>
  </si>
  <si>
    <t>DUTH/2018/C/001/B</t>
  </si>
  <si>
    <t>AMI - Utah Meters 2019 -2020</t>
  </si>
  <si>
    <t>TMP OR Distribution Major Projects - PP</t>
  </si>
  <si>
    <t>Replace Overhead Distribution Lines - Other - UT</t>
  </si>
  <si>
    <t>DJ to Thunder Creek Transmission Conversion Ph 2 Jackalope Feeder</t>
  </si>
  <si>
    <t>Need WBS - TZSL 2</t>
  </si>
  <si>
    <t>Mobile #6 Replace Failed 138-69kV Transformer</t>
  </si>
  <si>
    <t>DZCA/2018/C/001/B</t>
  </si>
  <si>
    <t>Glendo T#1 Upgrade Transformer Capacity</t>
  </si>
  <si>
    <t>Avian Protection - Dist WY</t>
  </si>
  <si>
    <t>Replace Overhead Distribution Lines - Crossarms &amp; Cutouts - WY Dist</t>
  </si>
  <si>
    <t>Wildfire Mitigation Plan - WA D</t>
  </si>
  <si>
    <t>DUTH/20XX/C/DU2</t>
  </si>
  <si>
    <t>Upgrade Distribution Reclosers / Relays UT</t>
  </si>
  <si>
    <t>Wapato Substation Capacity Relief</t>
  </si>
  <si>
    <t>Replace Overhead Distribution Lines - Crossarms &amp; Cutouts - ID Dist</t>
  </si>
  <si>
    <t>Avian Protection - Dist UT</t>
  </si>
  <si>
    <t>Avian Protection - Dist ID</t>
  </si>
  <si>
    <t>Replace Overhead Distribution Poles - ID</t>
  </si>
  <si>
    <t>Replace Underground Cable - WY</t>
  </si>
  <si>
    <t>DJ to Thunder Creek Transmission Conversion Ph 1 Orpha Dis Conversion</t>
  </si>
  <si>
    <t>Portland UG Network Asset Replacement</t>
  </si>
  <si>
    <t>Replace Overhead Distribution Poles - WY</t>
  </si>
  <si>
    <t>Jordanelle - Midway Construct 138 kV Line Dist Underbuild</t>
  </si>
  <si>
    <t>DZSL/2019/C/002/B</t>
  </si>
  <si>
    <t>Grow Substation - Upgrade Bank #3</t>
  </si>
  <si>
    <t>Oregon - Replace Underground Vaults &amp; Equip</t>
  </si>
  <si>
    <t>Pole Failure Mitigation - Porcelain Cutout Replacement - UT Dist</t>
  </si>
  <si>
    <t>Grid Resiliency Phase 1 - 230 KV &amp;  500kV Breaker Purchase</t>
  </si>
  <si>
    <t>DCED/2018/C/003/B</t>
  </si>
  <si>
    <t>Murphy Brown LLC 1.1 MW Load</t>
  </si>
  <si>
    <t>Replace Overhead Distribution Lines - Other - WY</t>
  </si>
  <si>
    <t>Distribution Automation  - Portland Ph 1</t>
  </si>
  <si>
    <t>Replace - Storm &amp; Casualty - ID</t>
  </si>
  <si>
    <t>Madras SC: Design &amp; Build Grid Resilience Facility</t>
  </si>
  <si>
    <t>DMET/2018/C/032/B</t>
  </si>
  <si>
    <t>Downtown SLC B LLC, New 1.91 MW Load</t>
  </si>
  <si>
    <t>DJ to Thunder Creek Transmission Conversion Thunder Creek Xfmr</t>
  </si>
  <si>
    <t>AMI - Utah  IT Comm Network</t>
  </si>
  <si>
    <t>Open Floor Plan - OR - Structure OR</t>
  </si>
  <si>
    <t>Replace Vehicles - UT</t>
  </si>
  <si>
    <t>PP-IT</t>
  </si>
  <si>
    <t>CORE IT</t>
  </si>
  <si>
    <t>Oregon AMI - Distribution - Hardware</t>
  </si>
  <si>
    <t>Replace Vehicles - WY</t>
  </si>
  <si>
    <t>PP Com Plant OR </t>
  </si>
  <si>
    <t>Replace Vehicles - ID</t>
  </si>
  <si>
    <t>PP Vehicles CA </t>
  </si>
  <si>
    <t>Structures Blankets - UT</t>
  </si>
  <si>
    <t>10023136</t>
  </si>
  <si>
    <t>Hydro Gen/Other Equipment Failure Emergent 2020</t>
  </si>
  <si>
    <t>PP Structures OR </t>
  </si>
  <si>
    <t>PP Hydro General Plant</t>
  </si>
  <si>
    <t>Replace Other General Plant - WY</t>
  </si>
  <si>
    <t>Structures Blankets - ID</t>
  </si>
  <si>
    <t>Replace Other General Plant - UT</t>
  </si>
  <si>
    <t>Replace Tools - UT</t>
  </si>
  <si>
    <t>Calapooya to Fry Sub Fiber Install</t>
  </si>
  <si>
    <t>PP Hydro Vehicles </t>
  </si>
  <si>
    <t>WEST</t>
  </si>
  <si>
    <t>IronNet</t>
  </si>
  <si>
    <t>Monarch upgrade</t>
  </si>
  <si>
    <t>Replace PAR/SO - Integrated Resource Plan (IRP) software</t>
  </si>
  <si>
    <t>UII Revenue Module</t>
  </si>
  <si>
    <t>Landlord microsite</t>
  </si>
  <si>
    <t>SMS check balance , pay bill</t>
  </si>
  <si>
    <t>Ref 8.4</t>
  </si>
  <si>
    <t>Adjustment to Tax for 2020 Capital Adds:</t>
  </si>
  <si>
    <t>Schedule M Adjustment - Non-Emitting</t>
  </si>
  <si>
    <t>Schedule M Adjustment</t>
  </si>
  <si>
    <t>Def Inc Tax Exp - Non-Emitting</t>
  </si>
  <si>
    <t>Def Inc Tax Exp - Transmission</t>
  </si>
  <si>
    <t>Def Inc Tax Exp</t>
  </si>
  <si>
    <t>ADIT - Steam, Gen, Other Prod</t>
  </si>
  <si>
    <t>ADIT - Non-Emitting</t>
  </si>
  <si>
    <t>ADIT - Transmission</t>
  </si>
  <si>
    <t>ADIT</t>
  </si>
  <si>
    <t>ADIT - Steam, Gen</t>
  </si>
  <si>
    <t>IDU</t>
  </si>
  <si>
    <t>Adjustment to Tax for 2019 Capital Adds:</t>
  </si>
  <si>
    <t>Huntington U2 Transformer Relays - various</t>
  </si>
  <si>
    <t>8.4.30</t>
  </si>
  <si>
    <t>8.4.31</t>
  </si>
  <si>
    <t>Cont. Adjustment to Tax for 2019 Capital Adds:</t>
  </si>
  <si>
    <t>INTPUT</t>
  </si>
  <si>
    <t>303UT</t>
  </si>
  <si>
    <t>Ref. 8.4.5</t>
  </si>
  <si>
    <t>INTPHCAGW</t>
  </si>
  <si>
    <t>303CAGW</t>
  </si>
  <si>
    <t>Washington General Rate Case - 2021</t>
  </si>
  <si>
    <t>RAM Page 8.4 Total Company</t>
  </si>
  <si>
    <t>CA Distribution</t>
  </si>
  <si>
    <t>ID Distribution</t>
  </si>
  <si>
    <t>OR Distribution</t>
  </si>
  <si>
    <t>UT Distribution</t>
  </si>
  <si>
    <t>WYP Distribution</t>
  </si>
  <si>
    <t>*Items with no impact to WA were left out of the RAM</t>
  </si>
  <si>
    <t>Ties to Summary Page 8.4.4*</t>
  </si>
  <si>
    <t>Lead Sheet 8.4 Total Company</t>
  </si>
  <si>
    <t>Ref. 8.4.19</t>
  </si>
  <si>
    <t>8.4.29</t>
  </si>
  <si>
    <t>Cont. Adjustment to Tax for 2020 Capital Adds:</t>
  </si>
  <si>
    <t>ADIT - Steam &amp; Gen</t>
  </si>
  <si>
    <t>Sch M Adj - Steam, Gen, Other, Intang</t>
  </si>
  <si>
    <t>Schedule M Adjustment- Transmission</t>
  </si>
  <si>
    <t>Sch M Adj - Steam, Gen, Intangible</t>
  </si>
  <si>
    <t>Def Inc Tax Exp - Steam, Gen, Other</t>
  </si>
  <si>
    <t>Def Inc Tax Exp - Steam &amp; Gen</t>
  </si>
  <si>
    <t>Sch M Adj - Steam, Gen, Other Prod</t>
  </si>
  <si>
    <t>Sch M Adj - Steam &amp; Gen</t>
  </si>
  <si>
    <t>PRO</t>
  </si>
  <si>
    <t>WASHINGTON</t>
  </si>
  <si>
    <t>PAGE</t>
  </si>
  <si>
    <t xml:space="preserve">PAGE </t>
  </si>
  <si>
    <t>8.4.2</t>
  </si>
  <si>
    <t xml:space="preserve"> 8.4.1</t>
  </si>
  <si>
    <t>8.4.3</t>
  </si>
  <si>
    <t>Net Adjustment to Lead Sheet</t>
  </si>
  <si>
    <t>Situs Balances to Non-WA States*</t>
  </si>
  <si>
    <t>8.4.5</t>
  </si>
  <si>
    <t>In-service 
Date</t>
  </si>
  <si>
    <t>(cont.) Pro Forma Plant Additions</t>
  </si>
  <si>
    <t>Pro Forma Plant Additions</t>
  </si>
  <si>
    <t>(cont. 2) Pro Forma Plant Additions</t>
  </si>
  <si>
    <t>(cont. 3) Pro Forma Plant Additions</t>
  </si>
  <si>
    <t>Jim Bridger Blanket - Pumps, Valves, Gearboxes 20</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</si>
</sst>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_(* \(#,##0\);_(* &quot;-&quot;_);_(@_)"/>
    <numFmt numFmtId="44" formatCode="_(&quot;$&quot;* #,##0.00_);_(&quot;$&quot;* \(#,##0.00\);_(&quot;$&quot;* &quot;-&quot;??_);_(@_)"/>
    <numFmt numFmtId="43" formatCode="_(* #,##0.00_);_(* \(#,##0.00\);_(* &quot;-&quot;??_);_(@_)"/>
    <numFmt numFmtId="164" formatCode="mmm\ yyyy"/>
    <numFmt numFmtId="165" formatCode="_(* #,##0_);_(* \(#,##0\);_(* &quot;-&quot;??_);_(@_)"/>
    <numFmt numFmtId="166" formatCode="0.000%"/>
    <numFmt numFmtId="167" formatCode="0.0000%"/>
    <numFmt numFmtId="168" formatCode="_-* #,##0\ &quot;F&quot;_-;\-* #,##0\ &quot;F&quot;_-;_-* &quot;-&quot;\ &quot;F&quot;_-;_-@_-"/>
    <numFmt numFmtId="169" formatCode="&quot;$&quot;###0;[Red]\(&quot;$&quot;###0\)"/>
    <numFmt numFmtId="170" formatCode="&quot;$&quot;#,##0\ ;\(&quot;$&quot;#,##0\)"/>
    <numFmt numFmtId="171" formatCode="0.0"/>
    <numFmt numFmtId="172" formatCode="#,##0.000;[Red]\-#,##0.000"/>
    <numFmt numFmtId="173" formatCode="mmm\ dd\,\ yyyy"/>
    <numFmt numFmtId="174" formatCode="[$-409]mmm\-yy;@"/>
    <numFmt numFmtId="175" formatCode="mmm\-yyyy"/>
  </numFmts>
  <fonts count="4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color indexed="12"/>
      <name val="Arial"/>
      <family val="2"/>
    </font>
    <font>
      <sz val="10"/>
      <name val="Arial"/>
      <family val="2"/>
    </font>
    <font>
      <sz val="10"/>
      <color indexed="8"/>
      <name val="Arial"/>
      <family val="2"/>
    </font>
    <font>
      <sz val="10"/>
      <color indexed="10"/>
      <name val="Arial"/>
      <family val="2"/>
    </font>
    <font>
      <sz val="12"/>
      <name val="Times New Roman"/>
      <family val="1"/>
    </font>
    <font>
      <b/>
      <sz val="9"/>
      <name val="Arial"/>
      <family val="2"/>
    </font>
    <font>
      <sz val="10"/>
      <color indexed="10"/>
      <name val="Arial"/>
      <family val="2"/>
    </font>
    <font>
      <b/>
      <sz val="10"/>
      <color indexed="10"/>
      <name val="Arial"/>
      <family val="2"/>
    </font>
    <font>
      <sz val="10"/>
      <color indexed="24"/>
      <name val="Courier New"/>
      <family val="3"/>
    </font>
    <font>
      <sz val="8"/>
      <name val="Helv"/>
    </font>
    <font>
      <sz val="8"/>
      <name val="Arial"/>
      <family val="2"/>
    </font>
    <font>
      <b/>
      <sz val="16"/>
      <name val="Times New Roman"/>
      <family val="1"/>
    </font>
    <font>
      <b/>
      <sz val="12"/>
      <name val="Arial"/>
      <family val="2"/>
    </font>
    <font>
      <b/>
      <sz val="8"/>
      <name val="Arial"/>
      <family val="2"/>
    </font>
    <font>
      <sz val="11"/>
      <color indexed="8"/>
      <name val="TimesNewRomanPS"/>
    </font>
    <font>
      <b/>
      <sz val="10"/>
      <color indexed="8"/>
      <name val="Arial"/>
      <family val="2"/>
    </font>
    <font>
      <b/>
      <sz val="10"/>
      <color indexed="39"/>
      <name val="Arial"/>
      <family val="2"/>
    </font>
    <font>
      <b/>
      <sz val="12"/>
      <color indexed="8"/>
      <name val="Arial"/>
      <family val="2"/>
    </font>
    <font>
      <sz val="8"/>
      <color indexed="62"/>
      <name val="Arial"/>
      <family val="2"/>
    </font>
    <font>
      <b/>
      <sz val="8"/>
      <color indexed="8"/>
      <name val="Arial"/>
      <family val="2"/>
    </font>
    <font>
      <sz val="10"/>
      <color indexed="39"/>
      <name val="Arial"/>
      <family val="2"/>
    </font>
    <font>
      <b/>
      <sz val="18"/>
      <name val="Arial"/>
      <family val="2"/>
    </font>
    <font>
      <sz val="8"/>
      <color indexed="12"/>
      <name val="Arial"/>
      <family val="2"/>
    </font>
    <font>
      <sz val="10"/>
      <color rgb="FFFF0000"/>
      <name val="Arial"/>
      <family val="2"/>
    </font>
    <font>
      <sz val="10"/>
      <color theme="1"/>
      <name val="Arial"/>
      <family val="2"/>
    </font>
    <font>
      <sz val="8"/>
      <color indexed="18"/>
      <name val="Arial"/>
      <family val="2"/>
    </font>
    <font>
      <b/>
      <sz val="14"/>
      <name val="Arial"/>
      <family val="2"/>
    </font>
    <font>
      <sz val="10"/>
      <name val="Arial"/>
      <family val="2"/>
    </font>
    <font>
      <sz val="11"/>
      <color theme="1"/>
      <name val="Arial"/>
      <family val="2"/>
    </font>
    <font>
      <b/>
      <sz val="10"/>
      <color theme="1"/>
      <name val="Arial"/>
      <family val="2"/>
    </font>
    <font>
      <u/>
      <sz val="10"/>
      <name val="Arial"/>
      <family val="2"/>
    </font>
    <font>
      <sz val="10"/>
      <color theme="0"/>
      <name val="Arial"/>
      <family val="2"/>
    </font>
  </fonts>
  <fills count="2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3"/>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4"/>
        <bgColor indexed="64"/>
      </patternFill>
    </fill>
    <fill>
      <patternFill patternType="solid">
        <fgColor indexed="9"/>
        <bgColor indexed="41"/>
      </patternFill>
    </fill>
    <fill>
      <patternFill patternType="solid">
        <fgColor indexed="9"/>
        <bgColor indexed="40"/>
      </patternFill>
    </fill>
    <fill>
      <patternFill patternType="solid">
        <fgColor indexed="9"/>
        <bgColor indexed="15"/>
      </patternFill>
    </fill>
  </fills>
  <borders count="24">
    <border>
      <left/>
      <right/>
      <top/>
      <bottom/>
      <diagonal/>
    </border>
    <border>
      <left style="thin">
        <color indexed="48"/>
      </left>
      <right style="thin">
        <color indexed="48"/>
      </right>
      <top style="thin">
        <color indexed="48"/>
      </top>
      <bottom style="thin">
        <color indexed="48"/>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hair">
        <color indexed="64"/>
      </bottom>
      <diagonal/>
    </border>
    <border>
      <left style="thin">
        <color indexed="64"/>
      </left>
      <right/>
      <top style="thin">
        <color indexed="64"/>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281">
    <xf numFmtId="0" fontId="0" fillId="0" borderId="0"/>
    <xf numFmtId="43" fontId="9" fillId="0" borderId="0" applyFont="0" applyFill="0" applyBorder="0" applyAlignment="0" applyProtection="0"/>
    <xf numFmtId="9" fontId="9" fillId="0" borderId="0" applyFont="0" applyFill="0" applyBorder="0" applyAlignment="0" applyProtection="0"/>
    <xf numFmtId="4" fontId="14" fillId="2" borderId="1" applyNumberFormat="0" applyProtection="0">
      <alignment horizontal="left" vertical="center" indent="1"/>
    </xf>
    <xf numFmtId="0" fontId="13" fillId="0" borderId="0"/>
    <xf numFmtId="0" fontId="16" fillId="0" borderId="0"/>
    <xf numFmtId="43" fontId="13" fillId="0" borderId="0" applyFont="0" applyFill="0" applyBorder="0" applyAlignment="0" applyProtection="0"/>
    <xf numFmtId="9" fontId="13" fillId="0" borderId="0" applyFont="0" applyFill="0" applyBorder="0" applyAlignment="0" applyProtection="0"/>
    <xf numFmtId="168" fontId="13" fillId="0" borderId="0"/>
    <xf numFmtId="168" fontId="13" fillId="0" borderId="0"/>
    <xf numFmtId="168" fontId="13" fillId="0" borderId="0"/>
    <xf numFmtId="168" fontId="13" fillId="0" borderId="0"/>
    <xf numFmtId="168" fontId="13" fillId="0" borderId="0"/>
    <xf numFmtId="168" fontId="13" fillId="0" borderId="0"/>
    <xf numFmtId="168" fontId="13" fillId="0" borderId="0"/>
    <xf numFmtId="168" fontId="13" fillId="0" borderId="0"/>
    <xf numFmtId="3" fontId="20" fillId="0" borderId="0" applyFont="0" applyFill="0" applyBorder="0" applyAlignment="0" applyProtection="0"/>
    <xf numFmtId="169" fontId="21" fillId="0" borderId="0" applyFont="0" applyFill="0" applyBorder="0" applyProtection="0">
      <alignment horizontal="right"/>
    </xf>
    <xf numFmtId="170" fontId="20" fillId="0" borderId="0" applyFont="0" applyFill="0" applyBorder="0" applyAlignment="0" applyProtection="0"/>
    <xf numFmtId="0" fontId="20" fillId="0" borderId="0" applyFont="0" applyFill="0" applyBorder="0" applyAlignment="0" applyProtection="0"/>
    <xf numFmtId="2" fontId="20" fillId="0" borderId="0" applyFont="0" applyFill="0" applyBorder="0" applyAlignment="0" applyProtection="0"/>
    <xf numFmtId="38" fontId="22" fillId="4" borderId="0" applyNumberFormat="0" applyBorder="0" applyAlignment="0" applyProtection="0"/>
    <xf numFmtId="0" fontId="23" fillId="0" borderId="0"/>
    <xf numFmtId="0" fontId="24" fillId="0" borderId="13" applyNumberFormat="0" applyAlignment="0" applyProtection="0">
      <alignment horizontal="left" vertical="center"/>
    </xf>
    <xf numFmtId="0" fontId="24" fillId="0" borderId="3">
      <alignment horizontal="left" vertical="center"/>
    </xf>
    <xf numFmtId="10" fontId="22" fillId="5" borderId="5" applyNumberFormat="0" applyBorder="0" applyAlignment="0" applyProtection="0"/>
    <xf numFmtId="171" fontId="25" fillId="0" borderId="0" applyNumberFormat="0" applyFill="0" applyBorder="0" applyAlignment="0" applyProtection="0"/>
    <xf numFmtId="37" fontId="26" fillId="0" borderId="0" applyNumberFormat="0" applyFill="0" applyBorder="0"/>
    <xf numFmtId="0" fontId="22" fillId="0" borderId="14" applyNumberFormat="0" applyBorder="0" applyAlignment="0"/>
    <xf numFmtId="172" fontId="13" fillId="0" borderId="0"/>
    <xf numFmtId="12" fontId="24" fillId="6" borderId="11">
      <alignment horizontal="left"/>
    </xf>
    <xf numFmtId="10" fontId="13" fillId="0" borderId="0" applyFont="0" applyFill="0" applyBorder="0" applyAlignment="0" applyProtection="0"/>
    <xf numFmtId="4" fontId="27" fillId="7" borderId="1" applyNumberFormat="0" applyProtection="0">
      <alignment vertical="center"/>
    </xf>
    <xf numFmtId="4" fontId="28" fillId="3" borderId="1" applyNumberFormat="0" applyProtection="0">
      <alignment vertical="center"/>
    </xf>
    <xf numFmtId="4" fontId="27" fillId="3" borderId="1" applyNumberFormat="0" applyProtection="0">
      <alignment vertical="center"/>
    </xf>
    <xf numFmtId="0" fontId="27" fillId="3" borderId="1" applyNumberFormat="0" applyProtection="0">
      <alignment horizontal="left" vertical="top" indent="1"/>
    </xf>
    <xf numFmtId="4" fontId="27" fillId="8" borderId="15" applyNumberFormat="0" applyProtection="0">
      <alignment vertical="center"/>
    </xf>
    <xf numFmtId="4" fontId="14" fillId="9" borderId="1" applyNumberFormat="0" applyProtection="0">
      <alignment horizontal="right" vertical="center"/>
    </xf>
    <xf numFmtId="4" fontId="14" fillId="10" borderId="1" applyNumberFormat="0" applyProtection="0">
      <alignment horizontal="right" vertical="center"/>
    </xf>
    <xf numFmtId="4" fontId="14" fillId="11" borderId="1" applyNumberFormat="0" applyProtection="0">
      <alignment horizontal="right" vertical="center"/>
    </xf>
    <xf numFmtId="4" fontId="14" fillId="12" borderId="1" applyNumberFormat="0" applyProtection="0">
      <alignment horizontal="right" vertical="center"/>
    </xf>
    <xf numFmtId="4" fontId="14" fillId="13" borderId="1" applyNumberFormat="0" applyProtection="0">
      <alignment horizontal="right" vertical="center"/>
    </xf>
    <xf numFmtId="4" fontId="14" fillId="14" borderId="1" applyNumberFormat="0" applyProtection="0">
      <alignment horizontal="right" vertical="center"/>
    </xf>
    <xf numFmtId="4" fontId="14" fillId="15" borderId="1" applyNumberFormat="0" applyProtection="0">
      <alignment horizontal="right" vertical="center"/>
    </xf>
    <xf numFmtId="4" fontId="14" fillId="16" borderId="1" applyNumberFormat="0" applyProtection="0">
      <alignment horizontal="right" vertical="center"/>
    </xf>
    <xf numFmtId="4" fontId="14" fillId="17" borderId="1" applyNumberFormat="0" applyProtection="0">
      <alignment horizontal="right" vertical="center"/>
    </xf>
    <xf numFmtId="4" fontId="27" fillId="18" borderId="16" applyNumberFormat="0" applyProtection="0">
      <alignment horizontal="left" vertical="center" indent="1"/>
    </xf>
    <xf numFmtId="4" fontId="14" fillId="19" borderId="0" applyNumberFormat="0" applyProtection="0">
      <alignment horizontal="left" vertical="center" indent="1"/>
    </xf>
    <xf numFmtId="4" fontId="29" fillId="20" borderId="0" applyNumberFormat="0" applyProtection="0">
      <alignment horizontal="left" vertical="center" indent="1"/>
    </xf>
    <xf numFmtId="4" fontId="14" fillId="21" borderId="1" applyNumberFormat="0" applyProtection="0">
      <alignment horizontal="right" vertical="center"/>
    </xf>
    <xf numFmtId="4" fontId="30" fillId="0" borderId="0" applyNumberFormat="0" applyProtection="0">
      <alignment horizontal="left" vertical="center" indent="1"/>
    </xf>
    <xf numFmtId="4" fontId="31" fillId="0" borderId="0" applyNumberFormat="0" applyProtection="0">
      <alignment horizontal="left" vertical="center" indent="1"/>
    </xf>
    <xf numFmtId="0" fontId="13" fillId="20" borderId="1" applyNumberFormat="0" applyProtection="0">
      <alignment horizontal="left" vertical="center" indent="1"/>
    </xf>
    <xf numFmtId="0" fontId="13" fillId="20" borderId="1" applyNumberFormat="0" applyProtection="0">
      <alignment horizontal="left" vertical="top" indent="1"/>
    </xf>
    <xf numFmtId="0" fontId="13" fillId="8" borderId="1" applyNumberFormat="0" applyProtection="0">
      <alignment horizontal="left" vertical="center" indent="1"/>
    </xf>
    <xf numFmtId="0" fontId="13" fillId="8" borderId="1" applyNumberFormat="0" applyProtection="0">
      <alignment horizontal="left" vertical="top" indent="1"/>
    </xf>
    <xf numFmtId="0" fontId="13" fillId="22" borderId="1" applyNumberFormat="0" applyProtection="0">
      <alignment horizontal="left" vertical="center" indent="1"/>
    </xf>
    <xf numFmtId="0" fontId="13" fillId="22" borderId="1" applyNumberFormat="0" applyProtection="0">
      <alignment horizontal="left" vertical="top" indent="1"/>
    </xf>
    <xf numFmtId="0" fontId="13" fillId="23" borderId="1" applyNumberFormat="0" applyProtection="0">
      <alignment horizontal="left" vertical="center" indent="1"/>
    </xf>
    <xf numFmtId="0" fontId="13" fillId="23" borderId="1" applyNumberFormat="0" applyProtection="0">
      <alignment horizontal="left" vertical="top" indent="1"/>
    </xf>
    <xf numFmtId="4" fontId="14" fillId="5" borderId="1" applyNumberFormat="0" applyProtection="0">
      <alignment vertical="center"/>
    </xf>
    <xf numFmtId="4" fontId="32" fillId="5" borderId="1" applyNumberFormat="0" applyProtection="0">
      <alignment vertical="center"/>
    </xf>
    <xf numFmtId="4" fontId="14" fillId="5" borderId="1" applyNumberFormat="0" applyProtection="0">
      <alignment horizontal="left" vertical="center" indent="1"/>
    </xf>
    <xf numFmtId="0" fontId="14" fillId="5" borderId="1" applyNumberFormat="0" applyProtection="0">
      <alignment horizontal="left" vertical="top" indent="1"/>
    </xf>
    <xf numFmtId="4" fontId="14" fillId="2" borderId="17" applyNumberFormat="0" applyProtection="0">
      <alignment horizontal="right" vertical="center"/>
    </xf>
    <xf numFmtId="4" fontId="32" fillId="19" borderId="1" applyNumberFormat="0" applyProtection="0">
      <alignment horizontal="right" vertical="center"/>
    </xf>
    <xf numFmtId="0" fontId="14" fillId="8" borderId="1" applyNumberFormat="0" applyProtection="0">
      <alignment horizontal="center" vertical="top"/>
    </xf>
    <xf numFmtId="4" fontId="33" fillId="0" borderId="0" applyNumberFormat="0" applyProtection="0">
      <alignment horizontal="left" vertical="center"/>
    </xf>
    <xf numFmtId="4" fontId="18" fillId="19" borderId="1" applyNumberFormat="0" applyProtection="0">
      <alignment horizontal="right" vertical="center"/>
    </xf>
    <xf numFmtId="173" fontId="13" fillId="0" borderId="0" applyFill="0" applyBorder="0" applyAlignment="0" applyProtection="0">
      <alignment wrapText="1"/>
    </xf>
    <xf numFmtId="0" fontId="10" fillId="0" borderId="0" applyNumberFormat="0" applyFill="0" applyBorder="0">
      <alignment horizontal="center" wrapText="1"/>
    </xf>
    <xf numFmtId="0" fontId="10" fillId="0" borderId="0" applyNumberFormat="0" applyFill="0" applyBorder="0">
      <alignment horizontal="center" wrapText="1"/>
    </xf>
    <xf numFmtId="0" fontId="10" fillId="0" borderId="5">
      <alignment horizontal="center" vertical="center" wrapText="1"/>
    </xf>
    <xf numFmtId="37" fontId="22" fillId="3" borderId="0" applyNumberFormat="0" applyBorder="0" applyAlignment="0" applyProtection="0"/>
    <xf numFmtId="37" fontId="22" fillId="0" borderId="0"/>
    <xf numFmtId="3" fontId="34" fillId="24" borderId="18" applyProtection="0"/>
    <xf numFmtId="0" fontId="36" fillId="0" borderId="0"/>
    <xf numFmtId="43" fontId="36" fillId="0" borderId="0" applyFont="0" applyFill="0" applyBorder="0" applyAlignment="0" applyProtection="0"/>
    <xf numFmtId="0" fontId="36" fillId="0" borderId="0"/>
    <xf numFmtId="9" fontId="8" fillId="0" borderId="0" applyFont="0" applyFill="0" applyBorder="0" applyAlignment="0" applyProtection="0"/>
    <xf numFmtId="41" fontId="13" fillId="0" borderId="0" applyFont="0" applyFill="0" applyBorder="0" applyAlignment="0" applyProtection="0"/>
    <xf numFmtId="0" fontId="13" fillId="0" borderId="0"/>
    <xf numFmtId="4" fontId="27" fillId="3" borderId="1" applyNumberFormat="0" applyProtection="0">
      <alignment horizontal="left" vertical="center" indent="1"/>
    </xf>
    <xf numFmtId="4" fontId="27" fillId="3" borderId="1" applyNumberFormat="0" applyProtection="0">
      <alignment horizontal="left" vertical="center" indent="1"/>
    </xf>
    <xf numFmtId="4" fontId="27" fillId="3" borderId="1" applyNumberFormat="0" applyProtection="0">
      <alignment horizontal="left" vertical="center" indent="1"/>
    </xf>
    <xf numFmtId="4" fontId="27" fillId="3" borderId="1" applyNumberFormat="0" applyProtection="0">
      <alignment horizontal="left" vertical="center" indent="1"/>
    </xf>
    <xf numFmtId="4" fontId="27" fillId="3" borderId="1" applyNumberFormat="0" applyProtection="0">
      <alignment horizontal="left" vertical="center" indent="1"/>
    </xf>
    <xf numFmtId="4" fontId="27" fillId="3" borderId="1" applyNumberFormat="0" applyProtection="0">
      <alignment horizontal="left" vertical="center" indent="1"/>
    </xf>
    <xf numFmtId="4" fontId="27" fillId="8" borderId="1" applyNumberFormat="0" applyProtection="0"/>
    <xf numFmtId="4" fontId="27" fillId="8" borderId="1" applyNumberFormat="0" applyProtection="0"/>
    <xf numFmtId="4" fontId="27" fillId="8" borderId="1" applyNumberFormat="0" applyProtection="0"/>
    <xf numFmtId="4" fontId="27" fillId="8" borderId="1" applyNumberFormat="0" applyProtection="0"/>
    <xf numFmtId="4" fontId="27" fillId="8" borderId="1" applyNumberFormat="0" applyProtection="0"/>
    <xf numFmtId="4" fontId="27" fillId="8" borderId="1" applyNumberFormat="0" applyProtection="0"/>
    <xf numFmtId="4" fontId="14" fillId="19" borderId="0" applyNumberFormat="0" applyProtection="0">
      <alignment horizontal="left" indent="1"/>
    </xf>
    <xf numFmtId="4" fontId="14" fillId="19" borderId="0" applyNumberFormat="0" applyProtection="0">
      <alignment horizontal="left" indent="1"/>
    </xf>
    <xf numFmtId="4" fontId="14" fillId="19" borderId="0" applyNumberFormat="0" applyProtection="0">
      <alignment horizontal="left" indent="1"/>
    </xf>
    <xf numFmtId="4" fontId="14" fillId="19" borderId="0" applyNumberFormat="0" applyProtection="0">
      <alignment horizontal="left" indent="1"/>
    </xf>
    <xf numFmtId="4" fontId="14" fillId="19" borderId="0" applyNumberFormat="0" applyProtection="0">
      <alignment horizontal="left" indent="1"/>
    </xf>
    <xf numFmtId="4" fontId="14" fillId="19" borderId="0" applyNumberFormat="0" applyProtection="0">
      <alignment horizontal="left" indent="1"/>
    </xf>
    <xf numFmtId="4" fontId="29" fillId="20" borderId="0" applyNumberFormat="0" applyProtection="0">
      <alignment horizontal="left" vertical="center" indent="1"/>
    </xf>
    <xf numFmtId="4" fontId="29" fillId="20" borderId="0" applyNumberFormat="0" applyProtection="0">
      <alignment horizontal="left" vertical="center" indent="1"/>
    </xf>
    <xf numFmtId="4" fontId="29" fillId="20" borderId="0" applyNumberFormat="0" applyProtection="0">
      <alignment horizontal="left" vertical="center" indent="1"/>
    </xf>
    <xf numFmtId="4" fontId="29" fillId="20" borderId="0" applyNumberFormat="0" applyProtection="0">
      <alignment horizontal="left" vertical="center" indent="1"/>
    </xf>
    <xf numFmtId="4" fontId="37" fillId="25" borderId="0" applyNumberFormat="0" applyProtection="0">
      <alignment horizontal="left" indent="1"/>
    </xf>
    <xf numFmtId="4" fontId="37" fillId="25" borderId="0" applyNumberFormat="0" applyProtection="0">
      <alignment horizontal="left" indent="1"/>
    </xf>
    <xf numFmtId="4" fontId="37" fillId="25" borderId="0" applyNumberFormat="0" applyProtection="0">
      <alignment horizontal="left" indent="1"/>
    </xf>
    <xf numFmtId="4" fontId="37" fillId="25" borderId="0" applyNumberFormat="0" applyProtection="0">
      <alignment horizontal="left" indent="1"/>
    </xf>
    <xf numFmtId="4" fontId="37" fillId="25" borderId="0" applyNumberFormat="0" applyProtection="0">
      <alignment horizontal="left" indent="1"/>
    </xf>
    <xf numFmtId="4" fontId="37" fillId="25" borderId="0" applyNumberFormat="0" applyProtection="0">
      <alignment horizontal="left" indent="1"/>
    </xf>
    <xf numFmtId="4" fontId="37" fillId="25" borderId="0" applyNumberFormat="0" applyProtection="0">
      <alignment horizontal="left" indent="1"/>
    </xf>
    <xf numFmtId="4" fontId="31" fillId="26" borderId="0" applyNumberFormat="0" applyProtection="0"/>
    <xf numFmtId="4" fontId="31" fillId="26" borderId="0" applyNumberFormat="0" applyProtection="0"/>
    <xf numFmtId="4" fontId="31" fillId="26" borderId="0" applyNumberFormat="0" applyProtection="0"/>
    <xf numFmtId="4" fontId="31" fillId="26" borderId="0" applyNumberFormat="0" applyProtection="0"/>
    <xf numFmtId="4" fontId="31" fillId="26" borderId="0" applyNumberFormat="0" applyProtection="0"/>
    <xf numFmtId="4" fontId="31" fillId="26" borderId="0" applyNumberFormat="0" applyProtection="0"/>
    <xf numFmtId="4" fontId="31" fillId="26" borderId="0" applyNumberFormat="0" applyProtection="0"/>
    <xf numFmtId="0" fontId="13" fillId="20" borderId="1" applyNumberFormat="0" applyProtection="0">
      <alignment horizontal="left" vertical="center" indent="1"/>
    </xf>
    <xf numFmtId="0" fontId="13" fillId="20" borderId="1" applyNumberFormat="0" applyProtection="0">
      <alignment horizontal="left" vertical="center" indent="1"/>
    </xf>
    <xf numFmtId="0" fontId="13" fillId="20" borderId="1" applyNumberFormat="0" applyProtection="0">
      <alignment horizontal="left" vertical="center" indent="1"/>
    </xf>
    <xf numFmtId="0" fontId="13" fillId="20" borderId="1" applyNumberFormat="0" applyProtection="0">
      <alignment horizontal="left" vertical="center" indent="1"/>
    </xf>
    <xf numFmtId="0" fontId="13" fillId="20" borderId="1" applyNumberFormat="0" applyProtection="0">
      <alignment horizontal="left" vertical="top" indent="1"/>
    </xf>
    <xf numFmtId="0" fontId="13" fillId="20" borderId="1" applyNumberFormat="0" applyProtection="0">
      <alignment horizontal="left" vertical="top" indent="1"/>
    </xf>
    <xf numFmtId="0" fontId="13" fillId="20" borderId="1" applyNumberFormat="0" applyProtection="0">
      <alignment horizontal="left" vertical="top" indent="1"/>
    </xf>
    <xf numFmtId="0" fontId="13" fillId="20" borderId="1" applyNumberFormat="0" applyProtection="0">
      <alignment horizontal="left" vertical="top" indent="1"/>
    </xf>
    <xf numFmtId="0" fontId="13" fillId="8" borderId="1" applyNumberFormat="0" applyProtection="0">
      <alignment horizontal="left" vertical="center" indent="1"/>
    </xf>
    <xf numFmtId="0" fontId="13" fillId="8" borderId="1" applyNumberFormat="0" applyProtection="0">
      <alignment horizontal="left" vertical="center" indent="1"/>
    </xf>
    <xf numFmtId="0" fontId="13" fillId="8" borderId="1" applyNumberFormat="0" applyProtection="0">
      <alignment horizontal="left" vertical="center" indent="1"/>
    </xf>
    <xf numFmtId="0" fontId="13" fillId="8" borderId="1" applyNumberFormat="0" applyProtection="0">
      <alignment horizontal="left" vertical="center" indent="1"/>
    </xf>
    <xf numFmtId="0" fontId="13" fillId="8" borderId="1" applyNumberFormat="0" applyProtection="0">
      <alignment horizontal="left" vertical="top" indent="1"/>
    </xf>
    <xf numFmtId="0" fontId="13" fillId="8" borderId="1" applyNumberFormat="0" applyProtection="0">
      <alignment horizontal="left" vertical="top" indent="1"/>
    </xf>
    <xf numFmtId="0" fontId="13" fillId="8" borderId="1" applyNumberFormat="0" applyProtection="0">
      <alignment horizontal="left" vertical="top" indent="1"/>
    </xf>
    <xf numFmtId="0" fontId="13" fillId="8" borderId="1" applyNumberFormat="0" applyProtection="0">
      <alignment horizontal="left" vertical="top" indent="1"/>
    </xf>
    <xf numFmtId="0" fontId="13" fillId="22" borderId="1" applyNumberFormat="0" applyProtection="0">
      <alignment horizontal="left" vertical="center" indent="1"/>
    </xf>
    <xf numFmtId="0" fontId="13" fillId="22" borderId="1" applyNumberFormat="0" applyProtection="0">
      <alignment horizontal="left" vertical="center" indent="1"/>
    </xf>
    <xf numFmtId="0" fontId="13" fillId="22" borderId="1" applyNumberFormat="0" applyProtection="0">
      <alignment horizontal="left" vertical="center" indent="1"/>
    </xf>
    <xf numFmtId="0" fontId="13" fillId="22" borderId="1" applyNumberFormat="0" applyProtection="0">
      <alignment horizontal="left" vertical="center" indent="1"/>
    </xf>
    <xf numFmtId="0" fontId="13" fillId="22" borderId="1" applyNumberFormat="0" applyProtection="0">
      <alignment horizontal="left" vertical="top" indent="1"/>
    </xf>
    <xf numFmtId="0" fontId="13" fillId="22" borderId="1" applyNumberFormat="0" applyProtection="0">
      <alignment horizontal="left" vertical="top" indent="1"/>
    </xf>
    <xf numFmtId="0" fontId="13" fillId="22" borderId="1" applyNumberFormat="0" applyProtection="0">
      <alignment horizontal="left" vertical="top" indent="1"/>
    </xf>
    <xf numFmtId="0" fontId="13" fillId="22" borderId="1" applyNumberFormat="0" applyProtection="0">
      <alignment horizontal="left" vertical="top" indent="1"/>
    </xf>
    <xf numFmtId="0" fontId="13" fillId="23" borderId="1" applyNumberFormat="0" applyProtection="0">
      <alignment horizontal="left" vertical="center" indent="1"/>
    </xf>
    <xf numFmtId="0" fontId="13" fillId="23" borderId="1" applyNumberFormat="0" applyProtection="0">
      <alignment horizontal="left" vertical="center" indent="1"/>
    </xf>
    <xf numFmtId="0" fontId="13" fillId="23" borderId="1" applyNumberFormat="0" applyProtection="0">
      <alignment horizontal="left" vertical="center" indent="1"/>
    </xf>
    <xf numFmtId="0" fontId="13" fillId="23" borderId="1" applyNumberFormat="0" applyProtection="0">
      <alignment horizontal="left" vertical="center" indent="1"/>
    </xf>
    <xf numFmtId="0" fontId="13" fillId="23" borderId="1" applyNumberFormat="0" applyProtection="0">
      <alignment horizontal="left" vertical="top" indent="1"/>
    </xf>
    <xf numFmtId="0" fontId="13" fillId="23" borderId="1" applyNumberFormat="0" applyProtection="0">
      <alignment horizontal="left" vertical="top" indent="1"/>
    </xf>
    <xf numFmtId="0" fontId="13" fillId="23" borderId="1" applyNumberFormat="0" applyProtection="0">
      <alignment horizontal="left" vertical="top" indent="1"/>
    </xf>
    <xf numFmtId="0" fontId="13" fillId="23" borderId="1" applyNumberFormat="0" applyProtection="0">
      <alignment horizontal="left" vertical="top" indent="1"/>
    </xf>
    <xf numFmtId="4" fontId="14" fillId="0" borderId="1" applyNumberFormat="0" applyProtection="0">
      <alignment horizontal="right" vertical="center"/>
    </xf>
    <xf numFmtId="4" fontId="14" fillId="0" borderId="1" applyNumberFormat="0" applyProtection="0">
      <alignment horizontal="right" vertical="center"/>
    </xf>
    <xf numFmtId="4" fontId="14" fillId="0" borderId="1" applyNumberFormat="0" applyProtection="0">
      <alignment horizontal="right" vertical="center"/>
    </xf>
    <xf numFmtId="4" fontId="14" fillId="0" borderId="1" applyNumberFormat="0" applyProtection="0">
      <alignment horizontal="right" vertical="center"/>
    </xf>
    <xf numFmtId="4" fontId="14" fillId="0" borderId="1" applyNumberFormat="0" applyProtection="0">
      <alignment horizontal="right" vertical="center"/>
    </xf>
    <xf numFmtId="4" fontId="14" fillId="0" borderId="1" applyNumberFormat="0" applyProtection="0">
      <alignment horizontal="right" vertical="center"/>
    </xf>
    <xf numFmtId="4" fontId="14" fillId="0" borderId="1" applyNumberFormat="0" applyProtection="0">
      <alignment horizontal="left" vertical="center" indent="1"/>
    </xf>
    <xf numFmtId="4" fontId="14" fillId="0" borderId="1" applyNumberFormat="0" applyProtection="0">
      <alignment horizontal="left" vertical="center" indent="1"/>
    </xf>
    <xf numFmtId="4" fontId="14" fillId="0" borderId="1" applyNumberFormat="0" applyProtection="0">
      <alignment horizontal="left" vertical="center" indent="1"/>
    </xf>
    <xf numFmtId="4" fontId="14" fillId="0" borderId="1" applyNumberFormat="0" applyProtection="0">
      <alignment horizontal="left" vertical="center" indent="1"/>
    </xf>
    <xf numFmtId="4" fontId="14" fillId="0" borderId="1" applyNumberFormat="0" applyProtection="0">
      <alignment horizontal="left" vertical="center" indent="1"/>
    </xf>
    <xf numFmtId="4" fontId="14" fillId="0" borderId="1" applyNumberFormat="0" applyProtection="0">
      <alignment horizontal="left" vertical="center" indent="1"/>
    </xf>
    <xf numFmtId="0" fontId="14" fillId="8" borderId="1" applyNumberFormat="0" applyProtection="0">
      <alignment horizontal="left" vertical="top"/>
    </xf>
    <xf numFmtId="0" fontId="14" fillId="8" borderId="1" applyNumberFormat="0" applyProtection="0">
      <alignment horizontal="left" vertical="top"/>
    </xf>
    <xf numFmtId="0" fontId="14" fillId="8" borderId="1" applyNumberFormat="0" applyProtection="0">
      <alignment horizontal="left" vertical="top"/>
    </xf>
    <xf numFmtId="0" fontId="14" fillId="8" borderId="1" applyNumberFormat="0" applyProtection="0">
      <alignment horizontal="left" vertical="top"/>
    </xf>
    <xf numFmtId="0" fontId="14" fillId="8" borderId="1" applyNumberFormat="0" applyProtection="0">
      <alignment horizontal="left" vertical="top"/>
    </xf>
    <xf numFmtId="0" fontId="14" fillId="8" borderId="1" applyNumberFormat="0" applyProtection="0">
      <alignment horizontal="left" vertical="top"/>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0" fontId="9" fillId="0" borderId="0"/>
    <xf numFmtId="0" fontId="36" fillId="0" borderId="0"/>
    <xf numFmtId="9" fontId="39" fillId="0" borderId="0" applyFont="0" applyFill="0" applyBorder="0" applyAlignment="0" applyProtection="0"/>
    <xf numFmtId="43" fontId="9" fillId="0" borderId="0" applyFont="0" applyFill="0" applyBorder="0" applyAlignment="0" applyProtection="0"/>
    <xf numFmtId="0" fontId="39" fillId="0" borderId="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7" fillId="0" borderId="0"/>
    <xf numFmtId="4" fontId="27" fillId="8" borderId="0" applyNumberFormat="0" applyProtection="0">
      <alignment horizontal="left" vertical="center" indent="1"/>
    </xf>
    <xf numFmtId="4" fontId="37" fillId="25" borderId="0" applyNumberFormat="0" applyProtection="0">
      <alignment horizontal="left" indent="1"/>
    </xf>
    <xf numFmtId="4" fontId="37" fillId="25" borderId="0" applyNumberFormat="0" applyProtection="0">
      <alignment horizontal="left" indent="1"/>
    </xf>
    <xf numFmtId="4" fontId="37" fillId="25" borderId="0" applyNumberFormat="0" applyProtection="0">
      <alignment horizontal="left" indent="1"/>
    </xf>
    <xf numFmtId="4" fontId="37" fillId="25" borderId="0" applyNumberFormat="0" applyProtection="0">
      <alignment horizontal="left" indent="1"/>
    </xf>
    <xf numFmtId="4" fontId="31" fillId="26" borderId="0" applyNumberFormat="0" applyProtection="0"/>
    <xf numFmtId="4" fontId="31" fillId="26" borderId="0" applyNumberFormat="0" applyProtection="0"/>
    <xf numFmtId="4" fontId="31" fillId="26" borderId="0" applyNumberFormat="0" applyProtection="0"/>
    <xf numFmtId="4" fontId="31" fillId="26" borderId="0" applyNumberFormat="0" applyProtection="0"/>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4" fontId="38" fillId="27" borderId="0" applyNumberFormat="0" applyProtection="0">
      <alignment horizontal="left"/>
    </xf>
    <xf numFmtId="9" fontId="6" fillId="0" borderId="0" applyFont="0" applyFill="0" applyBorder="0" applyAlignment="0" applyProtection="0"/>
    <xf numFmtId="0" fontId="5" fillId="0" borderId="0"/>
    <xf numFmtId="43" fontId="5" fillId="0" borderId="0" applyFont="0" applyFill="0" applyBorder="0" applyAlignment="0" applyProtection="0"/>
    <xf numFmtId="9" fontId="4" fillId="0" borderId="0" applyFont="0" applyFill="0" applyBorder="0" applyAlignment="0" applyProtection="0"/>
    <xf numFmtId="0" fontId="9" fillId="0" borderId="0"/>
    <xf numFmtId="0" fontId="3" fillId="0" borderId="0"/>
    <xf numFmtId="43"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168" fontId="9" fillId="0" borderId="0"/>
    <xf numFmtId="168" fontId="9" fillId="0" borderId="0"/>
    <xf numFmtId="168" fontId="9" fillId="0" borderId="0"/>
    <xf numFmtId="168" fontId="9" fillId="0" borderId="0"/>
    <xf numFmtId="168" fontId="9" fillId="0" borderId="0"/>
    <xf numFmtId="168" fontId="9" fillId="0" borderId="0"/>
    <xf numFmtId="168" fontId="9" fillId="0" borderId="0"/>
    <xf numFmtId="168" fontId="9" fillId="0" borderId="0"/>
    <xf numFmtId="38" fontId="11" fillId="4" borderId="0" applyNumberFormat="0" applyBorder="0" applyAlignment="0" applyProtection="0"/>
    <xf numFmtId="10" fontId="11" fillId="5" borderId="5" applyNumberFormat="0" applyBorder="0" applyAlignment="0" applyProtection="0"/>
    <xf numFmtId="0" fontId="11" fillId="0" borderId="14" applyNumberFormat="0" applyBorder="0" applyAlignment="0"/>
    <xf numFmtId="172" fontId="9" fillId="0" borderId="0"/>
    <xf numFmtId="10" fontId="9" fillId="0" borderId="0" applyFont="0" applyFill="0" applyBorder="0" applyAlignment="0" applyProtection="0"/>
    <xf numFmtId="0" fontId="9" fillId="20" borderId="1" applyNumberFormat="0" applyProtection="0">
      <alignment horizontal="left" vertical="center" indent="1"/>
    </xf>
    <xf numFmtId="0" fontId="9" fillId="20" borderId="1" applyNumberFormat="0" applyProtection="0">
      <alignment horizontal="left" vertical="top" indent="1"/>
    </xf>
    <xf numFmtId="0" fontId="9" fillId="8" borderId="1" applyNumberFormat="0" applyProtection="0">
      <alignment horizontal="left" vertical="center" indent="1"/>
    </xf>
    <xf numFmtId="0" fontId="9" fillId="8" borderId="1" applyNumberFormat="0" applyProtection="0">
      <alignment horizontal="left" vertical="top" indent="1"/>
    </xf>
    <xf numFmtId="0" fontId="9" fillId="22" borderId="1" applyNumberFormat="0" applyProtection="0">
      <alignment horizontal="left" vertical="center" indent="1"/>
    </xf>
    <xf numFmtId="0" fontId="9" fillId="22" borderId="1" applyNumberFormat="0" applyProtection="0">
      <alignment horizontal="left" vertical="top" indent="1"/>
    </xf>
    <xf numFmtId="0" fontId="9" fillId="23" borderId="1" applyNumberFormat="0" applyProtection="0">
      <alignment horizontal="left" vertical="center" indent="1"/>
    </xf>
    <xf numFmtId="0" fontId="9" fillId="23" borderId="1" applyNumberFormat="0" applyProtection="0">
      <alignment horizontal="left" vertical="top" indent="1"/>
    </xf>
    <xf numFmtId="4" fontId="15" fillId="19" borderId="1" applyNumberFormat="0" applyProtection="0">
      <alignment horizontal="right" vertical="center"/>
    </xf>
    <xf numFmtId="173" fontId="9" fillId="0" borderId="0" applyFill="0" applyBorder="0" applyAlignment="0" applyProtection="0">
      <alignment wrapText="1"/>
    </xf>
    <xf numFmtId="37" fontId="11" fillId="3" borderId="0" applyNumberFormat="0" applyBorder="0" applyAlignment="0" applyProtection="0"/>
    <xf numFmtId="37" fontId="11" fillId="0" borderId="0"/>
    <xf numFmtId="0" fontId="5" fillId="0" borderId="0"/>
    <xf numFmtId="9" fontId="1" fillId="0" borderId="0" applyFont="0" applyFill="0" applyBorder="0" applyAlignment="0" applyProtection="0"/>
    <xf numFmtId="41" fontId="9" fillId="0" borderId="0" applyFont="0" applyFill="0" applyBorder="0" applyAlignment="0" applyProtection="0"/>
    <xf numFmtId="0" fontId="9" fillId="20" borderId="1" applyNumberFormat="0" applyProtection="0">
      <alignment horizontal="left" vertical="center" indent="1"/>
    </xf>
    <xf numFmtId="0" fontId="9" fillId="20" borderId="1" applyNumberFormat="0" applyProtection="0">
      <alignment horizontal="left" vertical="center" indent="1"/>
    </xf>
    <xf numFmtId="0" fontId="9" fillId="20" borderId="1" applyNumberFormat="0" applyProtection="0">
      <alignment horizontal="left" vertical="center" indent="1"/>
    </xf>
    <xf numFmtId="0" fontId="9" fillId="20" borderId="1" applyNumberFormat="0" applyProtection="0">
      <alignment horizontal="left" vertical="center" indent="1"/>
    </xf>
    <xf numFmtId="0" fontId="9" fillId="20" borderId="1" applyNumberFormat="0" applyProtection="0">
      <alignment horizontal="left" vertical="top" indent="1"/>
    </xf>
    <xf numFmtId="0" fontId="9" fillId="20" borderId="1" applyNumberFormat="0" applyProtection="0">
      <alignment horizontal="left" vertical="top" indent="1"/>
    </xf>
    <xf numFmtId="0" fontId="9" fillId="20" borderId="1" applyNumberFormat="0" applyProtection="0">
      <alignment horizontal="left" vertical="top" indent="1"/>
    </xf>
    <xf numFmtId="0" fontId="9" fillId="20" borderId="1" applyNumberFormat="0" applyProtection="0">
      <alignment horizontal="left" vertical="top" indent="1"/>
    </xf>
    <xf numFmtId="0" fontId="9" fillId="8" borderId="1" applyNumberFormat="0" applyProtection="0">
      <alignment horizontal="left" vertical="center" indent="1"/>
    </xf>
    <xf numFmtId="0" fontId="9" fillId="8" borderId="1" applyNumberFormat="0" applyProtection="0">
      <alignment horizontal="left" vertical="center" indent="1"/>
    </xf>
    <xf numFmtId="0" fontId="9" fillId="8" borderId="1" applyNumberFormat="0" applyProtection="0">
      <alignment horizontal="left" vertical="center" indent="1"/>
    </xf>
    <xf numFmtId="0" fontId="9" fillId="8" borderId="1" applyNumberFormat="0" applyProtection="0">
      <alignment horizontal="left" vertical="center" indent="1"/>
    </xf>
    <xf numFmtId="0" fontId="9" fillId="8" borderId="1" applyNumberFormat="0" applyProtection="0">
      <alignment horizontal="left" vertical="top" indent="1"/>
    </xf>
    <xf numFmtId="0" fontId="9" fillId="8" borderId="1" applyNumberFormat="0" applyProtection="0">
      <alignment horizontal="left" vertical="top" indent="1"/>
    </xf>
    <xf numFmtId="0" fontId="9" fillId="8" borderId="1" applyNumberFormat="0" applyProtection="0">
      <alignment horizontal="left" vertical="top" indent="1"/>
    </xf>
    <xf numFmtId="0" fontId="9" fillId="8" borderId="1" applyNumberFormat="0" applyProtection="0">
      <alignment horizontal="left" vertical="top" indent="1"/>
    </xf>
    <xf numFmtId="0" fontId="9" fillId="22" borderId="1" applyNumberFormat="0" applyProtection="0">
      <alignment horizontal="left" vertical="center" indent="1"/>
    </xf>
    <xf numFmtId="0" fontId="9" fillId="22" borderId="1" applyNumberFormat="0" applyProtection="0">
      <alignment horizontal="left" vertical="center" indent="1"/>
    </xf>
    <xf numFmtId="0" fontId="9" fillId="22" borderId="1" applyNumberFormat="0" applyProtection="0">
      <alignment horizontal="left" vertical="center" indent="1"/>
    </xf>
    <xf numFmtId="0" fontId="9" fillId="22" borderId="1" applyNumberFormat="0" applyProtection="0">
      <alignment horizontal="left" vertical="center" indent="1"/>
    </xf>
    <xf numFmtId="0" fontId="9" fillId="22" borderId="1" applyNumberFormat="0" applyProtection="0">
      <alignment horizontal="left" vertical="top" indent="1"/>
    </xf>
    <xf numFmtId="0" fontId="9" fillId="22" borderId="1" applyNumberFormat="0" applyProtection="0">
      <alignment horizontal="left" vertical="top" indent="1"/>
    </xf>
    <xf numFmtId="0" fontId="9" fillId="22" borderId="1" applyNumberFormat="0" applyProtection="0">
      <alignment horizontal="left" vertical="top" indent="1"/>
    </xf>
    <xf numFmtId="0" fontId="9" fillId="22" borderId="1" applyNumberFormat="0" applyProtection="0">
      <alignment horizontal="left" vertical="top" indent="1"/>
    </xf>
    <xf numFmtId="0" fontId="9" fillId="23" borderId="1" applyNumberFormat="0" applyProtection="0">
      <alignment horizontal="left" vertical="center" indent="1"/>
    </xf>
    <xf numFmtId="0" fontId="9" fillId="23" borderId="1" applyNumberFormat="0" applyProtection="0">
      <alignment horizontal="left" vertical="center" indent="1"/>
    </xf>
    <xf numFmtId="0" fontId="9" fillId="23" borderId="1" applyNumberFormat="0" applyProtection="0">
      <alignment horizontal="left" vertical="center" indent="1"/>
    </xf>
    <xf numFmtId="0" fontId="9" fillId="23" borderId="1" applyNumberFormat="0" applyProtection="0">
      <alignment horizontal="left" vertical="center" indent="1"/>
    </xf>
    <xf numFmtId="0" fontId="9" fillId="23" borderId="1" applyNumberFormat="0" applyProtection="0">
      <alignment horizontal="left" vertical="top" indent="1"/>
    </xf>
    <xf numFmtId="0" fontId="9" fillId="23" borderId="1" applyNumberFormat="0" applyProtection="0">
      <alignment horizontal="left" vertical="top" indent="1"/>
    </xf>
    <xf numFmtId="0" fontId="9" fillId="23" borderId="1" applyNumberFormat="0" applyProtection="0">
      <alignment horizontal="left" vertical="top" indent="1"/>
    </xf>
    <xf numFmtId="0" fontId="9" fillId="23" borderId="1" applyNumberFormat="0" applyProtection="0">
      <alignment horizontal="left" vertical="top" indent="1"/>
    </xf>
    <xf numFmtId="0" fontId="5" fillId="0" borderId="0"/>
    <xf numFmtId="9" fontId="9" fillId="0" borderId="0" applyFont="0" applyFill="0" applyBorder="0" applyAlignment="0" applyProtection="0"/>
    <xf numFmtId="0" fontId="9"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cellStyleXfs>
  <cellXfs count="261">
    <xf numFmtId="0" fontId="0" fillId="0" borderId="0" xfId="0"/>
    <xf numFmtId="0" fontId="10" fillId="0" borderId="0" xfId="0" applyFont="1"/>
    <xf numFmtId="0" fontId="10" fillId="0" borderId="2" xfId="0" applyFont="1" applyBorder="1"/>
    <xf numFmtId="0" fontId="10" fillId="0" borderId="0" xfId="0" applyFont="1" applyFill="1" applyBorder="1" applyAlignment="1">
      <alignment horizontal="center" wrapText="1"/>
    </xf>
    <xf numFmtId="0" fontId="10" fillId="0" borderId="2" xfId="0" applyFont="1" applyFill="1" applyBorder="1" applyAlignment="1">
      <alignment horizontal="center" wrapText="1"/>
    </xf>
    <xf numFmtId="164" fontId="10" fillId="0" borderId="2" xfId="0" applyNumberFormat="1" applyFont="1" applyFill="1" applyBorder="1" applyAlignment="1">
      <alignment horizontal="center" wrapText="1"/>
    </xf>
    <xf numFmtId="0" fontId="10" fillId="0" borderId="0" xfId="0" applyFont="1" applyAlignment="1">
      <alignment horizontal="center" wrapText="1"/>
    </xf>
    <xf numFmtId="165" fontId="0" fillId="0" borderId="0" xfId="1" applyNumberFormat="1" applyFont="1"/>
    <xf numFmtId="165" fontId="0" fillId="0" borderId="3" xfId="1" applyNumberFormat="1" applyFont="1" applyBorder="1"/>
    <xf numFmtId="165" fontId="0" fillId="0" borderId="0" xfId="1" applyNumberFormat="1" applyFont="1" applyBorder="1"/>
    <xf numFmtId="165" fontId="0" fillId="0" borderId="0" xfId="1" applyNumberFormat="1" applyFont="1" applyFill="1"/>
    <xf numFmtId="166" fontId="0" fillId="0" borderId="0" xfId="2" applyNumberFormat="1" applyFont="1"/>
    <xf numFmtId="0" fontId="10" fillId="0" borderId="0" xfId="0" applyFont="1" applyFill="1" applyAlignment="1">
      <alignment horizontal="center"/>
    </xf>
    <xf numFmtId="0" fontId="10" fillId="0" borderId="0" xfId="4" applyFont="1"/>
    <xf numFmtId="0" fontId="10" fillId="0" borderId="0" xfId="4" applyFont="1" applyAlignment="1">
      <alignment horizontal="center"/>
    </xf>
    <xf numFmtId="0" fontId="10" fillId="0" borderId="2" xfId="4" applyFont="1" applyBorder="1"/>
    <xf numFmtId="0" fontId="10" fillId="0" borderId="2" xfId="4" applyFont="1" applyBorder="1" applyAlignment="1">
      <alignment horizontal="center"/>
    </xf>
    <xf numFmtId="0" fontId="10" fillId="0" borderId="0" xfId="4" applyFont="1" applyBorder="1"/>
    <xf numFmtId="0" fontId="10" fillId="0" borderId="0" xfId="4" applyFont="1" applyFill="1"/>
    <xf numFmtId="165" fontId="10" fillId="0" borderId="0" xfId="6" applyNumberFormat="1" applyFont="1" applyAlignment="1">
      <alignment horizontal="right"/>
    </xf>
    <xf numFmtId="164" fontId="10" fillId="0" borderId="0" xfId="0" applyNumberFormat="1" applyFont="1" applyBorder="1" applyAlignment="1">
      <alignment horizontal="center"/>
    </xf>
    <xf numFmtId="0" fontId="9" fillId="0" borderId="0" xfId="4" applyFont="1" applyAlignment="1">
      <alignment horizontal="left"/>
    </xf>
    <xf numFmtId="0" fontId="35" fillId="0" borderId="0" xfId="4" applyFont="1"/>
    <xf numFmtId="0" fontId="9" fillId="0" borderId="0" xfId="0" applyFont="1"/>
    <xf numFmtId="0" fontId="9" fillId="0" borderId="0" xfId="175" applyFont="1" applyFill="1" applyBorder="1" applyAlignment="1">
      <alignment horizontal="center"/>
    </xf>
    <xf numFmtId="174" fontId="9" fillId="0" borderId="0" xfId="175" applyNumberFormat="1" applyFont="1" applyFill="1" applyBorder="1" applyAlignment="1">
      <alignment horizontal="center"/>
    </xf>
    <xf numFmtId="0" fontId="9" fillId="0" borderId="0" xfId="175" applyFont="1" applyFill="1" applyAlignment="1">
      <alignment horizontal="center"/>
    </xf>
    <xf numFmtId="174" fontId="9" fillId="0" borderId="0" xfId="175" applyNumberFormat="1" applyFont="1" applyFill="1" applyAlignment="1">
      <alignment horizontal="center"/>
    </xf>
    <xf numFmtId="0" fontId="9" fillId="0" borderId="0" xfId="0" applyFont="1" applyFill="1"/>
    <xf numFmtId="0" fontId="9" fillId="0" borderId="0" xfId="4" applyFont="1"/>
    <xf numFmtId="165" fontId="9" fillId="0" borderId="0" xfId="6" applyNumberFormat="1" applyFont="1" applyFill="1"/>
    <xf numFmtId="165" fontId="9" fillId="0" borderId="0" xfId="1" applyNumberFormat="1" applyFont="1" applyFill="1"/>
    <xf numFmtId="0" fontId="10" fillId="0" borderId="0" xfId="4" applyFont="1" applyFill="1" applyAlignment="1">
      <alignment horizontal="center"/>
    </xf>
    <xf numFmtId="15" fontId="10" fillId="0" borderId="0" xfId="4" quotePrefix="1" applyNumberFormat="1" applyFont="1" applyFill="1" applyAlignment="1">
      <alignment horizontal="center"/>
    </xf>
    <xf numFmtId="0" fontId="10" fillId="0" borderId="2" xfId="4" applyFont="1" applyFill="1" applyBorder="1" applyAlignment="1">
      <alignment horizontal="center"/>
    </xf>
    <xf numFmtId="165" fontId="9" fillId="0" borderId="0" xfId="0" quotePrefix="1" applyNumberFormat="1" applyFont="1"/>
    <xf numFmtId="0" fontId="35" fillId="0" borderId="0" xfId="4" applyFont="1" applyFill="1"/>
    <xf numFmtId="165" fontId="9" fillId="0" borderId="0" xfId="1" applyNumberFormat="1" applyFont="1"/>
    <xf numFmtId="0" fontId="10" fillId="0" borderId="0" xfId="201" applyFont="1"/>
    <xf numFmtId="0" fontId="9" fillId="0" borderId="0" xfId="201"/>
    <xf numFmtId="0" fontId="9" fillId="0" borderId="0" xfId="201" applyBorder="1"/>
    <xf numFmtId="0" fontId="10" fillId="0" borderId="2" xfId="201" applyFont="1" applyBorder="1"/>
    <xf numFmtId="0" fontId="10" fillId="0" borderId="0" xfId="201" applyFont="1" applyBorder="1"/>
    <xf numFmtId="0" fontId="10" fillId="0" borderId="0" xfId="201" applyFont="1" applyBorder="1" applyAlignment="1">
      <alignment horizontal="center"/>
    </xf>
    <xf numFmtId="165" fontId="9" fillId="0" borderId="0" xfId="201" applyNumberFormat="1"/>
    <xf numFmtId="0" fontId="35" fillId="0" borderId="0" xfId="201" applyFont="1"/>
    <xf numFmtId="165" fontId="35" fillId="0" borderId="0" xfId="201" applyNumberFormat="1" applyFont="1"/>
    <xf numFmtId="165" fontId="35" fillId="0" borderId="0" xfId="201" applyNumberFormat="1" applyFont="1" applyBorder="1"/>
    <xf numFmtId="174" fontId="9" fillId="0" borderId="0" xfId="175" applyNumberFormat="1" applyFont="1" applyFill="1" applyBorder="1" applyAlignment="1">
      <alignment horizontal="center" vertical="top"/>
    </xf>
    <xf numFmtId="165" fontId="9" fillId="0" borderId="0" xfId="0" applyNumberFormat="1" applyFont="1"/>
    <xf numFmtId="165" fontId="35" fillId="0" borderId="0" xfId="6" applyNumberFormat="1" applyFont="1"/>
    <xf numFmtId="165" fontId="35" fillId="0" borderId="0" xfId="4" applyNumberFormat="1" applyFont="1" applyFill="1"/>
    <xf numFmtId="165" fontId="35" fillId="0" borderId="0" xfId="4" applyNumberFormat="1" applyFont="1"/>
    <xf numFmtId="0" fontId="10" fillId="0" borderId="0" xfId="175" applyFont="1" applyAlignment="1">
      <alignment horizontal="centerContinuous"/>
    </xf>
    <xf numFmtId="0" fontId="10" fillId="0" borderId="0" xfId="175" applyFont="1" applyFill="1" applyAlignment="1">
      <alignment horizontal="centerContinuous"/>
    </xf>
    <xf numFmtId="0" fontId="10" fillId="0" borderId="0" xfId="175" applyFont="1" applyAlignment="1"/>
    <xf numFmtId="0" fontId="10" fillId="0" borderId="0" xfId="175" applyFont="1" applyAlignment="1">
      <alignment horizontal="center"/>
    </xf>
    <xf numFmtId="0" fontId="10" fillId="0" borderId="2" xfId="175" applyFont="1" applyBorder="1" applyAlignment="1">
      <alignment horizontal="center"/>
    </xf>
    <xf numFmtId="0" fontId="10" fillId="0" borderId="0" xfId="175" applyFont="1" applyFill="1" applyBorder="1" applyAlignment="1">
      <alignment horizontal="center"/>
    </xf>
    <xf numFmtId="0" fontId="10" fillId="0" borderId="2" xfId="175" applyFont="1" applyFill="1" applyBorder="1" applyAlignment="1">
      <alignment horizontal="center"/>
    </xf>
    <xf numFmtId="0" fontId="10" fillId="0" borderId="0" xfId="175" applyFont="1" applyBorder="1" applyAlignment="1">
      <alignment horizontal="center"/>
    </xf>
    <xf numFmtId="0" fontId="9" fillId="0" borderId="0" xfId="175"/>
    <xf numFmtId="0" fontId="9" fillId="0" borderId="0" xfId="175" applyFont="1"/>
    <xf numFmtId="0" fontId="35" fillId="0" borderId="0" xfId="175" applyFont="1"/>
    <xf numFmtId="0" fontId="2" fillId="0" borderId="0" xfId="205"/>
    <xf numFmtId="0" fontId="10" fillId="0" borderId="0" xfId="205" applyFont="1"/>
    <xf numFmtId="0" fontId="10" fillId="0" borderId="2" xfId="205" applyFont="1" applyBorder="1" applyAlignment="1">
      <alignment horizontal="center"/>
    </xf>
    <xf numFmtId="174" fontId="10" fillId="0" borderId="2" xfId="205" applyNumberFormat="1" applyFont="1" applyBorder="1" applyAlignment="1">
      <alignment horizontal="center"/>
    </xf>
    <xf numFmtId="0" fontId="10" fillId="0" borderId="2" xfId="205" applyFont="1" applyBorder="1" applyAlignment="1">
      <alignment horizontal="center" wrapText="1"/>
    </xf>
    <xf numFmtId="0" fontId="10" fillId="0" borderId="2" xfId="205" applyFont="1" applyFill="1" applyBorder="1" applyAlignment="1">
      <alignment horizontal="center"/>
    </xf>
    <xf numFmtId="0" fontId="5" fillId="0" borderId="0" xfId="205" applyFont="1"/>
    <xf numFmtId="0" fontId="5" fillId="0" borderId="0" xfId="205" applyFont="1" applyAlignment="1">
      <alignment horizontal="center"/>
    </xf>
    <xf numFmtId="165" fontId="5" fillId="0" borderId="0" xfId="206" applyNumberFormat="1" applyFont="1"/>
    <xf numFmtId="0" fontId="2" fillId="0" borderId="0" xfId="205" quotePrefix="1"/>
    <xf numFmtId="165" fontId="5" fillId="0" borderId="0" xfId="205" applyNumberFormat="1" applyFont="1"/>
    <xf numFmtId="49" fontId="9" fillId="0" borderId="0" xfId="205" applyNumberFormat="1" applyFont="1" applyBorder="1"/>
    <xf numFmtId="0" fontId="9" fillId="0" borderId="0" xfId="205" applyFont="1" applyFill="1" applyAlignment="1">
      <alignment horizontal="center"/>
    </xf>
    <xf numFmtId="175" fontId="5" fillId="0" borderId="0" xfId="205" applyNumberFormat="1" applyFont="1" applyFill="1" applyBorder="1" applyAlignment="1" applyProtection="1">
      <alignment horizontal="center"/>
      <protection locked="0"/>
    </xf>
    <xf numFmtId="165" fontId="5" fillId="0" borderId="3" xfId="206" applyNumberFormat="1" applyFont="1" applyBorder="1"/>
    <xf numFmtId="0" fontId="5" fillId="0" borderId="0" xfId="205" applyFont="1" applyFill="1" applyAlignment="1">
      <alignment horizontal="center"/>
    </xf>
    <xf numFmtId="0" fontId="9" fillId="0" borderId="0" xfId="205" applyFont="1" applyAlignment="1">
      <alignment horizontal="center"/>
    </xf>
    <xf numFmtId="165" fontId="5" fillId="0" borderId="2" xfId="206" applyNumberFormat="1" applyFont="1" applyBorder="1"/>
    <xf numFmtId="14" fontId="5" fillId="0" borderId="0" xfId="205" applyNumberFormat="1" applyFont="1" applyBorder="1" applyAlignment="1" applyProtection="1">
      <alignment horizontal="center"/>
      <protection locked="0"/>
    </xf>
    <xf numFmtId="0" fontId="40" fillId="0" borderId="0" xfId="205" applyFont="1"/>
    <xf numFmtId="0" fontId="10" fillId="0" borderId="0" xfId="205" applyFont="1" applyBorder="1" applyAlignment="1">
      <alignment horizontal="center"/>
    </xf>
    <xf numFmtId="0" fontId="10" fillId="0" borderId="0" xfId="205" applyFont="1" applyFill="1" applyBorder="1" applyAlignment="1">
      <alignment horizontal="center"/>
    </xf>
    <xf numFmtId="0" fontId="5" fillId="0" borderId="0" xfId="205" applyFont="1" applyBorder="1"/>
    <xf numFmtId="0" fontId="5" fillId="0" borderId="0" xfId="205" applyFont="1" applyBorder="1" applyAlignment="1">
      <alignment horizontal="left"/>
    </xf>
    <xf numFmtId="0" fontId="5" fillId="0" borderId="0" xfId="205" applyFont="1" applyBorder="1" applyAlignment="1">
      <alignment horizontal="center"/>
    </xf>
    <xf numFmtId="49" fontId="9" fillId="0" borderId="0" xfId="205" applyNumberFormat="1" applyFont="1" applyFill="1" applyBorder="1"/>
    <xf numFmtId="165" fontId="5" fillId="0" borderId="3" xfId="205" applyNumberFormat="1" applyFont="1" applyBorder="1"/>
    <xf numFmtId="0" fontId="9" fillId="0" borderId="0" xfId="205" applyFont="1" applyBorder="1" applyAlignment="1">
      <alignment horizontal="center"/>
    </xf>
    <xf numFmtId="0" fontId="9" fillId="0" borderId="0" xfId="205" applyFont="1" applyFill="1" applyBorder="1" applyAlignment="1">
      <alignment horizontal="center"/>
    </xf>
    <xf numFmtId="0" fontId="5" fillId="0" borderId="0" xfId="205" applyFont="1" applyFill="1" applyBorder="1" applyAlignment="1">
      <alignment horizontal="center"/>
    </xf>
    <xf numFmtId="0" fontId="9" fillId="0" borderId="0" xfId="205" applyFont="1" applyBorder="1" applyAlignment="1">
      <alignment horizontal="left"/>
    </xf>
    <xf numFmtId="174" fontId="9" fillId="0" borderId="0" xfId="205" applyNumberFormat="1" applyFont="1" applyBorder="1" applyAlignment="1">
      <alignment horizontal="center"/>
    </xf>
    <xf numFmtId="165" fontId="5" fillId="0" borderId="0" xfId="206" applyNumberFormat="1" applyFont="1" applyBorder="1"/>
    <xf numFmtId="14" fontId="5" fillId="0" borderId="0" xfId="205" applyNumberFormat="1" applyFont="1" applyFill="1" applyBorder="1" applyAlignment="1" applyProtection="1">
      <alignment horizontal="center"/>
      <protection locked="0"/>
    </xf>
    <xf numFmtId="0" fontId="2" fillId="0" borderId="0" xfId="205" applyBorder="1"/>
    <xf numFmtId="0" fontId="40" fillId="0" borderId="0" xfId="205" applyFont="1" applyBorder="1"/>
    <xf numFmtId="0" fontId="5" fillId="0" borderId="0" xfId="205" applyFont="1" applyAlignment="1">
      <alignment horizontal="left"/>
    </xf>
    <xf numFmtId="0" fontId="5" fillId="0" borderId="0" xfId="205" quotePrefix="1" applyFont="1"/>
    <xf numFmtId="0" fontId="5" fillId="0" borderId="0" xfId="205" applyFont="1" applyFill="1" applyBorder="1"/>
    <xf numFmtId="165" fontId="5" fillId="0" borderId="0" xfId="205" applyNumberFormat="1" applyFont="1" applyFill="1" applyBorder="1"/>
    <xf numFmtId="0" fontId="9" fillId="0" borderId="0" xfId="205" applyFont="1" applyFill="1" applyAlignment="1" applyProtection="1">
      <alignment horizontal="center"/>
      <protection locked="0"/>
    </xf>
    <xf numFmtId="0" fontId="5" fillId="0" borderId="0" xfId="205" applyFont="1" applyFill="1" applyBorder="1" applyAlignment="1">
      <alignment horizontal="left"/>
    </xf>
    <xf numFmtId="165" fontId="5" fillId="0" borderId="0" xfId="206" applyNumberFormat="1" applyFont="1" applyFill="1" applyBorder="1"/>
    <xf numFmtId="0" fontId="5" fillId="0" borderId="0" xfId="205" applyFont="1" applyAlignment="1" applyProtection="1">
      <alignment horizontal="center"/>
      <protection locked="0"/>
    </xf>
    <xf numFmtId="0" fontId="9" fillId="0" borderId="0" xfId="205" applyFont="1" applyAlignment="1" applyProtection="1">
      <alignment horizontal="center"/>
      <protection locked="0"/>
    </xf>
    <xf numFmtId="0" fontId="2" fillId="0" borderId="0" xfId="205" quotePrefix="1" applyBorder="1"/>
    <xf numFmtId="165" fontId="5" fillId="0" borderId="0" xfId="205" applyNumberFormat="1" applyFont="1" applyBorder="1"/>
    <xf numFmtId="0" fontId="9" fillId="0" borderId="0" xfId="205" applyFont="1" applyBorder="1"/>
    <xf numFmtId="165" fontId="9" fillId="0" borderId="0" xfId="206" applyNumberFormat="1" applyFont="1" applyBorder="1"/>
    <xf numFmtId="165" fontId="9" fillId="0" borderId="3" xfId="206" applyNumberFormat="1" applyFont="1" applyBorder="1"/>
    <xf numFmtId="14" fontId="9" fillId="0" borderId="0" xfId="205" applyNumberFormat="1" applyFont="1" applyBorder="1" applyAlignment="1" applyProtection="1">
      <alignment horizontal="center"/>
      <protection locked="0"/>
    </xf>
    <xf numFmtId="0" fontId="9" fillId="0" borderId="0" xfId="205" applyFont="1"/>
    <xf numFmtId="0" fontId="9" fillId="0" borderId="0" xfId="205" applyFont="1" applyBorder="1" applyAlignment="1">
      <alignment horizontal="center" wrapText="1"/>
    </xf>
    <xf numFmtId="175" fontId="9" fillId="0" borderId="0" xfId="205" applyNumberFormat="1" applyFont="1" applyFill="1" applyBorder="1" applyAlignment="1" applyProtection="1">
      <alignment horizontal="center"/>
      <protection locked="0"/>
    </xf>
    <xf numFmtId="0" fontId="9" fillId="0" borderId="0" xfId="205" quotePrefix="1" applyFont="1" applyBorder="1"/>
    <xf numFmtId="165" fontId="15" fillId="0" borderId="0" xfId="178" applyNumberFormat="1" applyFont="1" applyBorder="1"/>
    <xf numFmtId="0" fontId="10" fillId="0" borderId="0" xfId="175" applyFont="1" applyFill="1" applyAlignment="1">
      <alignment horizontal="center"/>
    </xf>
    <xf numFmtId="0" fontId="9" fillId="0" borderId="2" xfId="4" applyFont="1" applyBorder="1"/>
    <xf numFmtId="0" fontId="9" fillId="0" borderId="2" xfId="4" applyFont="1" applyFill="1" applyBorder="1"/>
    <xf numFmtId="43" fontId="9" fillId="0" borderId="0" xfId="0" applyNumberFormat="1" applyFont="1"/>
    <xf numFmtId="0" fontId="9" fillId="0" borderId="2" xfId="0" applyFont="1" applyBorder="1"/>
    <xf numFmtId="0" fontId="9" fillId="0" borderId="2" xfId="0" applyFont="1" applyFill="1" applyBorder="1"/>
    <xf numFmtId="0" fontId="9" fillId="0" borderId="0" xfId="4" applyFont="1" applyBorder="1"/>
    <xf numFmtId="165" fontId="9" fillId="0" borderId="0" xfId="4" applyNumberFormat="1" applyFont="1" applyFill="1" applyBorder="1"/>
    <xf numFmtId="165" fontId="9" fillId="0" borderId="0" xfId="6" applyNumberFormat="1" applyFont="1" applyFill="1" applyBorder="1"/>
    <xf numFmtId="0" fontId="35" fillId="0" borderId="0" xfId="179" applyFont="1" applyBorder="1"/>
    <xf numFmtId="165" fontId="9" fillId="0" borderId="0" xfId="4" applyNumberFormat="1" applyFont="1" applyBorder="1"/>
    <xf numFmtId="0" fontId="35" fillId="0" borderId="0" xfId="4" applyFont="1" applyBorder="1"/>
    <xf numFmtId="43" fontId="35" fillId="0" borderId="0" xfId="4" applyNumberFormat="1" applyFont="1" applyFill="1" applyBorder="1"/>
    <xf numFmtId="165" fontId="35" fillId="0" borderId="0" xfId="1" applyNumberFormat="1" applyFont="1" applyFill="1" applyBorder="1"/>
    <xf numFmtId="0" fontId="35" fillId="0" borderId="0" xfId="4" applyFont="1" applyFill="1" applyBorder="1"/>
    <xf numFmtId="165" fontId="15" fillId="0" borderId="0" xfId="1" applyNumberFormat="1" applyFont="1" applyBorder="1"/>
    <xf numFmtId="165" fontId="9" fillId="0" borderId="0" xfId="1" applyNumberFormat="1" applyFont="1" applyBorder="1"/>
    <xf numFmtId="0" fontId="9" fillId="0" borderId="0" xfId="0" applyFont="1" applyBorder="1"/>
    <xf numFmtId="0" fontId="10" fillId="0" borderId="0" xfId="4" applyFont="1" applyFill="1" applyBorder="1"/>
    <xf numFmtId="0" fontId="9" fillId="0" borderId="0" xfId="3" quotePrefix="1" applyNumberFormat="1" applyFont="1" applyFill="1" applyBorder="1" applyAlignment="1" applyProtection="1">
      <alignment horizontal="left" vertical="center"/>
      <protection locked="0"/>
    </xf>
    <xf numFmtId="0" fontId="9" fillId="0" borderId="0" xfId="3" applyNumberFormat="1" applyFont="1" applyFill="1" applyBorder="1" applyAlignment="1" applyProtection="1">
      <alignment horizontal="left" vertical="center"/>
      <protection locked="0"/>
    </xf>
    <xf numFmtId="0" fontId="17" fillId="0" borderId="0" xfId="5" applyFont="1"/>
    <xf numFmtId="0" fontId="12" fillId="0" borderId="0" xfId="208" applyFont="1"/>
    <xf numFmtId="165" fontId="9" fillId="0" borderId="0" xfId="178" applyNumberFormat="1" applyFont="1" applyFill="1"/>
    <xf numFmtId="0" fontId="41" fillId="0" borderId="0" xfId="205" applyFont="1" applyBorder="1"/>
    <xf numFmtId="0" fontId="10" fillId="0" borderId="0" xfId="5" applyFont="1" applyBorder="1" applyAlignment="1">
      <alignment horizontal="left"/>
    </xf>
    <xf numFmtId="0" fontId="9" fillId="0" borderId="0" xfId="0" applyFont="1" applyFill="1" applyBorder="1" applyProtection="1">
      <protection locked="0"/>
    </xf>
    <xf numFmtId="0" fontId="10" fillId="0" borderId="0" xfId="0" applyFont="1" applyFill="1" applyBorder="1" applyProtection="1">
      <protection locked="0"/>
    </xf>
    <xf numFmtId="0" fontId="9" fillId="0" borderId="0" xfId="5" applyFont="1" applyBorder="1" applyAlignment="1">
      <alignment horizontal="left"/>
    </xf>
    <xf numFmtId="0" fontId="9" fillId="0" borderId="0" xfId="0" quotePrefix="1" applyFont="1" applyFill="1" applyBorder="1" applyAlignment="1" applyProtection="1">
      <alignment horizontal="left"/>
      <protection locked="0"/>
    </xf>
    <xf numFmtId="0" fontId="9" fillId="0" borderId="0" xfId="5" applyFont="1"/>
    <xf numFmtId="0" fontId="10" fillId="0" borderId="0" xfId="5" applyFont="1"/>
    <xf numFmtId="0" fontId="9" fillId="0" borderId="0" xfId="5" applyFont="1" applyAlignment="1">
      <alignment horizontal="center"/>
    </xf>
    <xf numFmtId="0" fontId="9" fillId="0" borderId="0" xfId="5" applyNumberFormat="1" applyFont="1" applyAlignment="1">
      <alignment horizontal="center"/>
    </xf>
    <xf numFmtId="0" fontId="42" fillId="0" borderId="0" xfId="5" applyFont="1" applyAlignment="1">
      <alignment horizontal="center"/>
    </xf>
    <xf numFmtId="0" fontId="42" fillId="0" borderId="0" xfId="5" applyNumberFormat="1" applyFont="1" applyAlignment="1">
      <alignment horizontal="center"/>
    </xf>
    <xf numFmtId="0" fontId="9" fillId="0" borderId="0" xfId="5" applyFont="1" applyBorder="1"/>
    <xf numFmtId="0" fontId="9" fillId="0" borderId="0" xfId="5" applyFont="1" applyBorder="1" applyAlignment="1">
      <alignment horizontal="center"/>
    </xf>
    <xf numFmtId="165" fontId="9" fillId="0" borderId="0" xfId="6" applyNumberFormat="1" applyFont="1" applyBorder="1" applyAlignment="1">
      <alignment horizontal="center"/>
    </xf>
    <xf numFmtId="0" fontId="9" fillId="0" borderId="0" xfId="5" applyNumberFormat="1" applyFont="1" applyBorder="1" applyAlignment="1">
      <alignment horizontal="center"/>
    </xf>
    <xf numFmtId="0" fontId="9" fillId="0" borderId="0" xfId="4" applyFont="1" applyAlignment="1">
      <alignment horizontal="center"/>
    </xf>
    <xf numFmtId="166" fontId="9" fillId="0" borderId="0" xfId="7" applyNumberFormat="1" applyFont="1" applyBorder="1" applyAlignment="1">
      <alignment horizontal="center"/>
    </xf>
    <xf numFmtId="41" fontId="9" fillId="0" borderId="0" xfId="6" applyNumberFormat="1" applyFont="1" applyBorder="1" applyAlignment="1">
      <alignment horizontal="center"/>
    </xf>
    <xf numFmtId="165" fontId="9" fillId="0" borderId="0" xfId="4" applyNumberFormat="1" applyFont="1" applyBorder="1" applyAlignment="1">
      <alignment horizontal="left"/>
    </xf>
    <xf numFmtId="0" fontId="9" fillId="0" borderId="0" xfId="4" applyFont="1" applyBorder="1" applyAlignment="1">
      <alignment horizontal="left"/>
    </xf>
    <xf numFmtId="0" fontId="9" fillId="0" borderId="0" xfId="5" applyFont="1" applyFill="1" applyBorder="1" applyAlignment="1">
      <alignment horizontal="center"/>
    </xf>
    <xf numFmtId="0" fontId="9" fillId="0" borderId="0" xfId="5" applyFont="1" applyFill="1" applyBorder="1"/>
    <xf numFmtId="165" fontId="9" fillId="0" borderId="0" xfId="5" applyNumberFormat="1" applyFont="1" applyFill="1" applyBorder="1"/>
    <xf numFmtId="165" fontId="9" fillId="0" borderId="0" xfId="6" applyNumberFormat="1" applyFont="1" applyFill="1" applyBorder="1" applyAlignment="1">
      <alignment horizontal="center"/>
    </xf>
    <xf numFmtId="0" fontId="9" fillId="0" borderId="0" xfId="0" applyFont="1" applyFill="1" applyAlignment="1">
      <alignment horizontal="center"/>
    </xf>
    <xf numFmtId="0" fontId="9" fillId="0" borderId="0" xfId="0" applyFont="1" applyBorder="1" applyAlignment="1">
      <alignment horizontal="center"/>
    </xf>
    <xf numFmtId="167" fontId="9" fillId="0" borderId="0" xfId="7" applyNumberFormat="1" applyFont="1" applyBorder="1" applyAlignment="1">
      <alignment horizontal="center"/>
    </xf>
    <xf numFmtId="166" fontId="9" fillId="0" borderId="0" xfId="7" applyNumberFormat="1" applyFont="1" applyFill="1" applyBorder="1" applyAlignment="1">
      <alignment horizontal="center"/>
    </xf>
    <xf numFmtId="0" fontId="9" fillId="0" borderId="0" xfId="5" applyNumberFormat="1" applyFont="1" applyFill="1" applyBorder="1" applyAlignment="1">
      <alignment horizontal="center"/>
    </xf>
    <xf numFmtId="0" fontId="9" fillId="0" borderId="0" xfId="5" applyFont="1" applyAlignment="1">
      <alignment horizontal="left"/>
    </xf>
    <xf numFmtId="0" fontId="9" fillId="0" borderId="0" xfId="4" applyFont="1" applyBorder="1" applyAlignment="1">
      <alignment horizontal="center"/>
    </xf>
    <xf numFmtId="165" fontId="9" fillId="0" borderId="3" xfId="6" applyNumberFormat="1" applyFont="1" applyBorder="1" applyAlignment="1">
      <alignment horizontal="center"/>
    </xf>
    <xf numFmtId="0" fontId="9" fillId="0" borderId="0" xfId="5" applyFont="1" applyAlignment="1">
      <alignment horizontal="right"/>
    </xf>
    <xf numFmtId="0" fontId="9" fillId="0" borderId="8" xfId="5" applyFont="1" applyBorder="1"/>
    <xf numFmtId="0" fontId="9" fillId="0" borderId="10" xfId="5" applyFont="1" applyBorder="1"/>
    <xf numFmtId="0" fontId="10" fillId="0" borderId="0" xfId="5" applyFont="1" applyBorder="1"/>
    <xf numFmtId="0" fontId="9" fillId="0" borderId="0" xfId="5" applyFont="1" applyBorder="1" applyAlignment="1">
      <alignment vertical="top" wrapText="1"/>
    </xf>
    <xf numFmtId="43" fontId="9" fillId="0" borderId="0" xfId="6" applyFont="1" applyFill="1" applyBorder="1" applyAlignment="1">
      <alignment horizontal="center"/>
    </xf>
    <xf numFmtId="41" fontId="9" fillId="0" borderId="0" xfId="6" applyNumberFormat="1" applyFont="1" applyFill="1" applyBorder="1" applyAlignment="1">
      <alignment horizontal="center"/>
    </xf>
    <xf numFmtId="165" fontId="9" fillId="0" borderId="0" xfId="178" applyNumberFormat="1" applyFont="1" applyBorder="1" applyAlignment="1">
      <alignment horizontal="center"/>
    </xf>
    <xf numFmtId="41" fontId="9" fillId="0" borderId="0" xfId="178" applyNumberFormat="1" applyFont="1" applyFill="1" applyBorder="1" applyAlignment="1">
      <alignment horizontal="center"/>
    </xf>
    <xf numFmtId="41" fontId="9" fillId="0" borderId="0" xfId="5" applyNumberFormat="1" applyFont="1" applyFill="1" applyBorder="1" applyAlignment="1">
      <alignment horizontal="center"/>
    </xf>
    <xf numFmtId="165" fontId="9" fillId="0" borderId="0" xfId="1" applyNumberFormat="1" applyFont="1" applyBorder="1" applyAlignment="1">
      <alignment horizontal="center"/>
    </xf>
    <xf numFmtId="165" fontId="9" fillId="0" borderId="0" xfId="5" applyNumberFormat="1" applyFont="1" applyBorder="1" applyAlignment="1">
      <alignment horizontal="center"/>
    </xf>
    <xf numFmtId="41" fontId="9" fillId="0" borderId="0" xfId="5" applyNumberFormat="1" applyFont="1"/>
    <xf numFmtId="0" fontId="43" fillId="0" borderId="0" xfId="5" applyFont="1" applyBorder="1" applyAlignment="1">
      <alignment horizontal="center"/>
    </xf>
    <xf numFmtId="165" fontId="43" fillId="0" borderId="0" xfId="6" applyNumberFormat="1" applyFont="1" applyBorder="1" applyAlignment="1">
      <alignment horizontal="center"/>
    </xf>
    <xf numFmtId="165" fontId="35" fillId="0" borderId="0" xfId="6" applyNumberFormat="1" applyFont="1" applyBorder="1" applyAlignment="1">
      <alignment horizontal="center"/>
    </xf>
    <xf numFmtId="165" fontId="9" fillId="0" borderId="0" xfId="6" applyNumberFormat="1" applyFont="1" applyFill="1" applyBorder="1" applyAlignment="1"/>
    <xf numFmtId="167" fontId="9" fillId="0" borderId="0" xfId="7" applyNumberFormat="1" applyFont="1" applyFill="1" applyBorder="1" applyAlignment="1">
      <alignment horizontal="center"/>
    </xf>
    <xf numFmtId="41" fontId="9" fillId="0" borderId="0" xfId="1" applyNumberFormat="1" applyFont="1" applyBorder="1" applyAlignment="1">
      <alignment horizontal="center"/>
    </xf>
    <xf numFmtId="0" fontId="10" fillId="0" borderId="0" xfId="5" applyFont="1" applyFill="1" applyBorder="1" applyAlignment="1"/>
    <xf numFmtId="0" fontId="9" fillId="0" borderId="0" xfId="5" applyFont="1" applyFill="1" applyBorder="1" applyAlignment="1"/>
    <xf numFmtId="0" fontId="10" fillId="0" borderId="0" xfId="5" applyFont="1" applyBorder="1" applyAlignment="1"/>
    <xf numFmtId="0" fontId="9" fillId="0" borderId="0" xfId="5" applyFont="1" applyBorder="1" applyAlignment="1"/>
    <xf numFmtId="0" fontId="9" fillId="0" borderId="0" xfId="5" quotePrefix="1" applyFont="1" applyBorder="1" applyAlignment="1">
      <alignment horizontal="left"/>
    </xf>
    <xf numFmtId="0" fontId="9" fillId="0" borderId="21" xfId="5" applyFont="1" applyBorder="1"/>
    <xf numFmtId="0" fontId="10" fillId="0" borderId="22" xfId="5" applyFont="1" applyBorder="1"/>
    <xf numFmtId="0" fontId="9" fillId="0" borderId="22" xfId="5" applyFont="1" applyBorder="1"/>
    <xf numFmtId="0" fontId="9" fillId="0" borderId="22" xfId="5" applyFont="1" applyBorder="1" applyAlignment="1">
      <alignment horizontal="center"/>
    </xf>
    <xf numFmtId="0" fontId="9" fillId="0" borderId="23" xfId="5" applyNumberFormat="1" applyFont="1" applyBorder="1" applyAlignment="1">
      <alignment horizontal="center"/>
    </xf>
    <xf numFmtId="0" fontId="9" fillId="0" borderId="9" xfId="5" applyNumberFormat="1" applyFont="1" applyBorder="1" applyAlignment="1">
      <alignment horizontal="center"/>
    </xf>
    <xf numFmtId="3" fontId="9" fillId="0" borderId="0" xfId="5" applyNumberFormat="1" applyFont="1" applyBorder="1" applyAlignment="1">
      <alignment horizontal="center"/>
    </xf>
    <xf numFmtId="0" fontId="9" fillId="0" borderId="9" xfId="5" applyFont="1" applyBorder="1" applyAlignment="1">
      <alignment horizontal="center"/>
    </xf>
    <xf numFmtId="0" fontId="9" fillId="0" borderId="11" xfId="5" applyFont="1" applyBorder="1"/>
    <xf numFmtId="0" fontId="9" fillId="0" borderId="11" xfId="5" applyFont="1" applyBorder="1" applyAlignment="1">
      <alignment horizontal="center"/>
    </xf>
    <xf numFmtId="0" fontId="9" fillId="0" borderId="12" xfId="5" applyFont="1" applyBorder="1" applyAlignment="1">
      <alignment horizontal="center"/>
    </xf>
    <xf numFmtId="0" fontId="15" fillId="0" borderId="0" xfId="4" applyFont="1"/>
    <xf numFmtId="0" fontId="9" fillId="0" borderId="0" xfId="4" applyFont="1" applyFill="1"/>
    <xf numFmtId="165" fontId="9" fillId="0" borderId="0" xfId="6" applyNumberFormat="1" applyFont="1"/>
    <xf numFmtId="165" fontId="9" fillId="0" borderId="3" xfId="6" applyNumberFormat="1" applyFont="1" applyFill="1" applyBorder="1"/>
    <xf numFmtId="165" fontId="9" fillId="0" borderId="3" xfId="6" applyNumberFormat="1" applyFont="1" applyBorder="1"/>
    <xf numFmtId="165" fontId="9" fillId="0" borderId="0" xfId="6" applyNumberFormat="1" applyFont="1" applyBorder="1"/>
    <xf numFmtId="0" fontId="9" fillId="0" borderId="0" xfId="207" applyFont="1"/>
    <xf numFmtId="165" fontId="9" fillId="0" borderId="4" xfId="6" applyNumberFormat="1" applyFont="1" applyFill="1" applyBorder="1"/>
    <xf numFmtId="165" fontId="9" fillId="0" borderId="4" xfId="6" applyNumberFormat="1" applyFont="1" applyBorder="1"/>
    <xf numFmtId="165" fontId="9" fillId="0" borderId="0" xfId="4" applyNumberFormat="1" applyFont="1"/>
    <xf numFmtId="165" fontId="15" fillId="0" borderId="0" xfId="6" applyNumberFormat="1" applyFont="1"/>
    <xf numFmtId="0" fontId="9" fillId="0" borderId="0" xfId="4" applyFont="1" applyFill="1" applyBorder="1"/>
    <xf numFmtId="41" fontId="9" fillId="0" borderId="0" xfId="4" applyNumberFormat="1" applyFont="1" applyFill="1" applyBorder="1" applyAlignment="1">
      <alignment horizontal="right"/>
    </xf>
    <xf numFmtId="165" fontId="9" fillId="0" borderId="0" xfId="1" applyNumberFormat="1" applyFont="1" applyFill="1" applyBorder="1"/>
    <xf numFmtId="165" fontId="9" fillId="0" borderId="0" xfId="1" applyNumberFormat="1" applyFont="1" applyFill="1" applyBorder="1" applyAlignment="1">
      <alignment horizontal="right"/>
    </xf>
    <xf numFmtId="165" fontId="9" fillId="0" borderId="2" xfId="4" applyNumberFormat="1" applyFont="1" applyFill="1" applyBorder="1"/>
    <xf numFmtId="165" fontId="9" fillId="0" borderId="0" xfId="6" quotePrefix="1" applyNumberFormat="1" applyFont="1" applyFill="1" applyBorder="1" applyAlignment="1">
      <alignment horizontal="right"/>
    </xf>
    <xf numFmtId="165" fontId="15" fillId="0" borderId="0" xfId="6" applyNumberFormat="1" applyFont="1" applyFill="1" applyBorder="1"/>
    <xf numFmtId="165" fontId="15" fillId="0" borderId="0" xfId="6" applyNumberFormat="1" applyFont="1" applyBorder="1"/>
    <xf numFmtId="37" fontId="9" fillId="0" borderId="0" xfId="4" applyNumberFormat="1" applyFont="1" applyFill="1" applyBorder="1"/>
    <xf numFmtId="165" fontId="15" fillId="0" borderId="0" xfId="4" applyNumberFormat="1" applyFont="1" applyFill="1" applyBorder="1"/>
    <xf numFmtId="0" fontId="9" fillId="0" borderId="0" xfId="3" applyNumberFormat="1" applyFont="1" applyFill="1" applyBorder="1" applyAlignment="1" applyProtection="1">
      <alignment horizontal="center" vertical="center"/>
      <protection locked="0"/>
    </xf>
    <xf numFmtId="0" fontId="9" fillId="0" borderId="0" xfId="3" quotePrefix="1" applyNumberFormat="1" applyFont="1" applyFill="1" applyBorder="1" applyAlignment="1" applyProtection="1">
      <alignment horizontal="center" vertical="center"/>
      <protection locked="0"/>
    </xf>
    <xf numFmtId="0" fontId="15" fillId="0" borderId="0" xfId="4" applyFont="1" applyAlignment="1">
      <alignment horizontal="center"/>
    </xf>
    <xf numFmtId="0" fontId="9" fillId="0" borderId="0" xfId="179" applyFont="1" applyBorder="1" applyAlignment="1">
      <alignment horizontal="center"/>
    </xf>
    <xf numFmtId="0" fontId="19" fillId="0" borderId="0" xfId="4" applyFont="1" applyBorder="1" applyAlignment="1">
      <alignment horizontal="center"/>
    </xf>
    <xf numFmtId="0" fontId="10" fillId="0" borderId="0" xfId="4" applyFont="1" applyBorder="1" applyAlignment="1">
      <alignment horizontal="center"/>
    </xf>
    <xf numFmtId="0" fontId="35" fillId="0" borderId="0" xfId="4" applyFont="1" applyBorder="1" applyAlignment="1">
      <alignment horizontal="center"/>
    </xf>
    <xf numFmtId="165" fontId="9" fillId="0" borderId="0" xfId="6" applyNumberFormat="1" applyFont="1" applyFill="1" applyBorder="1" applyAlignment="1">
      <alignment horizontal="right"/>
    </xf>
    <xf numFmtId="165" fontId="10" fillId="0" borderId="0" xfId="6" applyNumberFormat="1" applyFont="1" applyFill="1" applyBorder="1" applyAlignment="1">
      <alignment horizontal="right"/>
    </xf>
    <xf numFmtId="165" fontId="10" fillId="0" borderId="0" xfId="6" applyNumberFormat="1" applyFont="1" applyBorder="1"/>
    <xf numFmtId="0" fontId="10" fillId="0" borderId="0" xfId="0" applyFont="1" applyAlignment="1">
      <alignment horizontal="right"/>
    </xf>
    <xf numFmtId="165" fontId="10" fillId="0" borderId="5" xfId="1" applyNumberFormat="1" applyFont="1" applyBorder="1"/>
    <xf numFmtId="165" fontId="10" fillId="0" borderId="4" xfId="6" applyNumberFormat="1" applyFont="1" applyFill="1" applyBorder="1"/>
    <xf numFmtId="0" fontId="10" fillId="0" borderId="0" xfId="0" applyFont="1" applyFill="1" applyAlignment="1">
      <alignment horizontal="right"/>
    </xf>
    <xf numFmtId="0" fontId="9" fillId="0" borderId="19" xfId="0" applyFont="1" applyBorder="1"/>
    <xf numFmtId="0" fontId="9" fillId="0" borderId="6" xfId="0" applyFont="1" applyBorder="1"/>
    <xf numFmtId="165" fontId="9" fillId="0" borderId="6" xfId="1" applyNumberFormat="1" applyFont="1" applyBorder="1"/>
    <xf numFmtId="165" fontId="9" fillId="0" borderId="3" xfId="1" applyNumberFormat="1" applyFont="1" applyFill="1" applyBorder="1"/>
    <xf numFmtId="165" fontId="9" fillId="0" borderId="3" xfId="1" applyNumberFormat="1" applyFont="1" applyBorder="1"/>
    <xf numFmtId="165" fontId="9" fillId="0" borderId="5" xfId="1" applyNumberFormat="1" applyFont="1" applyBorder="1"/>
    <xf numFmtId="165" fontId="9" fillId="0" borderId="0" xfId="0" applyNumberFormat="1" applyFont="1" applyFill="1"/>
    <xf numFmtId="165" fontId="9" fillId="0" borderId="7" xfId="1" applyNumberFormat="1" applyFont="1" applyBorder="1"/>
    <xf numFmtId="165" fontId="9" fillId="0" borderId="4" xfId="1" applyNumberFormat="1" applyFont="1" applyFill="1" applyBorder="1"/>
    <xf numFmtId="165" fontId="9" fillId="0" borderId="4" xfId="1" applyNumberFormat="1" applyFont="1" applyBorder="1"/>
    <xf numFmtId="174" fontId="10" fillId="0" borderId="2" xfId="205" applyNumberFormat="1" applyFont="1" applyBorder="1" applyAlignment="1">
      <alignment horizontal="center" wrapText="1"/>
    </xf>
    <xf numFmtId="0" fontId="9" fillId="0" borderId="0" xfId="5" applyFont="1" applyFill="1" applyBorder="1" applyAlignment="1">
      <alignment horizontal="center"/>
    </xf>
    <xf numFmtId="0" fontId="10" fillId="0" borderId="19" xfId="0" applyFont="1" applyBorder="1" applyAlignment="1">
      <alignment horizontal="center" wrapText="1"/>
    </xf>
    <xf numFmtId="0" fontId="10" fillId="0" borderId="20" xfId="0" applyFont="1" applyBorder="1" applyAlignment="1">
      <alignment horizontal="center" wrapText="1"/>
    </xf>
  </cellXfs>
  <cellStyles count="281">
    <cellStyle name="Comma" xfId="1" builtinId="3"/>
    <cellStyle name="Comma  - Style1" xfId="8"/>
    <cellStyle name="Comma  - Style1 2" xfId="210"/>
    <cellStyle name="Comma  - Style2" xfId="9"/>
    <cellStyle name="Comma  - Style2 2" xfId="211"/>
    <cellStyle name="Comma  - Style3" xfId="10"/>
    <cellStyle name="Comma  - Style3 2" xfId="212"/>
    <cellStyle name="Comma  - Style4" xfId="11"/>
    <cellStyle name="Comma  - Style4 2" xfId="213"/>
    <cellStyle name="Comma  - Style5" xfId="12"/>
    <cellStyle name="Comma  - Style5 2" xfId="214"/>
    <cellStyle name="Comma  - Style6" xfId="13"/>
    <cellStyle name="Comma  - Style6 2" xfId="215"/>
    <cellStyle name="Comma  - Style7" xfId="14"/>
    <cellStyle name="Comma  - Style7 2" xfId="216"/>
    <cellStyle name="Comma  - Style8" xfId="15"/>
    <cellStyle name="Comma  - Style8 2" xfId="217"/>
    <cellStyle name="Comma [0] 2" xfId="80"/>
    <cellStyle name="Comma [0] 2 2" xfId="237"/>
    <cellStyle name="Comma 2" xfId="6"/>
    <cellStyle name="Comma 2 2" xfId="178"/>
    <cellStyle name="Comma 2 3" xfId="203"/>
    <cellStyle name="Comma 2 3 2" xfId="277"/>
    <cellStyle name="Comma 3" xfId="77"/>
    <cellStyle name="Comma 3 2" xfId="180"/>
    <cellStyle name="Comma 3 3" xfId="199"/>
    <cellStyle name="Comma 4" xfId="181"/>
    <cellStyle name="Comma 5" xfId="206"/>
    <cellStyle name="Comma 5 2" xfId="280"/>
    <cellStyle name="Comma0" xfId="16"/>
    <cellStyle name="Currency 2" xfId="182"/>
    <cellStyle name="Currency No Comma" xfId="17"/>
    <cellStyle name="Currency0" xfId="18"/>
    <cellStyle name="Date" xfId="19"/>
    <cellStyle name="Fixed" xfId="20"/>
    <cellStyle name="Grey" xfId="21"/>
    <cellStyle name="Grey 2" xfId="218"/>
    <cellStyle name="header" xfId="22"/>
    <cellStyle name="Header1" xfId="23"/>
    <cellStyle name="Header2" xfId="24"/>
    <cellStyle name="Input [yellow]" xfId="25"/>
    <cellStyle name="Input [yellow] 2" xfId="219"/>
    <cellStyle name="MCP" xfId="26"/>
    <cellStyle name="nONE" xfId="27"/>
    <cellStyle name="noninput" xfId="28"/>
    <cellStyle name="noninput 2" xfId="220"/>
    <cellStyle name="Normal" xfId="0" builtinId="0"/>
    <cellStyle name="Normal - Style1" xfId="29"/>
    <cellStyle name="Normal - Style1 2" xfId="221"/>
    <cellStyle name="Normal 2" xfId="4"/>
    <cellStyle name="Normal 2 2" xfId="179"/>
    <cellStyle name="Normal 2 2 2" xfId="272"/>
    <cellStyle name="Normal 2 3" xfId="202"/>
    <cellStyle name="Normal 2 3 2" xfId="276"/>
    <cellStyle name="Normal 2 4" xfId="208"/>
    <cellStyle name="Normal 3" xfId="76"/>
    <cellStyle name="Normal 3 2" xfId="176"/>
    <cellStyle name="Normal 3 2 2" xfId="270"/>
    <cellStyle name="Normal 3 3" xfId="235"/>
    <cellStyle name="Normal 4" xfId="81"/>
    <cellStyle name="Normal 4 2" xfId="175"/>
    <cellStyle name="Normal 5" xfId="78"/>
    <cellStyle name="Normal 5 2" xfId="198"/>
    <cellStyle name="Normal 5 3" xfId="204"/>
    <cellStyle name="Normal 5 3 2" xfId="278"/>
    <cellStyle name="Normal 6" xfId="183"/>
    <cellStyle name="Normal 6 2" xfId="201"/>
    <cellStyle name="Normal 6 3" xfId="273"/>
    <cellStyle name="Normal 7" xfId="205"/>
    <cellStyle name="Normal 7 2" xfId="279"/>
    <cellStyle name="Normal 8" xfId="207"/>
    <cellStyle name="Normal_Copy of File50007" xfId="5"/>
    <cellStyle name="Password" xfId="30"/>
    <cellStyle name="Percent" xfId="2" builtinId="5"/>
    <cellStyle name="Percent [2]" xfId="31"/>
    <cellStyle name="Percent [2] 2" xfId="222"/>
    <cellStyle name="Percent 2" xfId="7"/>
    <cellStyle name="Percent 2 2" xfId="209"/>
    <cellStyle name="Percent 3" xfId="79"/>
    <cellStyle name="Percent 3 2" xfId="197"/>
    <cellStyle name="Percent 3 2 2" xfId="274"/>
    <cellStyle name="Percent 3 3" xfId="200"/>
    <cellStyle name="Percent 3 3 2" xfId="275"/>
    <cellStyle name="Percent 3 4" xfId="236"/>
    <cellStyle name="Percent 4" xfId="177"/>
    <cellStyle name="Percent 4 2" xfId="271"/>
    <cellStyle name="SAPBEXaggData" xfId="32"/>
    <cellStyle name="SAPBEXaggDataEmph" xfId="33"/>
    <cellStyle name="SAPBEXaggItem" xfId="34"/>
    <cellStyle name="SAPBEXaggItem 2" xfId="82"/>
    <cellStyle name="SAPBEXaggItem 3" xfId="83"/>
    <cellStyle name="SAPBEXaggItem 4" xfId="84"/>
    <cellStyle name="SAPBEXaggItem 5" xfId="85"/>
    <cellStyle name="SAPBEXaggItem 6" xfId="86"/>
    <cellStyle name="SAPBEXaggItem_Copy of xSAPtemp5457" xfId="87"/>
    <cellStyle name="SAPBEXaggItemX" xfId="35"/>
    <cellStyle name="SAPBEXchaText" xfId="36"/>
    <cellStyle name="SAPBEXchaText 2" xfId="88"/>
    <cellStyle name="SAPBEXchaText 3" xfId="89"/>
    <cellStyle name="SAPBEXchaText 4" xfId="90"/>
    <cellStyle name="SAPBEXchaText 5" xfId="91"/>
    <cellStyle name="SAPBEXchaText 6" xfId="92"/>
    <cellStyle name="SAPBEXchaText 7" xfId="184"/>
    <cellStyle name="SAPBEXchaText_Copy of xSAPtemp5457" xfId="93"/>
    <cellStyle name="SAPBEXexcBad7" xfId="37"/>
    <cellStyle name="SAPBEXexcBad8" xfId="38"/>
    <cellStyle name="SAPBEXexcBad9" xfId="39"/>
    <cellStyle name="SAPBEXexcCritical4" xfId="40"/>
    <cellStyle name="SAPBEXexcCritical5" xfId="41"/>
    <cellStyle name="SAPBEXexcCritical6" xfId="42"/>
    <cellStyle name="SAPBEXexcGood1" xfId="43"/>
    <cellStyle name="SAPBEXexcGood2" xfId="44"/>
    <cellStyle name="SAPBEXexcGood3" xfId="45"/>
    <cellStyle name="SAPBEXfilterDrill" xfId="46"/>
    <cellStyle name="SAPBEXfilterItem" xfId="47"/>
    <cellStyle name="SAPBEXfilterItem 2" xfId="94"/>
    <cellStyle name="SAPBEXfilterItem 3" xfId="95"/>
    <cellStyle name="SAPBEXfilterItem 4" xfId="96"/>
    <cellStyle name="SAPBEXfilterItem 5" xfId="97"/>
    <cellStyle name="SAPBEXfilterItem 6" xfId="98"/>
    <cellStyle name="SAPBEXfilterItem_Copy of xSAPtemp5457" xfId="99"/>
    <cellStyle name="SAPBEXfilterText" xfId="48"/>
    <cellStyle name="SAPBEXfilterText 2" xfId="100"/>
    <cellStyle name="SAPBEXfilterText 3" xfId="101"/>
    <cellStyle name="SAPBEXfilterText 4" xfId="102"/>
    <cellStyle name="SAPBEXfilterText 5" xfId="103"/>
    <cellStyle name="SAPBEXformats" xfId="49"/>
    <cellStyle name="SAPBEXheaderItem" xfId="50"/>
    <cellStyle name="SAPBEXheaderItem 10" xfId="185"/>
    <cellStyle name="SAPBEXheaderItem 2" xfId="104"/>
    <cellStyle name="SAPBEXheaderItem 3" xfId="105"/>
    <cellStyle name="SAPBEXheaderItem 4" xfId="106"/>
    <cellStyle name="SAPBEXheaderItem 5" xfId="107"/>
    <cellStyle name="SAPBEXheaderItem 6" xfId="108"/>
    <cellStyle name="SAPBEXheaderItem 7" xfId="109"/>
    <cellStyle name="SAPBEXheaderItem 7 2" xfId="186"/>
    <cellStyle name="SAPBEXheaderItem 8" xfId="187"/>
    <cellStyle name="SAPBEXheaderItem 9" xfId="188"/>
    <cellStyle name="SAPBEXheaderItem_Copy of xSAPtemp5457" xfId="110"/>
    <cellStyle name="SAPBEXheaderText" xfId="51"/>
    <cellStyle name="SAPBEXheaderText 10" xfId="189"/>
    <cellStyle name="SAPBEXheaderText 2" xfId="111"/>
    <cellStyle name="SAPBEXheaderText 3" xfId="112"/>
    <cellStyle name="SAPBEXheaderText 4" xfId="113"/>
    <cellStyle name="SAPBEXheaderText 5" xfId="114"/>
    <cellStyle name="SAPBEXheaderText 6" xfId="115"/>
    <cellStyle name="SAPBEXheaderText 7" xfId="116"/>
    <cellStyle name="SAPBEXheaderText 7 2" xfId="190"/>
    <cellStyle name="SAPBEXheaderText 8" xfId="191"/>
    <cellStyle name="SAPBEXheaderText 9" xfId="192"/>
    <cellStyle name="SAPBEXheaderText_Copy of xSAPtemp5457" xfId="117"/>
    <cellStyle name="SAPBEXHLevel0" xfId="52"/>
    <cellStyle name="SAPBEXHLevel0 2" xfId="118"/>
    <cellStyle name="SAPBEXHLevel0 2 2" xfId="238"/>
    <cellStyle name="SAPBEXHLevel0 3" xfId="119"/>
    <cellStyle name="SAPBEXHLevel0 3 2" xfId="239"/>
    <cellStyle name="SAPBEXHLevel0 4" xfId="120"/>
    <cellStyle name="SAPBEXHLevel0 4 2" xfId="240"/>
    <cellStyle name="SAPBEXHLevel0 5" xfId="121"/>
    <cellStyle name="SAPBEXHLevel0 5 2" xfId="241"/>
    <cellStyle name="SAPBEXHLevel0 6" xfId="223"/>
    <cellStyle name="SAPBEXHLevel0X" xfId="53"/>
    <cellStyle name="SAPBEXHLevel0X 2" xfId="122"/>
    <cellStyle name="SAPBEXHLevel0X 2 2" xfId="242"/>
    <cellStyle name="SAPBEXHLevel0X 3" xfId="123"/>
    <cellStyle name="SAPBEXHLevel0X 3 2" xfId="243"/>
    <cellStyle name="SAPBEXHLevel0X 4" xfId="124"/>
    <cellStyle name="SAPBEXHLevel0X 4 2" xfId="244"/>
    <cellStyle name="SAPBEXHLevel0X 5" xfId="125"/>
    <cellStyle name="SAPBEXHLevel0X 5 2" xfId="245"/>
    <cellStyle name="SAPBEXHLevel0X 6" xfId="224"/>
    <cellStyle name="SAPBEXHLevel1" xfId="54"/>
    <cellStyle name="SAPBEXHLevel1 2" xfId="126"/>
    <cellStyle name="SAPBEXHLevel1 2 2" xfId="246"/>
    <cellStyle name="SAPBEXHLevel1 3" xfId="127"/>
    <cellStyle name="SAPBEXHLevel1 3 2" xfId="247"/>
    <cellStyle name="SAPBEXHLevel1 4" xfId="128"/>
    <cellStyle name="SAPBEXHLevel1 4 2" xfId="248"/>
    <cellStyle name="SAPBEXHLevel1 5" xfId="129"/>
    <cellStyle name="SAPBEXHLevel1 5 2" xfId="249"/>
    <cellStyle name="SAPBEXHLevel1 6" xfId="225"/>
    <cellStyle name="SAPBEXHLevel1X" xfId="55"/>
    <cellStyle name="SAPBEXHLevel1X 2" xfId="130"/>
    <cellStyle name="SAPBEXHLevel1X 2 2" xfId="250"/>
    <cellStyle name="SAPBEXHLevel1X 3" xfId="131"/>
    <cellStyle name="SAPBEXHLevel1X 3 2" xfId="251"/>
    <cellStyle name="SAPBEXHLevel1X 4" xfId="132"/>
    <cellStyle name="SAPBEXHLevel1X 4 2" xfId="252"/>
    <cellStyle name="SAPBEXHLevel1X 5" xfId="133"/>
    <cellStyle name="SAPBEXHLevel1X 5 2" xfId="253"/>
    <cellStyle name="SAPBEXHLevel1X 6" xfId="226"/>
    <cellStyle name="SAPBEXHLevel2" xfId="56"/>
    <cellStyle name="SAPBEXHLevel2 2" xfId="134"/>
    <cellStyle name="SAPBEXHLevel2 2 2" xfId="254"/>
    <cellStyle name="SAPBEXHLevel2 3" xfId="135"/>
    <cellStyle name="SAPBEXHLevel2 3 2" xfId="255"/>
    <cellStyle name="SAPBEXHLevel2 4" xfId="136"/>
    <cellStyle name="SAPBEXHLevel2 4 2" xfId="256"/>
    <cellStyle name="SAPBEXHLevel2 5" xfId="137"/>
    <cellStyle name="SAPBEXHLevel2 5 2" xfId="257"/>
    <cellStyle name="SAPBEXHLevel2 6" xfId="227"/>
    <cellStyle name="SAPBEXHLevel2X" xfId="57"/>
    <cellStyle name="SAPBEXHLevel2X 2" xfId="138"/>
    <cellStyle name="SAPBEXHLevel2X 2 2" xfId="258"/>
    <cellStyle name="SAPBEXHLevel2X 3" xfId="139"/>
    <cellStyle name="SAPBEXHLevel2X 3 2" xfId="259"/>
    <cellStyle name="SAPBEXHLevel2X 4" xfId="140"/>
    <cellStyle name="SAPBEXHLevel2X 4 2" xfId="260"/>
    <cellStyle name="SAPBEXHLevel2X 5" xfId="141"/>
    <cellStyle name="SAPBEXHLevel2X 5 2" xfId="261"/>
    <cellStyle name="SAPBEXHLevel2X 6" xfId="228"/>
    <cellStyle name="SAPBEXHLevel3" xfId="58"/>
    <cellStyle name="SAPBEXHLevel3 2" xfId="142"/>
    <cellStyle name="SAPBEXHLevel3 2 2" xfId="262"/>
    <cellStyle name="SAPBEXHLevel3 3" xfId="143"/>
    <cellStyle name="SAPBEXHLevel3 3 2" xfId="263"/>
    <cellStyle name="SAPBEXHLevel3 4" xfId="144"/>
    <cellStyle name="SAPBEXHLevel3 4 2" xfId="264"/>
    <cellStyle name="SAPBEXHLevel3 5" xfId="145"/>
    <cellStyle name="SAPBEXHLevel3 5 2" xfId="265"/>
    <cellStyle name="SAPBEXHLevel3 6" xfId="229"/>
    <cellStyle name="SAPBEXHLevel3X" xfId="59"/>
    <cellStyle name="SAPBEXHLevel3X 2" xfId="146"/>
    <cellStyle name="SAPBEXHLevel3X 2 2" xfId="266"/>
    <cellStyle name="SAPBEXHLevel3X 3" xfId="147"/>
    <cellStyle name="SAPBEXHLevel3X 3 2" xfId="267"/>
    <cellStyle name="SAPBEXHLevel3X 4" xfId="148"/>
    <cellStyle name="SAPBEXHLevel3X 4 2" xfId="268"/>
    <cellStyle name="SAPBEXHLevel3X 5" xfId="149"/>
    <cellStyle name="SAPBEXHLevel3X 5 2" xfId="269"/>
    <cellStyle name="SAPBEXHLevel3X 6" xfId="230"/>
    <cellStyle name="SAPBEXresData" xfId="60"/>
    <cellStyle name="SAPBEXresDataEmph" xfId="61"/>
    <cellStyle name="SAPBEXresItem" xfId="62"/>
    <cellStyle name="SAPBEXresItemX" xfId="63"/>
    <cellStyle name="SAPBEXstdData" xfId="64"/>
    <cellStyle name="SAPBEXstdData 2" xfId="150"/>
    <cellStyle name="SAPBEXstdData 3" xfId="151"/>
    <cellStyle name="SAPBEXstdData 4" xfId="152"/>
    <cellStyle name="SAPBEXstdData 5" xfId="153"/>
    <cellStyle name="SAPBEXstdData 6" xfId="154"/>
    <cellStyle name="SAPBEXstdData_Copy of xSAPtemp5457" xfId="155"/>
    <cellStyle name="SAPBEXstdDataEmph" xfId="65"/>
    <cellStyle name="SAPBEXstdItem" xfId="3"/>
    <cellStyle name="SAPBEXstdItem 2" xfId="156"/>
    <cellStyle name="SAPBEXstdItem 3" xfId="157"/>
    <cellStyle name="SAPBEXstdItem 4" xfId="158"/>
    <cellStyle name="SAPBEXstdItem 5" xfId="159"/>
    <cellStyle name="SAPBEXstdItem 6" xfId="160"/>
    <cellStyle name="SAPBEXstdItem_Copy of xSAPtemp5457" xfId="161"/>
    <cellStyle name="SAPBEXstdItemX" xfId="66"/>
    <cellStyle name="SAPBEXstdItemX 2" xfId="162"/>
    <cellStyle name="SAPBEXstdItemX 3" xfId="163"/>
    <cellStyle name="SAPBEXstdItemX 4" xfId="164"/>
    <cellStyle name="SAPBEXstdItemX 5" xfId="165"/>
    <cellStyle name="SAPBEXstdItemX 6" xfId="166"/>
    <cellStyle name="SAPBEXstdItemX_Copy of xSAPtemp5457" xfId="167"/>
    <cellStyle name="SAPBEXtitle" xfId="67"/>
    <cellStyle name="SAPBEXtitle 10" xfId="193"/>
    <cellStyle name="SAPBEXtitle 2" xfId="168"/>
    <cellStyle name="SAPBEXtitle 3" xfId="169"/>
    <cellStyle name="SAPBEXtitle 4" xfId="170"/>
    <cellStyle name="SAPBEXtitle 5" xfId="171"/>
    <cellStyle name="SAPBEXtitle 6" xfId="172"/>
    <cellStyle name="SAPBEXtitle 7" xfId="173"/>
    <cellStyle name="SAPBEXtitle 7 2" xfId="194"/>
    <cellStyle name="SAPBEXtitle 8" xfId="195"/>
    <cellStyle name="SAPBEXtitle 9" xfId="196"/>
    <cellStyle name="SAPBEXtitle_Copy of xSAPtemp5457" xfId="174"/>
    <cellStyle name="SAPBEXundefined" xfId="68"/>
    <cellStyle name="SAPBEXundefined 2" xfId="231"/>
    <cellStyle name="Style 27" xfId="69"/>
    <cellStyle name="Style 27 2" xfId="232"/>
    <cellStyle name="Style 35" xfId="70"/>
    <cellStyle name="Style 36" xfId="71"/>
    <cellStyle name="Titles" xfId="72"/>
    <cellStyle name="Unprot" xfId="73"/>
    <cellStyle name="Unprot 2" xfId="233"/>
    <cellStyle name="Unprot$" xfId="74"/>
    <cellStyle name="Unprot$ 2" xfId="234"/>
    <cellStyle name="Unprotect" xfId="75"/>
  </cellStyles>
  <dxfs count="32">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114299</xdr:colOff>
      <xdr:row>47</xdr:row>
      <xdr:rowOff>78442</xdr:rowOff>
    </xdr:from>
    <xdr:to>
      <xdr:col>9</xdr:col>
      <xdr:colOff>414618</xdr:colOff>
      <xdr:row>56</xdr:row>
      <xdr:rowOff>56031</xdr:rowOff>
    </xdr:to>
    <xdr:sp macro="" textlink="">
      <xdr:nvSpPr>
        <xdr:cNvPr id="2" name="Text 12"/>
        <xdr:cNvSpPr txBox="1">
          <a:spLocks noChangeArrowheads="1"/>
        </xdr:cNvSpPr>
      </xdr:nvSpPr>
      <xdr:spPr bwMode="auto">
        <a:xfrm>
          <a:off x="114299" y="12575242"/>
          <a:ext cx="7605994" cy="1349189"/>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1000" b="0" i="0" strike="noStrike">
              <a:solidFill>
                <a:srgbClr val="000000"/>
              </a:solidFill>
              <a:latin typeface="Arial" pitchFamily="34" charset="0"/>
              <a:cs typeface="Arial" pitchFamily="34" charset="0"/>
            </a:rPr>
            <a:t>To reasonably represent the cost of system infrastructure required to serve our customers, the Company has identified capital projects that will be used and useful by December 31, 2020. This adjustment includes the end of period balance for the plant additions that will be placed into service by December 31, 2020. Capital additions by functional category are summarized on separate sheets, indicating the in-service date and amount by project. Projects over $10 million (total company basis) are described on pages 8.4.29 through 8.4.31. Retirements of plant in service are also walked forward through the test period. This adjustment reflects the net impact of capital additions, and retirements. This adjustment does not include the capital additions and retirements related to Repowering and New Wind Generation and Associated Transmission capital additions, as those are included in Adjustments No(s) 8.12 and 8.13.</a:t>
          </a:r>
        </a:p>
        <a:p>
          <a:pPr algn="l" rtl="0">
            <a:defRPr sz="1000"/>
          </a:pPr>
          <a:endParaRPr lang="en-US" sz="900" b="0" i="0" strike="noStrike">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408"/>
  <sheetViews>
    <sheetView tabSelected="1" view="pageBreakPreview" zoomScale="80" zoomScaleNormal="100" zoomScaleSheetLayoutView="80" workbookViewId="0"/>
  </sheetViews>
  <sheetFormatPr defaultColWidth="10" defaultRowHeight="12.75"/>
  <cols>
    <col min="1" max="1" width="2.5703125" style="150" customWidth="1"/>
    <col min="2" max="2" width="4.85546875" style="150" customWidth="1"/>
    <col min="3" max="3" width="23.5703125" style="150" customWidth="1"/>
    <col min="4" max="4" width="9.7109375" style="150" customWidth="1"/>
    <col min="5" max="5" width="9.7109375" style="150" hidden="1" customWidth="1"/>
    <col min="6" max="6" width="4.7109375" style="150" customWidth="1"/>
    <col min="7" max="8" width="14.42578125" style="150" customWidth="1"/>
    <col min="9" max="9" width="10.28515625" style="150" customWidth="1"/>
    <col min="10" max="10" width="13" style="150" customWidth="1"/>
    <col min="11" max="11" width="8.28515625" style="150" customWidth="1"/>
    <col min="12" max="12" width="17.5703125" style="150" bestFit="1" customWidth="1"/>
    <col min="13" max="14" width="11" style="150" bestFit="1" customWidth="1"/>
    <col min="15" max="16" width="12" style="150" bestFit="1" customWidth="1"/>
    <col min="17" max="18" width="11.28515625" style="150" bestFit="1" customWidth="1"/>
    <col min="19" max="256" width="10" style="150"/>
    <col min="257" max="257" width="2.5703125" style="150" customWidth="1"/>
    <col min="258" max="258" width="7.140625" style="150" customWidth="1"/>
    <col min="259" max="259" width="23.5703125" style="150" customWidth="1"/>
    <col min="260" max="260" width="9.7109375" style="150" customWidth="1"/>
    <col min="261" max="261" width="0" style="150" hidden="1" customWidth="1"/>
    <col min="262" max="262" width="4.7109375" style="150" customWidth="1"/>
    <col min="263" max="263" width="14.42578125" style="150" customWidth="1"/>
    <col min="264" max="264" width="11.140625" style="150" customWidth="1"/>
    <col min="265" max="265" width="10.28515625" style="150" customWidth="1"/>
    <col min="266" max="266" width="13" style="150" customWidth="1"/>
    <col min="267" max="267" width="8.28515625" style="150" customWidth="1"/>
    <col min="268" max="512" width="10" style="150"/>
    <col min="513" max="513" width="2.5703125" style="150" customWidth="1"/>
    <col min="514" max="514" width="7.140625" style="150" customWidth="1"/>
    <col min="515" max="515" width="23.5703125" style="150" customWidth="1"/>
    <col min="516" max="516" width="9.7109375" style="150" customWidth="1"/>
    <col min="517" max="517" width="0" style="150" hidden="1" customWidth="1"/>
    <col min="518" max="518" width="4.7109375" style="150" customWidth="1"/>
    <col min="519" max="519" width="14.42578125" style="150" customWidth="1"/>
    <col min="520" max="520" width="11.140625" style="150" customWidth="1"/>
    <col min="521" max="521" width="10.28515625" style="150" customWidth="1"/>
    <col min="522" max="522" width="13" style="150" customWidth="1"/>
    <col min="523" max="523" width="8.28515625" style="150" customWidth="1"/>
    <col min="524" max="768" width="10" style="150"/>
    <col min="769" max="769" width="2.5703125" style="150" customWidth="1"/>
    <col min="770" max="770" width="7.140625" style="150" customWidth="1"/>
    <col min="771" max="771" width="23.5703125" style="150" customWidth="1"/>
    <col min="772" max="772" width="9.7109375" style="150" customWidth="1"/>
    <col min="773" max="773" width="0" style="150" hidden="1" customWidth="1"/>
    <col min="774" max="774" width="4.7109375" style="150" customWidth="1"/>
    <col min="775" max="775" width="14.42578125" style="150" customWidth="1"/>
    <col min="776" max="776" width="11.140625" style="150" customWidth="1"/>
    <col min="777" max="777" width="10.28515625" style="150" customWidth="1"/>
    <col min="778" max="778" width="13" style="150" customWidth="1"/>
    <col min="779" max="779" width="8.28515625" style="150" customWidth="1"/>
    <col min="780" max="1024" width="10" style="150"/>
    <col min="1025" max="1025" width="2.5703125" style="150" customWidth="1"/>
    <col min="1026" max="1026" width="7.140625" style="150" customWidth="1"/>
    <col min="1027" max="1027" width="23.5703125" style="150" customWidth="1"/>
    <col min="1028" max="1028" width="9.7109375" style="150" customWidth="1"/>
    <col min="1029" max="1029" width="0" style="150" hidden="1" customWidth="1"/>
    <col min="1030" max="1030" width="4.7109375" style="150" customWidth="1"/>
    <col min="1031" max="1031" width="14.42578125" style="150" customWidth="1"/>
    <col min="1032" max="1032" width="11.140625" style="150" customWidth="1"/>
    <col min="1033" max="1033" width="10.28515625" style="150" customWidth="1"/>
    <col min="1034" max="1034" width="13" style="150" customWidth="1"/>
    <col min="1035" max="1035" width="8.28515625" style="150" customWidth="1"/>
    <col min="1036" max="1280" width="10" style="150"/>
    <col min="1281" max="1281" width="2.5703125" style="150" customWidth="1"/>
    <col min="1282" max="1282" width="7.140625" style="150" customWidth="1"/>
    <col min="1283" max="1283" width="23.5703125" style="150" customWidth="1"/>
    <col min="1284" max="1284" width="9.7109375" style="150" customWidth="1"/>
    <col min="1285" max="1285" width="0" style="150" hidden="1" customWidth="1"/>
    <col min="1286" max="1286" width="4.7109375" style="150" customWidth="1"/>
    <col min="1287" max="1287" width="14.42578125" style="150" customWidth="1"/>
    <col min="1288" max="1288" width="11.140625" style="150" customWidth="1"/>
    <col min="1289" max="1289" width="10.28515625" style="150" customWidth="1"/>
    <col min="1290" max="1290" width="13" style="150" customWidth="1"/>
    <col min="1291" max="1291" width="8.28515625" style="150" customWidth="1"/>
    <col min="1292" max="1536" width="10" style="150"/>
    <col min="1537" max="1537" width="2.5703125" style="150" customWidth="1"/>
    <col min="1538" max="1538" width="7.140625" style="150" customWidth="1"/>
    <col min="1539" max="1539" width="23.5703125" style="150" customWidth="1"/>
    <col min="1540" max="1540" width="9.7109375" style="150" customWidth="1"/>
    <col min="1541" max="1541" width="0" style="150" hidden="1" customWidth="1"/>
    <col min="1542" max="1542" width="4.7109375" style="150" customWidth="1"/>
    <col min="1543" max="1543" width="14.42578125" style="150" customWidth="1"/>
    <col min="1544" max="1544" width="11.140625" style="150" customWidth="1"/>
    <col min="1545" max="1545" width="10.28515625" style="150" customWidth="1"/>
    <col min="1546" max="1546" width="13" style="150" customWidth="1"/>
    <col min="1547" max="1547" width="8.28515625" style="150" customWidth="1"/>
    <col min="1548" max="1792" width="10" style="150"/>
    <col min="1793" max="1793" width="2.5703125" style="150" customWidth="1"/>
    <col min="1794" max="1794" width="7.140625" style="150" customWidth="1"/>
    <col min="1795" max="1795" width="23.5703125" style="150" customWidth="1"/>
    <col min="1796" max="1796" width="9.7109375" style="150" customWidth="1"/>
    <col min="1797" max="1797" width="0" style="150" hidden="1" customWidth="1"/>
    <col min="1798" max="1798" width="4.7109375" style="150" customWidth="1"/>
    <col min="1799" max="1799" width="14.42578125" style="150" customWidth="1"/>
    <col min="1800" max="1800" width="11.140625" style="150" customWidth="1"/>
    <col min="1801" max="1801" width="10.28515625" style="150" customWidth="1"/>
    <col min="1802" max="1802" width="13" style="150" customWidth="1"/>
    <col min="1803" max="1803" width="8.28515625" style="150" customWidth="1"/>
    <col min="1804" max="2048" width="10" style="150"/>
    <col min="2049" max="2049" width="2.5703125" style="150" customWidth="1"/>
    <col min="2050" max="2050" width="7.140625" style="150" customWidth="1"/>
    <col min="2051" max="2051" width="23.5703125" style="150" customWidth="1"/>
    <col min="2052" max="2052" width="9.7109375" style="150" customWidth="1"/>
    <col min="2053" max="2053" width="0" style="150" hidden="1" customWidth="1"/>
    <col min="2054" max="2054" width="4.7109375" style="150" customWidth="1"/>
    <col min="2055" max="2055" width="14.42578125" style="150" customWidth="1"/>
    <col min="2056" max="2056" width="11.140625" style="150" customWidth="1"/>
    <col min="2057" max="2057" width="10.28515625" style="150" customWidth="1"/>
    <col min="2058" max="2058" width="13" style="150" customWidth="1"/>
    <col min="2059" max="2059" width="8.28515625" style="150" customWidth="1"/>
    <col min="2060" max="2304" width="10" style="150"/>
    <col min="2305" max="2305" width="2.5703125" style="150" customWidth="1"/>
    <col min="2306" max="2306" width="7.140625" style="150" customWidth="1"/>
    <col min="2307" max="2307" width="23.5703125" style="150" customWidth="1"/>
    <col min="2308" max="2308" width="9.7109375" style="150" customWidth="1"/>
    <col min="2309" max="2309" width="0" style="150" hidden="1" customWidth="1"/>
    <col min="2310" max="2310" width="4.7109375" style="150" customWidth="1"/>
    <col min="2311" max="2311" width="14.42578125" style="150" customWidth="1"/>
    <col min="2312" max="2312" width="11.140625" style="150" customWidth="1"/>
    <col min="2313" max="2313" width="10.28515625" style="150" customWidth="1"/>
    <col min="2314" max="2314" width="13" style="150" customWidth="1"/>
    <col min="2315" max="2315" width="8.28515625" style="150" customWidth="1"/>
    <col min="2316" max="2560" width="10" style="150"/>
    <col min="2561" max="2561" width="2.5703125" style="150" customWidth="1"/>
    <col min="2562" max="2562" width="7.140625" style="150" customWidth="1"/>
    <col min="2563" max="2563" width="23.5703125" style="150" customWidth="1"/>
    <col min="2564" max="2564" width="9.7109375" style="150" customWidth="1"/>
    <col min="2565" max="2565" width="0" style="150" hidden="1" customWidth="1"/>
    <col min="2566" max="2566" width="4.7109375" style="150" customWidth="1"/>
    <col min="2567" max="2567" width="14.42578125" style="150" customWidth="1"/>
    <col min="2568" max="2568" width="11.140625" style="150" customWidth="1"/>
    <col min="2569" max="2569" width="10.28515625" style="150" customWidth="1"/>
    <col min="2570" max="2570" width="13" style="150" customWidth="1"/>
    <col min="2571" max="2571" width="8.28515625" style="150" customWidth="1"/>
    <col min="2572" max="2816" width="10" style="150"/>
    <col min="2817" max="2817" width="2.5703125" style="150" customWidth="1"/>
    <col min="2818" max="2818" width="7.140625" style="150" customWidth="1"/>
    <col min="2819" max="2819" width="23.5703125" style="150" customWidth="1"/>
    <col min="2820" max="2820" width="9.7109375" style="150" customWidth="1"/>
    <col min="2821" max="2821" width="0" style="150" hidden="1" customWidth="1"/>
    <col min="2822" max="2822" width="4.7109375" style="150" customWidth="1"/>
    <col min="2823" max="2823" width="14.42578125" style="150" customWidth="1"/>
    <col min="2824" max="2824" width="11.140625" style="150" customWidth="1"/>
    <col min="2825" max="2825" width="10.28515625" style="150" customWidth="1"/>
    <col min="2826" max="2826" width="13" style="150" customWidth="1"/>
    <col min="2827" max="2827" width="8.28515625" style="150" customWidth="1"/>
    <col min="2828" max="3072" width="10" style="150"/>
    <col min="3073" max="3073" width="2.5703125" style="150" customWidth="1"/>
    <col min="3074" max="3074" width="7.140625" style="150" customWidth="1"/>
    <col min="3075" max="3075" width="23.5703125" style="150" customWidth="1"/>
    <col min="3076" max="3076" width="9.7109375" style="150" customWidth="1"/>
    <col min="3077" max="3077" width="0" style="150" hidden="1" customWidth="1"/>
    <col min="3078" max="3078" width="4.7109375" style="150" customWidth="1"/>
    <col min="3079" max="3079" width="14.42578125" style="150" customWidth="1"/>
    <col min="3080" max="3080" width="11.140625" style="150" customWidth="1"/>
    <col min="3081" max="3081" width="10.28515625" style="150" customWidth="1"/>
    <col min="3082" max="3082" width="13" style="150" customWidth="1"/>
    <col min="3083" max="3083" width="8.28515625" style="150" customWidth="1"/>
    <col min="3084" max="3328" width="10" style="150"/>
    <col min="3329" max="3329" width="2.5703125" style="150" customWidth="1"/>
    <col min="3330" max="3330" width="7.140625" style="150" customWidth="1"/>
    <col min="3331" max="3331" width="23.5703125" style="150" customWidth="1"/>
    <col min="3332" max="3332" width="9.7109375" style="150" customWidth="1"/>
    <col min="3333" max="3333" width="0" style="150" hidden="1" customWidth="1"/>
    <col min="3334" max="3334" width="4.7109375" style="150" customWidth="1"/>
    <col min="3335" max="3335" width="14.42578125" style="150" customWidth="1"/>
    <col min="3336" max="3336" width="11.140625" style="150" customWidth="1"/>
    <col min="3337" max="3337" width="10.28515625" style="150" customWidth="1"/>
    <col min="3338" max="3338" width="13" style="150" customWidth="1"/>
    <col min="3339" max="3339" width="8.28515625" style="150" customWidth="1"/>
    <col min="3340" max="3584" width="10" style="150"/>
    <col min="3585" max="3585" width="2.5703125" style="150" customWidth="1"/>
    <col min="3586" max="3586" width="7.140625" style="150" customWidth="1"/>
    <col min="3587" max="3587" width="23.5703125" style="150" customWidth="1"/>
    <col min="3588" max="3588" width="9.7109375" style="150" customWidth="1"/>
    <col min="3589" max="3589" width="0" style="150" hidden="1" customWidth="1"/>
    <col min="3590" max="3590" width="4.7109375" style="150" customWidth="1"/>
    <col min="3591" max="3591" width="14.42578125" style="150" customWidth="1"/>
    <col min="3592" max="3592" width="11.140625" style="150" customWidth="1"/>
    <col min="3593" max="3593" width="10.28515625" style="150" customWidth="1"/>
    <col min="3594" max="3594" width="13" style="150" customWidth="1"/>
    <col min="3595" max="3595" width="8.28515625" style="150" customWidth="1"/>
    <col min="3596" max="3840" width="10" style="150"/>
    <col min="3841" max="3841" width="2.5703125" style="150" customWidth="1"/>
    <col min="3842" max="3842" width="7.140625" style="150" customWidth="1"/>
    <col min="3843" max="3843" width="23.5703125" style="150" customWidth="1"/>
    <col min="3844" max="3844" width="9.7109375" style="150" customWidth="1"/>
    <col min="3845" max="3845" width="0" style="150" hidden="1" customWidth="1"/>
    <col min="3846" max="3846" width="4.7109375" style="150" customWidth="1"/>
    <col min="3847" max="3847" width="14.42578125" style="150" customWidth="1"/>
    <col min="3848" max="3848" width="11.140625" style="150" customWidth="1"/>
    <col min="3849" max="3849" width="10.28515625" style="150" customWidth="1"/>
    <col min="3850" max="3850" width="13" style="150" customWidth="1"/>
    <col min="3851" max="3851" width="8.28515625" style="150" customWidth="1"/>
    <col min="3852" max="4096" width="10" style="150"/>
    <col min="4097" max="4097" width="2.5703125" style="150" customWidth="1"/>
    <col min="4098" max="4098" width="7.140625" style="150" customWidth="1"/>
    <col min="4099" max="4099" width="23.5703125" style="150" customWidth="1"/>
    <col min="4100" max="4100" width="9.7109375" style="150" customWidth="1"/>
    <col min="4101" max="4101" width="0" style="150" hidden="1" customWidth="1"/>
    <col min="4102" max="4102" width="4.7109375" style="150" customWidth="1"/>
    <col min="4103" max="4103" width="14.42578125" style="150" customWidth="1"/>
    <col min="4104" max="4104" width="11.140625" style="150" customWidth="1"/>
    <col min="4105" max="4105" width="10.28515625" style="150" customWidth="1"/>
    <col min="4106" max="4106" width="13" style="150" customWidth="1"/>
    <col min="4107" max="4107" width="8.28515625" style="150" customWidth="1"/>
    <col min="4108" max="4352" width="10" style="150"/>
    <col min="4353" max="4353" width="2.5703125" style="150" customWidth="1"/>
    <col min="4354" max="4354" width="7.140625" style="150" customWidth="1"/>
    <col min="4355" max="4355" width="23.5703125" style="150" customWidth="1"/>
    <col min="4356" max="4356" width="9.7109375" style="150" customWidth="1"/>
    <col min="4357" max="4357" width="0" style="150" hidden="1" customWidth="1"/>
    <col min="4358" max="4358" width="4.7109375" style="150" customWidth="1"/>
    <col min="4359" max="4359" width="14.42578125" style="150" customWidth="1"/>
    <col min="4360" max="4360" width="11.140625" style="150" customWidth="1"/>
    <col min="4361" max="4361" width="10.28515625" style="150" customWidth="1"/>
    <col min="4362" max="4362" width="13" style="150" customWidth="1"/>
    <col min="4363" max="4363" width="8.28515625" style="150" customWidth="1"/>
    <col min="4364" max="4608" width="10" style="150"/>
    <col min="4609" max="4609" width="2.5703125" style="150" customWidth="1"/>
    <col min="4610" max="4610" width="7.140625" style="150" customWidth="1"/>
    <col min="4611" max="4611" width="23.5703125" style="150" customWidth="1"/>
    <col min="4612" max="4612" width="9.7109375" style="150" customWidth="1"/>
    <col min="4613" max="4613" width="0" style="150" hidden="1" customWidth="1"/>
    <col min="4614" max="4614" width="4.7109375" style="150" customWidth="1"/>
    <col min="4615" max="4615" width="14.42578125" style="150" customWidth="1"/>
    <col min="4616" max="4616" width="11.140625" style="150" customWidth="1"/>
    <col min="4617" max="4617" width="10.28515625" style="150" customWidth="1"/>
    <col min="4618" max="4618" width="13" style="150" customWidth="1"/>
    <col min="4619" max="4619" width="8.28515625" style="150" customWidth="1"/>
    <col min="4620" max="4864" width="10" style="150"/>
    <col min="4865" max="4865" width="2.5703125" style="150" customWidth="1"/>
    <col min="4866" max="4866" width="7.140625" style="150" customWidth="1"/>
    <col min="4867" max="4867" width="23.5703125" style="150" customWidth="1"/>
    <col min="4868" max="4868" width="9.7109375" style="150" customWidth="1"/>
    <col min="4869" max="4869" width="0" style="150" hidden="1" customWidth="1"/>
    <col min="4870" max="4870" width="4.7109375" style="150" customWidth="1"/>
    <col min="4871" max="4871" width="14.42578125" style="150" customWidth="1"/>
    <col min="4872" max="4872" width="11.140625" style="150" customWidth="1"/>
    <col min="4873" max="4873" width="10.28515625" style="150" customWidth="1"/>
    <col min="4874" max="4874" width="13" style="150" customWidth="1"/>
    <col min="4875" max="4875" width="8.28515625" style="150" customWidth="1"/>
    <col min="4876" max="5120" width="10" style="150"/>
    <col min="5121" max="5121" width="2.5703125" style="150" customWidth="1"/>
    <col min="5122" max="5122" width="7.140625" style="150" customWidth="1"/>
    <col min="5123" max="5123" width="23.5703125" style="150" customWidth="1"/>
    <col min="5124" max="5124" width="9.7109375" style="150" customWidth="1"/>
    <col min="5125" max="5125" width="0" style="150" hidden="1" customWidth="1"/>
    <col min="5126" max="5126" width="4.7109375" style="150" customWidth="1"/>
    <col min="5127" max="5127" width="14.42578125" style="150" customWidth="1"/>
    <col min="5128" max="5128" width="11.140625" style="150" customWidth="1"/>
    <col min="5129" max="5129" width="10.28515625" style="150" customWidth="1"/>
    <col min="5130" max="5130" width="13" style="150" customWidth="1"/>
    <col min="5131" max="5131" width="8.28515625" style="150" customWidth="1"/>
    <col min="5132" max="5376" width="10" style="150"/>
    <col min="5377" max="5377" width="2.5703125" style="150" customWidth="1"/>
    <col min="5378" max="5378" width="7.140625" style="150" customWidth="1"/>
    <col min="5379" max="5379" width="23.5703125" style="150" customWidth="1"/>
    <col min="5380" max="5380" width="9.7109375" style="150" customWidth="1"/>
    <col min="5381" max="5381" width="0" style="150" hidden="1" customWidth="1"/>
    <col min="5382" max="5382" width="4.7109375" style="150" customWidth="1"/>
    <col min="5383" max="5383" width="14.42578125" style="150" customWidth="1"/>
    <col min="5384" max="5384" width="11.140625" style="150" customWidth="1"/>
    <col min="5385" max="5385" width="10.28515625" style="150" customWidth="1"/>
    <col min="5386" max="5386" width="13" style="150" customWidth="1"/>
    <col min="5387" max="5387" width="8.28515625" style="150" customWidth="1"/>
    <col min="5388" max="5632" width="10" style="150"/>
    <col min="5633" max="5633" width="2.5703125" style="150" customWidth="1"/>
    <col min="5634" max="5634" width="7.140625" style="150" customWidth="1"/>
    <col min="5635" max="5635" width="23.5703125" style="150" customWidth="1"/>
    <col min="5636" max="5636" width="9.7109375" style="150" customWidth="1"/>
    <col min="5637" max="5637" width="0" style="150" hidden="1" customWidth="1"/>
    <col min="5638" max="5638" width="4.7109375" style="150" customWidth="1"/>
    <col min="5639" max="5639" width="14.42578125" style="150" customWidth="1"/>
    <col min="5640" max="5640" width="11.140625" style="150" customWidth="1"/>
    <col min="5641" max="5641" width="10.28515625" style="150" customWidth="1"/>
    <col min="5642" max="5642" width="13" style="150" customWidth="1"/>
    <col min="5643" max="5643" width="8.28515625" style="150" customWidth="1"/>
    <col min="5644" max="5888" width="10" style="150"/>
    <col min="5889" max="5889" width="2.5703125" style="150" customWidth="1"/>
    <col min="5890" max="5890" width="7.140625" style="150" customWidth="1"/>
    <col min="5891" max="5891" width="23.5703125" style="150" customWidth="1"/>
    <col min="5892" max="5892" width="9.7109375" style="150" customWidth="1"/>
    <col min="5893" max="5893" width="0" style="150" hidden="1" customWidth="1"/>
    <col min="5894" max="5894" width="4.7109375" style="150" customWidth="1"/>
    <col min="5895" max="5895" width="14.42578125" style="150" customWidth="1"/>
    <col min="5896" max="5896" width="11.140625" style="150" customWidth="1"/>
    <col min="5897" max="5897" width="10.28515625" style="150" customWidth="1"/>
    <col min="5898" max="5898" width="13" style="150" customWidth="1"/>
    <col min="5899" max="5899" width="8.28515625" style="150" customWidth="1"/>
    <col min="5900" max="6144" width="10" style="150"/>
    <col min="6145" max="6145" width="2.5703125" style="150" customWidth="1"/>
    <col min="6146" max="6146" width="7.140625" style="150" customWidth="1"/>
    <col min="6147" max="6147" width="23.5703125" style="150" customWidth="1"/>
    <col min="6148" max="6148" width="9.7109375" style="150" customWidth="1"/>
    <col min="6149" max="6149" width="0" style="150" hidden="1" customWidth="1"/>
    <col min="6150" max="6150" width="4.7109375" style="150" customWidth="1"/>
    <col min="6151" max="6151" width="14.42578125" style="150" customWidth="1"/>
    <col min="6152" max="6152" width="11.140625" style="150" customWidth="1"/>
    <col min="6153" max="6153" width="10.28515625" style="150" customWidth="1"/>
    <col min="6154" max="6154" width="13" style="150" customWidth="1"/>
    <col min="6155" max="6155" width="8.28515625" style="150" customWidth="1"/>
    <col min="6156" max="6400" width="10" style="150"/>
    <col min="6401" max="6401" width="2.5703125" style="150" customWidth="1"/>
    <col min="6402" max="6402" width="7.140625" style="150" customWidth="1"/>
    <col min="6403" max="6403" width="23.5703125" style="150" customWidth="1"/>
    <col min="6404" max="6404" width="9.7109375" style="150" customWidth="1"/>
    <col min="6405" max="6405" width="0" style="150" hidden="1" customWidth="1"/>
    <col min="6406" max="6406" width="4.7109375" style="150" customWidth="1"/>
    <col min="6407" max="6407" width="14.42578125" style="150" customWidth="1"/>
    <col min="6408" max="6408" width="11.140625" style="150" customWidth="1"/>
    <col min="6409" max="6409" width="10.28515625" style="150" customWidth="1"/>
    <col min="6410" max="6410" width="13" style="150" customWidth="1"/>
    <col min="6411" max="6411" width="8.28515625" style="150" customWidth="1"/>
    <col min="6412" max="6656" width="10" style="150"/>
    <col min="6657" max="6657" width="2.5703125" style="150" customWidth="1"/>
    <col min="6658" max="6658" width="7.140625" style="150" customWidth="1"/>
    <col min="6659" max="6659" width="23.5703125" style="150" customWidth="1"/>
    <col min="6660" max="6660" width="9.7109375" style="150" customWidth="1"/>
    <col min="6661" max="6661" width="0" style="150" hidden="1" customWidth="1"/>
    <col min="6662" max="6662" width="4.7109375" style="150" customWidth="1"/>
    <col min="6663" max="6663" width="14.42578125" style="150" customWidth="1"/>
    <col min="6664" max="6664" width="11.140625" style="150" customWidth="1"/>
    <col min="6665" max="6665" width="10.28515625" style="150" customWidth="1"/>
    <col min="6666" max="6666" width="13" style="150" customWidth="1"/>
    <col min="6667" max="6667" width="8.28515625" style="150" customWidth="1"/>
    <col min="6668" max="6912" width="10" style="150"/>
    <col min="6913" max="6913" width="2.5703125" style="150" customWidth="1"/>
    <col min="6914" max="6914" width="7.140625" style="150" customWidth="1"/>
    <col min="6915" max="6915" width="23.5703125" style="150" customWidth="1"/>
    <col min="6916" max="6916" width="9.7109375" style="150" customWidth="1"/>
    <col min="6917" max="6917" width="0" style="150" hidden="1" customWidth="1"/>
    <col min="6918" max="6918" width="4.7109375" style="150" customWidth="1"/>
    <col min="6919" max="6919" width="14.42578125" style="150" customWidth="1"/>
    <col min="6920" max="6920" width="11.140625" style="150" customWidth="1"/>
    <col min="6921" max="6921" width="10.28515625" style="150" customWidth="1"/>
    <col min="6922" max="6922" width="13" style="150" customWidth="1"/>
    <col min="6923" max="6923" width="8.28515625" style="150" customWidth="1"/>
    <col min="6924" max="7168" width="10" style="150"/>
    <col min="7169" max="7169" width="2.5703125" style="150" customWidth="1"/>
    <col min="7170" max="7170" width="7.140625" style="150" customWidth="1"/>
    <col min="7171" max="7171" width="23.5703125" style="150" customWidth="1"/>
    <col min="7172" max="7172" width="9.7109375" style="150" customWidth="1"/>
    <col min="7173" max="7173" width="0" style="150" hidden="1" customWidth="1"/>
    <col min="7174" max="7174" width="4.7109375" style="150" customWidth="1"/>
    <col min="7175" max="7175" width="14.42578125" style="150" customWidth="1"/>
    <col min="7176" max="7176" width="11.140625" style="150" customWidth="1"/>
    <col min="7177" max="7177" width="10.28515625" style="150" customWidth="1"/>
    <col min="7178" max="7178" width="13" style="150" customWidth="1"/>
    <col min="7179" max="7179" width="8.28515625" style="150" customWidth="1"/>
    <col min="7180" max="7424" width="10" style="150"/>
    <col min="7425" max="7425" width="2.5703125" style="150" customWidth="1"/>
    <col min="7426" max="7426" width="7.140625" style="150" customWidth="1"/>
    <col min="7427" max="7427" width="23.5703125" style="150" customWidth="1"/>
    <col min="7428" max="7428" width="9.7109375" style="150" customWidth="1"/>
    <col min="7429" max="7429" width="0" style="150" hidden="1" customWidth="1"/>
    <col min="7430" max="7430" width="4.7109375" style="150" customWidth="1"/>
    <col min="7431" max="7431" width="14.42578125" style="150" customWidth="1"/>
    <col min="7432" max="7432" width="11.140625" style="150" customWidth="1"/>
    <col min="7433" max="7433" width="10.28515625" style="150" customWidth="1"/>
    <col min="7434" max="7434" width="13" style="150" customWidth="1"/>
    <col min="7435" max="7435" width="8.28515625" style="150" customWidth="1"/>
    <col min="7436" max="7680" width="10" style="150"/>
    <col min="7681" max="7681" width="2.5703125" style="150" customWidth="1"/>
    <col min="7682" max="7682" width="7.140625" style="150" customWidth="1"/>
    <col min="7683" max="7683" width="23.5703125" style="150" customWidth="1"/>
    <col min="7684" max="7684" width="9.7109375" style="150" customWidth="1"/>
    <col min="7685" max="7685" width="0" style="150" hidden="1" customWidth="1"/>
    <col min="7686" max="7686" width="4.7109375" style="150" customWidth="1"/>
    <col min="7687" max="7687" width="14.42578125" style="150" customWidth="1"/>
    <col min="7688" max="7688" width="11.140625" style="150" customWidth="1"/>
    <col min="7689" max="7689" width="10.28515625" style="150" customWidth="1"/>
    <col min="7690" max="7690" width="13" style="150" customWidth="1"/>
    <col min="7691" max="7691" width="8.28515625" style="150" customWidth="1"/>
    <col min="7692" max="7936" width="10" style="150"/>
    <col min="7937" max="7937" width="2.5703125" style="150" customWidth="1"/>
    <col min="7938" max="7938" width="7.140625" style="150" customWidth="1"/>
    <col min="7939" max="7939" width="23.5703125" style="150" customWidth="1"/>
    <col min="7940" max="7940" width="9.7109375" style="150" customWidth="1"/>
    <col min="7941" max="7941" width="0" style="150" hidden="1" customWidth="1"/>
    <col min="7942" max="7942" width="4.7109375" style="150" customWidth="1"/>
    <col min="7943" max="7943" width="14.42578125" style="150" customWidth="1"/>
    <col min="7944" max="7944" width="11.140625" style="150" customWidth="1"/>
    <col min="7945" max="7945" width="10.28515625" style="150" customWidth="1"/>
    <col min="7946" max="7946" width="13" style="150" customWidth="1"/>
    <col min="7947" max="7947" width="8.28515625" style="150" customWidth="1"/>
    <col min="7948" max="8192" width="10" style="150"/>
    <col min="8193" max="8193" width="2.5703125" style="150" customWidth="1"/>
    <col min="8194" max="8194" width="7.140625" style="150" customWidth="1"/>
    <col min="8195" max="8195" width="23.5703125" style="150" customWidth="1"/>
    <col min="8196" max="8196" width="9.7109375" style="150" customWidth="1"/>
    <col min="8197" max="8197" width="0" style="150" hidden="1" customWidth="1"/>
    <col min="8198" max="8198" width="4.7109375" style="150" customWidth="1"/>
    <col min="8199" max="8199" width="14.42578125" style="150" customWidth="1"/>
    <col min="8200" max="8200" width="11.140625" style="150" customWidth="1"/>
    <col min="8201" max="8201" width="10.28515625" style="150" customWidth="1"/>
    <col min="8202" max="8202" width="13" style="150" customWidth="1"/>
    <col min="8203" max="8203" width="8.28515625" style="150" customWidth="1"/>
    <col min="8204" max="8448" width="10" style="150"/>
    <col min="8449" max="8449" width="2.5703125" style="150" customWidth="1"/>
    <col min="8450" max="8450" width="7.140625" style="150" customWidth="1"/>
    <col min="8451" max="8451" width="23.5703125" style="150" customWidth="1"/>
    <col min="8452" max="8452" width="9.7109375" style="150" customWidth="1"/>
    <col min="8453" max="8453" width="0" style="150" hidden="1" customWidth="1"/>
    <col min="8454" max="8454" width="4.7109375" style="150" customWidth="1"/>
    <col min="8455" max="8455" width="14.42578125" style="150" customWidth="1"/>
    <col min="8456" max="8456" width="11.140625" style="150" customWidth="1"/>
    <col min="8457" max="8457" width="10.28515625" style="150" customWidth="1"/>
    <col min="8458" max="8458" width="13" style="150" customWidth="1"/>
    <col min="8459" max="8459" width="8.28515625" style="150" customWidth="1"/>
    <col min="8460" max="8704" width="10" style="150"/>
    <col min="8705" max="8705" width="2.5703125" style="150" customWidth="1"/>
    <col min="8706" max="8706" width="7.140625" style="150" customWidth="1"/>
    <col min="8707" max="8707" width="23.5703125" style="150" customWidth="1"/>
    <col min="8708" max="8708" width="9.7109375" style="150" customWidth="1"/>
    <col min="8709" max="8709" width="0" style="150" hidden="1" customWidth="1"/>
    <col min="8710" max="8710" width="4.7109375" style="150" customWidth="1"/>
    <col min="8711" max="8711" width="14.42578125" style="150" customWidth="1"/>
    <col min="8712" max="8712" width="11.140625" style="150" customWidth="1"/>
    <col min="8713" max="8713" width="10.28515625" style="150" customWidth="1"/>
    <col min="8714" max="8714" width="13" style="150" customWidth="1"/>
    <col min="8715" max="8715" width="8.28515625" style="150" customWidth="1"/>
    <col min="8716" max="8960" width="10" style="150"/>
    <col min="8961" max="8961" width="2.5703125" style="150" customWidth="1"/>
    <col min="8962" max="8962" width="7.140625" style="150" customWidth="1"/>
    <col min="8963" max="8963" width="23.5703125" style="150" customWidth="1"/>
    <col min="8964" max="8964" width="9.7109375" style="150" customWidth="1"/>
    <col min="8965" max="8965" width="0" style="150" hidden="1" customWidth="1"/>
    <col min="8966" max="8966" width="4.7109375" style="150" customWidth="1"/>
    <col min="8967" max="8967" width="14.42578125" style="150" customWidth="1"/>
    <col min="8968" max="8968" width="11.140625" style="150" customWidth="1"/>
    <col min="8969" max="8969" width="10.28515625" style="150" customWidth="1"/>
    <col min="8970" max="8970" width="13" style="150" customWidth="1"/>
    <col min="8971" max="8971" width="8.28515625" style="150" customWidth="1"/>
    <col min="8972" max="9216" width="10" style="150"/>
    <col min="9217" max="9217" width="2.5703125" style="150" customWidth="1"/>
    <col min="9218" max="9218" width="7.140625" style="150" customWidth="1"/>
    <col min="9219" max="9219" width="23.5703125" style="150" customWidth="1"/>
    <col min="9220" max="9220" width="9.7109375" style="150" customWidth="1"/>
    <col min="9221" max="9221" width="0" style="150" hidden="1" customWidth="1"/>
    <col min="9222" max="9222" width="4.7109375" style="150" customWidth="1"/>
    <col min="9223" max="9223" width="14.42578125" style="150" customWidth="1"/>
    <col min="9224" max="9224" width="11.140625" style="150" customWidth="1"/>
    <col min="9225" max="9225" width="10.28515625" style="150" customWidth="1"/>
    <col min="9226" max="9226" width="13" style="150" customWidth="1"/>
    <col min="9227" max="9227" width="8.28515625" style="150" customWidth="1"/>
    <col min="9228" max="9472" width="10" style="150"/>
    <col min="9473" max="9473" width="2.5703125" style="150" customWidth="1"/>
    <col min="9474" max="9474" width="7.140625" style="150" customWidth="1"/>
    <col min="9475" max="9475" width="23.5703125" style="150" customWidth="1"/>
    <col min="9476" max="9476" width="9.7109375" style="150" customWidth="1"/>
    <col min="9477" max="9477" width="0" style="150" hidden="1" customWidth="1"/>
    <col min="9478" max="9478" width="4.7109375" style="150" customWidth="1"/>
    <col min="9479" max="9479" width="14.42578125" style="150" customWidth="1"/>
    <col min="9480" max="9480" width="11.140625" style="150" customWidth="1"/>
    <col min="9481" max="9481" width="10.28515625" style="150" customWidth="1"/>
    <col min="9482" max="9482" width="13" style="150" customWidth="1"/>
    <col min="9483" max="9483" width="8.28515625" style="150" customWidth="1"/>
    <col min="9484" max="9728" width="10" style="150"/>
    <col min="9729" max="9729" width="2.5703125" style="150" customWidth="1"/>
    <col min="9730" max="9730" width="7.140625" style="150" customWidth="1"/>
    <col min="9731" max="9731" width="23.5703125" style="150" customWidth="1"/>
    <col min="9732" max="9732" width="9.7109375" style="150" customWidth="1"/>
    <col min="9733" max="9733" width="0" style="150" hidden="1" customWidth="1"/>
    <col min="9734" max="9734" width="4.7109375" style="150" customWidth="1"/>
    <col min="9735" max="9735" width="14.42578125" style="150" customWidth="1"/>
    <col min="9736" max="9736" width="11.140625" style="150" customWidth="1"/>
    <col min="9737" max="9737" width="10.28515625" style="150" customWidth="1"/>
    <col min="9738" max="9738" width="13" style="150" customWidth="1"/>
    <col min="9739" max="9739" width="8.28515625" style="150" customWidth="1"/>
    <col min="9740" max="9984" width="10" style="150"/>
    <col min="9985" max="9985" width="2.5703125" style="150" customWidth="1"/>
    <col min="9986" max="9986" width="7.140625" style="150" customWidth="1"/>
    <col min="9987" max="9987" width="23.5703125" style="150" customWidth="1"/>
    <col min="9988" max="9988" width="9.7109375" style="150" customWidth="1"/>
    <col min="9989" max="9989" width="0" style="150" hidden="1" customWidth="1"/>
    <col min="9990" max="9990" width="4.7109375" style="150" customWidth="1"/>
    <col min="9991" max="9991" width="14.42578125" style="150" customWidth="1"/>
    <col min="9992" max="9992" width="11.140625" style="150" customWidth="1"/>
    <col min="9993" max="9993" width="10.28515625" style="150" customWidth="1"/>
    <col min="9994" max="9994" width="13" style="150" customWidth="1"/>
    <col min="9995" max="9995" width="8.28515625" style="150" customWidth="1"/>
    <col min="9996" max="10240" width="10" style="150"/>
    <col min="10241" max="10241" width="2.5703125" style="150" customWidth="1"/>
    <col min="10242" max="10242" width="7.140625" style="150" customWidth="1"/>
    <col min="10243" max="10243" width="23.5703125" style="150" customWidth="1"/>
    <col min="10244" max="10244" width="9.7109375" style="150" customWidth="1"/>
    <col min="10245" max="10245" width="0" style="150" hidden="1" customWidth="1"/>
    <col min="10246" max="10246" width="4.7109375" style="150" customWidth="1"/>
    <col min="10247" max="10247" width="14.42578125" style="150" customWidth="1"/>
    <col min="10248" max="10248" width="11.140625" style="150" customWidth="1"/>
    <col min="10249" max="10249" width="10.28515625" style="150" customWidth="1"/>
    <col min="10250" max="10250" width="13" style="150" customWidth="1"/>
    <col min="10251" max="10251" width="8.28515625" style="150" customWidth="1"/>
    <col min="10252" max="10496" width="10" style="150"/>
    <col min="10497" max="10497" width="2.5703125" style="150" customWidth="1"/>
    <col min="10498" max="10498" width="7.140625" style="150" customWidth="1"/>
    <col min="10499" max="10499" width="23.5703125" style="150" customWidth="1"/>
    <col min="10500" max="10500" width="9.7109375" style="150" customWidth="1"/>
    <col min="10501" max="10501" width="0" style="150" hidden="1" customWidth="1"/>
    <col min="10502" max="10502" width="4.7109375" style="150" customWidth="1"/>
    <col min="10503" max="10503" width="14.42578125" style="150" customWidth="1"/>
    <col min="10504" max="10504" width="11.140625" style="150" customWidth="1"/>
    <col min="10505" max="10505" width="10.28515625" style="150" customWidth="1"/>
    <col min="10506" max="10506" width="13" style="150" customWidth="1"/>
    <col min="10507" max="10507" width="8.28515625" style="150" customWidth="1"/>
    <col min="10508" max="10752" width="10" style="150"/>
    <col min="10753" max="10753" width="2.5703125" style="150" customWidth="1"/>
    <col min="10754" max="10754" width="7.140625" style="150" customWidth="1"/>
    <col min="10755" max="10755" width="23.5703125" style="150" customWidth="1"/>
    <col min="10756" max="10756" width="9.7109375" style="150" customWidth="1"/>
    <col min="10757" max="10757" width="0" style="150" hidden="1" customWidth="1"/>
    <col min="10758" max="10758" width="4.7109375" style="150" customWidth="1"/>
    <col min="10759" max="10759" width="14.42578125" style="150" customWidth="1"/>
    <col min="10760" max="10760" width="11.140625" style="150" customWidth="1"/>
    <col min="10761" max="10761" width="10.28515625" style="150" customWidth="1"/>
    <col min="10762" max="10762" width="13" style="150" customWidth="1"/>
    <col min="10763" max="10763" width="8.28515625" style="150" customWidth="1"/>
    <col min="10764" max="11008" width="10" style="150"/>
    <col min="11009" max="11009" width="2.5703125" style="150" customWidth="1"/>
    <col min="11010" max="11010" width="7.140625" style="150" customWidth="1"/>
    <col min="11011" max="11011" width="23.5703125" style="150" customWidth="1"/>
    <col min="11012" max="11012" width="9.7109375" style="150" customWidth="1"/>
    <col min="11013" max="11013" width="0" style="150" hidden="1" customWidth="1"/>
    <col min="11014" max="11014" width="4.7109375" style="150" customWidth="1"/>
    <col min="11015" max="11015" width="14.42578125" style="150" customWidth="1"/>
    <col min="11016" max="11016" width="11.140625" style="150" customWidth="1"/>
    <col min="11017" max="11017" width="10.28515625" style="150" customWidth="1"/>
    <col min="11018" max="11018" width="13" style="150" customWidth="1"/>
    <col min="11019" max="11019" width="8.28515625" style="150" customWidth="1"/>
    <col min="11020" max="11264" width="10" style="150"/>
    <col min="11265" max="11265" width="2.5703125" style="150" customWidth="1"/>
    <col min="11266" max="11266" width="7.140625" style="150" customWidth="1"/>
    <col min="11267" max="11267" width="23.5703125" style="150" customWidth="1"/>
    <col min="11268" max="11268" width="9.7109375" style="150" customWidth="1"/>
    <col min="11269" max="11269" width="0" style="150" hidden="1" customWidth="1"/>
    <col min="11270" max="11270" width="4.7109375" style="150" customWidth="1"/>
    <col min="11271" max="11271" width="14.42578125" style="150" customWidth="1"/>
    <col min="11272" max="11272" width="11.140625" style="150" customWidth="1"/>
    <col min="11273" max="11273" width="10.28515625" style="150" customWidth="1"/>
    <col min="11274" max="11274" width="13" style="150" customWidth="1"/>
    <col min="11275" max="11275" width="8.28515625" style="150" customWidth="1"/>
    <col min="11276" max="11520" width="10" style="150"/>
    <col min="11521" max="11521" width="2.5703125" style="150" customWidth="1"/>
    <col min="11522" max="11522" width="7.140625" style="150" customWidth="1"/>
    <col min="11523" max="11523" width="23.5703125" style="150" customWidth="1"/>
    <col min="11524" max="11524" width="9.7109375" style="150" customWidth="1"/>
    <col min="11525" max="11525" width="0" style="150" hidden="1" customWidth="1"/>
    <col min="11526" max="11526" width="4.7109375" style="150" customWidth="1"/>
    <col min="11527" max="11527" width="14.42578125" style="150" customWidth="1"/>
    <col min="11528" max="11528" width="11.140625" style="150" customWidth="1"/>
    <col min="11529" max="11529" width="10.28515625" style="150" customWidth="1"/>
    <col min="11530" max="11530" width="13" style="150" customWidth="1"/>
    <col min="11531" max="11531" width="8.28515625" style="150" customWidth="1"/>
    <col min="11532" max="11776" width="10" style="150"/>
    <col min="11777" max="11777" width="2.5703125" style="150" customWidth="1"/>
    <col min="11778" max="11778" width="7.140625" style="150" customWidth="1"/>
    <col min="11779" max="11779" width="23.5703125" style="150" customWidth="1"/>
    <col min="11780" max="11780" width="9.7109375" style="150" customWidth="1"/>
    <col min="11781" max="11781" width="0" style="150" hidden="1" customWidth="1"/>
    <col min="11782" max="11782" width="4.7109375" style="150" customWidth="1"/>
    <col min="11783" max="11783" width="14.42578125" style="150" customWidth="1"/>
    <col min="11784" max="11784" width="11.140625" style="150" customWidth="1"/>
    <col min="11785" max="11785" width="10.28515625" style="150" customWidth="1"/>
    <col min="11786" max="11786" width="13" style="150" customWidth="1"/>
    <col min="11787" max="11787" width="8.28515625" style="150" customWidth="1"/>
    <col min="11788" max="12032" width="10" style="150"/>
    <col min="12033" max="12033" width="2.5703125" style="150" customWidth="1"/>
    <col min="12034" max="12034" width="7.140625" style="150" customWidth="1"/>
    <col min="12035" max="12035" width="23.5703125" style="150" customWidth="1"/>
    <col min="12036" max="12036" width="9.7109375" style="150" customWidth="1"/>
    <col min="12037" max="12037" width="0" style="150" hidden="1" customWidth="1"/>
    <col min="12038" max="12038" width="4.7109375" style="150" customWidth="1"/>
    <col min="12039" max="12039" width="14.42578125" style="150" customWidth="1"/>
    <col min="12040" max="12040" width="11.140625" style="150" customWidth="1"/>
    <col min="12041" max="12041" width="10.28515625" style="150" customWidth="1"/>
    <col min="12042" max="12042" width="13" style="150" customWidth="1"/>
    <col min="12043" max="12043" width="8.28515625" style="150" customWidth="1"/>
    <col min="12044" max="12288" width="10" style="150"/>
    <col min="12289" max="12289" width="2.5703125" style="150" customWidth="1"/>
    <col min="12290" max="12290" width="7.140625" style="150" customWidth="1"/>
    <col min="12291" max="12291" width="23.5703125" style="150" customWidth="1"/>
    <col min="12292" max="12292" width="9.7109375" style="150" customWidth="1"/>
    <col min="12293" max="12293" width="0" style="150" hidden="1" customWidth="1"/>
    <col min="12294" max="12294" width="4.7109375" style="150" customWidth="1"/>
    <col min="12295" max="12295" width="14.42578125" style="150" customWidth="1"/>
    <col min="12296" max="12296" width="11.140625" style="150" customWidth="1"/>
    <col min="12297" max="12297" width="10.28515625" style="150" customWidth="1"/>
    <col min="12298" max="12298" width="13" style="150" customWidth="1"/>
    <col min="12299" max="12299" width="8.28515625" style="150" customWidth="1"/>
    <col min="12300" max="12544" width="10" style="150"/>
    <col min="12545" max="12545" width="2.5703125" style="150" customWidth="1"/>
    <col min="12546" max="12546" width="7.140625" style="150" customWidth="1"/>
    <col min="12547" max="12547" width="23.5703125" style="150" customWidth="1"/>
    <col min="12548" max="12548" width="9.7109375" style="150" customWidth="1"/>
    <col min="12549" max="12549" width="0" style="150" hidden="1" customWidth="1"/>
    <col min="12550" max="12550" width="4.7109375" style="150" customWidth="1"/>
    <col min="12551" max="12551" width="14.42578125" style="150" customWidth="1"/>
    <col min="12552" max="12552" width="11.140625" style="150" customWidth="1"/>
    <col min="12553" max="12553" width="10.28515625" style="150" customWidth="1"/>
    <col min="12554" max="12554" width="13" style="150" customWidth="1"/>
    <col min="12555" max="12555" width="8.28515625" style="150" customWidth="1"/>
    <col min="12556" max="12800" width="10" style="150"/>
    <col min="12801" max="12801" width="2.5703125" style="150" customWidth="1"/>
    <col min="12802" max="12802" width="7.140625" style="150" customWidth="1"/>
    <col min="12803" max="12803" width="23.5703125" style="150" customWidth="1"/>
    <col min="12804" max="12804" width="9.7109375" style="150" customWidth="1"/>
    <col min="12805" max="12805" width="0" style="150" hidden="1" customWidth="1"/>
    <col min="12806" max="12806" width="4.7109375" style="150" customWidth="1"/>
    <col min="12807" max="12807" width="14.42578125" style="150" customWidth="1"/>
    <col min="12808" max="12808" width="11.140625" style="150" customWidth="1"/>
    <col min="12809" max="12809" width="10.28515625" style="150" customWidth="1"/>
    <col min="12810" max="12810" width="13" style="150" customWidth="1"/>
    <col min="12811" max="12811" width="8.28515625" style="150" customWidth="1"/>
    <col min="12812" max="13056" width="10" style="150"/>
    <col min="13057" max="13057" width="2.5703125" style="150" customWidth="1"/>
    <col min="13058" max="13058" width="7.140625" style="150" customWidth="1"/>
    <col min="13059" max="13059" width="23.5703125" style="150" customWidth="1"/>
    <col min="13060" max="13060" width="9.7109375" style="150" customWidth="1"/>
    <col min="13061" max="13061" width="0" style="150" hidden="1" customWidth="1"/>
    <col min="13062" max="13062" width="4.7109375" style="150" customWidth="1"/>
    <col min="13063" max="13063" width="14.42578125" style="150" customWidth="1"/>
    <col min="13064" max="13064" width="11.140625" style="150" customWidth="1"/>
    <col min="13065" max="13065" width="10.28515625" style="150" customWidth="1"/>
    <col min="13066" max="13066" width="13" style="150" customWidth="1"/>
    <col min="13067" max="13067" width="8.28515625" style="150" customWidth="1"/>
    <col min="13068" max="13312" width="10" style="150"/>
    <col min="13313" max="13313" width="2.5703125" style="150" customWidth="1"/>
    <col min="13314" max="13314" width="7.140625" style="150" customWidth="1"/>
    <col min="13315" max="13315" width="23.5703125" style="150" customWidth="1"/>
    <col min="13316" max="13316" width="9.7109375" style="150" customWidth="1"/>
    <col min="13317" max="13317" width="0" style="150" hidden="1" customWidth="1"/>
    <col min="13318" max="13318" width="4.7109375" style="150" customWidth="1"/>
    <col min="13319" max="13319" width="14.42578125" style="150" customWidth="1"/>
    <col min="13320" max="13320" width="11.140625" style="150" customWidth="1"/>
    <col min="13321" max="13321" width="10.28515625" style="150" customWidth="1"/>
    <col min="13322" max="13322" width="13" style="150" customWidth="1"/>
    <col min="13323" max="13323" width="8.28515625" style="150" customWidth="1"/>
    <col min="13324" max="13568" width="10" style="150"/>
    <col min="13569" max="13569" width="2.5703125" style="150" customWidth="1"/>
    <col min="13570" max="13570" width="7.140625" style="150" customWidth="1"/>
    <col min="13571" max="13571" width="23.5703125" style="150" customWidth="1"/>
    <col min="13572" max="13572" width="9.7109375" style="150" customWidth="1"/>
    <col min="13573" max="13573" width="0" style="150" hidden="1" customWidth="1"/>
    <col min="13574" max="13574" width="4.7109375" style="150" customWidth="1"/>
    <col min="13575" max="13575" width="14.42578125" style="150" customWidth="1"/>
    <col min="13576" max="13576" width="11.140625" style="150" customWidth="1"/>
    <col min="13577" max="13577" width="10.28515625" style="150" customWidth="1"/>
    <col min="13578" max="13578" width="13" style="150" customWidth="1"/>
    <col min="13579" max="13579" width="8.28515625" style="150" customWidth="1"/>
    <col min="13580" max="13824" width="10" style="150"/>
    <col min="13825" max="13825" width="2.5703125" style="150" customWidth="1"/>
    <col min="13826" max="13826" width="7.140625" style="150" customWidth="1"/>
    <col min="13827" max="13827" width="23.5703125" style="150" customWidth="1"/>
    <col min="13828" max="13828" width="9.7109375" style="150" customWidth="1"/>
    <col min="13829" max="13829" width="0" style="150" hidden="1" customWidth="1"/>
    <col min="13830" max="13830" width="4.7109375" style="150" customWidth="1"/>
    <col min="13831" max="13831" width="14.42578125" style="150" customWidth="1"/>
    <col min="13832" max="13832" width="11.140625" style="150" customWidth="1"/>
    <col min="13833" max="13833" width="10.28515625" style="150" customWidth="1"/>
    <col min="13834" max="13834" width="13" style="150" customWidth="1"/>
    <col min="13835" max="13835" width="8.28515625" style="150" customWidth="1"/>
    <col min="13836" max="14080" width="10" style="150"/>
    <col min="14081" max="14081" width="2.5703125" style="150" customWidth="1"/>
    <col min="14082" max="14082" width="7.140625" style="150" customWidth="1"/>
    <col min="14083" max="14083" width="23.5703125" style="150" customWidth="1"/>
    <col min="14084" max="14084" width="9.7109375" style="150" customWidth="1"/>
    <col min="14085" max="14085" width="0" style="150" hidden="1" customWidth="1"/>
    <col min="14086" max="14086" width="4.7109375" style="150" customWidth="1"/>
    <col min="14087" max="14087" width="14.42578125" style="150" customWidth="1"/>
    <col min="14088" max="14088" width="11.140625" style="150" customWidth="1"/>
    <col min="14089" max="14089" width="10.28515625" style="150" customWidth="1"/>
    <col min="14090" max="14090" width="13" style="150" customWidth="1"/>
    <col min="14091" max="14091" width="8.28515625" style="150" customWidth="1"/>
    <col min="14092" max="14336" width="10" style="150"/>
    <col min="14337" max="14337" width="2.5703125" style="150" customWidth="1"/>
    <col min="14338" max="14338" width="7.140625" style="150" customWidth="1"/>
    <col min="14339" max="14339" width="23.5703125" style="150" customWidth="1"/>
    <col min="14340" max="14340" width="9.7109375" style="150" customWidth="1"/>
    <col min="14341" max="14341" width="0" style="150" hidden="1" customWidth="1"/>
    <col min="14342" max="14342" width="4.7109375" style="150" customWidth="1"/>
    <col min="14343" max="14343" width="14.42578125" style="150" customWidth="1"/>
    <col min="14344" max="14344" width="11.140625" style="150" customWidth="1"/>
    <col min="14345" max="14345" width="10.28515625" style="150" customWidth="1"/>
    <col min="14346" max="14346" width="13" style="150" customWidth="1"/>
    <col min="14347" max="14347" width="8.28515625" style="150" customWidth="1"/>
    <col min="14348" max="14592" width="10" style="150"/>
    <col min="14593" max="14593" width="2.5703125" style="150" customWidth="1"/>
    <col min="14594" max="14594" width="7.140625" style="150" customWidth="1"/>
    <col min="14595" max="14595" width="23.5703125" style="150" customWidth="1"/>
    <col min="14596" max="14596" width="9.7109375" style="150" customWidth="1"/>
    <col min="14597" max="14597" width="0" style="150" hidden="1" customWidth="1"/>
    <col min="14598" max="14598" width="4.7109375" style="150" customWidth="1"/>
    <col min="14599" max="14599" width="14.42578125" style="150" customWidth="1"/>
    <col min="14600" max="14600" width="11.140625" style="150" customWidth="1"/>
    <col min="14601" max="14601" width="10.28515625" style="150" customWidth="1"/>
    <col min="14602" max="14602" width="13" style="150" customWidth="1"/>
    <col min="14603" max="14603" width="8.28515625" style="150" customWidth="1"/>
    <col min="14604" max="14848" width="10" style="150"/>
    <col min="14849" max="14849" width="2.5703125" style="150" customWidth="1"/>
    <col min="14850" max="14850" width="7.140625" style="150" customWidth="1"/>
    <col min="14851" max="14851" width="23.5703125" style="150" customWidth="1"/>
    <col min="14852" max="14852" width="9.7109375" style="150" customWidth="1"/>
    <col min="14853" max="14853" width="0" style="150" hidden="1" customWidth="1"/>
    <col min="14854" max="14854" width="4.7109375" style="150" customWidth="1"/>
    <col min="14855" max="14855" width="14.42578125" style="150" customWidth="1"/>
    <col min="14856" max="14856" width="11.140625" style="150" customWidth="1"/>
    <col min="14857" max="14857" width="10.28515625" style="150" customWidth="1"/>
    <col min="14858" max="14858" width="13" style="150" customWidth="1"/>
    <col min="14859" max="14859" width="8.28515625" style="150" customWidth="1"/>
    <col min="14860" max="15104" width="10" style="150"/>
    <col min="15105" max="15105" width="2.5703125" style="150" customWidth="1"/>
    <col min="15106" max="15106" width="7.140625" style="150" customWidth="1"/>
    <col min="15107" max="15107" width="23.5703125" style="150" customWidth="1"/>
    <col min="15108" max="15108" width="9.7109375" style="150" customWidth="1"/>
    <col min="15109" max="15109" width="0" style="150" hidden="1" customWidth="1"/>
    <col min="15110" max="15110" width="4.7109375" style="150" customWidth="1"/>
    <col min="15111" max="15111" width="14.42578125" style="150" customWidth="1"/>
    <col min="15112" max="15112" width="11.140625" style="150" customWidth="1"/>
    <col min="15113" max="15113" width="10.28515625" style="150" customWidth="1"/>
    <col min="15114" max="15114" width="13" style="150" customWidth="1"/>
    <col min="15115" max="15115" width="8.28515625" style="150" customWidth="1"/>
    <col min="15116" max="15360" width="10" style="150"/>
    <col min="15361" max="15361" width="2.5703125" style="150" customWidth="1"/>
    <col min="15362" max="15362" width="7.140625" style="150" customWidth="1"/>
    <col min="15363" max="15363" width="23.5703125" style="150" customWidth="1"/>
    <col min="15364" max="15364" width="9.7109375" style="150" customWidth="1"/>
    <col min="15365" max="15365" width="0" style="150" hidden="1" customWidth="1"/>
    <col min="15366" max="15366" width="4.7109375" style="150" customWidth="1"/>
    <col min="15367" max="15367" width="14.42578125" style="150" customWidth="1"/>
    <col min="15368" max="15368" width="11.140625" style="150" customWidth="1"/>
    <col min="15369" max="15369" width="10.28515625" style="150" customWidth="1"/>
    <col min="15370" max="15370" width="13" style="150" customWidth="1"/>
    <col min="15371" max="15371" width="8.28515625" style="150" customWidth="1"/>
    <col min="15372" max="15616" width="10" style="150"/>
    <col min="15617" max="15617" width="2.5703125" style="150" customWidth="1"/>
    <col min="15618" max="15618" width="7.140625" style="150" customWidth="1"/>
    <col min="15619" max="15619" width="23.5703125" style="150" customWidth="1"/>
    <col min="15620" max="15620" width="9.7109375" style="150" customWidth="1"/>
    <col min="15621" max="15621" width="0" style="150" hidden="1" customWidth="1"/>
    <col min="15622" max="15622" width="4.7109375" style="150" customWidth="1"/>
    <col min="15623" max="15623" width="14.42578125" style="150" customWidth="1"/>
    <col min="15624" max="15624" width="11.140625" style="150" customWidth="1"/>
    <col min="15625" max="15625" width="10.28515625" style="150" customWidth="1"/>
    <col min="15626" max="15626" width="13" style="150" customWidth="1"/>
    <col min="15627" max="15627" width="8.28515625" style="150" customWidth="1"/>
    <col min="15628" max="15872" width="10" style="150"/>
    <col min="15873" max="15873" width="2.5703125" style="150" customWidth="1"/>
    <col min="15874" max="15874" width="7.140625" style="150" customWidth="1"/>
    <col min="15875" max="15875" width="23.5703125" style="150" customWidth="1"/>
    <col min="15876" max="15876" width="9.7109375" style="150" customWidth="1"/>
    <col min="15877" max="15877" width="0" style="150" hidden="1" customWidth="1"/>
    <col min="15878" max="15878" width="4.7109375" style="150" customWidth="1"/>
    <col min="15879" max="15879" width="14.42578125" style="150" customWidth="1"/>
    <col min="15880" max="15880" width="11.140625" style="150" customWidth="1"/>
    <col min="15881" max="15881" width="10.28515625" style="150" customWidth="1"/>
    <col min="15882" max="15882" width="13" style="150" customWidth="1"/>
    <col min="15883" max="15883" width="8.28515625" style="150" customWidth="1"/>
    <col min="15884" max="16128" width="10" style="150"/>
    <col min="16129" max="16129" width="2.5703125" style="150" customWidth="1"/>
    <col min="16130" max="16130" width="7.140625" style="150" customWidth="1"/>
    <col min="16131" max="16131" width="23.5703125" style="150" customWidth="1"/>
    <col min="16132" max="16132" width="9.7109375" style="150" customWidth="1"/>
    <col min="16133" max="16133" width="0" style="150" hidden="1" customWidth="1"/>
    <col min="16134" max="16134" width="4.7109375" style="150" customWidth="1"/>
    <col min="16135" max="16135" width="14.42578125" style="150" customWidth="1"/>
    <col min="16136" max="16136" width="11.140625" style="150" customWidth="1"/>
    <col min="16137" max="16137" width="10.28515625" style="150" customWidth="1"/>
    <col min="16138" max="16138" width="13" style="150" customWidth="1"/>
    <col min="16139" max="16139" width="8.28515625" style="150" customWidth="1"/>
    <col min="16140" max="16384" width="10" style="150"/>
  </cols>
  <sheetData>
    <row r="1" spans="1:13" ht="12" customHeight="1">
      <c r="B1" s="151" t="s">
        <v>124</v>
      </c>
      <c r="D1" s="152"/>
      <c r="E1" s="152"/>
      <c r="F1" s="152"/>
      <c r="G1" s="152"/>
      <c r="H1" s="152"/>
      <c r="I1" s="152"/>
      <c r="J1" s="152" t="s">
        <v>589</v>
      </c>
      <c r="K1" s="153">
        <v>8.4</v>
      </c>
    </row>
    <row r="2" spans="1:13" ht="12" customHeight="1">
      <c r="B2" s="151" t="s">
        <v>566</v>
      </c>
      <c r="D2" s="152"/>
      <c r="E2" s="152"/>
      <c r="F2" s="152"/>
      <c r="G2" s="152"/>
      <c r="H2" s="152"/>
      <c r="I2" s="152"/>
      <c r="J2" s="152"/>
      <c r="K2" s="153"/>
    </row>
    <row r="3" spans="1:13" ht="12" customHeight="1">
      <c r="B3" s="151" t="s">
        <v>599</v>
      </c>
      <c r="D3" s="152"/>
      <c r="E3" s="152"/>
      <c r="F3" s="152"/>
      <c r="G3" s="152"/>
      <c r="H3" s="152"/>
      <c r="I3" s="152"/>
      <c r="J3" s="152"/>
      <c r="K3" s="153"/>
    </row>
    <row r="4" spans="1:13" ht="12" customHeight="1">
      <c r="D4" s="152"/>
      <c r="E4" s="152"/>
      <c r="F4" s="152"/>
      <c r="G4" s="152"/>
      <c r="H4" s="152"/>
      <c r="I4" s="152"/>
      <c r="J4" s="152"/>
      <c r="K4" s="153"/>
    </row>
    <row r="5" spans="1:13" ht="12" customHeight="1">
      <c r="D5" s="152"/>
      <c r="E5" s="152"/>
      <c r="F5" s="152"/>
      <c r="G5" s="152"/>
      <c r="H5" s="152"/>
      <c r="I5" s="152"/>
      <c r="J5" s="152"/>
      <c r="K5" s="153"/>
    </row>
    <row r="6" spans="1:13" ht="12" customHeight="1">
      <c r="D6" s="152"/>
      <c r="E6" s="152"/>
      <c r="F6" s="152"/>
      <c r="G6" s="152" t="s">
        <v>58</v>
      </c>
      <c r="H6" s="152"/>
      <c r="I6" s="152"/>
      <c r="J6" s="152" t="s">
        <v>588</v>
      </c>
      <c r="K6" s="153"/>
    </row>
    <row r="7" spans="1:13" ht="12" customHeight="1">
      <c r="D7" s="154" t="s">
        <v>59</v>
      </c>
      <c r="E7" s="154"/>
      <c r="F7" s="154" t="s">
        <v>41</v>
      </c>
      <c r="G7" s="154" t="s">
        <v>60</v>
      </c>
      <c r="H7" s="154" t="s">
        <v>61</v>
      </c>
      <c r="I7" s="154" t="s">
        <v>62</v>
      </c>
      <c r="J7" s="154" t="s">
        <v>63</v>
      </c>
      <c r="K7" s="155" t="s">
        <v>64</v>
      </c>
    </row>
    <row r="8" spans="1:13" ht="12" customHeight="1">
      <c r="A8" s="156"/>
      <c r="B8" s="145" t="s">
        <v>103</v>
      </c>
      <c r="C8" s="156"/>
      <c r="D8" s="157"/>
      <c r="E8" s="157"/>
      <c r="F8" s="157"/>
      <c r="G8" s="157"/>
      <c r="H8" s="157"/>
      <c r="I8" s="157"/>
      <c r="J8" s="158"/>
      <c r="K8" s="159"/>
    </row>
    <row r="9" spans="1:13" ht="12" customHeight="1">
      <c r="A9" s="156"/>
      <c r="B9" s="148"/>
      <c r="C9" s="148" t="s">
        <v>78</v>
      </c>
      <c r="D9" s="157">
        <v>312</v>
      </c>
      <c r="E9" s="157" t="str">
        <f>D9&amp;H9</f>
        <v>312CAGE</v>
      </c>
      <c r="F9" s="157" t="s">
        <v>587</v>
      </c>
      <c r="G9" s="158">
        <f>SUMIF('Page 8.4.4 - 8.4.5'!$G$10:$G$110,'Page 8.4'!E9,'Page 8.4.4 - 8.4.5'!$J$10:$J$110)</f>
        <v>76951242.327002347</v>
      </c>
      <c r="H9" s="160" t="s">
        <v>263</v>
      </c>
      <c r="I9" s="161">
        <v>0</v>
      </c>
      <c r="J9" s="162">
        <f>I9*G9</f>
        <v>0</v>
      </c>
      <c r="K9" s="159"/>
      <c r="L9" s="21"/>
      <c r="M9" s="29"/>
    </row>
    <row r="10" spans="1:13" ht="12" customHeight="1">
      <c r="A10" s="156"/>
      <c r="B10" s="148"/>
      <c r="C10" s="148" t="s">
        <v>78</v>
      </c>
      <c r="D10" s="157">
        <v>312</v>
      </c>
      <c r="E10" s="157" t="str">
        <f t="shared" ref="E10:E51" si="0">D10&amp;H10</f>
        <v>312CAGW</v>
      </c>
      <c r="F10" s="157" t="s">
        <v>587</v>
      </c>
      <c r="G10" s="158">
        <f>SUMIF('Page 8.4.4 - 8.4.5'!$G$10:$G$110,'Page 8.4'!E10,'Page 8.4.4 - 8.4.5'!$J$10:$J$110)</f>
        <v>8648470.5799999833</v>
      </c>
      <c r="H10" s="160" t="s">
        <v>265</v>
      </c>
      <c r="I10" s="161">
        <v>0.21577192756641544</v>
      </c>
      <c r="J10" s="162">
        <f t="shared" ref="J10:J22" si="1">I10*G10</f>
        <v>1866097.1675480313</v>
      </c>
      <c r="K10" s="159"/>
      <c r="L10" s="163"/>
      <c r="M10" s="29"/>
    </row>
    <row r="11" spans="1:13" ht="12" customHeight="1">
      <c r="A11" s="156"/>
      <c r="B11" s="148"/>
      <c r="C11" s="148" t="s">
        <v>78</v>
      </c>
      <c r="D11" s="157">
        <v>312</v>
      </c>
      <c r="E11" s="157" t="str">
        <f t="shared" si="0"/>
        <v>312SG</v>
      </c>
      <c r="F11" s="157" t="s">
        <v>587</v>
      </c>
      <c r="G11" s="158">
        <f>SUMIF('Page 8.4.4 - 8.4.5'!$G$10:$G$110,'Page 8.4'!E11,'Page 8.4.4 - 8.4.5'!$J$10:$J$110)</f>
        <v>0</v>
      </c>
      <c r="H11" s="160" t="s">
        <v>25</v>
      </c>
      <c r="I11" s="161">
        <v>7.8111041399714837E-2</v>
      </c>
      <c r="J11" s="162">
        <f t="shared" si="1"/>
        <v>0</v>
      </c>
      <c r="K11" s="159"/>
      <c r="L11" s="164"/>
      <c r="M11" s="13"/>
    </row>
    <row r="12" spans="1:13" ht="12" customHeight="1">
      <c r="A12" s="156"/>
      <c r="B12" s="148"/>
      <c r="C12" s="148" t="s">
        <v>78</v>
      </c>
      <c r="D12" s="157">
        <v>312</v>
      </c>
      <c r="E12" s="157" t="str">
        <f t="shared" si="0"/>
        <v>312JBG</v>
      </c>
      <c r="F12" s="157" t="s">
        <v>587</v>
      </c>
      <c r="G12" s="158">
        <f>SUMIF('Page 8.4.4 - 8.4.5'!$G$10:$G$110,'Page 8.4'!E12,'Page 8.4.4 - 8.4.5'!$J$10:$J$110)</f>
        <v>18483269.882000923</v>
      </c>
      <c r="H12" s="160" t="s">
        <v>266</v>
      </c>
      <c r="I12" s="161">
        <v>0.21577192756641544</v>
      </c>
      <c r="J12" s="162">
        <f t="shared" si="1"/>
        <v>3988170.7701696116</v>
      </c>
      <c r="K12" s="159"/>
      <c r="L12" s="164"/>
      <c r="M12" s="13"/>
    </row>
    <row r="13" spans="1:13" ht="12" customHeight="1">
      <c r="A13" s="156"/>
      <c r="B13" s="148"/>
      <c r="C13" s="148" t="s">
        <v>79</v>
      </c>
      <c r="D13" s="157">
        <v>332</v>
      </c>
      <c r="E13" s="157" t="str">
        <f t="shared" si="0"/>
        <v>332CAGE</v>
      </c>
      <c r="F13" s="157" t="s">
        <v>587</v>
      </c>
      <c r="G13" s="158">
        <f>SUMIF('Page 8.4.4 - 8.4.5'!$G$10:$G$110,'Page 8.4'!E13,'Page 8.4.4 - 8.4.5'!$J$10:$J$110)</f>
        <v>14513350.508825034</v>
      </c>
      <c r="H13" s="160" t="s">
        <v>263</v>
      </c>
      <c r="I13" s="161">
        <f>$I$9</f>
        <v>0</v>
      </c>
      <c r="J13" s="162">
        <f t="shared" si="1"/>
        <v>0</v>
      </c>
      <c r="K13" s="159"/>
      <c r="L13" s="163"/>
      <c r="M13" s="13"/>
    </row>
    <row r="14" spans="1:13" ht="12" customHeight="1">
      <c r="A14" s="156"/>
      <c r="B14" s="148"/>
      <c r="C14" s="148" t="s">
        <v>79</v>
      </c>
      <c r="D14" s="157">
        <v>332</v>
      </c>
      <c r="E14" s="157" t="str">
        <f t="shared" si="0"/>
        <v>332CAGW</v>
      </c>
      <c r="F14" s="157" t="s">
        <v>587</v>
      </c>
      <c r="G14" s="158">
        <f>SUMIF('Page 8.4.4 - 8.4.5'!$G$10:$G$110,'Page 8.4'!E14,'Page 8.4.4 - 8.4.5'!$J$10:$J$110)</f>
        <v>35490624.50135994</v>
      </c>
      <c r="H14" s="160" t="s">
        <v>265</v>
      </c>
      <c r="I14" s="161">
        <v>0.21577192756641544</v>
      </c>
      <c r="J14" s="162">
        <f t="shared" si="1"/>
        <v>7657880.4591942858</v>
      </c>
      <c r="K14" s="159"/>
      <c r="L14" s="164"/>
      <c r="M14" s="13"/>
    </row>
    <row r="15" spans="1:13" ht="12" customHeight="1">
      <c r="A15" s="156"/>
      <c r="B15" s="148"/>
      <c r="C15" s="148" t="s">
        <v>80</v>
      </c>
      <c r="D15" s="157">
        <v>343</v>
      </c>
      <c r="E15" s="157" t="str">
        <f t="shared" si="0"/>
        <v>343CAGE</v>
      </c>
      <c r="F15" s="157" t="s">
        <v>587</v>
      </c>
      <c r="G15" s="158">
        <f>SUMIF('Page 8.4.4 - 8.4.5'!$G$10:$G$110,'Page 8.4'!E15,'Page 8.4.4 - 8.4.5'!$J$10:$J$110)</f>
        <v>38418732.46128583</v>
      </c>
      <c r="H15" s="160" t="s">
        <v>263</v>
      </c>
      <c r="I15" s="161">
        <v>0</v>
      </c>
      <c r="J15" s="162">
        <f t="shared" si="1"/>
        <v>0</v>
      </c>
      <c r="K15" s="159"/>
      <c r="L15" s="164"/>
      <c r="M15" s="29"/>
    </row>
    <row r="16" spans="1:13" ht="12" customHeight="1">
      <c r="A16" s="156"/>
      <c r="B16" s="148"/>
      <c r="C16" s="148" t="s">
        <v>80</v>
      </c>
      <c r="D16" s="157">
        <v>343</v>
      </c>
      <c r="E16" s="157" t="str">
        <f t="shared" si="0"/>
        <v>343CAGW</v>
      </c>
      <c r="F16" s="157" t="s">
        <v>587</v>
      </c>
      <c r="G16" s="158">
        <f>SUMIF('Page 8.4.4 - 8.4.5'!$G$10:$G$110,'Page 8.4'!E16,'Page 8.4.4 - 8.4.5'!$J$10:$J$110)</f>
        <v>-10894722.195000947</v>
      </c>
      <c r="H16" s="160" t="s">
        <v>265</v>
      </c>
      <c r="I16" s="161">
        <v>0.21577192756641544</v>
      </c>
      <c r="J16" s="162">
        <f t="shared" si="1"/>
        <v>-2350775.2083159629</v>
      </c>
      <c r="K16" s="157"/>
      <c r="L16" s="164"/>
      <c r="M16" s="29"/>
    </row>
    <row r="17" spans="1:18" ht="12" customHeight="1">
      <c r="A17" s="156"/>
      <c r="B17" s="148"/>
      <c r="C17" s="148" t="s">
        <v>279</v>
      </c>
      <c r="D17" s="157">
        <v>343</v>
      </c>
      <c r="E17" s="157" t="str">
        <f>D17&amp;H17&amp;"W"</f>
        <v>343CAGEW</v>
      </c>
      <c r="F17" s="157" t="s">
        <v>587</v>
      </c>
      <c r="G17" s="158">
        <f>SUMIF('Page 8.4.4 - 8.4.5'!$G$10:$G$110,'Page 8.4'!E17,'Page 8.4.4 - 8.4.5'!$J$10:$J$110)</f>
        <v>0</v>
      </c>
      <c r="H17" s="160" t="s">
        <v>263</v>
      </c>
      <c r="I17" s="161">
        <v>0</v>
      </c>
      <c r="J17" s="162">
        <f t="shared" si="1"/>
        <v>0</v>
      </c>
      <c r="K17" s="157"/>
      <c r="L17" s="164"/>
      <c r="M17" s="29"/>
    </row>
    <row r="18" spans="1:18" ht="12" customHeight="1">
      <c r="A18" s="156"/>
      <c r="B18" s="148"/>
      <c r="C18" s="148" t="s">
        <v>279</v>
      </c>
      <c r="D18" s="157">
        <v>343</v>
      </c>
      <c r="E18" s="157" t="str">
        <f>D18&amp;H18&amp;"W"</f>
        <v>343CAGWW</v>
      </c>
      <c r="F18" s="157" t="s">
        <v>587</v>
      </c>
      <c r="G18" s="158">
        <f>SUMIF('Page 8.4.4 - 8.4.5'!$G$10:$G$110,'Page 8.4'!E18,'Page 8.4.4 - 8.4.5'!$J$10:$J$110)</f>
        <v>0</v>
      </c>
      <c r="H18" s="160" t="s">
        <v>265</v>
      </c>
      <c r="I18" s="161">
        <v>0.21577192756641544</v>
      </c>
      <c r="J18" s="162">
        <f t="shared" si="1"/>
        <v>0</v>
      </c>
      <c r="K18" s="165"/>
      <c r="L18" s="164"/>
      <c r="M18" s="29"/>
    </row>
    <row r="19" spans="1:18" ht="12" customHeight="1">
      <c r="A19" s="156"/>
      <c r="B19" s="148"/>
      <c r="C19" s="148" t="s">
        <v>81</v>
      </c>
      <c r="D19" s="157">
        <v>355</v>
      </c>
      <c r="E19" s="157" t="str">
        <f t="shared" si="0"/>
        <v>355CAGE</v>
      </c>
      <c r="F19" s="157" t="s">
        <v>587</v>
      </c>
      <c r="G19" s="158">
        <f>SUMIF('Page 8.4.4 - 8.4.5'!$G$10:$G$110,'Page 8.4'!E19,'Page 8.4.4 - 8.4.5'!$J$10:$J$110)</f>
        <v>222700416.93565077</v>
      </c>
      <c r="H19" s="160" t="s">
        <v>263</v>
      </c>
      <c r="I19" s="161">
        <v>0</v>
      </c>
      <c r="J19" s="162">
        <f t="shared" si="1"/>
        <v>0</v>
      </c>
      <c r="K19" s="165"/>
      <c r="L19" s="164"/>
      <c r="M19" s="29"/>
    </row>
    <row r="20" spans="1:18" ht="12" customHeight="1">
      <c r="A20" s="156"/>
      <c r="B20" s="148"/>
      <c r="C20" s="148" t="s">
        <v>81</v>
      </c>
      <c r="D20" s="157">
        <v>355</v>
      </c>
      <c r="E20" s="157" t="str">
        <f t="shared" ref="E20" si="2">D20&amp;H20</f>
        <v>355CAGW</v>
      </c>
      <c r="F20" s="157" t="s">
        <v>587</v>
      </c>
      <c r="G20" s="158">
        <f>SUMIF('Page 8.4.4 - 8.4.5'!$G$10:$G$110,'Page 8.4'!E20,'Page 8.4.4 - 8.4.5'!$J$10:$J$110)</f>
        <v>134033881.47808632</v>
      </c>
      <c r="H20" s="160" t="s">
        <v>265</v>
      </c>
      <c r="I20" s="161">
        <v>0.21577192756641544</v>
      </c>
      <c r="J20" s="162">
        <f t="shared" si="1"/>
        <v>28920748.965735156</v>
      </c>
      <c r="K20" s="165"/>
      <c r="L20" s="164"/>
      <c r="M20" s="29"/>
    </row>
    <row r="21" spans="1:18" ht="12" customHeight="1">
      <c r="A21" s="156"/>
      <c r="B21" s="148"/>
      <c r="C21" s="148" t="s">
        <v>81</v>
      </c>
      <c r="D21" s="157">
        <v>355</v>
      </c>
      <c r="E21" s="157" t="str">
        <f t="shared" si="0"/>
        <v>355SG</v>
      </c>
      <c r="F21" s="157" t="s">
        <v>587</v>
      </c>
      <c r="G21" s="158">
        <f>SUMIF('Page 8.4.4 - 8.4.5'!$G$10:$G$110,'Page 8.4'!E21,'Page 8.4.4 - 8.4.5'!$J$10:$J$110)</f>
        <v>-4790.5650000013411</v>
      </c>
      <c r="H21" s="160" t="s">
        <v>25</v>
      </c>
      <c r="I21" s="161">
        <v>7.8111041399714837E-2</v>
      </c>
      <c r="J21" s="162">
        <f t="shared" si="1"/>
        <v>-374.19602104312969</v>
      </c>
      <c r="K21" s="165"/>
      <c r="L21" s="166"/>
      <c r="M21" s="258"/>
      <c r="N21" s="258"/>
      <c r="O21" s="258"/>
      <c r="P21" s="258"/>
      <c r="Q21" s="258"/>
      <c r="R21" s="258"/>
    </row>
    <row r="22" spans="1:18" ht="12" customHeight="1">
      <c r="A22" s="156"/>
      <c r="B22" s="148"/>
      <c r="C22" s="148" t="s">
        <v>81</v>
      </c>
      <c r="D22" s="157">
        <v>355</v>
      </c>
      <c r="E22" s="157" t="str">
        <f t="shared" si="0"/>
        <v>355JBG</v>
      </c>
      <c r="F22" s="157" t="s">
        <v>587</v>
      </c>
      <c r="G22" s="158">
        <f>SUMIF('Page 8.4.4 - 8.4.5'!$G$10:$G$110,'Page 8.4'!E22,'Page 8.4.4 - 8.4.5'!$J$10:$J$110)</f>
        <v>-472199.43299996853</v>
      </c>
      <c r="H22" s="160" t="s">
        <v>266</v>
      </c>
      <c r="I22" s="161">
        <v>0.21577192756641544</v>
      </c>
      <c r="J22" s="162">
        <f t="shared" si="1"/>
        <v>-101887.38185417165</v>
      </c>
      <c r="K22" s="165"/>
      <c r="L22" s="167"/>
      <c r="M22" s="168"/>
      <c r="N22" s="168"/>
      <c r="O22" s="168"/>
      <c r="P22" s="168"/>
      <c r="Q22" s="168"/>
      <c r="R22" s="168"/>
    </row>
    <row r="23" spans="1:18" ht="12" customHeight="1">
      <c r="A23" s="156"/>
      <c r="B23" s="148"/>
      <c r="C23" s="148" t="s">
        <v>82</v>
      </c>
      <c r="D23" s="169">
        <v>360</v>
      </c>
      <c r="E23" s="157" t="str">
        <f t="shared" si="0"/>
        <v>360Situs</v>
      </c>
      <c r="F23" s="157" t="s">
        <v>587</v>
      </c>
      <c r="G23" s="158">
        <v>251049.67079600634</v>
      </c>
      <c r="H23" s="170" t="s">
        <v>72</v>
      </c>
      <c r="I23" s="171" t="s">
        <v>28</v>
      </c>
      <c r="J23" s="162">
        <f>G23</f>
        <v>251049.67079600634</v>
      </c>
      <c r="K23" s="165"/>
      <c r="L23" s="166"/>
      <c r="M23" s="165"/>
      <c r="N23" s="165"/>
      <c r="O23" s="165"/>
      <c r="P23" s="165"/>
      <c r="Q23" s="165"/>
      <c r="R23" s="165"/>
    </row>
    <row r="24" spans="1:18" ht="12" customHeight="1">
      <c r="A24" s="156"/>
      <c r="B24" s="148"/>
      <c r="C24" s="148" t="s">
        <v>82</v>
      </c>
      <c r="D24" s="169">
        <v>361</v>
      </c>
      <c r="E24" s="157" t="str">
        <f t="shared" si="0"/>
        <v>361Situs</v>
      </c>
      <c r="F24" s="157" t="s">
        <v>587</v>
      </c>
      <c r="G24" s="158">
        <v>480975.83457898424</v>
      </c>
      <c r="H24" s="170" t="s">
        <v>72</v>
      </c>
      <c r="I24" s="171" t="s">
        <v>28</v>
      </c>
      <c r="J24" s="162">
        <f t="shared" ref="J24:J35" si="3">G24</f>
        <v>480975.83457898424</v>
      </c>
      <c r="K24" s="165"/>
      <c r="L24" s="172"/>
      <c r="M24" s="128"/>
      <c r="N24" s="128"/>
      <c r="O24" s="128"/>
      <c r="P24" s="128"/>
      <c r="Q24" s="128"/>
      <c r="R24" s="128"/>
    </row>
    <row r="25" spans="1:18" ht="12" customHeight="1">
      <c r="A25" s="156"/>
      <c r="B25" s="148"/>
      <c r="C25" s="148" t="s">
        <v>82</v>
      </c>
      <c r="D25" s="169">
        <v>362</v>
      </c>
      <c r="E25" s="157" t="str">
        <f t="shared" si="0"/>
        <v>362Situs</v>
      </c>
      <c r="F25" s="157" t="s">
        <v>587</v>
      </c>
      <c r="G25" s="158">
        <v>4038396.1933316258</v>
      </c>
      <c r="H25" s="170" t="s">
        <v>72</v>
      </c>
      <c r="I25" s="171" t="s">
        <v>28</v>
      </c>
      <c r="J25" s="162">
        <f t="shared" si="3"/>
        <v>4038396.1933316258</v>
      </c>
      <c r="L25" s="172"/>
      <c r="M25" s="128"/>
      <c r="N25" s="128"/>
      <c r="O25" s="128"/>
      <c r="P25" s="128"/>
      <c r="Q25" s="128"/>
      <c r="R25" s="128"/>
    </row>
    <row r="26" spans="1:18" ht="12" customHeight="1">
      <c r="A26" s="156"/>
      <c r="B26" s="148"/>
      <c r="C26" s="148" t="s">
        <v>82</v>
      </c>
      <c r="D26" s="169">
        <v>363</v>
      </c>
      <c r="E26" s="157" t="str">
        <f t="shared" si="0"/>
        <v>363Situs</v>
      </c>
      <c r="F26" s="157" t="s">
        <v>587</v>
      </c>
      <c r="G26" s="158">
        <v>0</v>
      </c>
      <c r="H26" s="170" t="s">
        <v>72</v>
      </c>
      <c r="I26" s="171" t="s">
        <v>28</v>
      </c>
      <c r="J26" s="162">
        <f t="shared" si="3"/>
        <v>0</v>
      </c>
      <c r="L26" s="172"/>
      <c r="M26" s="128"/>
      <c r="N26" s="128"/>
      <c r="O26" s="128"/>
      <c r="P26" s="128"/>
      <c r="Q26" s="128"/>
      <c r="R26" s="128"/>
    </row>
    <row r="27" spans="1:18" ht="12" customHeight="1">
      <c r="A27" s="156"/>
      <c r="B27" s="148"/>
      <c r="C27" s="148" t="s">
        <v>82</v>
      </c>
      <c r="D27" s="169">
        <v>364</v>
      </c>
      <c r="E27" s="157" t="str">
        <f t="shared" si="0"/>
        <v>364Situs</v>
      </c>
      <c r="F27" s="157" t="s">
        <v>587</v>
      </c>
      <c r="G27" s="158">
        <v>4860409.3077438828</v>
      </c>
      <c r="H27" s="170" t="s">
        <v>72</v>
      </c>
      <c r="I27" s="171" t="s">
        <v>28</v>
      </c>
      <c r="J27" s="162">
        <f t="shared" si="3"/>
        <v>4860409.3077438828</v>
      </c>
      <c r="L27" s="172"/>
      <c r="M27" s="128"/>
      <c r="N27" s="128"/>
      <c r="O27" s="128"/>
      <c r="P27" s="128"/>
      <c r="Q27" s="128"/>
      <c r="R27" s="128"/>
    </row>
    <row r="28" spans="1:18" ht="12" customHeight="1">
      <c r="A28" s="156"/>
      <c r="B28" s="148"/>
      <c r="C28" s="148" t="s">
        <v>82</v>
      </c>
      <c r="D28" s="169">
        <v>365</v>
      </c>
      <c r="E28" s="157" t="str">
        <f t="shared" si="0"/>
        <v>365Situs</v>
      </c>
      <c r="F28" s="157" t="s">
        <v>587</v>
      </c>
      <c r="G28" s="158">
        <v>3092009.4540307894</v>
      </c>
      <c r="H28" s="170" t="s">
        <v>72</v>
      </c>
      <c r="I28" s="171" t="s">
        <v>28</v>
      </c>
      <c r="J28" s="162">
        <f t="shared" si="3"/>
        <v>3092009.4540307894</v>
      </c>
      <c r="K28" s="173"/>
      <c r="L28" s="172"/>
      <c r="M28" s="128"/>
      <c r="N28" s="128"/>
      <c r="O28" s="128"/>
      <c r="P28" s="128"/>
      <c r="Q28" s="128"/>
      <c r="R28" s="128"/>
    </row>
    <row r="29" spans="1:18" ht="12" customHeight="1">
      <c r="A29" s="156"/>
      <c r="B29" s="148"/>
      <c r="C29" s="148" t="s">
        <v>82</v>
      </c>
      <c r="D29" s="169">
        <v>366</v>
      </c>
      <c r="E29" s="157" t="str">
        <f t="shared" si="0"/>
        <v>366Situs</v>
      </c>
      <c r="F29" s="157" t="s">
        <v>587</v>
      </c>
      <c r="G29" s="158">
        <v>1533569.6953282892</v>
      </c>
      <c r="H29" s="170" t="s">
        <v>72</v>
      </c>
      <c r="I29" s="171" t="s">
        <v>28</v>
      </c>
      <c r="J29" s="162">
        <f t="shared" si="3"/>
        <v>1533569.6953282892</v>
      </c>
      <c r="K29" s="173"/>
      <c r="L29" s="172"/>
      <c r="M29" s="128"/>
      <c r="N29" s="128"/>
      <c r="O29" s="128"/>
      <c r="P29" s="128"/>
      <c r="Q29" s="128"/>
      <c r="R29" s="128"/>
    </row>
    <row r="30" spans="1:18" ht="12" customHeight="1">
      <c r="A30" s="156"/>
      <c r="B30" s="148"/>
      <c r="C30" s="148" t="s">
        <v>82</v>
      </c>
      <c r="D30" s="169">
        <v>367</v>
      </c>
      <c r="E30" s="157" t="str">
        <f t="shared" si="0"/>
        <v>367Situs</v>
      </c>
      <c r="F30" s="157" t="s">
        <v>587</v>
      </c>
      <c r="G30" s="158">
        <v>3580310.7027656855</v>
      </c>
      <c r="H30" s="170" t="s">
        <v>72</v>
      </c>
      <c r="I30" s="171" t="s">
        <v>28</v>
      </c>
      <c r="J30" s="162">
        <f t="shared" si="3"/>
        <v>3580310.7027656855</v>
      </c>
      <c r="K30" s="173"/>
      <c r="L30" s="172"/>
      <c r="M30" s="128"/>
      <c r="N30" s="128"/>
      <c r="O30" s="128"/>
      <c r="P30" s="128"/>
      <c r="Q30" s="128"/>
      <c r="R30" s="128"/>
    </row>
    <row r="31" spans="1:18" ht="12" customHeight="1">
      <c r="A31" s="156"/>
      <c r="B31" s="148"/>
      <c r="C31" s="148" t="s">
        <v>82</v>
      </c>
      <c r="D31" s="169">
        <v>368</v>
      </c>
      <c r="E31" s="157" t="str">
        <f t="shared" si="0"/>
        <v>368Situs</v>
      </c>
      <c r="F31" s="157" t="s">
        <v>587</v>
      </c>
      <c r="G31" s="158">
        <v>5514324.6432863977</v>
      </c>
      <c r="H31" s="170" t="s">
        <v>72</v>
      </c>
      <c r="I31" s="171" t="s">
        <v>28</v>
      </c>
      <c r="J31" s="162">
        <f t="shared" si="3"/>
        <v>5514324.6432863977</v>
      </c>
      <c r="K31" s="173"/>
      <c r="L31" s="172"/>
      <c r="M31" s="128"/>
      <c r="N31" s="128"/>
      <c r="O31" s="128"/>
      <c r="P31" s="128"/>
      <c r="Q31" s="128"/>
      <c r="R31" s="128"/>
    </row>
    <row r="32" spans="1:18" ht="12" customHeight="1">
      <c r="A32" s="156"/>
      <c r="B32" s="148"/>
      <c r="C32" s="148" t="s">
        <v>82</v>
      </c>
      <c r="D32" s="169">
        <v>369</v>
      </c>
      <c r="E32" s="157" t="str">
        <f t="shared" si="0"/>
        <v>369Situs</v>
      </c>
      <c r="F32" s="157" t="s">
        <v>587</v>
      </c>
      <c r="G32" s="158">
        <v>3302040.6602023169</v>
      </c>
      <c r="H32" s="170" t="s">
        <v>72</v>
      </c>
      <c r="I32" s="171" t="s">
        <v>28</v>
      </c>
      <c r="J32" s="162">
        <f t="shared" si="3"/>
        <v>3302040.6602023169</v>
      </c>
      <c r="K32" s="173"/>
      <c r="L32" s="172"/>
      <c r="M32" s="128"/>
      <c r="N32" s="128"/>
      <c r="O32" s="128"/>
      <c r="P32" s="128"/>
      <c r="Q32" s="128"/>
      <c r="R32" s="128"/>
    </row>
    <row r="33" spans="1:18" ht="12" customHeight="1">
      <c r="A33" s="156"/>
      <c r="B33" s="148"/>
      <c r="C33" s="148" t="s">
        <v>82</v>
      </c>
      <c r="D33" s="169">
        <v>370</v>
      </c>
      <c r="E33" s="157" t="str">
        <f t="shared" si="0"/>
        <v>370Situs</v>
      </c>
      <c r="F33" s="157" t="s">
        <v>587</v>
      </c>
      <c r="G33" s="158">
        <v>934396.97954734694</v>
      </c>
      <c r="H33" s="170" t="s">
        <v>72</v>
      </c>
      <c r="I33" s="171" t="s">
        <v>28</v>
      </c>
      <c r="J33" s="162">
        <f t="shared" si="3"/>
        <v>934396.97954734694</v>
      </c>
      <c r="K33" s="173"/>
      <c r="L33" s="172"/>
      <c r="M33" s="128"/>
      <c r="N33" s="128"/>
      <c r="O33" s="128"/>
      <c r="P33" s="128"/>
      <c r="Q33" s="128"/>
      <c r="R33" s="128"/>
    </row>
    <row r="34" spans="1:18" ht="12" customHeight="1">
      <c r="A34" s="156"/>
      <c r="B34" s="148"/>
      <c r="C34" s="148" t="s">
        <v>82</v>
      </c>
      <c r="D34" s="169">
        <v>371</v>
      </c>
      <c r="E34" s="157" t="str">
        <f t="shared" si="0"/>
        <v>371Situs</v>
      </c>
      <c r="F34" s="157" t="s">
        <v>587</v>
      </c>
      <c r="G34" s="158">
        <v>34673.244800863016</v>
      </c>
      <c r="H34" s="170" t="s">
        <v>72</v>
      </c>
      <c r="I34" s="171" t="s">
        <v>28</v>
      </c>
      <c r="J34" s="162">
        <f t="shared" si="3"/>
        <v>34673.244800863016</v>
      </c>
      <c r="K34" s="173"/>
      <c r="L34" s="172"/>
      <c r="M34" s="128"/>
      <c r="N34" s="128"/>
      <c r="O34" s="128"/>
      <c r="P34" s="128"/>
      <c r="Q34" s="128"/>
      <c r="R34" s="128"/>
    </row>
    <row r="35" spans="1:18" ht="12" customHeight="1">
      <c r="A35" s="156"/>
      <c r="B35" s="148"/>
      <c r="C35" s="148" t="s">
        <v>82</v>
      </c>
      <c r="D35" s="169">
        <v>373</v>
      </c>
      <c r="E35" s="157" t="str">
        <f t="shared" si="0"/>
        <v>373Situs</v>
      </c>
      <c r="F35" s="157" t="s">
        <v>587</v>
      </c>
      <c r="G35" s="158">
        <v>246757.11082901101</v>
      </c>
      <c r="H35" s="170" t="s">
        <v>72</v>
      </c>
      <c r="I35" s="171" t="s">
        <v>28</v>
      </c>
      <c r="J35" s="162">
        <f t="shared" si="3"/>
        <v>246757.11082901101</v>
      </c>
      <c r="K35" s="173"/>
      <c r="L35" s="172"/>
      <c r="M35" s="128"/>
      <c r="N35" s="128"/>
      <c r="O35" s="128"/>
      <c r="P35" s="128"/>
      <c r="Q35" s="128"/>
      <c r="R35" s="128"/>
    </row>
    <row r="36" spans="1:18" ht="12" customHeight="1">
      <c r="A36" s="156"/>
      <c r="B36" s="148"/>
      <c r="C36" s="148" t="s">
        <v>83</v>
      </c>
      <c r="D36" s="169">
        <v>397</v>
      </c>
      <c r="E36" s="157" t="str">
        <f t="shared" si="0"/>
        <v>397CA</v>
      </c>
      <c r="F36" s="157" t="s">
        <v>587</v>
      </c>
      <c r="G36" s="158">
        <f>SUMIF('Page 8.4.4 - 8.4.5'!$G$10:$G$110,'Page 8.4'!E36,'Page 8.4.4 - 8.4.5'!$J$10:$J$110)</f>
        <v>4221162.690561302</v>
      </c>
      <c r="H36" s="160" t="s">
        <v>26</v>
      </c>
      <c r="I36" s="161">
        <v>0</v>
      </c>
      <c r="J36" s="162">
        <f t="shared" ref="J36:J51" si="4">I36*G36</f>
        <v>0</v>
      </c>
      <c r="K36" s="157"/>
      <c r="L36" s="172"/>
      <c r="M36" s="128"/>
      <c r="N36" s="128"/>
      <c r="O36" s="128"/>
      <c r="P36" s="128"/>
      <c r="Q36" s="128"/>
      <c r="R36" s="128"/>
    </row>
    <row r="37" spans="1:18" ht="12" customHeight="1">
      <c r="A37" s="156"/>
      <c r="B37" s="148"/>
      <c r="C37" s="148" t="s">
        <v>83</v>
      </c>
      <c r="D37" s="169">
        <v>397</v>
      </c>
      <c r="E37" s="157" t="str">
        <f t="shared" si="0"/>
        <v>397OR</v>
      </c>
      <c r="F37" s="157" t="s">
        <v>587</v>
      </c>
      <c r="G37" s="158">
        <f>SUMIF('Page 8.4.4 - 8.4.5'!$G$10:$G$110,'Page 8.4'!E37,'Page 8.4.4 - 8.4.5'!$J$10:$J$110)</f>
        <v>18416262.807143539</v>
      </c>
      <c r="H37" s="160" t="s">
        <v>27</v>
      </c>
      <c r="I37" s="161">
        <v>0</v>
      </c>
      <c r="J37" s="162">
        <f t="shared" si="4"/>
        <v>0</v>
      </c>
      <c r="K37" s="165"/>
      <c r="L37" s="165"/>
      <c r="M37" s="128"/>
      <c r="N37" s="128"/>
      <c r="O37" s="128"/>
      <c r="P37" s="128"/>
      <c r="Q37" s="128"/>
      <c r="R37" s="128"/>
    </row>
    <row r="38" spans="1:18" ht="12" customHeight="1">
      <c r="A38" s="156"/>
      <c r="B38" s="148"/>
      <c r="C38" s="148" t="s">
        <v>83</v>
      </c>
      <c r="D38" s="169">
        <v>397</v>
      </c>
      <c r="E38" s="157" t="str">
        <f t="shared" si="0"/>
        <v>397WA</v>
      </c>
      <c r="F38" s="157" t="s">
        <v>587</v>
      </c>
      <c r="G38" s="158">
        <f>SUMIF('Page 8.4.4 - 8.4.5'!$G$10:$G$110,'Page 8.4'!E38,'Page 8.4.4 - 8.4.5'!$J$10:$J$110)</f>
        <v>1354438.1844631657</v>
      </c>
      <c r="H38" s="160" t="s">
        <v>28</v>
      </c>
      <c r="I38" s="161">
        <v>1</v>
      </c>
      <c r="J38" s="162">
        <f t="shared" si="4"/>
        <v>1354438.1844631657</v>
      </c>
      <c r="K38" s="165"/>
      <c r="M38" s="174"/>
      <c r="N38" s="174"/>
    </row>
    <row r="39" spans="1:18" ht="12" customHeight="1">
      <c r="A39" s="156"/>
      <c r="B39" s="148"/>
      <c r="C39" s="148" t="s">
        <v>83</v>
      </c>
      <c r="D39" s="169">
        <v>397</v>
      </c>
      <c r="E39" s="157" t="str">
        <f t="shared" si="0"/>
        <v>397WYP</v>
      </c>
      <c r="F39" s="157" t="s">
        <v>587</v>
      </c>
      <c r="G39" s="158">
        <f>SUMIF('Page 8.4.4 - 8.4.5'!$G$10:$G$110,'Page 8.4'!E39,'Page 8.4.4 - 8.4.5'!$J$10:$J$110)</f>
        <v>6027961.4901195765</v>
      </c>
      <c r="H39" s="160" t="s">
        <v>29</v>
      </c>
      <c r="I39" s="161">
        <v>0</v>
      </c>
      <c r="J39" s="162">
        <f t="shared" si="4"/>
        <v>0</v>
      </c>
      <c r="K39" s="165"/>
    </row>
    <row r="40" spans="1:18" ht="12" customHeight="1">
      <c r="A40" s="156"/>
      <c r="B40" s="148"/>
      <c r="C40" s="148" t="s">
        <v>83</v>
      </c>
      <c r="D40" s="169">
        <v>397</v>
      </c>
      <c r="E40" s="157" t="str">
        <f t="shared" si="0"/>
        <v>397UT</v>
      </c>
      <c r="F40" s="157" t="s">
        <v>587</v>
      </c>
      <c r="G40" s="158">
        <f>SUMIF('Page 8.4.4 - 8.4.5'!$G$10:$G$110,'Page 8.4'!E40,'Page 8.4.4 - 8.4.5'!$J$10:$J$110)</f>
        <v>39192530.061382413</v>
      </c>
      <c r="H40" s="160" t="s">
        <v>30</v>
      </c>
      <c r="I40" s="161">
        <v>0</v>
      </c>
      <c r="J40" s="162">
        <f t="shared" si="4"/>
        <v>0</v>
      </c>
      <c r="K40" s="165"/>
    </row>
    <row r="41" spans="1:18" ht="12" customHeight="1">
      <c r="A41" s="156"/>
      <c r="B41" s="148"/>
      <c r="C41" s="148" t="s">
        <v>83</v>
      </c>
      <c r="D41" s="169">
        <v>397</v>
      </c>
      <c r="E41" s="157" t="str">
        <f t="shared" si="0"/>
        <v>397ID</v>
      </c>
      <c r="F41" s="157" t="s">
        <v>587</v>
      </c>
      <c r="G41" s="158">
        <f>SUMIF('Page 8.4.4 - 8.4.5'!$G$10:$G$110,'Page 8.4'!E41,'Page 8.4.4 - 8.4.5'!$J$10:$J$110)</f>
        <v>5950003.7966265753</v>
      </c>
      <c r="H41" s="160" t="s">
        <v>31</v>
      </c>
      <c r="I41" s="161">
        <v>0</v>
      </c>
      <c r="J41" s="162">
        <f t="shared" si="4"/>
        <v>0</v>
      </c>
    </row>
    <row r="42" spans="1:18" ht="12" customHeight="1">
      <c r="B42" s="148"/>
      <c r="C42" s="148" t="s">
        <v>83</v>
      </c>
      <c r="D42" s="169">
        <v>397</v>
      </c>
      <c r="E42" s="157" t="str">
        <f t="shared" si="0"/>
        <v>397WYU</v>
      </c>
      <c r="F42" s="157" t="s">
        <v>587</v>
      </c>
      <c r="G42" s="158">
        <f>SUMIF('Page 8.4.4 - 8.4.5'!$G$10:$G$110,'Page 8.4'!E42,'Page 8.4.4 - 8.4.5'!$J$10:$J$110)</f>
        <v>-507170.58599998802</v>
      </c>
      <c r="H42" s="160" t="s">
        <v>32</v>
      </c>
      <c r="I42" s="161">
        <v>0</v>
      </c>
      <c r="J42" s="162">
        <f t="shared" si="4"/>
        <v>0</v>
      </c>
    </row>
    <row r="43" spans="1:18" ht="12" customHeight="1">
      <c r="B43" s="148"/>
      <c r="C43" s="148" t="s">
        <v>83</v>
      </c>
      <c r="D43" s="169">
        <v>397</v>
      </c>
      <c r="E43" s="157" t="str">
        <f t="shared" si="0"/>
        <v>397CAGE</v>
      </c>
      <c r="F43" s="157" t="s">
        <v>587</v>
      </c>
      <c r="G43" s="158">
        <f>SUMIF('Page 8.4.4 - 8.4.5'!$G$10:$G$110,'Page 8.4'!E43,'Page 8.4.4 - 8.4.5'!$J$10:$J$110)</f>
        <v>3281807.5956763625</v>
      </c>
      <c r="H43" s="160" t="s">
        <v>263</v>
      </c>
      <c r="I43" s="161">
        <f>$I$9</f>
        <v>0</v>
      </c>
      <c r="J43" s="162">
        <f t="shared" si="4"/>
        <v>0</v>
      </c>
    </row>
    <row r="44" spans="1:18" ht="12" customHeight="1">
      <c r="B44" s="148"/>
      <c r="C44" s="148" t="s">
        <v>83</v>
      </c>
      <c r="D44" s="169">
        <v>397</v>
      </c>
      <c r="E44" s="157" t="str">
        <f t="shared" si="0"/>
        <v>397CAGW</v>
      </c>
      <c r="F44" s="157" t="s">
        <v>587</v>
      </c>
      <c r="G44" s="158">
        <f>SUMIF('Page 8.4.4 - 8.4.5'!$G$10:$G$110,'Page 8.4'!E44,'Page 8.4.4 - 8.4.5'!$J$10:$J$110)</f>
        <v>8737026.2596448064</v>
      </c>
      <c r="H44" s="160" t="s">
        <v>265</v>
      </c>
      <c r="I44" s="161">
        <f>$I$10</f>
        <v>0.21577192756641544</v>
      </c>
      <c r="J44" s="162">
        <f t="shared" si="4"/>
        <v>1885204.9972419487</v>
      </c>
    </row>
    <row r="45" spans="1:18" ht="12" customHeight="1">
      <c r="B45" s="148"/>
      <c r="C45" s="148" t="s">
        <v>83</v>
      </c>
      <c r="D45" s="169">
        <v>397</v>
      </c>
      <c r="E45" s="157" t="str">
        <f t="shared" si="0"/>
        <v>397SG</v>
      </c>
      <c r="F45" s="157" t="s">
        <v>587</v>
      </c>
      <c r="G45" s="158">
        <f>SUMIF('Page 8.4.4 - 8.4.5'!$G$10:$G$110,'Page 8.4'!E45,'Page 8.4.4 - 8.4.5'!$J$10:$J$110)</f>
        <v>0</v>
      </c>
      <c r="H45" s="160" t="s">
        <v>25</v>
      </c>
      <c r="I45" s="161">
        <f>$I$11</f>
        <v>7.8111041399714837E-2</v>
      </c>
      <c r="J45" s="162">
        <f t="shared" si="4"/>
        <v>0</v>
      </c>
      <c r="K45" s="173"/>
    </row>
    <row r="46" spans="1:18" ht="12" customHeight="1">
      <c r="B46" s="148"/>
      <c r="C46" s="148" t="s">
        <v>83</v>
      </c>
      <c r="D46" s="169">
        <v>397</v>
      </c>
      <c r="E46" s="157" t="str">
        <f t="shared" si="0"/>
        <v>397SO</v>
      </c>
      <c r="F46" s="157" t="s">
        <v>587</v>
      </c>
      <c r="G46" s="158">
        <f>SUMIF('Page 8.4.4 - 8.4.5'!$G$10:$G$110,'Page 8.4'!E46,'Page 8.4.4 - 8.4.5'!$J$10:$J$110)</f>
        <v>18189474.784040451</v>
      </c>
      <c r="H46" s="160" t="s">
        <v>33</v>
      </c>
      <c r="I46" s="161">
        <v>6.7017620954721469E-2</v>
      </c>
      <c r="J46" s="162">
        <f t="shared" si="4"/>
        <v>1219015.3264422871</v>
      </c>
      <c r="K46" s="173"/>
    </row>
    <row r="47" spans="1:18" ht="12" customHeight="1">
      <c r="B47" s="148"/>
      <c r="C47" s="148" t="s">
        <v>83</v>
      </c>
      <c r="D47" s="169">
        <v>397</v>
      </c>
      <c r="E47" s="157" t="str">
        <f t="shared" si="0"/>
        <v>397JBG</v>
      </c>
      <c r="F47" s="157" t="s">
        <v>587</v>
      </c>
      <c r="G47" s="158">
        <f>SUMIF('Page 8.4.4 - 8.4.5'!$G$10:$G$110,'Page 8.4'!E47,'Page 8.4.4 - 8.4.5'!$J$10:$J$110)</f>
        <v>-816817.29499999434</v>
      </c>
      <c r="H47" s="160" t="s">
        <v>266</v>
      </c>
      <c r="I47" s="161">
        <f>$I$12</f>
        <v>0.21577192756641544</v>
      </c>
      <c r="J47" s="162">
        <f t="shared" si="4"/>
        <v>-176246.24221173418</v>
      </c>
      <c r="K47" s="173"/>
    </row>
    <row r="48" spans="1:18" ht="12" customHeight="1">
      <c r="A48" s="156"/>
      <c r="B48" s="148"/>
      <c r="C48" s="148" t="s">
        <v>83</v>
      </c>
      <c r="D48" s="169">
        <v>397</v>
      </c>
      <c r="E48" s="157" t="str">
        <f t="shared" si="0"/>
        <v>397JBE</v>
      </c>
      <c r="F48" s="157" t="s">
        <v>587</v>
      </c>
      <c r="G48" s="158">
        <f>SUMIF('Page 8.4.4 - 8.4.5'!$G$10:$G$110,'Page 8.4'!E48,'Page 8.4.4 - 8.4.5'!$J$10:$J$110)</f>
        <v>-320.9070000000001</v>
      </c>
      <c r="H48" s="160" t="s">
        <v>281</v>
      </c>
      <c r="I48" s="161">
        <v>0.22591574269314921</v>
      </c>
      <c r="J48" s="162">
        <f t="shared" si="4"/>
        <v>-72.497943240430459</v>
      </c>
      <c r="K48" s="173"/>
    </row>
    <row r="49" spans="1:11" ht="12" customHeight="1">
      <c r="A49" s="156"/>
      <c r="B49" s="148"/>
      <c r="C49" s="148" t="s">
        <v>83</v>
      </c>
      <c r="D49" s="169">
        <v>397</v>
      </c>
      <c r="E49" s="157" t="str">
        <f t="shared" si="0"/>
        <v>397CN</v>
      </c>
      <c r="F49" s="157" t="s">
        <v>587</v>
      </c>
      <c r="G49" s="158">
        <f>SUMIF('Page 8.4.4 - 8.4.5'!$G$10:$G$110,'Page 8.4'!E49,'Page 8.4.4 - 8.4.5'!$J$10:$J$110)</f>
        <v>-2812019.3909999952</v>
      </c>
      <c r="H49" s="160" t="s">
        <v>34</v>
      </c>
      <c r="I49" s="161">
        <v>6.9360885492844845E-2</v>
      </c>
      <c r="J49" s="162">
        <f t="shared" si="4"/>
        <v>-195044.15498280997</v>
      </c>
      <c r="K49" s="173"/>
    </row>
    <row r="50" spans="1:11" ht="12" customHeight="1">
      <c r="A50" s="156"/>
      <c r="B50" s="148"/>
      <c r="C50" s="148" t="s">
        <v>83</v>
      </c>
      <c r="D50" s="169">
        <v>397</v>
      </c>
      <c r="E50" s="157" t="str">
        <f t="shared" si="0"/>
        <v>397CAEE</v>
      </c>
      <c r="F50" s="157" t="s">
        <v>587</v>
      </c>
      <c r="G50" s="158">
        <f>SUMIF('Page 8.4.4 - 8.4.5'!$G$10:$G$110,'Page 8.4'!E50,'Page 8.4.4 - 8.4.5'!$J$10:$J$110)</f>
        <v>-51529.478999996558</v>
      </c>
      <c r="H50" s="160" t="s">
        <v>272</v>
      </c>
      <c r="I50" s="161">
        <v>0</v>
      </c>
      <c r="J50" s="162">
        <f t="shared" si="4"/>
        <v>0</v>
      </c>
      <c r="K50" s="173"/>
    </row>
    <row r="51" spans="1:11" ht="12" customHeight="1">
      <c r="A51" s="156"/>
      <c r="B51" s="148"/>
      <c r="C51" s="148" t="s">
        <v>84</v>
      </c>
      <c r="D51" s="169">
        <v>399</v>
      </c>
      <c r="E51" s="157" t="str">
        <f t="shared" si="0"/>
        <v>399CAEE</v>
      </c>
      <c r="F51" s="157" t="s">
        <v>587</v>
      </c>
      <c r="G51" s="158">
        <f>SUMIF('Page 8.4.4 - 8.4.5'!$G$10:$G$110,'Page 8.4'!E51,'Page 8.4.4 - 8.4.5'!$J$10:$J$110)</f>
        <v>0</v>
      </c>
      <c r="H51" s="158" t="s">
        <v>272</v>
      </c>
      <c r="I51" s="161">
        <v>0</v>
      </c>
      <c r="J51" s="162">
        <f t="shared" si="4"/>
        <v>0</v>
      </c>
      <c r="K51" s="173"/>
    </row>
    <row r="52" spans="1:11" ht="12" customHeight="1">
      <c r="A52" s="156"/>
      <c r="B52" s="148"/>
      <c r="C52" s="148" t="s">
        <v>85</v>
      </c>
      <c r="D52" s="157">
        <v>303</v>
      </c>
      <c r="E52" s="157" t="str">
        <f t="shared" ref="E52:E66" si="5">D52&amp;H52</f>
        <v>303CA</v>
      </c>
      <c r="F52" s="157" t="s">
        <v>587</v>
      </c>
      <c r="G52" s="158">
        <f>'Page 8.4.4 - 8.4.5'!J87</f>
        <v>636932.31983560533</v>
      </c>
      <c r="H52" s="160" t="s">
        <v>26</v>
      </c>
      <c r="I52" s="161">
        <v>0</v>
      </c>
      <c r="J52" s="162">
        <f t="shared" ref="J52:J66" si="6">G52*I52</f>
        <v>0</v>
      </c>
      <c r="K52" s="173"/>
    </row>
    <row r="53" spans="1:11" ht="12" customHeight="1">
      <c r="A53" s="156"/>
      <c r="B53" s="148"/>
      <c r="C53" s="148" t="s">
        <v>85</v>
      </c>
      <c r="D53" s="157">
        <v>303</v>
      </c>
      <c r="E53" s="157" t="str">
        <f t="shared" si="5"/>
        <v>303CN</v>
      </c>
      <c r="F53" s="157" t="s">
        <v>587</v>
      </c>
      <c r="G53" s="158">
        <f>'Page 8.4.4 - 8.4.5'!J88</f>
        <v>-613061.84400004148</v>
      </c>
      <c r="H53" s="175" t="s">
        <v>34</v>
      </c>
      <c r="I53" s="161">
        <v>6.9360885492844845E-2</v>
      </c>
      <c r="J53" s="162">
        <f t="shared" si="6"/>
        <v>-42522.512361719186</v>
      </c>
      <c r="K53" s="173"/>
    </row>
    <row r="54" spans="1:11" ht="12" customHeight="1">
      <c r="A54" s="156"/>
      <c r="B54" s="148"/>
      <c r="C54" s="148" t="s">
        <v>85</v>
      </c>
      <c r="D54" s="157">
        <v>303</v>
      </c>
      <c r="E54" s="157" t="str">
        <f t="shared" si="5"/>
        <v>303JBG</v>
      </c>
      <c r="F54" s="157" t="s">
        <v>587</v>
      </c>
      <c r="G54" s="158">
        <f>'Page 8.4.4 - 8.4.5'!J89</f>
        <v>0</v>
      </c>
      <c r="H54" s="175" t="s">
        <v>266</v>
      </c>
      <c r="I54" s="161">
        <v>0.21577192756641544</v>
      </c>
      <c r="J54" s="162">
        <f t="shared" si="6"/>
        <v>0</v>
      </c>
      <c r="K54" s="173"/>
    </row>
    <row r="55" spans="1:11" ht="12" customHeight="1">
      <c r="A55" s="156"/>
      <c r="B55" s="148"/>
      <c r="C55" s="148" t="s">
        <v>85</v>
      </c>
      <c r="D55" s="157">
        <v>303</v>
      </c>
      <c r="E55" s="157" t="str">
        <f t="shared" si="5"/>
        <v>303ID</v>
      </c>
      <c r="F55" s="157" t="s">
        <v>587</v>
      </c>
      <c r="G55" s="158">
        <f>'Page 8.4.4 - 8.4.5'!J90</f>
        <v>-1552.4669999945909</v>
      </c>
      <c r="H55" s="175" t="s">
        <v>31</v>
      </c>
      <c r="I55" s="161">
        <v>0</v>
      </c>
      <c r="J55" s="162">
        <f t="shared" si="6"/>
        <v>0</v>
      </c>
      <c r="K55" s="159"/>
    </row>
    <row r="56" spans="1:11" ht="12" customHeight="1">
      <c r="A56" s="156"/>
      <c r="B56" s="148"/>
      <c r="C56" s="148" t="s">
        <v>85</v>
      </c>
      <c r="D56" s="157">
        <v>303</v>
      </c>
      <c r="E56" s="157" t="str">
        <f t="shared" si="5"/>
        <v>303OR</v>
      </c>
      <c r="F56" s="157" t="s">
        <v>587</v>
      </c>
      <c r="G56" s="158">
        <f>'Page 8.4.4 - 8.4.5'!J91</f>
        <v>317753.05389005505</v>
      </c>
      <c r="H56" s="175" t="s">
        <v>27</v>
      </c>
      <c r="I56" s="161">
        <v>0</v>
      </c>
      <c r="J56" s="162">
        <f t="shared" si="6"/>
        <v>0</v>
      </c>
      <c r="K56" s="157"/>
    </row>
    <row r="57" spans="1:11" ht="12" customHeight="1">
      <c r="A57" s="156"/>
      <c r="B57" s="148"/>
      <c r="C57" s="148" t="s">
        <v>85</v>
      </c>
      <c r="D57" s="157">
        <v>303</v>
      </c>
      <c r="E57" s="157" t="str">
        <f t="shared" si="5"/>
        <v>303CAEE</v>
      </c>
      <c r="F57" s="157" t="s">
        <v>587</v>
      </c>
      <c r="G57" s="158">
        <f>'Page 8.4.4 - 8.4.5'!J92</f>
        <v>-1106268.8070000005</v>
      </c>
      <c r="H57" s="175" t="s">
        <v>272</v>
      </c>
      <c r="I57" s="161">
        <v>0</v>
      </c>
      <c r="J57" s="162">
        <f t="shared" si="6"/>
        <v>0</v>
      </c>
      <c r="K57" s="159"/>
    </row>
    <row r="58" spans="1:11" ht="12" customHeight="1">
      <c r="A58" s="156"/>
      <c r="B58" s="148"/>
      <c r="C58" s="148" t="s">
        <v>85</v>
      </c>
      <c r="D58" s="157">
        <v>303</v>
      </c>
      <c r="E58" s="157" t="str">
        <f t="shared" si="5"/>
        <v>303SG</v>
      </c>
      <c r="F58" s="157" t="s">
        <v>587</v>
      </c>
      <c r="G58" s="158">
        <f>'Page 8.4.4 - 8.4.5'!J93</f>
        <v>0</v>
      </c>
      <c r="H58" s="175" t="s">
        <v>25</v>
      </c>
      <c r="I58" s="161">
        <v>7.8111041399714837E-2</v>
      </c>
      <c r="J58" s="162">
        <f t="shared" si="6"/>
        <v>0</v>
      </c>
      <c r="K58" s="159"/>
    </row>
    <row r="59" spans="1:11" ht="12" customHeight="1">
      <c r="A59" s="156"/>
      <c r="B59" s="148"/>
      <c r="C59" s="148" t="s">
        <v>85</v>
      </c>
      <c r="D59" s="157">
        <v>303</v>
      </c>
      <c r="E59" s="157" t="str">
        <f t="shared" si="5"/>
        <v>303CAGW</v>
      </c>
      <c r="F59" s="157" t="s">
        <v>587</v>
      </c>
      <c r="G59" s="158">
        <f>'Page 8.4.4 - 8.4.5'!J94</f>
        <v>0</v>
      </c>
      <c r="H59" s="175" t="s">
        <v>265</v>
      </c>
      <c r="I59" s="161">
        <v>0.21577192756641544</v>
      </c>
      <c r="J59" s="162">
        <f t="shared" si="6"/>
        <v>0</v>
      </c>
      <c r="K59" s="159"/>
    </row>
    <row r="60" spans="1:11" ht="12" customHeight="1">
      <c r="A60" s="156"/>
      <c r="B60" s="148"/>
      <c r="C60" s="148" t="s">
        <v>85</v>
      </c>
      <c r="D60" s="157">
        <v>303</v>
      </c>
      <c r="E60" s="157" t="str">
        <f t="shared" si="5"/>
        <v>303CAGE</v>
      </c>
      <c r="F60" s="157" t="s">
        <v>587</v>
      </c>
      <c r="G60" s="158">
        <f>'Page 8.4.4 - 8.4.5'!J95</f>
        <v>-1672300.5929998755</v>
      </c>
      <c r="H60" s="175" t="s">
        <v>263</v>
      </c>
      <c r="I60" s="161">
        <v>0</v>
      </c>
      <c r="J60" s="162">
        <f t="shared" si="6"/>
        <v>0</v>
      </c>
      <c r="K60" s="159"/>
    </row>
    <row r="61" spans="1:11" ht="12" customHeight="1">
      <c r="A61" s="156"/>
      <c r="B61" s="148"/>
      <c r="C61" s="148" t="s">
        <v>85</v>
      </c>
      <c r="D61" s="157">
        <v>303</v>
      </c>
      <c r="E61" s="157" t="str">
        <f t="shared" si="5"/>
        <v>303CAGW</v>
      </c>
      <c r="F61" s="157" t="s">
        <v>587</v>
      </c>
      <c r="G61" s="158">
        <f>'Page 8.4.4 - 8.4.5'!J96</f>
        <v>-4677159.3209998906</v>
      </c>
      <c r="H61" s="152" t="s">
        <v>265</v>
      </c>
      <c r="I61" s="161">
        <f>$I$59</f>
        <v>0.21577192756641544</v>
      </c>
      <c r="J61" s="162">
        <f t="shared" si="6"/>
        <v>-1009199.6822273732</v>
      </c>
      <c r="K61" s="159"/>
    </row>
    <row r="62" spans="1:11" ht="12" customHeight="1">
      <c r="A62" s="156"/>
      <c r="B62" s="148"/>
      <c r="C62" s="148" t="s">
        <v>85</v>
      </c>
      <c r="D62" s="157">
        <v>303</v>
      </c>
      <c r="E62" s="157" t="str">
        <f t="shared" si="5"/>
        <v>303SO</v>
      </c>
      <c r="F62" s="157" t="s">
        <v>587</v>
      </c>
      <c r="G62" s="158">
        <f>'Page 8.4.4 - 8.4.5'!J97</f>
        <v>17466782.599367082</v>
      </c>
      <c r="H62" s="175" t="s">
        <v>33</v>
      </c>
      <c r="I62" s="161">
        <v>6.7017620954721469E-2</v>
      </c>
      <c r="J62" s="162">
        <f t="shared" si="6"/>
        <v>1170582.2155429076</v>
      </c>
      <c r="K62" s="159"/>
    </row>
    <row r="63" spans="1:11" ht="12" customHeight="1">
      <c r="A63" s="156"/>
      <c r="B63" s="148"/>
      <c r="C63" s="148" t="s">
        <v>85</v>
      </c>
      <c r="D63" s="157">
        <v>303</v>
      </c>
      <c r="E63" s="157" t="str">
        <f t="shared" si="5"/>
        <v>303UT</v>
      </c>
      <c r="F63" s="157" t="s">
        <v>587</v>
      </c>
      <c r="G63" s="158">
        <f>'Page 8.4.4 - 8.4.5'!J107</f>
        <v>-24921.663000024855</v>
      </c>
      <c r="H63" s="175" t="s">
        <v>30</v>
      </c>
      <c r="I63" s="161">
        <v>0</v>
      </c>
      <c r="J63" s="162">
        <f t="shared" si="6"/>
        <v>0</v>
      </c>
      <c r="K63" s="159"/>
    </row>
    <row r="64" spans="1:11" ht="12" customHeight="1">
      <c r="A64" s="156"/>
      <c r="B64" s="148"/>
      <c r="C64" s="148" t="s">
        <v>85</v>
      </c>
      <c r="D64" s="157">
        <v>303</v>
      </c>
      <c r="E64" s="157" t="str">
        <f t="shared" si="5"/>
        <v>303WA</v>
      </c>
      <c r="F64" s="157" t="s">
        <v>587</v>
      </c>
      <c r="G64" s="158">
        <f>'Page 8.4.4 - 8.4.5'!J108</f>
        <v>0</v>
      </c>
      <c r="H64" s="175" t="s">
        <v>28</v>
      </c>
      <c r="I64" s="161">
        <v>1</v>
      </c>
      <c r="J64" s="162">
        <f t="shared" si="6"/>
        <v>0</v>
      </c>
      <c r="K64" s="157"/>
    </row>
    <row r="65" spans="1:11" ht="12" customHeight="1">
      <c r="A65" s="156"/>
      <c r="B65" s="148"/>
      <c r="C65" s="148" t="s">
        <v>85</v>
      </c>
      <c r="D65" s="157">
        <v>303</v>
      </c>
      <c r="E65" s="157" t="str">
        <f t="shared" si="5"/>
        <v>303WYP</v>
      </c>
      <c r="F65" s="157" t="s">
        <v>587</v>
      </c>
      <c r="G65" s="158">
        <f>'Page 8.4.4 - 8.4.5'!J109</f>
        <v>-241316.00700000487</v>
      </c>
      <c r="H65" s="175" t="s">
        <v>29</v>
      </c>
      <c r="I65" s="161">
        <v>0</v>
      </c>
      <c r="J65" s="162">
        <f t="shared" si="6"/>
        <v>0</v>
      </c>
      <c r="K65" s="157"/>
    </row>
    <row r="66" spans="1:11" ht="12" customHeight="1">
      <c r="A66" s="156"/>
      <c r="B66" s="148"/>
      <c r="C66" s="148" t="s">
        <v>85</v>
      </c>
      <c r="D66" s="157">
        <v>303</v>
      </c>
      <c r="E66" s="157" t="str">
        <f t="shared" si="5"/>
        <v>303WYU</v>
      </c>
      <c r="F66" s="157" t="s">
        <v>587</v>
      </c>
      <c r="G66" s="158">
        <f>'Page 8.4.4 - 8.4.5'!J110</f>
        <v>0</v>
      </c>
      <c r="H66" s="157" t="s">
        <v>32</v>
      </c>
      <c r="I66" s="161">
        <v>0</v>
      </c>
      <c r="J66" s="162">
        <f t="shared" si="6"/>
        <v>0</v>
      </c>
      <c r="K66" s="157"/>
    </row>
    <row r="67" spans="1:11" ht="12" customHeight="1">
      <c r="A67" s="156"/>
      <c r="B67" s="148"/>
      <c r="C67" s="156"/>
      <c r="D67" s="157"/>
      <c r="E67" s="157"/>
      <c r="F67" s="157"/>
      <c r="G67" s="176">
        <f>SUM(G9:G66)</f>
        <v>677004887.26120269</v>
      </c>
      <c r="H67" s="158"/>
      <c r="J67" s="176">
        <f>SUM(J9:J66)</f>
        <v>72054929.707660571</v>
      </c>
      <c r="K67" s="157" t="s">
        <v>596</v>
      </c>
    </row>
    <row r="68" spans="1:11" ht="12" customHeight="1">
      <c r="A68" s="180"/>
      <c r="B68" s="156"/>
      <c r="C68" s="156"/>
      <c r="D68" s="157"/>
      <c r="E68" s="157"/>
      <c r="F68" s="157"/>
      <c r="G68" s="157"/>
      <c r="H68" s="157"/>
      <c r="I68" s="157"/>
      <c r="J68" s="157"/>
      <c r="K68" s="157"/>
    </row>
    <row r="69" spans="1:11" s="156" customFormat="1" ht="12" customHeight="1">
      <c r="B69" s="181"/>
      <c r="C69" s="181"/>
      <c r="D69" s="181"/>
      <c r="E69" s="181"/>
      <c r="F69" s="181"/>
      <c r="G69" s="181"/>
      <c r="H69" s="181"/>
      <c r="I69" s="181"/>
      <c r="J69" s="181"/>
      <c r="K69" s="181"/>
    </row>
    <row r="70" spans="1:11" s="156" customFormat="1" ht="18.75" customHeight="1">
      <c r="B70" s="181"/>
      <c r="C70" s="181"/>
      <c r="D70" s="181"/>
      <c r="E70" s="181"/>
      <c r="F70" s="181"/>
      <c r="G70" s="181"/>
      <c r="H70" s="181"/>
      <c r="I70" s="181"/>
      <c r="J70" s="181"/>
      <c r="K70" s="181"/>
    </row>
    <row r="71" spans="1:11" s="156" customFormat="1" ht="12" customHeight="1">
      <c r="B71" s="181"/>
      <c r="C71" s="181"/>
      <c r="D71" s="181"/>
      <c r="E71" s="181"/>
      <c r="F71" s="181"/>
      <c r="G71" s="181"/>
      <c r="H71" s="181"/>
      <c r="I71" s="181"/>
      <c r="J71" s="181"/>
      <c r="K71" s="181"/>
    </row>
    <row r="72" spans="1:11" ht="12" customHeight="1">
      <c r="A72" s="156"/>
    </row>
    <row r="73" spans="1:11" ht="12" customHeight="1">
      <c r="D73" s="154"/>
      <c r="E73" s="154"/>
    </row>
    <row r="74" spans="1:11">
      <c r="D74" s="177"/>
      <c r="E74" s="177"/>
    </row>
    <row r="75" spans="1:11">
      <c r="D75" s="177"/>
      <c r="E75" s="177"/>
    </row>
    <row r="76" spans="1:11">
      <c r="D76" s="177"/>
      <c r="E76" s="177"/>
    </row>
    <row r="77" spans="1:11">
      <c r="D77" s="177"/>
      <c r="E77" s="177"/>
    </row>
    <row r="78" spans="1:11">
      <c r="D78" s="177"/>
      <c r="E78" s="177"/>
    </row>
    <row r="79" spans="1:11">
      <c r="D79" s="177"/>
      <c r="E79" s="177"/>
    </row>
    <row r="80" spans="1:11">
      <c r="D80" s="177"/>
      <c r="E80" s="177"/>
    </row>
    <row r="81" spans="4:5">
      <c r="D81" s="177"/>
      <c r="E81" s="177"/>
    </row>
    <row r="82" spans="4:5">
      <c r="D82" s="177"/>
      <c r="E82" s="177"/>
    </row>
    <row r="83" spans="4:5">
      <c r="D83" s="177"/>
      <c r="E83" s="177"/>
    </row>
    <row r="84" spans="4:5">
      <c r="D84" s="177"/>
      <c r="E84" s="177"/>
    </row>
    <row r="85" spans="4:5">
      <c r="D85" s="177"/>
      <c r="E85" s="177"/>
    </row>
    <row r="86" spans="4:5">
      <c r="D86" s="177"/>
      <c r="E86" s="177"/>
    </row>
    <row r="87" spans="4:5">
      <c r="D87" s="177"/>
      <c r="E87" s="177"/>
    </row>
    <row r="88" spans="4:5">
      <c r="D88" s="177"/>
      <c r="E88" s="177"/>
    </row>
    <row r="89" spans="4:5">
      <c r="D89" s="177"/>
      <c r="E89" s="177"/>
    </row>
    <row r="90" spans="4:5">
      <c r="D90" s="177"/>
      <c r="E90" s="177"/>
    </row>
    <row r="91" spans="4:5">
      <c r="D91" s="177"/>
      <c r="E91" s="177"/>
    </row>
    <row r="92" spans="4:5">
      <c r="D92" s="177"/>
      <c r="E92" s="177"/>
    </row>
    <row r="93" spans="4:5">
      <c r="D93" s="177"/>
      <c r="E93" s="177"/>
    </row>
    <row r="94" spans="4:5">
      <c r="D94" s="177"/>
      <c r="E94" s="177"/>
    </row>
    <row r="95" spans="4:5">
      <c r="D95" s="177"/>
      <c r="E95" s="177"/>
    </row>
    <row r="96" spans="4:5">
      <c r="D96" s="177"/>
      <c r="E96" s="177"/>
    </row>
    <row r="97" spans="4:5">
      <c r="D97" s="177"/>
      <c r="E97" s="177"/>
    </row>
    <row r="98" spans="4:5">
      <c r="D98" s="177"/>
      <c r="E98" s="177"/>
    </row>
    <row r="99" spans="4:5">
      <c r="D99" s="177"/>
      <c r="E99" s="177"/>
    </row>
    <row r="100" spans="4:5">
      <c r="D100" s="177"/>
      <c r="E100" s="177"/>
    </row>
    <row r="101" spans="4:5">
      <c r="D101" s="177"/>
      <c r="E101" s="177"/>
    </row>
    <row r="102" spans="4:5">
      <c r="D102" s="177"/>
      <c r="E102" s="177"/>
    </row>
    <row r="103" spans="4:5">
      <c r="D103" s="177"/>
      <c r="E103" s="177"/>
    </row>
    <row r="104" spans="4:5">
      <c r="D104" s="177"/>
      <c r="E104" s="177"/>
    </row>
    <row r="105" spans="4:5">
      <c r="D105" s="177"/>
      <c r="E105" s="177"/>
    </row>
    <row r="106" spans="4:5">
      <c r="D106" s="177"/>
      <c r="E106" s="177"/>
    </row>
    <row r="107" spans="4:5">
      <c r="D107" s="177"/>
      <c r="E107" s="177"/>
    </row>
    <row r="108" spans="4:5">
      <c r="D108" s="177"/>
      <c r="E108" s="177"/>
    </row>
    <row r="109" spans="4:5">
      <c r="D109" s="177"/>
      <c r="E109" s="177"/>
    </row>
    <row r="110" spans="4:5">
      <c r="D110" s="177"/>
      <c r="E110" s="177"/>
    </row>
    <row r="111" spans="4:5">
      <c r="D111" s="177"/>
      <c r="E111" s="177"/>
    </row>
    <row r="112" spans="4:5">
      <c r="D112" s="177"/>
      <c r="E112" s="177"/>
    </row>
    <row r="113" spans="4:5">
      <c r="D113" s="177"/>
      <c r="E113" s="177"/>
    </row>
    <row r="114" spans="4:5">
      <c r="D114" s="177"/>
      <c r="E114" s="177"/>
    </row>
    <row r="115" spans="4:5">
      <c r="D115" s="177"/>
      <c r="E115" s="177"/>
    </row>
    <row r="116" spans="4:5">
      <c r="D116" s="177"/>
      <c r="E116" s="177"/>
    </row>
    <row r="117" spans="4:5">
      <c r="D117" s="177"/>
      <c r="E117" s="177"/>
    </row>
    <row r="118" spans="4:5">
      <c r="D118" s="177"/>
      <c r="E118" s="177"/>
    </row>
    <row r="119" spans="4:5">
      <c r="D119" s="177"/>
      <c r="E119" s="177"/>
    </row>
    <row r="120" spans="4:5">
      <c r="D120" s="177"/>
      <c r="E120" s="177"/>
    </row>
    <row r="121" spans="4:5">
      <c r="D121" s="177"/>
      <c r="E121" s="177"/>
    </row>
    <row r="122" spans="4:5">
      <c r="D122" s="177"/>
      <c r="E122" s="177"/>
    </row>
    <row r="123" spans="4:5">
      <c r="D123" s="177"/>
      <c r="E123" s="177"/>
    </row>
    <row r="124" spans="4:5">
      <c r="D124" s="177"/>
      <c r="E124" s="177"/>
    </row>
    <row r="125" spans="4:5">
      <c r="D125" s="177"/>
      <c r="E125" s="177"/>
    </row>
    <row r="126" spans="4:5">
      <c r="D126" s="177"/>
      <c r="E126" s="177"/>
    </row>
    <row r="127" spans="4:5">
      <c r="D127" s="177"/>
      <c r="E127" s="177"/>
    </row>
    <row r="128" spans="4:5">
      <c r="D128" s="177"/>
      <c r="E128" s="177"/>
    </row>
    <row r="129" spans="4:5">
      <c r="D129" s="177"/>
      <c r="E129" s="177"/>
    </row>
    <row r="130" spans="4:5">
      <c r="D130" s="177"/>
      <c r="E130" s="177"/>
    </row>
    <row r="131" spans="4:5">
      <c r="D131" s="177"/>
      <c r="E131" s="177"/>
    </row>
    <row r="132" spans="4:5">
      <c r="D132" s="177"/>
      <c r="E132" s="177"/>
    </row>
    <row r="133" spans="4:5">
      <c r="D133" s="177"/>
      <c r="E133" s="177"/>
    </row>
    <row r="134" spans="4:5">
      <c r="D134" s="177"/>
      <c r="E134" s="177"/>
    </row>
    <row r="135" spans="4:5">
      <c r="D135" s="177"/>
      <c r="E135" s="177"/>
    </row>
    <row r="136" spans="4:5">
      <c r="D136" s="177"/>
      <c r="E136" s="177"/>
    </row>
    <row r="137" spans="4:5">
      <c r="D137" s="177"/>
      <c r="E137" s="177"/>
    </row>
    <row r="138" spans="4:5">
      <c r="D138" s="177"/>
      <c r="E138" s="177"/>
    </row>
    <row r="139" spans="4:5">
      <c r="D139" s="177"/>
      <c r="E139" s="177"/>
    </row>
    <row r="140" spans="4:5">
      <c r="D140" s="177"/>
      <c r="E140" s="177"/>
    </row>
    <row r="141" spans="4:5">
      <c r="D141" s="177"/>
      <c r="E141" s="177"/>
    </row>
    <row r="142" spans="4:5">
      <c r="D142" s="177"/>
      <c r="E142" s="177"/>
    </row>
    <row r="143" spans="4:5">
      <c r="D143" s="177"/>
      <c r="E143" s="177"/>
    </row>
    <row r="144" spans="4:5">
      <c r="D144" s="177"/>
      <c r="E144" s="177"/>
    </row>
    <row r="145" spans="4:5">
      <c r="D145" s="177"/>
      <c r="E145" s="177"/>
    </row>
    <row r="146" spans="4:5">
      <c r="D146" s="177"/>
      <c r="E146" s="177"/>
    </row>
    <row r="147" spans="4:5">
      <c r="D147" s="177"/>
      <c r="E147" s="177"/>
    </row>
    <row r="148" spans="4:5">
      <c r="D148" s="177"/>
      <c r="E148" s="177"/>
    </row>
    <row r="149" spans="4:5">
      <c r="D149" s="177"/>
      <c r="E149" s="177"/>
    </row>
    <row r="150" spans="4:5">
      <c r="D150" s="177"/>
      <c r="E150" s="177"/>
    </row>
    <row r="151" spans="4:5">
      <c r="D151" s="177"/>
      <c r="E151" s="177"/>
    </row>
    <row r="152" spans="4:5">
      <c r="D152" s="177"/>
      <c r="E152" s="177"/>
    </row>
    <row r="153" spans="4:5">
      <c r="D153" s="177"/>
      <c r="E153" s="177"/>
    </row>
    <row r="154" spans="4:5">
      <c r="D154" s="177"/>
      <c r="E154" s="177"/>
    </row>
    <row r="155" spans="4:5">
      <c r="D155" s="177"/>
      <c r="E155" s="177"/>
    </row>
    <row r="156" spans="4:5">
      <c r="D156" s="177"/>
      <c r="E156" s="177"/>
    </row>
    <row r="157" spans="4:5">
      <c r="D157" s="177"/>
      <c r="E157" s="177"/>
    </row>
    <row r="158" spans="4:5">
      <c r="D158" s="177"/>
      <c r="E158" s="177"/>
    </row>
    <row r="159" spans="4:5">
      <c r="D159" s="177"/>
      <c r="E159" s="177"/>
    </row>
    <row r="160" spans="4:5">
      <c r="D160" s="177"/>
      <c r="E160" s="177"/>
    </row>
    <row r="161" spans="4:5">
      <c r="D161" s="177"/>
      <c r="E161" s="177"/>
    </row>
    <row r="162" spans="4:5">
      <c r="D162" s="177"/>
      <c r="E162" s="177"/>
    </row>
    <row r="163" spans="4:5">
      <c r="D163" s="177"/>
      <c r="E163" s="177"/>
    </row>
    <row r="164" spans="4:5">
      <c r="D164" s="177"/>
      <c r="E164" s="177"/>
    </row>
    <row r="165" spans="4:5">
      <c r="D165" s="177"/>
      <c r="E165" s="177"/>
    </row>
    <row r="166" spans="4:5">
      <c r="D166" s="177"/>
      <c r="E166" s="177"/>
    </row>
    <row r="167" spans="4:5">
      <c r="D167" s="177"/>
      <c r="E167" s="177"/>
    </row>
    <row r="168" spans="4:5">
      <c r="D168" s="177"/>
      <c r="E168" s="177"/>
    </row>
    <row r="169" spans="4:5">
      <c r="D169" s="177"/>
      <c r="E169" s="177"/>
    </row>
    <row r="170" spans="4:5">
      <c r="D170" s="177"/>
      <c r="E170" s="177"/>
    </row>
    <row r="171" spans="4:5">
      <c r="D171" s="177"/>
      <c r="E171" s="177"/>
    </row>
    <row r="172" spans="4:5">
      <c r="D172" s="177"/>
      <c r="E172" s="177"/>
    </row>
    <row r="173" spans="4:5">
      <c r="D173" s="177"/>
      <c r="E173" s="177"/>
    </row>
    <row r="174" spans="4:5">
      <c r="D174" s="177"/>
      <c r="E174" s="177"/>
    </row>
    <row r="175" spans="4:5">
      <c r="D175" s="177"/>
      <c r="E175" s="177"/>
    </row>
    <row r="176" spans="4:5">
      <c r="D176" s="177"/>
      <c r="E176" s="177"/>
    </row>
    <row r="177" spans="4:5">
      <c r="D177" s="177"/>
      <c r="E177" s="177"/>
    </row>
    <row r="178" spans="4:5">
      <c r="D178" s="177"/>
      <c r="E178" s="177"/>
    </row>
    <row r="179" spans="4:5">
      <c r="D179" s="177"/>
      <c r="E179" s="177"/>
    </row>
    <row r="180" spans="4:5">
      <c r="D180" s="177"/>
      <c r="E180" s="177"/>
    </row>
    <row r="181" spans="4:5">
      <c r="D181" s="177"/>
      <c r="E181" s="177"/>
    </row>
    <row r="182" spans="4:5">
      <c r="D182" s="177"/>
      <c r="E182" s="177"/>
    </row>
    <row r="183" spans="4:5">
      <c r="D183" s="177"/>
      <c r="E183" s="177"/>
    </row>
    <row r="184" spans="4:5">
      <c r="D184" s="177"/>
      <c r="E184" s="177"/>
    </row>
    <row r="185" spans="4:5">
      <c r="D185" s="177"/>
      <c r="E185" s="177"/>
    </row>
    <row r="186" spans="4:5">
      <c r="D186" s="177"/>
      <c r="E186" s="177"/>
    </row>
    <row r="187" spans="4:5">
      <c r="D187" s="177"/>
      <c r="E187" s="177"/>
    </row>
    <row r="188" spans="4:5">
      <c r="D188" s="177"/>
      <c r="E188" s="177"/>
    </row>
    <row r="189" spans="4:5">
      <c r="D189" s="177"/>
      <c r="E189" s="177"/>
    </row>
    <row r="190" spans="4:5">
      <c r="D190" s="177"/>
      <c r="E190" s="177"/>
    </row>
    <row r="191" spans="4:5">
      <c r="D191" s="177"/>
      <c r="E191" s="177"/>
    </row>
    <row r="192" spans="4:5">
      <c r="D192" s="177"/>
      <c r="E192" s="177"/>
    </row>
    <row r="193" spans="4:5">
      <c r="D193" s="177"/>
      <c r="E193" s="177"/>
    </row>
    <row r="194" spans="4:5">
      <c r="D194" s="177"/>
      <c r="E194" s="177"/>
    </row>
    <row r="195" spans="4:5">
      <c r="D195" s="177"/>
      <c r="E195" s="177"/>
    </row>
    <row r="196" spans="4:5">
      <c r="D196" s="177"/>
      <c r="E196" s="177"/>
    </row>
    <row r="197" spans="4:5">
      <c r="D197" s="177"/>
      <c r="E197" s="177"/>
    </row>
    <row r="198" spans="4:5">
      <c r="D198" s="177"/>
      <c r="E198" s="177"/>
    </row>
    <row r="199" spans="4:5">
      <c r="D199" s="177"/>
      <c r="E199" s="177"/>
    </row>
    <row r="200" spans="4:5">
      <c r="D200" s="177"/>
      <c r="E200" s="177"/>
    </row>
    <row r="201" spans="4:5">
      <c r="D201" s="177"/>
      <c r="E201" s="177"/>
    </row>
    <row r="202" spans="4:5">
      <c r="D202" s="177"/>
      <c r="E202" s="177"/>
    </row>
    <row r="203" spans="4:5">
      <c r="D203" s="177"/>
      <c r="E203" s="177"/>
    </row>
    <row r="204" spans="4:5">
      <c r="D204" s="177"/>
      <c r="E204" s="177"/>
    </row>
    <row r="205" spans="4:5">
      <c r="D205" s="177"/>
      <c r="E205" s="177"/>
    </row>
    <row r="206" spans="4:5">
      <c r="D206" s="177"/>
      <c r="E206" s="177"/>
    </row>
    <row r="207" spans="4:5">
      <c r="D207" s="177"/>
      <c r="E207" s="177"/>
    </row>
    <row r="208" spans="4:5">
      <c r="D208" s="177"/>
      <c r="E208" s="177"/>
    </row>
    <row r="209" spans="4:5">
      <c r="D209" s="177"/>
      <c r="E209" s="177"/>
    </row>
    <row r="210" spans="4:5">
      <c r="D210" s="177"/>
      <c r="E210" s="177"/>
    </row>
    <row r="211" spans="4:5">
      <c r="D211" s="177"/>
      <c r="E211" s="177"/>
    </row>
    <row r="212" spans="4:5">
      <c r="D212" s="177"/>
      <c r="E212" s="177"/>
    </row>
    <row r="213" spans="4:5">
      <c r="D213" s="177"/>
      <c r="E213" s="177"/>
    </row>
    <row r="214" spans="4:5">
      <c r="D214" s="177"/>
      <c r="E214" s="177"/>
    </row>
    <row r="215" spans="4:5">
      <c r="D215" s="177"/>
      <c r="E215" s="177"/>
    </row>
    <row r="216" spans="4:5">
      <c r="D216" s="177"/>
      <c r="E216" s="177"/>
    </row>
    <row r="217" spans="4:5">
      <c r="D217" s="177"/>
      <c r="E217" s="177"/>
    </row>
    <row r="218" spans="4:5">
      <c r="D218" s="177"/>
      <c r="E218" s="177"/>
    </row>
    <row r="219" spans="4:5">
      <c r="D219" s="177"/>
      <c r="E219" s="177"/>
    </row>
    <row r="220" spans="4:5">
      <c r="D220" s="177"/>
      <c r="E220" s="177"/>
    </row>
    <row r="221" spans="4:5">
      <c r="D221" s="177"/>
      <c r="E221" s="177"/>
    </row>
    <row r="222" spans="4:5">
      <c r="D222" s="177"/>
      <c r="E222" s="177"/>
    </row>
    <row r="223" spans="4:5">
      <c r="D223" s="177"/>
      <c r="E223" s="177"/>
    </row>
    <row r="224" spans="4:5">
      <c r="D224" s="177"/>
      <c r="E224" s="177"/>
    </row>
    <row r="225" spans="4:5">
      <c r="D225" s="177"/>
      <c r="E225" s="177"/>
    </row>
    <row r="226" spans="4:5">
      <c r="D226" s="177"/>
      <c r="E226" s="177"/>
    </row>
    <row r="227" spans="4:5">
      <c r="D227" s="177"/>
      <c r="E227" s="177"/>
    </row>
    <row r="228" spans="4:5">
      <c r="D228" s="177"/>
      <c r="E228" s="177"/>
    </row>
    <row r="229" spans="4:5">
      <c r="D229" s="177"/>
      <c r="E229" s="177"/>
    </row>
    <row r="230" spans="4:5">
      <c r="D230" s="177"/>
      <c r="E230" s="177"/>
    </row>
    <row r="231" spans="4:5">
      <c r="D231" s="177"/>
      <c r="E231" s="177"/>
    </row>
    <row r="232" spans="4:5">
      <c r="D232" s="177"/>
      <c r="E232" s="177"/>
    </row>
    <row r="233" spans="4:5">
      <c r="D233" s="177"/>
      <c r="E233" s="177"/>
    </row>
    <row r="234" spans="4:5">
      <c r="D234" s="177"/>
      <c r="E234" s="177"/>
    </row>
    <row r="235" spans="4:5">
      <c r="D235" s="177"/>
      <c r="E235" s="177"/>
    </row>
    <row r="236" spans="4:5">
      <c r="D236" s="177"/>
      <c r="E236" s="177"/>
    </row>
    <row r="237" spans="4:5">
      <c r="D237" s="177"/>
      <c r="E237" s="177"/>
    </row>
    <row r="238" spans="4:5">
      <c r="D238" s="177"/>
      <c r="E238" s="177"/>
    </row>
    <row r="239" spans="4:5">
      <c r="D239" s="177"/>
      <c r="E239" s="177"/>
    </row>
    <row r="240" spans="4:5">
      <c r="D240" s="177"/>
      <c r="E240" s="177"/>
    </row>
    <row r="241" spans="4:5">
      <c r="D241" s="177"/>
      <c r="E241" s="177"/>
    </row>
    <row r="242" spans="4:5">
      <c r="D242" s="177"/>
      <c r="E242" s="177"/>
    </row>
    <row r="243" spans="4:5">
      <c r="D243" s="177"/>
      <c r="E243" s="177"/>
    </row>
    <row r="244" spans="4:5">
      <c r="D244" s="177"/>
      <c r="E244" s="177"/>
    </row>
    <row r="245" spans="4:5">
      <c r="D245" s="177"/>
      <c r="E245" s="177"/>
    </row>
    <row r="246" spans="4:5">
      <c r="D246" s="177"/>
      <c r="E246" s="177"/>
    </row>
    <row r="247" spans="4:5">
      <c r="D247" s="177"/>
      <c r="E247" s="177"/>
    </row>
    <row r="248" spans="4:5">
      <c r="D248" s="177"/>
      <c r="E248" s="177"/>
    </row>
    <row r="249" spans="4:5">
      <c r="D249" s="177"/>
      <c r="E249" s="177"/>
    </row>
    <row r="250" spans="4:5">
      <c r="D250" s="177"/>
      <c r="E250" s="177"/>
    </row>
    <row r="251" spans="4:5">
      <c r="D251" s="177"/>
      <c r="E251" s="177"/>
    </row>
    <row r="252" spans="4:5">
      <c r="D252" s="177"/>
      <c r="E252" s="177"/>
    </row>
    <row r="253" spans="4:5">
      <c r="D253" s="177"/>
      <c r="E253" s="177"/>
    </row>
    <row r="254" spans="4:5">
      <c r="D254" s="177"/>
      <c r="E254" s="177"/>
    </row>
    <row r="255" spans="4:5">
      <c r="D255" s="177"/>
      <c r="E255" s="177"/>
    </row>
    <row r="256" spans="4:5">
      <c r="D256" s="177"/>
      <c r="E256" s="177"/>
    </row>
    <row r="257" spans="4:5">
      <c r="D257" s="177"/>
      <c r="E257" s="177"/>
    </row>
    <row r="258" spans="4:5">
      <c r="D258" s="177"/>
      <c r="E258" s="177"/>
    </row>
    <row r="259" spans="4:5">
      <c r="D259" s="177"/>
      <c r="E259" s="177"/>
    </row>
    <row r="260" spans="4:5">
      <c r="D260" s="177"/>
      <c r="E260" s="177"/>
    </row>
    <row r="261" spans="4:5">
      <c r="D261" s="177"/>
      <c r="E261" s="177"/>
    </row>
    <row r="262" spans="4:5">
      <c r="D262" s="177"/>
      <c r="E262" s="177"/>
    </row>
    <row r="263" spans="4:5">
      <c r="D263" s="177"/>
      <c r="E263" s="177"/>
    </row>
    <row r="264" spans="4:5">
      <c r="D264" s="177"/>
      <c r="E264" s="177"/>
    </row>
    <row r="265" spans="4:5">
      <c r="D265" s="177"/>
      <c r="E265" s="177"/>
    </row>
    <row r="266" spans="4:5">
      <c r="D266" s="177"/>
      <c r="E266" s="177"/>
    </row>
    <row r="267" spans="4:5">
      <c r="D267" s="177"/>
      <c r="E267" s="177"/>
    </row>
    <row r="268" spans="4:5">
      <c r="D268" s="177"/>
      <c r="E268" s="177"/>
    </row>
    <row r="269" spans="4:5">
      <c r="D269" s="177"/>
      <c r="E269" s="177"/>
    </row>
    <row r="270" spans="4:5">
      <c r="D270" s="177"/>
      <c r="E270" s="177"/>
    </row>
    <row r="271" spans="4:5">
      <c r="D271" s="177"/>
      <c r="E271" s="177"/>
    </row>
    <row r="272" spans="4:5">
      <c r="D272" s="177"/>
      <c r="E272" s="177"/>
    </row>
    <row r="273" spans="4:5">
      <c r="D273" s="177"/>
      <c r="E273" s="177"/>
    </row>
    <row r="274" spans="4:5">
      <c r="D274" s="177"/>
      <c r="E274" s="177"/>
    </row>
    <row r="275" spans="4:5">
      <c r="D275" s="177"/>
      <c r="E275" s="177"/>
    </row>
    <row r="276" spans="4:5">
      <c r="D276" s="177"/>
      <c r="E276" s="177"/>
    </row>
    <row r="277" spans="4:5">
      <c r="D277" s="177"/>
      <c r="E277" s="177"/>
    </row>
    <row r="278" spans="4:5">
      <c r="D278" s="177"/>
      <c r="E278" s="177"/>
    </row>
    <row r="279" spans="4:5">
      <c r="D279" s="177"/>
      <c r="E279" s="177"/>
    </row>
    <row r="280" spans="4:5">
      <c r="D280" s="177"/>
      <c r="E280" s="177"/>
    </row>
    <row r="281" spans="4:5">
      <c r="D281" s="177"/>
      <c r="E281" s="177"/>
    </row>
    <row r="282" spans="4:5">
      <c r="D282" s="177"/>
      <c r="E282" s="177"/>
    </row>
    <row r="283" spans="4:5">
      <c r="D283" s="177"/>
      <c r="E283" s="177"/>
    </row>
    <row r="284" spans="4:5">
      <c r="D284" s="177"/>
      <c r="E284" s="177"/>
    </row>
    <row r="285" spans="4:5">
      <c r="D285" s="177"/>
      <c r="E285" s="177"/>
    </row>
    <row r="286" spans="4:5">
      <c r="D286" s="177"/>
      <c r="E286" s="177"/>
    </row>
    <row r="287" spans="4:5">
      <c r="D287" s="177"/>
      <c r="E287" s="177"/>
    </row>
    <row r="288" spans="4:5">
      <c r="D288" s="177"/>
      <c r="E288" s="177"/>
    </row>
    <row r="289" spans="4:5">
      <c r="D289" s="177"/>
      <c r="E289" s="177"/>
    </row>
    <row r="290" spans="4:5">
      <c r="D290" s="177"/>
      <c r="E290" s="177"/>
    </row>
    <row r="291" spans="4:5">
      <c r="D291" s="177"/>
      <c r="E291" s="177"/>
    </row>
    <row r="292" spans="4:5">
      <c r="D292" s="177"/>
      <c r="E292" s="177"/>
    </row>
    <row r="293" spans="4:5">
      <c r="D293" s="177"/>
      <c r="E293" s="177"/>
    </row>
    <row r="294" spans="4:5">
      <c r="D294" s="177"/>
      <c r="E294" s="177"/>
    </row>
    <row r="295" spans="4:5">
      <c r="D295" s="177"/>
      <c r="E295" s="177"/>
    </row>
    <row r="296" spans="4:5">
      <c r="D296" s="177"/>
      <c r="E296" s="177"/>
    </row>
    <row r="297" spans="4:5">
      <c r="D297" s="177"/>
      <c r="E297" s="177"/>
    </row>
    <row r="298" spans="4:5">
      <c r="D298" s="177"/>
      <c r="E298" s="177"/>
    </row>
    <row r="299" spans="4:5">
      <c r="D299" s="177"/>
      <c r="E299" s="177"/>
    </row>
    <row r="300" spans="4:5">
      <c r="D300" s="177"/>
      <c r="E300" s="177"/>
    </row>
    <row r="301" spans="4:5">
      <c r="D301" s="177"/>
      <c r="E301" s="177"/>
    </row>
    <row r="302" spans="4:5">
      <c r="D302" s="177"/>
      <c r="E302" s="177"/>
    </row>
    <row r="303" spans="4:5">
      <c r="D303" s="177"/>
      <c r="E303" s="177"/>
    </row>
    <row r="304" spans="4:5">
      <c r="D304" s="177"/>
      <c r="E304" s="177"/>
    </row>
    <row r="305" spans="4:5">
      <c r="D305" s="177"/>
      <c r="E305" s="177"/>
    </row>
    <row r="306" spans="4:5">
      <c r="D306" s="177"/>
      <c r="E306" s="177"/>
    </row>
    <row r="307" spans="4:5">
      <c r="D307" s="177"/>
      <c r="E307" s="177"/>
    </row>
    <row r="308" spans="4:5">
      <c r="D308" s="177"/>
      <c r="E308" s="177"/>
    </row>
    <row r="309" spans="4:5">
      <c r="D309" s="177"/>
      <c r="E309" s="177"/>
    </row>
    <row r="310" spans="4:5">
      <c r="D310" s="177"/>
      <c r="E310" s="177"/>
    </row>
    <row r="311" spans="4:5">
      <c r="D311" s="177"/>
      <c r="E311" s="177"/>
    </row>
    <row r="312" spans="4:5">
      <c r="D312" s="177"/>
      <c r="E312" s="177"/>
    </row>
    <row r="313" spans="4:5">
      <c r="D313" s="177"/>
      <c r="E313" s="177"/>
    </row>
    <row r="314" spans="4:5">
      <c r="D314" s="177"/>
      <c r="E314" s="177"/>
    </row>
    <row r="315" spans="4:5">
      <c r="D315" s="177"/>
      <c r="E315" s="177"/>
    </row>
    <row r="316" spans="4:5">
      <c r="D316" s="177"/>
      <c r="E316" s="177"/>
    </row>
    <row r="317" spans="4:5">
      <c r="D317" s="177"/>
      <c r="E317" s="177"/>
    </row>
    <row r="318" spans="4:5">
      <c r="D318" s="177"/>
      <c r="E318" s="177"/>
    </row>
    <row r="319" spans="4:5">
      <c r="D319" s="177"/>
      <c r="E319" s="177"/>
    </row>
    <row r="320" spans="4:5">
      <c r="D320" s="177"/>
      <c r="E320" s="177"/>
    </row>
    <row r="321" spans="4:5">
      <c r="D321" s="177"/>
      <c r="E321" s="177"/>
    </row>
    <row r="322" spans="4:5">
      <c r="D322" s="177"/>
      <c r="E322" s="177"/>
    </row>
    <row r="323" spans="4:5">
      <c r="D323" s="177"/>
      <c r="E323" s="177"/>
    </row>
    <row r="324" spans="4:5">
      <c r="D324" s="177"/>
      <c r="E324" s="177"/>
    </row>
    <row r="325" spans="4:5">
      <c r="D325" s="177"/>
      <c r="E325" s="177"/>
    </row>
    <row r="326" spans="4:5">
      <c r="D326" s="177"/>
      <c r="E326" s="177"/>
    </row>
    <row r="327" spans="4:5">
      <c r="D327" s="177"/>
      <c r="E327" s="177"/>
    </row>
    <row r="328" spans="4:5">
      <c r="D328" s="177"/>
      <c r="E328" s="177"/>
    </row>
    <row r="329" spans="4:5">
      <c r="D329" s="177"/>
      <c r="E329" s="177"/>
    </row>
    <row r="330" spans="4:5">
      <c r="D330" s="177"/>
      <c r="E330" s="177"/>
    </row>
    <row r="331" spans="4:5">
      <c r="D331" s="177"/>
      <c r="E331" s="177"/>
    </row>
    <row r="332" spans="4:5">
      <c r="D332" s="177"/>
      <c r="E332" s="177"/>
    </row>
    <row r="333" spans="4:5">
      <c r="D333" s="177"/>
      <c r="E333" s="177"/>
    </row>
    <row r="334" spans="4:5">
      <c r="D334" s="177"/>
      <c r="E334" s="177"/>
    </row>
    <row r="335" spans="4:5">
      <c r="D335" s="177"/>
      <c r="E335" s="177"/>
    </row>
    <row r="336" spans="4:5">
      <c r="D336" s="177"/>
      <c r="E336" s="177"/>
    </row>
    <row r="337" spans="4:5">
      <c r="D337" s="177"/>
      <c r="E337" s="177"/>
    </row>
    <row r="338" spans="4:5">
      <c r="D338" s="177"/>
      <c r="E338" s="177"/>
    </row>
    <row r="339" spans="4:5">
      <c r="D339" s="177"/>
      <c r="E339" s="177"/>
    </row>
    <row r="340" spans="4:5">
      <c r="D340" s="177"/>
      <c r="E340" s="177"/>
    </row>
    <row r="341" spans="4:5">
      <c r="D341" s="177"/>
      <c r="E341" s="177"/>
    </row>
    <row r="342" spans="4:5">
      <c r="D342" s="177"/>
      <c r="E342" s="177"/>
    </row>
    <row r="343" spans="4:5">
      <c r="D343" s="177"/>
      <c r="E343" s="177"/>
    </row>
    <row r="344" spans="4:5">
      <c r="D344" s="177"/>
      <c r="E344" s="177"/>
    </row>
    <row r="345" spans="4:5">
      <c r="D345" s="177"/>
      <c r="E345" s="177"/>
    </row>
    <row r="346" spans="4:5">
      <c r="D346" s="177"/>
      <c r="E346" s="177"/>
    </row>
    <row r="347" spans="4:5">
      <c r="D347" s="177"/>
      <c r="E347" s="177"/>
    </row>
    <row r="348" spans="4:5">
      <c r="D348" s="177"/>
      <c r="E348" s="177"/>
    </row>
    <row r="349" spans="4:5">
      <c r="D349" s="177"/>
      <c r="E349" s="177"/>
    </row>
    <row r="350" spans="4:5">
      <c r="D350" s="177"/>
      <c r="E350" s="177"/>
    </row>
    <row r="351" spans="4:5">
      <c r="D351" s="177"/>
      <c r="E351" s="177"/>
    </row>
    <row r="352" spans="4:5">
      <c r="D352" s="177"/>
      <c r="E352" s="177"/>
    </row>
    <row r="353" spans="4:5">
      <c r="D353" s="177"/>
      <c r="E353" s="177"/>
    </row>
    <row r="354" spans="4:5">
      <c r="D354" s="177"/>
      <c r="E354" s="177"/>
    </row>
    <row r="355" spans="4:5">
      <c r="D355" s="177"/>
      <c r="E355" s="177"/>
    </row>
    <row r="356" spans="4:5">
      <c r="D356" s="177"/>
      <c r="E356" s="177"/>
    </row>
    <row r="357" spans="4:5">
      <c r="D357" s="177"/>
      <c r="E357" s="177"/>
    </row>
    <row r="358" spans="4:5">
      <c r="D358" s="177"/>
      <c r="E358" s="177"/>
    </row>
    <row r="359" spans="4:5">
      <c r="D359" s="177"/>
      <c r="E359" s="177"/>
    </row>
    <row r="360" spans="4:5">
      <c r="D360" s="177"/>
      <c r="E360" s="177"/>
    </row>
    <row r="361" spans="4:5">
      <c r="D361" s="177"/>
      <c r="E361" s="177"/>
    </row>
    <row r="362" spans="4:5">
      <c r="D362" s="177"/>
      <c r="E362" s="177"/>
    </row>
    <row r="363" spans="4:5">
      <c r="D363" s="177"/>
      <c r="E363" s="177"/>
    </row>
    <row r="364" spans="4:5">
      <c r="D364" s="177"/>
      <c r="E364" s="177"/>
    </row>
    <row r="365" spans="4:5">
      <c r="D365" s="177"/>
      <c r="E365" s="177"/>
    </row>
    <row r="366" spans="4:5">
      <c r="D366" s="177"/>
      <c r="E366" s="177"/>
    </row>
    <row r="367" spans="4:5">
      <c r="D367" s="177"/>
      <c r="E367" s="177"/>
    </row>
    <row r="368" spans="4:5">
      <c r="D368" s="177"/>
      <c r="E368" s="177"/>
    </row>
    <row r="369" spans="4:5">
      <c r="D369" s="177"/>
      <c r="E369" s="177"/>
    </row>
    <row r="370" spans="4:5">
      <c r="D370" s="177"/>
      <c r="E370" s="177"/>
    </row>
    <row r="371" spans="4:5">
      <c r="D371" s="177"/>
      <c r="E371" s="177"/>
    </row>
    <row r="372" spans="4:5">
      <c r="D372" s="177"/>
      <c r="E372" s="177"/>
    </row>
    <row r="373" spans="4:5">
      <c r="D373" s="177"/>
      <c r="E373" s="177"/>
    </row>
    <row r="374" spans="4:5">
      <c r="D374" s="177"/>
      <c r="E374" s="177"/>
    </row>
    <row r="375" spans="4:5">
      <c r="D375" s="177"/>
      <c r="E375" s="177"/>
    </row>
    <row r="376" spans="4:5">
      <c r="D376" s="177"/>
      <c r="E376" s="177"/>
    </row>
    <row r="377" spans="4:5">
      <c r="D377" s="177"/>
      <c r="E377" s="177"/>
    </row>
    <row r="378" spans="4:5">
      <c r="D378" s="177"/>
      <c r="E378" s="177"/>
    </row>
    <row r="379" spans="4:5">
      <c r="D379" s="177"/>
      <c r="E379" s="177"/>
    </row>
    <row r="380" spans="4:5">
      <c r="D380" s="177"/>
      <c r="E380" s="177"/>
    </row>
    <row r="381" spans="4:5">
      <c r="D381" s="177"/>
      <c r="E381" s="177"/>
    </row>
    <row r="382" spans="4:5">
      <c r="D382" s="177"/>
      <c r="E382" s="177"/>
    </row>
    <row r="383" spans="4:5">
      <c r="D383" s="177"/>
      <c r="E383" s="177"/>
    </row>
    <row r="384" spans="4:5">
      <c r="D384" s="177"/>
      <c r="E384" s="177"/>
    </row>
    <row r="385" spans="4:5">
      <c r="D385" s="177"/>
      <c r="E385" s="177"/>
    </row>
    <row r="386" spans="4:5">
      <c r="D386" s="177"/>
      <c r="E386" s="177"/>
    </row>
    <row r="387" spans="4:5">
      <c r="D387" s="177"/>
      <c r="E387" s="177"/>
    </row>
    <row r="388" spans="4:5">
      <c r="D388" s="177"/>
      <c r="E388" s="177"/>
    </row>
    <row r="389" spans="4:5">
      <c r="D389" s="177"/>
      <c r="E389" s="177"/>
    </row>
    <row r="390" spans="4:5">
      <c r="D390" s="177"/>
      <c r="E390" s="177"/>
    </row>
    <row r="391" spans="4:5">
      <c r="D391" s="177"/>
      <c r="E391" s="177"/>
    </row>
    <row r="392" spans="4:5">
      <c r="D392" s="177"/>
      <c r="E392" s="177"/>
    </row>
    <row r="393" spans="4:5">
      <c r="D393" s="177"/>
      <c r="E393" s="177"/>
    </row>
    <row r="394" spans="4:5">
      <c r="D394" s="177"/>
      <c r="E394" s="177"/>
    </row>
    <row r="395" spans="4:5">
      <c r="D395" s="177"/>
      <c r="E395" s="177"/>
    </row>
    <row r="396" spans="4:5">
      <c r="D396" s="177"/>
      <c r="E396" s="177"/>
    </row>
    <row r="397" spans="4:5">
      <c r="D397" s="177"/>
      <c r="E397" s="177"/>
    </row>
    <row r="398" spans="4:5">
      <c r="D398" s="177"/>
      <c r="E398" s="177"/>
    </row>
    <row r="399" spans="4:5">
      <c r="D399" s="177"/>
      <c r="E399" s="177"/>
    </row>
    <row r="400" spans="4:5">
      <c r="D400" s="177"/>
      <c r="E400" s="177"/>
    </row>
    <row r="401" spans="4:5">
      <c r="D401" s="177"/>
      <c r="E401" s="177"/>
    </row>
    <row r="402" spans="4:5">
      <c r="D402" s="177"/>
      <c r="E402" s="177"/>
    </row>
    <row r="403" spans="4:5">
      <c r="D403" s="177"/>
      <c r="E403" s="177"/>
    </row>
    <row r="404" spans="4:5">
      <c r="D404" s="177"/>
      <c r="E404" s="177"/>
    </row>
    <row r="405" spans="4:5">
      <c r="D405" s="177"/>
      <c r="E405" s="177"/>
    </row>
    <row r="406" spans="4:5">
      <c r="D406" s="177"/>
      <c r="E406" s="177"/>
    </row>
    <row r="407" spans="4:5">
      <c r="D407" s="177"/>
      <c r="E407" s="177"/>
    </row>
    <row r="408" spans="4:5">
      <c r="D408" s="177"/>
      <c r="E408" s="177"/>
    </row>
  </sheetData>
  <mergeCells count="1">
    <mergeCell ref="M21:R21"/>
  </mergeCells>
  <conditionalFormatting sqref="B21:B51 B8:B19">
    <cfRule type="cellIs" dxfId="31" priority="7" stopIfTrue="1" operator="equal">
      <formula>"Adjustment to Income/Expense/Rate Base:"</formula>
    </cfRule>
  </conditionalFormatting>
  <conditionalFormatting sqref="K1">
    <cfRule type="cellIs" dxfId="30" priority="6" stopIfTrue="1" operator="equal">
      <formula>"x.x"</formula>
    </cfRule>
  </conditionalFormatting>
  <conditionalFormatting sqref="B20">
    <cfRule type="cellIs" dxfId="29" priority="5" stopIfTrue="1" operator="equal">
      <formula>"Adjustment to Income/Expense/Rate Base:"</formula>
    </cfRule>
  </conditionalFormatting>
  <conditionalFormatting sqref="B52:B67">
    <cfRule type="cellIs" dxfId="28" priority="4" stopIfTrue="1" operator="equal">
      <formula>"Adjustment to Income/Expense/Rate Base:"</formula>
    </cfRule>
  </conditionalFormatting>
  <conditionalFormatting sqref="C21:C51 C9:C19">
    <cfRule type="cellIs" dxfId="27" priority="3" stopIfTrue="1" operator="equal">
      <formula>"Adjustment to Income/Expense/Rate Base:"</formula>
    </cfRule>
  </conditionalFormatting>
  <conditionalFormatting sqref="C20">
    <cfRule type="cellIs" dxfId="26" priority="2" stopIfTrue="1" operator="equal">
      <formula>"Adjustment to Income/Expense/Rate Base:"</formula>
    </cfRule>
  </conditionalFormatting>
  <conditionalFormatting sqref="C52:C66">
    <cfRule type="cellIs" dxfId="25" priority="1" stopIfTrue="1" operator="equal">
      <formula>"Adjustment to Income/Expense/Rate Base:"</formula>
    </cfRule>
  </conditionalFormatting>
  <dataValidations count="4">
    <dataValidation type="list" errorStyle="warning" allowBlank="1" showInputMessage="1" showErrorMessage="1" errorTitle="Factor" error="This factor is not included in the drop-down list. Is this the factor you want to use?" sqref="WVP983092:WVP983096 JD65588:JD65592 SZ65588:SZ65592 ACV65588:ACV65592 AMR65588:AMR65592 AWN65588:AWN65592 BGJ65588:BGJ65592 BQF65588:BQF65592 CAB65588:CAB65592 CJX65588:CJX65592 CTT65588:CTT65592 DDP65588:DDP65592 DNL65588:DNL65592 DXH65588:DXH65592 EHD65588:EHD65592 EQZ65588:EQZ65592 FAV65588:FAV65592 FKR65588:FKR65592 FUN65588:FUN65592 GEJ65588:GEJ65592 GOF65588:GOF65592 GYB65588:GYB65592 HHX65588:HHX65592 HRT65588:HRT65592 IBP65588:IBP65592 ILL65588:ILL65592 IVH65588:IVH65592 JFD65588:JFD65592 JOZ65588:JOZ65592 JYV65588:JYV65592 KIR65588:KIR65592 KSN65588:KSN65592 LCJ65588:LCJ65592 LMF65588:LMF65592 LWB65588:LWB65592 MFX65588:MFX65592 MPT65588:MPT65592 MZP65588:MZP65592 NJL65588:NJL65592 NTH65588:NTH65592 ODD65588:ODD65592 OMZ65588:OMZ65592 OWV65588:OWV65592 PGR65588:PGR65592 PQN65588:PQN65592 QAJ65588:QAJ65592 QKF65588:QKF65592 QUB65588:QUB65592 RDX65588:RDX65592 RNT65588:RNT65592 RXP65588:RXP65592 SHL65588:SHL65592 SRH65588:SRH65592 TBD65588:TBD65592 TKZ65588:TKZ65592 TUV65588:TUV65592 UER65588:UER65592 UON65588:UON65592 UYJ65588:UYJ65592 VIF65588:VIF65592 VSB65588:VSB65592 WBX65588:WBX65592 WLT65588:WLT65592 WVP65588:WVP65592 JD131124:JD131128 SZ131124:SZ131128 ACV131124:ACV131128 AMR131124:AMR131128 AWN131124:AWN131128 BGJ131124:BGJ131128 BQF131124:BQF131128 CAB131124:CAB131128 CJX131124:CJX131128 CTT131124:CTT131128 DDP131124:DDP131128 DNL131124:DNL131128 DXH131124:DXH131128 EHD131124:EHD131128 EQZ131124:EQZ131128 FAV131124:FAV131128 FKR131124:FKR131128 FUN131124:FUN131128 GEJ131124:GEJ131128 GOF131124:GOF131128 GYB131124:GYB131128 HHX131124:HHX131128 HRT131124:HRT131128 IBP131124:IBP131128 ILL131124:ILL131128 IVH131124:IVH131128 JFD131124:JFD131128 JOZ131124:JOZ131128 JYV131124:JYV131128 KIR131124:KIR131128 KSN131124:KSN131128 LCJ131124:LCJ131128 LMF131124:LMF131128 LWB131124:LWB131128 MFX131124:MFX131128 MPT131124:MPT131128 MZP131124:MZP131128 NJL131124:NJL131128 NTH131124:NTH131128 ODD131124:ODD131128 OMZ131124:OMZ131128 OWV131124:OWV131128 PGR131124:PGR131128 PQN131124:PQN131128 QAJ131124:QAJ131128 QKF131124:QKF131128 QUB131124:QUB131128 RDX131124:RDX131128 RNT131124:RNT131128 RXP131124:RXP131128 SHL131124:SHL131128 SRH131124:SRH131128 TBD131124:TBD131128 TKZ131124:TKZ131128 TUV131124:TUV131128 UER131124:UER131128 UON131124:UON131128 UYJ131124:UYJ131128 VIF131124:VIF131128 VSB131124:VSB131128 WBX131124:WBX131128 WLT131124:WLT131128 WVP131124:WVP131128 JD196660:JD196664 SZ196660:SZ196664 ACV196660:ACV196664 AMR196660:AMR196664 AWN196660:AWN196664 BGJ196660:BGJ196664 BQF196660:BQF196664 CAB196660:CAB196664 CJX196660:CJX196664 CTT196660:CTT196664 DDP196660:DDP196664 DNL196660:DNL196664 DXH196660:DXH196664 EHD196660:EHD196664 EQZ196660:EQZ196664 FAV196660:FAV196664 FKR196660:FKR196664 FUN196660:FUN196664 GEJ196660:GEJ196664 GOF196660:GOF196664 GYB196660:GYB196664 HHX196660:HHX196664 HRT196660:HRT196664 IBP196660:IBP196664 ILL196660:ILL196664 IVH196660:IVH196664 JFD196660:JFD196664 JOZ196660:JOZ196664 JYV196660:JYV196664 KIR196660:KIR196664 KSN196660:KSN196664 LCJ196660:LCJ196664 LMF196660:LMF196664 LWB196660:LWB196664 MFX196660:MFX196664 MPT196660:MPT196664 MZP196660:MZP196664 NJL196660:NJL196664 NTH196660:NTH196664 ODD196660:ODD196664 OMZ196660:OMZ196664 OWV196660:OWV196664 PGR196660:PGR196664 PQN196660:PQN196664 QAJ196660:QAJ196664 QKF196660:QKF196664 QUB196660:QUB196664 RDX196660:RDX196664 RNT196660:RNT196664 RXP196660:RXP196664 SHL196660:SHL196664 SRH196660:SRH196664 TBD196660:TBD196664 TKZ196660:TKZ196664 TUV196660:TUV196664 UER196660:UER196664 UON196660:UON196664 UYJ196660:UYJ196664 VIF196660:VIF196664 VSB196660:VSB196664 WBX196660:WBX196664 WLT196660:WLT196664 WVP196660:WVP196664 JD262196:JD262200 SZ262196:SZ262200 ACV262196:ACV262200 AMR262196:AMR262200 AWN262196:AWN262200 BGJ262196:BGJ262200 BQF262196:BQF262200 CAB262196:CAB262200 CJX262196:CJX262200 CTT262196:CTT262200 DDP262196:DDP262200 DNL262196:DNL262200 DXH262196:DXH262200 EHD262196:EHD262200 EQZ262196:EQZ262200 FAV262196:FAV262200 FKR262196:FKR262200 FUN262196:FUN262200 GEJ262196:GEJ262200 GOF262196:GOF262200 GYB262196:GYB262200 HHX262196:HHX262200 HRT262196:HRT262200 IBP262196:IBP262200 ILL262196:ILL262200 IVH262196:IVH262200 JFD262196:JFD262200 JOZ262196:JOZ262200 JYV262196:JYV262200 KIR262196:KIR262200 KSN262196:KSN262200 LCJ262196:LCJ262200 LMF262196:LMF262200 LWB262196:LWB262200 MFX262196:MFX262200 MPT262196:MPT262200 MZP262196:MZP262200 NJL262196:NJL262200 NTH262196:NTH262200 ODD262196:ODD262200 OMZ262196:OMZ262200 OWV262196:OWV262200 PGR262196:PGR262200 PQN262196:PQN262200 QAJ262196:QAJ262200 QKF262196:QKF262200 QUB262196:QUB262200 RDX262196:RDX262200 RNT262196:RNT262200 RXP262196:RXP262200 SHL262196:SHL262200 SRH262196:SRH262200 TBD262196:TBD262200 TKZ262196:TKZ262200 TUV262196:TUV262200 UER262196:UER262200 UON262196:UON262200 UYJ262196:UYJ262200 VIF262196:VIF262200 VSB262196:VSB262200 WBX262196:WBX262200 WLT262196:WLT262200 WVP262196:WVP262200 JD327732:JD327736 SZ327732:SZ327736 ACV327732:ACV327736 AMR327732:AMR327736 AWN327732:AWN327736 BGJ327732:BGJ327736 BQF327732:BQF327736 CAB327732:CAB327736 CJX327732:CJX327736 CTT327732:CTT327736 DDP327732:DDP327736 DNL327732:DNL327736 DXH327732:DXH327736 EHD327732:EHD327736 EQZ327732:EQZ327736 FAV327732:FAV327736 FKR327732:FKR327736 FUN327732:FUN327736 GEJ327732:GEJ327736 GOF327732:GOF327736 GYB327732:GYB327736 HHX327732:HHX327736 HRT327732:HRT327736 IBP327732:IBP327736 ILL327732:ILL327736 IVH327732:IVH327736 JFD327732:JFD327736 JOZ327732:JOZ327736 JYV327732:JYV327736 KIR327732:KIR327736 KSN327732:KSN327736 LCJ327732:LCJ327736 LMF327732:LMF327736 LWB327732:LWB327736 MFX327732:MFX327736 MPT327732:MPT327736 MZP327732:MZP327736 NJL327732:NJL327736 NTH327732:NTH327736 ODD327732:ODD327736 OMZ327732:OMZ327736 OWV327732:OWV327736 PGR327732:PGR327736 PQN327732:PQN327736 QAJ327732:QAJ327736 QKF327732:QKF327736 QUB327732:QUB327736 RDX327732:RDX327736 RNT327732:RNT327736 RXP327732:RXP327736 SHL327732:SHL327736 SRH327732:SRH327736 TBD327732:TBD327736 TKZ327732:TKZ327736 TUV327732:TUV327736 UER327732:UER327736 UON327732:UON327736 UYJ327732:UYJ327736 VIF327732:VIF327736 VSB327732:VSB327736 WBX327732:WBX327736 WLT327732:WLT327736 WVP327732:WVP327736 JD393268:JD393272 SZ393268:SZ393272 ACV393268:ACV393272 AMR393268:AMR393272 AWN393268:AWN393272 BGJ393268:BGJ393272 BQF393268:BQF393272 CAB393268:CAB393272 CJX393268:CJX393272 CTT393268:CTT393272 DDP393268:DDP393272 DNL393268:DNL393272 DXH393268:DXH393272 EHD393268:EHD393272 EQZ393268:EQZ393272 FAV393268:FAV393272 FKR393268:FKR393272 FUN393268:FUN393272 GEJ393268:GEJ393272 GOF393268:GOF393272 GYB393268:GYB393272 HHX393268:HHX393272 HRT393268:HRT393272 IBP393268:IBP393272 ILL393268:ILL393272 IVH393268:IVH393272 JFD393268:JFD393272 JOZ393268:JOZ393272 JYV393268:JYV393272 KIR393268:KIR393272 KSN393268:KSN393272 LCJ393268:LCJ393272 LMF393268:LMF393272 LWB393268:LWB393272 MFX393268:MFX393272 MPT393268:MPT393272 MZP393268:MZP393272 NJL393268:NJL393272 NTH393268:NTH393272 ODD393268:ODD393272 OMZ393268:OMZ393272 OWV393268:OWV393272 PGR393268:PGR393272 PQN393268:PQN393272 QAJ393268:QAJ393272 QKF393268:QKF393272 QUB393268:QUB393272 RDX393268:RDX393272 RNT393268:RNT393272 RXP393268:RXP393272 SHL393268:SHL393272 SRH393268:SRH393272 TBD393268:TBD393272 TKZ393268:TKZ393272 TUV393268:TUV393272 UER393268:UER393272 UON393268:UON393272 UYJ393268:UYJ393272 VIF393268:VIF393272 VSB393268:VSB393272 WBX393268:WBX393272 WLT393268:WLT393272 WVP393268:WVP393272 JD458804:JD458808 SZ458804:SZ458808 ACV458804:ACV458808 AMR458804:AMR458808 AWN458804:AWN458808 BGJ458804:BGJ458808 BQF458804:BQF458808 CAB458804:CAB458808 CJX458804:CJX458808 CTT458804:CTT458808 DDP458804:DDP458808 DNL458804:DNL458808 DXH458804:DXH458808 EHD458804:EHD458808 EQZ458804:EQZ458808 FAV458804:FAV458808 FKR458804:FKR458808 FUN458804:FUN458808 GEJ458804:GEJ458808 GOF458804:GOF458808 GYB458804:GYB458808 HHX458804:HHX458808 HRT458804:HRT458808 IBP458804:IBP458808 ILL458804:ILL458808 IVH458804:IVH458808 JFD458804:JFD458808 JOZ458804:JOZ458808 JYV458804:JYV458808 KIR458804:KIR458808 KSN458804:KSN458808 LCJ458804:LCJ458808 LMF458804:LMF458808 LWB458804:LWB458808 MFX458804:MFX458808 MPT458804:MPT458808 MZP458804:MZP458808 NJL458804:NJL458808 NTH458804:NTH458808 ODD458804:ODD458808 OMZ458804:OMZ458808 OWV458804:OWV458808 PGR458804:PGR458808 PQN458804:PQN458808 QAJ458804:QAJ458808 QKF458804:QKF458808 QUB458804:QUB458808 RDX458804:RDX458808 RNT458804:RNT458808 RXP458804:RXP458808 SHL458804:SHL458808 SRH458804:SRH458808 TBD458804:TBD458808 TKZ458804:TKZ458808 TUV458804:TUV458808 UER458804:UER458808 UON458804:UON458808 UYJ458804:UYJ458808 VIF458804:VIF458808 VSB458804:VSB458808 WBX458804:WBX458808 WLT458804:WLT458808 WVP458804:WVP458808 JD524340:JD524344 SZ524340:SZ524344 ACV524340:ACV524344 AMR524340:AMR524344 AWN524340:AWN524344 BGJ524340:BGJ524344 BQF524340:BQF524344 CAB524340:CAB524344 CJX524340:CJX524344 CTT524340:CTT524344 DDP524340:DDP524344 DNL524340:DNL524344 DXH524340:DXH524344 EHD524340:EHD524344 EQZ524340:EQZ524344 FAV524340:FAV524344 FKR524340:FKR524344 FUN524340:FUN524344 GEJ524340:GEJ524344 GOF524340:GOF524344 GYB524340:GYB524344 HHX524340:HHX524344 HRT524340:HRT524344 IBP524340:IBP524344 ILL524340:ILL524344 IVH524340:IVH524344 JFD524340:JFD524344 JOZ524340:JOZ524344 JYV524340:JYV524344 KIR524340:KIR524344 KSN524340:KSN524344 LCJ524340:LCJ524344 LMF524340:LMF524344 LWB524340:LWB524344 MFX524340:MFX524344 MPT524340:MPT524344 MZP524340:MZP524344 NJL524340:NJL524344 NTH524340:NTH524344 ODD524340:ODD524344 OMZ524340:OMZ524344 OWV524340:OWV524344 PGR524340:PGR524344 PQN524340:PQN524344 QAJ524340:QAJ524344 QKF524340:QKF524344 QUB524340:QUB524344 RDX524340:RDX524344 RNT524340:RNT524344 RXP524340:RXP524344 SHL524340:SHL524344 SRH524340:SRH524344 TBD524340:TBD524344 TKZ524340:TKZ524344 TUV524340:TUV524344 UER524340:UER524344 UON524340:UON524344 UYJ524340:UYJ524344 VIF524340:VIF524344 VSB524340:VSB524344 WBX524340:WBX524344 WLT524340:WLT524344 WVP524340:WVP524344 JD589876:JD589880 SZ589876:SZ589880 ACV589876:ACV589880 AMR589876:AMR589880 AWN589876:AWN589880 BGJ589876:BGJ589880 BQF589876:BQF589880 CAB589876:CAB589880 CJX589876:CJX589880 CTT589876:CTT589880 DDP589876:DDP589880 DNL589876:DNL589880 DXH589876:DXH589880 EHD589876:EHD589880 EQZ589876:EQZ589880 FAV589876:FAV589880 FKR589876:FKR589880 FUN589876:FUN589880 GEJ589876:GEJ589880 GOF589876:GOF589880 GYB589876:GYB589880 HHX589876:HHX589880 HRT589876:HRT589880 IBP589876:IBP589880 ILL589876:ILL589880 IVH589876:IVH589880 JFD589876:JFD589880 JOZ589876:JOZ589880 JYV589876:JYV589880 KIR589876:KIR589880 KSN589876:KSN589880 LCJ589876:LCJ589880 LMF589876:LMF589880 LWB589876:LWB589880 MFX589876:MFX589880 MPT589876:MPT589880 MZP589876:MZP589880 NJL589876:NJL589880 NTH589876:NTH589880 ODD589876:ODD589880 OMZ589876:OMZ589880 OWV589876:OWV589880 PGR589876:PGR589880 PQN589876:PQN589880 QAJ589876:QAJ589880 QKF589876:QKF589880 QUB589876:QUB589880 RDX589876:RDX589880 RNT589876:RNT589880 RXP589876:RXP589880 SHL589876:SHL589880 SRH589876:SRH589880 TBD589876:TBD589880 TKZ589876:TKZ589880 TUV589876:TUV589880 UER589876:UER589880 UON589876:UON589880 UYJ589876:UYJ589880 VIF589876:VIF589880 VSB589876:VSB589880 WBX589876:WBX589880 WLT589876:WLT589880 WVP589876:WVP589880 JD655412:JD655416 SZ655412:SZ655416 ACV655412:ACV655416 AMR655412:AMR655416 AWN655412:AWN655416 BGJ655412:BGJ655416 BQF655412:BQF655416 CAB655412:CAB655416 CJX655412:CJX655416 CTT655412:CTT655416 DDP655412:DDP655416 DNL655412:DNL655416 DXH655412:DXH655416 EHD655412:EHD655416 EQZ655412:EQZ655416 FAV655412:FAV655416 FKR655412:FKR655416 FUN655412:FUN655416 GEJ655412:GEJ655416 GOF655412:GOF655416 GYB655412:GYB655416 HHX655412:HHX655416 HRT655412:HRT655416 IBP655412:IBP655416 ILL655412:ILL655416 IVH655412:IVH655416 JFD655412:JFD655416 JOZ655412:JOZ655416 JYV655412:JYV655416 KIR655412:KIR655416 KSN655412:KSN655416 LCJ655412:LCJ655416 LMF655412:LMF655416 LWB655412:LWB655416 MFX655412:MFX655416 MPT655412:MPT655416 MZP655412:MZP655416 NJL655412:NJL655416 NTH655412:NTH655416 ODD655412:ODD655416 OMZ655412:OMZ655416 OWV655412:OWV655416 PGR655412:PGR655416 PQN655412:PQN655416 QAJ655412:QAJ655416 QKF655412:QKF655416 QUB655412:QUB655416 RDX655412:RDX655416 RNT655412:RNT655416 RXP655412:RXP655416 SHL655412:SHL655416 SRH655412:SRH655416 TBD655412:TBD655416 TKZ655412:TKZ655416 TUV655412:TUV655416 UER655412:UER655416 UON655412:UON655416 UYJ655412:UYJ655416 VIF655412:VIF655416 VSB655412:VSB655416 WBX655412:WBX655416 WLT655412:WLT655416 WVP655412:WVP655416 JD720948:JD720952 SZ720948:SZ720952 ACV720948:ACV720952 AMR720948:AMR720952 AWN720948:AWN720952 BGJ720948:BGJ720952 BQF720948:BQF720952 CAB720948:CAB720952 CJX720948:CJX720952 CTT720948:CTT720952 DDP720948:DDP720952 DNL720948:DNL720952 DXH720948:DXH720952 EHD720948:EHD720952 EQZ720948:EQZ720952 FAV720948:FAV720952 FKR720948:FKR720952 FUN720948:FUN720952 GEJ720948:GEJ720952 GOF720948:GOF720952 GYB720948:GYB720952 HHX720948:HHX720952 HRT720948:HRT720952 IBP720948:IBP720952 ILL720948:ILL720952 IVH720948:IVH720952 JFD720948:JFD720952 JOZ720948:JOZ720952 JYV720948:JYV720952 KIR720948:KIR720952 KSN720948:KSN720952 LCJ720948:LCJ720952 LMF720948:LMF720952 LWB720948:LWB720952 MFX720948:MFX720952 MPT720948:MPT720952 MZP720948:MZP720952 NJL720948:NJL720952 NTH720948:NTH720952 ODD720948:ODD720952 OMZ720948:OMZ720952 OWV720948:OWV720952 PGR720948:PGR720952 PQN720948:PQN720952 QAJ720948:QAJ720952 QKF720948:QKF720952 QUB720948:QUB720952 RDX720948:RDX720952 RNT720948:RNT720952 RXP720948:RXP720952 SHL720948:SHL720952 SRH720948:SRH720952 TBD720948:TBD720952 TKZ720948:TKZ720952 TUV720948:TUV720952 UER720948:UER720952 UON720948:UON720952 UYJ720948:UYJ720952 VIF720948:VIF720952 VSB720948:VSB720952 WBX720948:WBX720952 WLT720948:WLT720952 WVP720948:WVP720952 JD786484:JD786488 SZ786484:SZ786488 ACV786484:ACV786488 AMR786484:AMR786488 AWN786484:AWN786488 BGJ786484:BGJ786488 BQF786484:BQF786488 CAB786484:CAB786488 CJX786484:CJX786488 CTT786484:CTT786488 DDP786484:DDP786488 DNL786484:DNL786488 DXH786484:DXH786488 EHD786484:EHD786488 EQZ786484:EQZ786488 FAV786484:FAV786488 FKR786484:FKR786488 FUN786484:FUN786488 GEJ786484:GEJ786488 GOF786484:GOF786488 GYB786484:GYB786488 HHX786484:HHX786488 HRT786484:HRT786488 IBP786484:IBP786488 ILL786484:ILL786488 IVH786484:IVH786488 JFD786484:JFD786488 JOZ786484:JOZ786488 JYV786484:JYV786488 KIR786484:KIR786488 KSN786484:KSN786488 LCJ786484:LCJ786488 LMF786484:LMF786488 LWB786484:LWB786488 MFX786484:MFX786488 MPT786484:MPT786488 MZP786484:MZP786488 NJL786484:NJL786488 NTH786484:NTH786488 ODD786484:ODD786488 OMZ786484:OMZ786488 OWV786484:OWV786488 PGR786484:PGR786488 PQN786484:PQN786488 QAJ786484:QAJ786488 QKF786484:QKF786488 QUB786484:QUB786488 RDX786484:RDX786488 RNT786484:RNT786488 RXP786484:RXP786488 SHL786484:SHL786488 SRH786484:SRH786488 TBD786484:TBD786488 TKZ786484:TKZ786488 TUV786484:TUV786488 UER786484:UER786488 UON786484:UON786488 UYJ786484:UYJ786488 VIF786484:VIF786488 VSB786484:VSB786488 WBX786484:WBX786488 WLT786484:WLT786488 WVP786484:WVP786488 JD852020:JD852024 SZ852020:SZ852024 ACV852020:ACV852024 AMR852020:AMR852024 AWN852020:AWN852024 BGJ852020:BGJ852024 BQF852020:BQF852024 CAB852020:CAB852024 CJX852020:CJX852024 CTT852020:CTT852024 DDP852020:DDP852024 DNL852020:DNL852024 DXH852020:DXH852024 EHD852020:EHD852024 EQZ852020:EQZ852024 FAV852020:FAV852024 FKR852020:FKR852024 FUN852020:FUN852024 GEJ852020:GEJ852024 GOF852020:GOF852024 GYB852020:GYB852024 HHX852020:HHX852024 HRT852020:HRT852024 IBP852020:IBP852024 ILL852020:ILL852024 IVH852020:IVH852024 JFD852020:JFD852024 JOZ852020:JOZ852024 JYV852020:JYV852024 KIR852020:KIR852024 KSN852020:KSN852024 LCJ852020:LCJ852024 LMF852020:LMF852024 LWB852020:LWB852024 MFX852020:MFX852024 MPT852020:MPT852024 MZP852020:MZP852024 NJL852020:NJL852024 NTH852020:NTH852024 ODD852020:ODD852024 OMZ852020:OMZ852024 OWV852020:OWV852024 PGR852020:PGR852024 PQN852020:PQN852024 QAJ852020:QAJ852024 QKF852020:QKF852024 QUB852020:QUB852024 RDX852020:RDX852024 RNT852020:RNT852024 RXP852020:RXP852024 SHL852020:SHL852024 SRH852020:SRH852024 TBD852020:TBD852024 TKZ852020:TKZ852024 TUV852020:TUV852024 UER852020:UER852024 UON852020:UON852024 UYJ852020:UYJ852024 VIF852020:VIF852024 VSB852020:VSB852024 WBX852020:WBX852024 WLT852020:WLT852024 WVP852020:WVP852024 JD917556:JD917560 SZ917556:SZ917560 ACV917556:ACV917560 AMR917556:AMR917560 AWN917556:AWN917560 BGJ917556:BGJ917560 BQF917556:BQF917560 CAB917556:CAB917560 CJX917556:CJX917560 CTT917556:CTT917560 DDP917556:DDP917560 DNL917556:DNL917560 DXH917556:DXH917560 EHD917556:EHD917560 EQZ917556:EQZ917560 FAV917556:FAV917560 FKR917556:FKR917560 FUN917556:FUN917560 GEJ917556:GEJ917560 GOF917556:GOF917560 GYB917556:GYB917560 HHX917556:HHX917560 HRT917556:HRT917560 IBP917556:IBP917560 ILL917556:ILL917560 IVH917556:IVH917560 JFD917556:JFD917560 JOZ917556:JOZ917560 JYV917556:JYV917560 KIR917556:KIR917560 KSN917556:KSN917560 LCJ917556:LCJ917560 LMF917556:LMF917560 LWB917556:LWB917560 MFX917556:MFX917560 MPT917556:MPT917560 MZP917556:MZP917560 NJL917556:NJL917560 NTH917556:NTH917560 ODD917556:ODD917560 OMZ917556:OMZ917560 OWV917556:OWV917560 PGR917556:PGR917560 PQN917556:PQN917560 QAJ917556:QAJ917560 QKF917556:QKF917560 QUB917556:QUB917560 RDX917556:RDX917560 RNT917556:RNT917560 RXP917556:RXP917560 SHL917556:SHL917560 SRH917556:SRH917560 TBD917556:TBD917560 TKZ917556:TKZ917560 TUV917556:TUV917560 UER917556:UER917560 UON917556:UON917560 UYJ917556:UYJ917560 VIF917556:VIF917560 VSB917556:VSB917560 WBX917556:WBX917560 WLT917556:WLT917560 WVP917556:WVP917560 JD983092:JD983096 SZ983092:SZ983096 ACV983092:ACV983096 AMR983092:AMR983096 AWN983092:AWN983096 BGJ983092:BGJ983096 BQF983092:BQF983096 CAB983092:CAB983096 CJX983092:CJX983096 CTT983092:CTT983096 DDP983092:DDP983096 DNL983092:DNL983096 DXH983092:DXH983096 EHD983092:EHD983096 EQZ983092:EQZ983096 FAV983092:FAV983096 FKR983092:FKR983096 FUN983092:FUN983096 GEJ983092:GEJ983096 GOF983092:GOF983096 GYB983092:GYB983096 HHX983092:HHX983096 HRT983092:HRT983096 IBP983092:IBP983096 ILL983092:ILL983096 IVH983092:IVH983096 JFD983092:JFD983096 JOZ983092:JOZ983096 JYV983092:JYV983096 KIR983092:KIR983096 KSN983092:KSN983096 LCJ983092:LCJ983096 LMF983092:LMF983096 LWB983092:LWB983096 MFX983092:MFX983096 MPT983092:MPT983096 MZP983092:MZP983096 NJL983092:NJL983096 NTH983092:NTH983096 ODD983092:ODD983096 OMZ983092:OMZ983096 OWV983092:OWV983096 PGR983092:PGR983096 PQN983092:PQN983096 QAJ983092:QAJ983096 QKF983092:QKF983096 QUB983092:QUB983096 RDX983092:RDX983096 RNT983092:RNT983096 RXP983092:RXP983096 SHL983092:SHL983096 SRH983092:SRH983096 TBD983092:TBD983096 TKZ983092:TKZ983096 TUV983092:TUV983096 UER983092:UER983096 UON983092:UON983096 UYJ983092:UYJ983096 VIF983092:VIF983096 VSB983092:VSB983096 WBX983092:WBX983096 WLT983092:WLT983096 H50 WVP52:WVP56 WLT52:WLT56 WBX52:WBX56 VSB52:VSB56 VIF52:VIF56 UYJ52:UYJ56 UON52:UON56 UER52:UER56 TUV52:TUV56 TKZ52:TKZ56 TBD52:TBD56 SRH52:SRH56 SHL52:SHL56 RXP52:RXP56 RNT52:RNT56 RDX52:RDX56 QUB52:QUB56 QKF52:QKF56 QAJ52:QAJ56 PQN52:PQN56 PGR52:PGR56 OWV52:OWV56 OMZ52:OMZ56 ODD52:ODD56 NTH52:NTH56 NJL52:NJL56 MZP52:MZP56 MPT52:MPT56 MFX52:MFX56 LWB52:LWB56 LMF52:LMF56 LCJ52:LCJ56 KSN52:KSN56 KIR52:KIR56 JYV52:JYV56 JOZ52:JOZ56 JFD52:JFD56 IVH52:IVH56 ILL52:ILL56 IBP52:IBP56 HRT52:HRT56 HHX52:HHX56 GYB52:GYB56 GOF52:GOF56 GEJ52:GEJ56 FUN52:FUN56 FKR52:FKR56 FAV52:FAV56 EQZ52:EQZ56 EHD52:EHD56 DXH52:DXH56 DNL52:DNL56 DDP52:DDP56 CTT52:CTT56 CJX52:CJX56 CAB52:CAB56 BQF52:BQF56 BGJ52:BGJ56 AWN52:AWN56 AMR52:AMR56 ACV52:ACV56 SZ52:SZ56 JD52:JD56">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N983093:WVN983096 JB53:JB56 SX53:SX56 ACT53:ACT56 AMP53:AMP56 AWL53:AWL56 BGH53:BGH56 BQD53:BQD56 BZZ53:BZZ56 CJV53:CJV56 CTR53:CTR56 DDN53:DDN56 DNJ53:DNJ56 DXF53:DXF56 EHB53:EHB56 EQX53:EQX56 FAT53:FAT56 FKP53:FKP56 FUL53:FUL56 GEH53:GEH56 GOD53:GOD56 GXZ53:GXZ56 HHV53:HHV56 HRR53:HRR56 IBN53:IBN56 ILJ53:ILJ56 IVF53:IVF56 JFB53:JFB56 JOX53:JOX56 JYT53:JYT56 KIP53:KIP56 KSL53:KSL56 LCH53:LCH56 LMD53:LMD56 LVZ53:LVZ56 MFV53:MFV56 MPR53:MPR56 MZN53:MZN56 NJJ53:NJJ56 NTF53:NTF56 ODB53:ODB56 OMX53:OMX56 OWT53:OWT56 PGP53:PGP56 PQL53:PQL56 QAH53:QAH56 QKD53:QKD56 QTZ53:QTZ56 RDV53:RDV56 RNR53:RNR56 RXN53:RXN56 SHJ53:SHJ56 SRF53:SRF56 TBB53:TBB56 TKX53:TKX56 TUT53:TUT56 UEP53:UEP56 UOL53:UOL56 UYH53:UYH56 VID53:VID56 VRZ53:VRZ56 WBV53:WBV56 WLR53:WLR56 WVN53:WVN56 F65587:F65590 JB65589:JB65592 SX65589:SX65592 ACT65589:ACT65592 AMP65589:AMP65592 AWL65589:AWL65592 BGH65589:BGH65592 BQD65589:BQD65592 BZZ65589:BZZ65592 CJV65589:CJV65592 CTR65589:CTR65592 DDN65589:DDN65592 DNJ65589:DNJ65592 DXF65589:DXF65592 EHB65589:EHB65592 EQX65589:EQX65592 FAT65589:FAT65592 FKP65589:FKP65592 FUL65589:FUL65592 GEH65589:GEH65592 GOD65589:GOD65592 GXZ65589:GXZ65592 HHV65589:HHV65592 HRR65589:HRR65592 IBN65589:IBN65592 ILJ65589:ILJ65592 IVF65589:IVF65592 JFB65589:JFB65592 JOX65589:JOX65592 JYT65589:JYT65592 KIP65589:KIP65592 KSL65589:KSL65592 LCH65589:LCH65592 LMD65589:LMD65592 LVZ65589:LVZ65592 MFV65589:MFV65592 MPR65589:MPR65592 MZN65589:MZN65592 NJJ65589:NJJ65592 NTF65589:NTF65592 ODB65589:ODB65592 OMX65589:OMX65592 OWT65589:OWT65592 PGP65589:PGP65592 PQL65589:PQL65592 QAH65589:QAH65592 QKD65589:QKD65592 QTZ65589:QTZ65592 RDV65589:RDV65592 RNR65589:RNR65592 RXN65589:RXN65592 SHJ65589:SHJ65592 SRF65589:SRF65592 TBB65589:TBB65592 TKX65589:TKX65592 TUT65589:TUT65592 UEP65589:UEP65592 UOL65589:UOL65592 UYH65589:UYH65592 VID65589:VID65592 VRZ65589:VRZ65592 WBV65589:WBV65592 WLR65589:WLR65592 WVN65589:WVN65592 F131123:F131126 JB131125:JB131128 SX131125:SX131128 ACT131125:ACT131128 AMP131125:AMP131128 AWL131125:AWL131128 BGH131125:BGH131128 BQD131125:BQD131128 BZZ131125:BZZ131128 CJV131125:CJV131128 CTR131125:CTR131128 DDN131125:DDN131128 DNJ131125:DNJ131128 DXF131125:DXF131128 EHB131125:EHB131128 EQX131125:EQX131128 FAT131125:FAT131128 FKP131125:FKP131128 FUL131125:FUL131128 GEH131125:GEH131128 GOD131125:GOD131128 GXZ131125:GXZ131128 HHV131125:HHV131128 HRR131125:HRR131128 IBN131125:IBN131128 ILJ131125:ILJ131128 IVF131125:IVF131128 JFB131125:JFB131128 JOX131125:JOX131128 JYT131125:JYT131128 KIP131125:KIP131128 KSL131125:KSL131128 LCH131125:LCH131128 LMD131125:LMD131128 LVZ131125:LVZ131128 MFV131125:MFV131128 MPR131125:MPR131128 MZN131125:MZN131128 NJJ131125:NJJ131128 NTF131125:NTF131128 ODB131125:ODB131128 OMX131125:OMX131128 OWT131125:OWT131128 PGP131125:PGP131128 PQL131125:PQL131128 QAH131125:QAH131128 QKD131125:QKD131128 QTZ131125:QTZ131128 RDV131125:RDV131128 RNR131125:RNR131128 RXN131125:RXN131128 SHJ131125:SHJ131128 SRF131125:SRF131128 TBB131125:TBB131128 TKX131125:TKX131128 TUT131125:TUT131128 UEP131125:UEP131128 UOL131125:UOL131128 UYH131125:UYH131128 VID131125:VID131128 VRZ131125:VRZ131128 WBV131125:WBV131128 WLR131125:WLR131128 WVN131125:WVN131128 F196659:F196662 JB196661:JB196664 SX196661:SX196664 ACT196661:ACT196664 AMP196661:AMP196664 AWL196661:AWL196664 BGH196661:BGH196664 BQD196661:BQD196664 BZZ196661:BZZ196664 CJV196661:CJV196664 CTR196661:CTR196664 DDN196661:DDN196664 DNJ196661:DNJ196664 DXF196661:DXF196664 EHB196661:EHB196664 EQX196661:EQX196664 FAT196661:FAT196664 FKP196661:FKP196664 FUL196661:FUL196664 GEH196661:GEH196664 GOD196661:GOD196664 GXZ196661:GXZ196664 HHV196661:HHV196664 HRR196661:HRR196664 IBN196661:IBN196664 ILJ196661:ILJ196664 IVF196661:IVF196664 JFB196661:JFB196664 JOX196661:JOX196664 JYT196661:JYT196664 KIP196661:KIP196664 KSL196661:KSL196664 LCH196661:LCH196664 LMD196661:LMD196664 LVZ196661:LVZ196664 MFV196661:MFV196664 MPR196661:MPR196664 MZN196661:MZN196664 NJJ196661:NJJ196664 NTF196661:NTF196664 ODB196661:ODB196664 OMX196661:OMX196664 OWT196661:OWT196664 PGP196661:PGP196664 PQL196661:PQL196664 QAH196661:QAH196664 QKD196661:QKD196664 QTZ196661:QTZ196664 RDV196661:RDV196664 RNR196661:RNR196664 RXN196661:RXN196664 SHJ196661:SHJ196664 SRF196661:SRF196664 TBB196661:TBB196664 TKX196661:TKX196664 TUT196661:TUT196664 UEP196661:UEP196664 UOL196661:UOL196664 UYH196661:UYH196664 VID196661:VID196664 VRZ196661:VRZ196664 WBV196661:WBV196664 WLR196661:WLR196664 WVN196661:WVN196664 F262195:F262198 JB262197:JB262200 SX262197:SX262200 ACT262197:ACT262200 AMP262197:AMP262200 AWL262197:AWL262200 BGH262197:BGH262200 BQD262197:BQD262200 BZZ262197:BZZ262200 CJV262197:CJV262200 CTR262197:CTR262200 DDN262197:DDN262200 DNJ262197:DNJ262200 DXF262197:DXF262200 EHB262197:EHB262200 EQX262197:EQX262200 FAT262197:FAT262200 FKP262197:FKP262200 FUL262197:FUL262200 GEH262197:GEH262200 GOD262197:GOD262200 GXZ262197:GXZ262200 HHV262197:HHV262200 HRR262197:HRR262200 IBN262197:IBN262200 ILJ262197:ILJ262200 IVF262197:IVF262200 JFB262197:JFB262200 JOX262197:JOX262200 JYT262197:JYT262200 KIP262197:KIP262200 KSL262197:KSL262200 LCH262197:LCH262200 LMD262197:LMD262200 LVZ262197:LVZ262200 MFV262197:MFV262200 MPR262197:MPR262200 MZN262197:MZN262200 NJJ262197:NJJ262200 NTF262197:NTF262200 ODB262197:ODB262200 OMX262197:OMX262200 OWT262197:OWT262200 PGP262197:PGP262200 PQL262197:PQL262200 QAH262197:QAH262200 QKD262197:QKD262200 QTZ262197:QTZ262200 RDV262197:RDV262200 RNR262197:RNR262200 RXN262197:RXN262200 SHJ262197:SHJ262200 SRF262197:SRF262200 TBB262197:TBB262200 TKX262197:TKX262200 TUT262197:TUT262200 UEP262197:UEP262200 UOL262197:UOL262200 UYH262197:UYH262200 VID262197:VID262200 VRZ262197:VRZ262200 WBV262197:WBV262200 WLR262197:WLR262200 WVN262197:WVN262200 F327731:F327734 JB327733:JB327736 SX327733:SX327736 ACT327733:ACT327736 AMP327733:AMP327736 AWL327733:AWL327736 BGH327733:BGH327736 BQD327733:BQD327736 BZZ327733:BZZ327736 CJV327733:CJV327736 CTR327733:CTR327736 DDN327733:DDN327736 DNJ327733:DNJ327736 DXF327733:DXF327736 EHB327733:EHB327736 EQX327733:EQX327736 FAT327733:FAT327736 FKP327733:FKP327736 FUL327733:FUL327736 GEH327733:GEH327736 GOD327733:GOD327736 GXZ327733:GXZ327736 HHV327733:HHV327736 HRR327733:HRR327736 IBN327733:IBN327736 ILJ327733:ILJ327736 IVF327733:IVF327736 JFB327733:JFB327736 JOX327733:JOX327736 JYT327733:JYT327736 KIP327733:KIP327736 KSL327733:KSL327736 LCH327733:LCH327736 LMD327733:LMD327736 LVZ327733:LVZ327736 MFV327733:MFV327736 MPR327733:MPR327736 MZN327733:MZN327736 NJJ327733:NJJ327736 NTF327733:NTF327736 ODB327733:ODB327736 OMX327733:OMX327736 OWT327733:OWT327736 PGP327733:PGP327736 PQL327733:PQL327736 QAH327733:QAH327736 QKD327733:QKD327736 QTZ327733:QTZ327736 RDV327733:RDV327736 RNR327733:RNR327736 RXN327733:RXN327736 SHJ327733:SHJ327736 SRF327733:SRF327736 TBB327733:TBB327736 TKX327733:TKX327736 TUT327733:TUT327736 UEP327733:UEP327736 UOL327733:UOL327736 UYH327733:UYH327736 VID327733:VID327736 VRZ327733:VRZ327736 WBV327733:WBV327736 WLR327733:WLR327736 WVN327733:WVN327736 F393267:F393270 JB393269:JB393272 SX393269:SX393272 ACT393269:ACT393272 AMP393269:AMP393272 AWL393269:AWL393272 BGH393269:BGH393272 BQD393269:BQD393272 BZZ393269:BZZ393272 CJV393269:CJV393272 CTR393269:CTR393272 DDN393269:DDN393272 DNJ393269:DNJ393272 DXF393269:DXF393272 EHB393269:EHB393272 EQX393269:EQX393272 FAT393269:FAT393272 FKP393269:FKP393272 FUL393269:FUL393272 GEH393269:GEH393272 GOD393269:GOD393272 GXZ393269:GXZ393272 HHV393269:HHV393272 HRR393269:HRR393272 IBN393269:IBN393272 ILJ393269:ILJ393272 IVF393269:IVF393272 JFB393269:JFB393272 JOX393269:JOX393272 JYT393269:JYT393272 KIP393269:KIP393272 KSL393269:KSL393272 LCH393269:LCH393272 LMD393269:LMD393272 LVZ393269:LVZ393272 MFV393269:MFV393272 MPR393269:MPR393272 MZN393269:MZN393272 NJJ393269:NJJ393272 NTF393269:NTF393272 ODB393269:ODB393272 OMX393269:OMX393272 OWT393269:OWT393272 PGP393269:PGP393272 PQL393269:PQL393272 QAH393269:QAH393272 QKD393269:QKD393272 QTZ393269:QTZ393272 RDV393269:RDV393272 RNR393269:RNR393272 RXN393269:RXN393272 SHJ393269:SHJ393272 SRF393269:SRF393272 TBB393269:TBB393272 TKX393269:TKX393272 TUT393269:TUT393272 UEP393269:UEP393272 UOL393269:UOL393272 UYH393269:UYH393272 VID393269:VID393272 VRZ393269:VRZ393272 WBV393269:WBV393272 WLR393269:WLR393272 WVN393269:WVN393272 F458803:F458806 JB458805:JB458808 SX458805:SX458808 ACT458805:ACT458808 AMP458805:AMP458808 AWL458805:AWL458808 BGH458805:BGH458808 BQD458805:BQD458808 BZZ458805:BZZ458808 CJV458805:CJV458808 CTR458805:CTR458808 DDN458805:DDN458808 DNJ458805:DNJ458808 DXF458805:DXF458808 EHB458805:EHB458808 EQX458805:EQX458808 FAT458805:FAT458808 FKP458805:FKP458808 FUL458805:FUL458808 GEH458805:GEH458808 GOD458805:GOD458808 GXZ458805:GXZ458808 HHV458805:HHV458808 HRR458805:HRR458808 IBN458805:IBN458808 ILJ458805:ILJ458808 IVF458805:IVF458808 JFB458805:JFB458808 JOX458805:JOX458808 JYT458805:JYT458808 KIP458805:KIP458808 KSL458805:KSL458808 LCH458805:LCH458808 LMD458805:LMD458808 LVZ458805:LVZ458808 MFV458805:MFV458808 MPR458805:MPR458808 MZN458805:MZN458808 NJJ458805:NJJ458808 NTF458805:NTF458808 ODB458805:ODB458808 OMX458805:OMX458808 OWT458805:OWT458808 PGP458805:PGP458808 PQL458805:PQL458808 QAH458805:QAH458808 QKD458805:QKD458808 QTZ458805:QTZ458808 RDV458805:RDV458808 RNR458805:RNR458808 RXN458805:RXN458808 SHJ458805:SHJ458808 SRF458805:SRF458808 TBB458805:TBB458808 TKX458805:TKX458808 TUT458805:TUT458808 UEP458805:UEP458808 UOL458805:UOL458808 UYH458805:UYH458808 VID458805:VID458808 VRZ458805:VRZ458808 WBV458805:WBV458808 WLR458805:WLR458808 WVN458805:WVN458808 F524339:F524342 JB524341:JB524344 SX524341:SX524344 ACT524341:ACT524344 AMP524341:AMP524344 AWL524341:AWL524344 BGH524341:BGH524344 BQD524341:BQD524344 BZZ524341:BZZ524344 CJV524341:CJV524344 CTR524341:CTR524344 DDN524341:DDN524344 DNJ524341:DNJ524344 DXF524341:DXF524344 EHB524341:EHB524344 EQX524341:EQX524344 FAT524341:FAT524344 FKP524341:FKP524344 FUL524341:FUL524344 GEH524341:GEH524344 GOD524341:GOD524344 GXZ524341:GXZ524344 HHV524341:HHV524344 HRR524341:HRR524344 IBN524341:IBN524344 ILJ524341:ILJ524344 IVF524341:IVF524344 JFB524341:JFB524344 JOX524341:JOX524344 JYT524341:JYT524344 KIP524341:KIP524344 KSL524341:KSL524344 LCH524341:LCH524344 LMD524341:LMD524344 LVZ524341:LVZ524344 MFV524341:MFV524344 MPR524341:MPR524344 MZN524341:MZN524344 NJJ524341:NJJ524344 NTF524341:NTF524344 ODB524341:ODB524344 OMX524341:OMX524344 OWT524341:OWT524344 PGP524341:PGP524344 PQL524341:PQL524344 QAH524341:QAH524344 QKD524341:QKD524344 QTZ524341:QTZ524344 RDV524341:RDV524344 RNR524341:RNR524344 RXN524341:RXN524344 SHJ524341:SHJ524344 SRF524341:SRF524344 TBB524341:TBB524344 TKX524341:TKX524344 TUT524341:TUT524344 UEP524341:UEP524344 UOL524341:UOL524344 UYH524341:UYH524344 VID524341:VID524344 VRZ524341:VRZ524344 WBV524341:WBV524344 WLR524341:WLR524344 WVN524341:WVN524344 F589875:F589878 JB589877:JB589880 SX589877:SX589880 ACT589877:ACT589880 AMP589877:AMP589880 AWL589877:AWL589880 BGH589877:BGH589880 BQD589877:BQD589880 BZZ589877:BZZ589880 CJV589877:CJV589880 CTR589877:CTR589880 DDN589877:DDN589880 DNJ589877:DNJ589880 DXF589877:DXF589880 EHB589877:EHB589880 EQX589877:EQX589880 FAT589877:FAT589880 FKP589877:FKP589880 FUL589877:FUL589880 GEH589877:GEH589880 GOD589877:GOD589880 GXZ589877:GXZ589880 HHV589877:HHV589880 HRR589877:HRR589880 IBN589877:IBN589880 ILJ589877:ILJ589880 IVF589877:IVF589880 JFB589877:JFB589880 JOX589877:JOX589880 JYT589877:JYT589880 KIP589877:KIP589880 KSL589877:KSL589880 LCH589877:LCH589880 LMD589877:LMD589880 LVZ589877:LVZ589880 MFV589877:MFV589880 MPR589877:MPR589880 MZN589877:MZN589880 NJJ589877:NJJ589880 NTF589877:NTF589880 ODB589877:ODB589880 OMX589877:OMX589880 OWT589877:OWT589880 PGP589877:PGP589880 PQL589877:PQL589880 QAH589877:QAH589880 QKD589877:QKD589880 QTZ589877:QTZ589880 RDV589877:RDV589880 RNR589877:RNR589880 RXN589877:RXN589880 SHJ589877:SHJ589880 SRF589877:SRF589880 TBB589877:TBB589880 TKX589877:TKX589880 TUT589877:TUT589880 UEP589877:UEP589880 UOL589877:UOL589880 UYH589877:UYH589880 VID589877:VID589880 VRZ589877:VRZ589880 WBV589877:WBV589880 WLR589877:WLR589880 WVN589877:WVN589880 F655411:F655414 JB655413:JB655416 SX655413:SX655416 ACT655413:ACT655416 AMP655413:AMP655416 AWL655413:AWL655416 BGH655413:BGH655416 BQD655413:BQD655416 BZZ655413:BZZ655416 CJV655413:CJV655416 CTR655413:CTR655416 DDN655413:DDN655416 DNJ655413:DNJ655416 DXF655413:DXF655416 EHB655413:EHB655416 EQX655413:EQX655416 FAT655413:FAT655416 FKP655413:FKP655416 FUL655413:FUL655416 GEH655413:GEH655416 GOD655413:GOD655416 GXZ655413:GXZ655416 HHV655413:HHV655416 HRR655413:HRR655416 IBN655413:IBN655416 ILJ655413:ILJ655416 IVF655413:IVF655416 JFB655413:JFB655416 JOX655413:JOX655416 JYT655413:JYT655416 KIP655413:KIP655416 KSL655413:KSL655416 LCH655413:LCH655416 LMD655413:LMD655416 LVZ655413:LVZ655416 MFV655413:MFV655416 MPR655413:MPR655416 MZN655413:MZN655416 NJJ655413:NJJ655416 NTF655413:NTF655416 ODB655413:ODB655416 OMX655413:OMX655416 OWT655413:OWT655416 PGP655413:PGP655416 PQL655413:PQL655416 QAH655413:QAH655416 QKD655413:QKD655416 QTZ655413:QTZ655416 RDV655413:RDV655416 RNR655413:RNR655416 RXN655413:RXN655416 SHJ655413:SHJ655416 SRF655413:SRF655416 TBB655413:TBB655416 TKX655413:TKX655416 TUT655413:TUT655416 UEP655413:UEP655416 UOL655413:UOL655416 UYH655413:UYH655416 VID655413:VID655416 VRZ655413:VRZ655416 WBV655413:WBV655416 WLR655413:WLR655416 WVN655413:WVN655416 F720947:F720950 JB720949:JB720952 SX720949:SX720952 ACT720949:ACT720952 AMP720949:AMP720952 AWL720949:AWL720952 BGH720949:BGH720952 BQD720949:BQD720952 BZZ720949:BZZ720952 CJV720949:CJV720952 CTR720949:CTR720952 DDN720949:DDN720952 DNJ720949:DNJ720952 DXF720949:DXF720952 EHB720949:EHB720952 EQX720949:EQX720952 FAT720949:FAT720952 FKP720949:FKP720952 FUL720949:FUL720952 GEH720949:GEH720952 GOD720949:GOD720952 GXZ720949:GXZ720952 HHV720949:HHV720952 HRR720949:HRR720952 IBN720949:IBN720952 ILJ720949:ILJ720952 IVF720949:IVF720952 JFB720949:JFB720952 JOX720949:JOX720952 JYT720949:JYT720952 KIP720949:KIP720952 KSL720949:KSL720952 LCH720949:LCH720952 LMD720949:LMD720952 LVZ720949:LVZ720952 MFV720949:MFV720952 MPR720949:MPR720952 MZN720949:MZN720952 NJJ720949:NJJ720952 NTF720949:NTF720952 ODB720949:ODB720952 OMX720949:OMX720952 OWT720949:OWT720952 PGP720949:PGP720952 PQL720949:PQL720952 QAH720949:QAH720952 QKD720949:QKD720952 QTZ720949:QTZ720952 RDV720949:RDV720952 RNR720949:RNR720952 RXN720949:RXN720952 SHJ720949:SHJ720952 SRF720949:SRF720952 TBB720949:TBB720952 TKX720949:TKX720952 TUT720949:TUT720952 UEP720949:UEP720952 UOL720949:UOL720952 UYH720949:UYH720952 VID720949:VID720952 VRZ720949:VRZ720952 WBV720949:WBV720952 WLR720949:WLR720952 WVN720949:WVN720952 F786483:F786486 JB786485:JB786488 SX786485:SX786488 ACT786485:ACT786488 AMP786485:AMP786488 AWL786485:AWL786488 BGH786485:BGH786488 BQD786485:BQD786488 BZZ786485:BZZ786488 CJV786485:CJV786488 CTR786485:CTR786488 DDN786485:DDN786488 DNJ786485:DNJ786488 DXF786485:DXF786488 EHB786485:EHB786488 EQX786485:EQX786488 FAT786485:FAT786488 FKP786485:FKP786488 FUL786485:FUL786488 GEH786485:GEH786488 GOD786485:GOD786488 GXZ786485:GXZ786488 HHV786485:HHV786488 HRR786485:HRR786488 IBN786485:IBN786488 ILJ786485:ILJ786488 IVF786485:IVF786488 JFB786485:JFB786488 JOX786485:JOX786488 JYT786485:JYT786488 KIP786485:KIP786488 KSL786485:KSL786488 LCH786485:LCH786488 LMD786485:LMD786488 LVZ786485:LVZ786488 MFV786485:MFV786488 MPR786485:MPR786488 MZN786485:MZN786488 NJJ786485:NJJ786488 NTF786485:NTF786488 ODB786485:ODB786488 OMX786485:OMX786488 OWT786485:OWT786488 PGP786485:PGP786488 PQL786485:PQL786488 QAH786485:QAH786488 QKD786485:QKD786488 QTZ786485:QTZ786488 RDV786485:RDV786488 RNR786485:RNR786488 RXN786485:RXN786488 SHJ786485:SHJ786488 SRF786485:SRF786488 TBB786485:TBB786488 TKX786485:TKX786488 TUT786485:TUT786488 UEP786485:UEP786488 UOL786485:UOL786488 UYH786485:UYH786488 VID786485:VID786488 VRZ786485:VRZ786488 WBV786485:WBV786488 WLR786485:WLR786488 WVN786485:WVN786488 F852019:F852022 JB852021:JB852024 SX852021:SX852024 ACT852021:ACT852024 AMP852021:AMP852024 AWL852021:AWL852024 BGH852021:BGH852024 BQD852021:BQD852024 BZZ852021:BZZ852024 CJV852021:CJV852024 CTR852021:CTR852024 DDN852021:DDN852024 DNJ852021:DNJ852024 DXF852021:DXF852024 EHB852021:EHB852024 EQX852021:EQX852024 FAT852021:FAT852024 FKP852021:FKP852024 FUL852021:FUL852024 GEH852021:GEH852024 GOD852021:GOD852024 GXZ852021:GXZ852024 HHV852021:HHV852024 HRR852021:HRR852024 IBN852021:IBN852024 ILJ852021:ILJ852024 IVF852021:IVF852024 JFB852021:JFB852024 JOX852021:JOX852024 JYT852021:JYT852024 KIP852021:KIP852024 KSL852021:KSL852024 LCH852021:LCH852024 LMD852021:LMD852024 LVZ852021:LVZ852024 MFV852021:MFV852024 MPR852021:MPR852024 MZN852021:MZN852024 NJJ852021:NJJ852024 NTF852021:NTF852024 ODB852021:ODB852024 OMX852021:OMX852024 OWT852021:OWT852024 PGP852021:PGP852024 PQL852021:PQL852024 QAH852021:QAH852024 QKD852021:QKD852024 QTZ852021:QTZ852024 RDV852021:RDV852024 RNR852021:RNR852024 RXN852021:RXN852024 SHJ852021:SHJ852024 SRF852021:SRF852024 TBB852021:TBB852024 TKX852021:TKX852024 TUT852021:TUT852024 UEP852021:UEP852024 UOL852021:UOL852024 UYH852021:UYH852024 VID852021:VID852024 VRZ852021:VRZ852024 WBV852021:WBV852024 WLR852021:WLR852024 WVN852021:WVN852024 F917555:F917558 JB917557:JB917560 SX917557:SX917560 ACT917557:ACT917560 AMP917557:AMP917560 AWL917557:AWL917560 BGH917557:BGH917560 BQD917557:BQD917560 BZZ917557:BZZ917560 CJV917557:CJV917560 CTR917557:CTR917560 DDN917557:DDN917560 DNJ917557:DNJ917560 DXF917557:DXF917560 EHB917557:EHB917560 EQX917557:EQX917560 FAT917557:FAT917560 FKP917557:FKP917560 FUL917557:FUL917560 GEH917557:GEH917560 GOD917557:GOD917560 GXZ917557:GXZ917560 HHV917557:HHV917560 HRR917557:HRR917560 IBN917557:IBN917560 ILJ917557:ILJ917560 IVF917557:IVF917560 JFB917557:JFB917560 JOX917557:JOX917560 JYT917557:JYT917560 KIP917557:KIP917560 KSL917557:KSL917560 LCH917557:LCH917560 LMD917557:LMD917560 LVZ917557:LVZ917560 MFV917557:MFV917560 MPR917557:MPR917560 MZN917557:MZN917560 NJJ917557:NJJ917560 NTF917557:NTF917560 ODB917557:ODB917560 OMX917557:OMX917560 OWT917557:OWT917560 PGP917557:PGP917560 PQL917557:PQL917560 QAH917557:QAH917560 QKD917557:QKD917560 QTZ917557:QTZ917560 RDV917557:RDV917560 RNR917557:RNR917560 RXN917557:RXN917560 SHJ917557:SHJ917560 SRF917557:SRF917560 TBB917557:TBB917560 TKX917557:TKX917560 TUT917557:TUT917560 UEP917557:UEP917560 UOL917557:UOL917560 UYH917557:UYH917560 VID917557:VID917560 VRZ917557:VRZ917560 WBV917557:WBV917560 WLR917557:WLR917560 WVN917557:WVN917560 F983091:F983094 JB983093:JB983096 SX983093:SX983096 ACT983093:ACT983096 AMP983093:AMP983096 AWL983093:AWL983096 BGH983093:BGH983096 BQD983093:BQD983096 BZZ983093:BZZ983096 CJV983093:CJV983096 CTR983093:CTR983096 DDN983093:DDN983096 DNJ983093:DNJ983096 DXF983093:DXF983096 EHB983093:EHB983096 EQX983093:EQX983096 FAT983093:FAT983096 FKP983093:FKP983096 FUL983093:FUL983096 GEH983093:GEH983096 GOD983093:GOD983096 GXZ983093:GXZ983096 HHV983093:HHV983096 HRR983093:HRR983096 IBN983093:IBN983096 ILJ983093:ILJ983096 IVF983093:IVF983096 JFB983093:JFB983096 JOX983093:JOX983096 JYT983093:JYT983096 KIP983093:KIP983096 KSL983093:KSL983096 LCH983093:LCH983096 LMD983093:LMD983096 LVZ983093:LVZ983096 MFV983093:MFV983096 MPR983093:MPR983096 MZN983093:MZN983096 NJJ983093:NJJ983096 NTF983093:NTF983096 ODB983093:ODB983096 OMX983093:OMX983096 OWT983093:OWT983096 PGP983093:PGP983096 PQL983093:PQL983096 QAH983093:QAH983096 QKD983093:QKD983096 QTZ983093:QTZ983096 RDV983093:RDV983096 RNR983093:RNR983096 RXN983093:RXN983096 SHJ983093:SHJ983096 SRF983093:SRF983096 TBB983093:TBB983096 TKX983093:TKX983096 TUT983093:TUT983096 UEP983093:UEP983096 UOL983093:UOL983096 UYH983093:UYH983096 VID983093:VID983096 VRZ983093:VRZ983096 WBV983093:WBV983096 WLR983093:WLR983096">
      <formula1>"1, 2, 3"</formula1>
    </dataValidation>
    <dataValidation type="list" errorStyle="warning" allowBlank="1" showInputMessage="1" showErrorMessage="1" errorTitle="FERC ACCOUNT" error="This FERC Account is not included in the drop-down list. Is this the account you want to use?" sqref="WVM983093:WVM983096 WLQ983093:WLQ983096 WBU983093:WBU983096 VRY983093:VRY983096 VIC983093:VIC983096 UYG983093:UYG983096 UOK983093:UOK983096 UEO983093:UEO983096 TUS983093:TUS983096 TKW983093:TKW983096 TBA983093:TBA983096 SRE983093:SRE983096 SHI983093:SHI983096 RXM983093:RXM983096 RNQ983093:RNQ983096 RDU983093:RDU983096 QTY983093:QTY983096 QKC983093:QKC983096 QAG983093:QAG983096 PQK983093:PQK983096 PGO983093:PGO983096 OWS983093:OWS983096 OMW983093:OMW983096 ODA983093:ODA983096 NTE983093:NTE983096 NJI983093:NJI983096 MZM983093:MZM983096 MPQ983093:MPQ983096 MFU983093:MFU983096 LVY983093:LVY983096 LMC983093:LMC983096 LCG983093:LCG983096 KSK983093:KSK983096 KIO983093:KIO983096 JYS983093:JYS983096 JOW983093:JOW983096 JFA983093:JFA983096 IVE983093:IVE983096 ILI983093:ILI983096 IBM983093:IBM983096 HRQ983093:HRQ983096 HHU983093:HHU983096 GXY983093:GXY983096 GOC983093:GOC983096 GEG983093:GEG983096 FUK983093:FUK983096 FKO983093:FKO983096 FAS983093:FAS983096 EQW983093:EQW983096 EHA983093:EHA983096 DXE983093:DXE983096 DNI983093:DNI983096 DDM983093:DDM983096 CTQ983093:CTQ983096 CJU983093:CJU983096 BZY983093:BZY983096 BQC983093:BQC983096 BGG983093:BGG983096 AWK983093:AWK983096 AMO983093:AMO983096 ACS983093:ACS983096 SW983093:SW983096 JA983093:JA983096 E983091:E983094 WVM917557:WVM917560 WLQ917557:WLQ917560 WBU917557:WBU917560 VRY917557:VRY917560 VIC917557:VIC917560 UYG917557:UYG917560 UOK917557:UOK917560 UEO917557:UEO917560 TUS917557:TUS917560 TKW917557:TKW917560 TBA917557:TBA917560 SRE917557:SRE917560 SHI917557:SHI917560 RXM917557:RXM917560 RNQ917557:RNQ917560 RDU917557:RDU917560 QTY917557:QTY917560 QKC917557:QKC917560 QAG917557:QAG917560 PQK917557:PQK917560 PGO917557:PGO917560 OWS917557:OWS917560 OMW917557:OMW917560 ODA917557:ODA917560 NTE917557:NTE917560 NJI917557:NJI917560 MZM917557:MZM917560 MPQ917557:MPQ917560 MFU917557:MFU917560 LVY917557:LVY917560 LMC917557:LMC917560 LCG917557:LCG917560 KSK917557:KSK917560 KIO917557:KIO917560 JYS917557:JYS917560 JOW917557:JOW917560 JFA917557:JFA917560 IVE917557:IVE917560 ILI917557:ILI917560 IBM917557:IBM917560 HRQ917557:HRQ917560 HHU917557:HHU917560 GXY917557:GXY917560 GOC917557:GOC917560 GEG917557:GEG917560 FUK917557:FUK917560 FKO917557:FKO917560 FAS917557:FAS917560 EQW917557:EQW917560 EHA917557:EHA917560 DXE917557:DXE917560 DNI917557:DNI917560 DDM917557:DDM917560 CTQ917557:CTQ917560 CJU917557:CJU917560 BZY917557:BZY917560 BQC917557:BQC917560 BGG917557:BGG917560 AWK917557:AWK917560 AMO917557:AMO917560 ACS917557:ACS917560 SW917557:SW917560 JA917557:JA917560 E917555:E917558 WVM852021:WVM852024 WLQ852021:WLQ852024 WBU852021:WBU852024 VRY852021:VRY852024 VIC852021:VIC852024 UYG852021:UYG852024 UOK852021:UOK852024 UEO852021:UEO852024 TUS852021:TUS852024 TKW852021:TKW852024 TBA852021:TBA852024 SRE852021:SRE852024 SHI852021:SHI852024 RXM852021:RXM852024 RNQ852021:RNQ852024 RDU852021:RDU852024 QTY852021:QTY852024 QKC852021:QKC852024 QAG852021:QAG852024 PQK852021:PQK852024 PGO852021:PGO852024 OWS852021:OWS852024 OMW852021:OMW852024 ODA852021:ODA852024 NTE852021:NTE852024 NJI852021:NJI852024 MZM852021:MZM852024 MPQ852021:MPQ852024 MFU852021:MFU852024 LVY852021:LVY852024 LMC852021:LMC852024 LCG852021:LCG852024 KSK852021:KSK852024 KIO852021:KIO852024 JYS852021:JYS852024 JOW852021:JOW852024 JFA852021:JFA852024 IVE852021:IVE852024 ILI852021:ILI852024 IBM852021:IBM852024 HRQ852021:HRQ852024 HHU852021:HHU852024 GXY852021:GXY852024 GOC852021:GOC852024 GEG852021:GEG852024 FUK852021:FUK852024 FKO852021:FKO852024 FAS852021:FAS852024 EQW852021:EQW852024 EHA852021:EHA852024 DXE852021:DXE852024 DNI852021:DNI852024 DDM852021:DDM852024 CTQ852021:CTQ852024 CJU852021:CJU852024 BZY852021:BZY852024 BQC852021:BQC852024 BGG852021:BGG852024 AWK852021:AWK852024 AMO852021:AMO852024 ACS852021:ACS852024 SW852021:SW852024 JA852021:JA852024 E852019:E852022 WVM786485:WVM786488 WLQ786485:WLQ786488 WBU786485:WBU786488 VRY786485:VRY786488 VIC786485:VIC786488 UYG786485:UYG786488 UOK786485:UOK786488 UEO786485:UEO786488 TUS786485:TUS786488 TKW786485:TKW786488 TBA786485:TBA786488 SRE786485:SRE786488 SHI786485:SHI786488 RXM786485:RXM786488 RNQ786485:RNQ786488 RDU786485:RDU786488 QTY786485:QTY786488 QKC786485:QKC786488 QAG786485:QAG786488 PQK786485:PQK786488 PGO786485:PGO786488 OWS786485:OWS786488 OMW786485:OMW786488 ODA786485:ODA786488 NTE786485:NTE786488 NJI786485:NJI786488 MZM786485:MZM786488 MPQ786485:MPQ786488 MFU786485:MFU786488 LVY786485:LVY786488 LMC786485:LMC786488 LCG786485:LCG786488 KSK786485:KSK786488 KIO786485:KIO786488 JYS786485:JYS786488 JOW786485:JOW786488 JFA786485:JFA786488 IVE786485:IVE786488 ILI786485:ILI786488 IBM786485:IBM786488 HRQ786485:HRQ786488 HHU786485:HHU786488 GXY786485:GXY786488 GOC786485:GOC786488 GEG786485:GEG786488 FUK786485:FUK786488 FKO786485:FKO786488 FAS786485:FAS786488 EQW786485:EQW786488 EHA786485:EHA786488 DXE786485:DXE786488 DNI786485:DNI786488 DDM786485:DDM786488 CTQ786485:CTQ786488 CJU786485:CJU786488 BZY786485:BZY786488 BQC786485:BQC786488 BGG786485:BGG786488 AWK786485:AWK786488 AMO786485:AMO786488 ACS786485:ACS786488 SW786485:SW786488 JA786485:JA786488 E786483:E786486 WVM720949:WVM720952 WLQ720949:WLQ720952 WBU720949:WBU720952 VRY720949:VRY720952 VIC720949:VIC720952 UYG720949:UYG720952 UOK720949:UOK720952 UEO720949:UEO720952 TUS720949:TUS720952 TKW720949:TKW720952 TBA720949:TBA720952 SRE720949:SRE720952 SHI720949:SHI720952 RXM720949:RXM720952 RNQ720949:RNQ720952 RDU720949:RDU720952 QTY720949:QTY720952 QKC720949:QKC720952 QAG720949:QAG720952 PQK720949:PQK720952 PGO720949:PGO720952 OWS720949:OWS720952 OMW720949:OMW720952 ODA720949:ODA720952 NTE720949:NTE720952 NJI720949:NJI720952 MZM720949:MZM720952 MPQ720949:MPQ720952 MFU720949:MFU720952 LVY720949:LVY720952 LMC720949:LMC720952 LCG720949:LCG720952 KSK720949:KSK720952 KIO720949:KIO720952 JYS720949:JYS720952 JOW720949:JOW720952 JFA720949:JFA720952 IVE720949:IVE720952 ILI720949:ILI720952 IBM720949:IBM720952 HRQ720949:HRQ720952 HHU720949:HHU720952 GXY720949:GXY720952 GOC720949:GOC720952 GEG720949:GEG720952 FUK720949:FUK720952 FKO720949:FKO720952 FAS720949:FAS720952 EQW720949:EQW720952 EHA720949:EHA720952 DXE720949:DXE720952 DNI720949:DNI720952 DDM720949:DDM720952 CTQ720949:CTQ720952 CJU720949:CJU720952 BZY720949:BZY720952 BQC720949:BQC720952 BGG720949:BGG720952 AWK720949:AWK720952 AMO720949:AMO720952 ACS720949:ACS720952 SW720949:SW720952 JA720949:JA720952 E720947:E720950 WVM655413:WVM655416 WLQ655413:WLQ655416 WBU655413:WBU655416 VRY655413:VRY655416 VIC655413:VIC655416 UYG655413:UYG655416 UOK655413:UOK655416 UEO655413:UEO655416 TUS655413:TUS655416 TKW655413:TKW655416 TBA655413:TBA655416 SRE655413:SRE655416 SHI655413:SHI655416 RXM655413:RXM655416 RNQ655413:RNQ655416 RDU655413:RDU655416 QTY655413:QTY655416 QKC655413:QKC655416 QAG655413:QAG655416 PQK655413:PQK655416 PGO655413:PGO655416 OWS655413:OWS655416 OMW655413:OMW655416 ODA655413:ODA655416 NTE655413:NTE655416 NJI655413:NJI655416 MZM655413:MZM655416 MPQ655413:MPQ655416 MFU655413:MFU655416 LVY655413:LVY655416 LMC655413:LMC655416 LCG655413:LCG655416 KSK655413:KSK655416 KIO655413:KIO655416 JYS655413:JYS655416 JOW655413:JOW655416 JFA655413:JFA655416 IVE655413:IVE655416 ILI655413:ILI655416 IBM655413:IBM655416 HRQ655413:HRQ655416 HHU655413:HHU655416 GXY655413:GXY655416 GOC655413:GOC655416 GEG655413:GEG655416 FUK655413:FUK655416 FKO655413:FKO655416 FAS655413:FAS655416 EQW655413:EQW655416 EHA655413:EHA655416 DXE655413:DXE655416 DNI655413:DNI655416 DDM655413:DDM655416 CTQ655413:CTQ655416 CJU655413:CJU655416 BZY655413:BZY655416 BQC655413:BQC655416 BGG655413:BGG655416 AWK655413:AWK655416 AMO655413:AMO655416 ACS655413:ACS655416 SW655413:SW655416 JA655413:JA655416 E655411:E655414 WVM589877:WVM589880 WLQ589877:WLQ589880 WBU589877:WBU589880 VRY589877:VRY589880 VIC589877:VIC589880 UYG589877:UYG589880 UOK589877:UOK589880 UEO589877:UEO589880 TUS589877:TUS589880 TKW589877:TKW589880 TBA589877:TBA589880 SRE589877:SRE589880 SHI589877:SHI589880 RXM589877:RXM589880 RNQ589877:RNQ589880 RDU589877:RDU589880 QTY589877:QTY589880 QKC589877:QKC589880 QAG589877:QAG589880 PQK589877:PQK589880 PGO589877:PGO589880 OWS589877:OWS589880 OMW589877:OMW589880 ODA589877:ODA589880 NTE589877:NTE589880 NJI589877:NJI589880 MZM589877:MZM589880 MPQ589877:MPQ589880 MFU589877:MFU589880 LVY589877:LVY589880 LMC589877:LMC589880 LCG589877:LCG589880 KSK589877:KSK589880 KIO589877:KIO589880 JYS589877:JYS589880 JOW589877:JOW589880 JFA589877:JFA589880 IVE589877:IVE589880 ILI589877:ILI589880 IBM589877:IBM589880 HRQ589877:HRQ589880 HHU589877:HHU589880 GXY589877:GXY589880 GOC589877:GOC589880 GEG589877:GEG589880 FUK589877:FUK589880 FKO589877:FKO589880 FAS589877:FAS589880 EQW589877:EQW589880 EHA589877:EHA589880 DXE589877:DXE589880 DNI589877:DNI589880 DDM589877:DDM589880 CTQ589877:CTQ589880 CJU589877:CJU589880 BZY589877:BZY589880 BQC589877:BQC589880 BGG589877:BGG589880 AWK589877:AWK589880 AMO589877:AMO589880 ACS589877:ACS589880 SW589877:SW589880 JA589877:JA589880 E589875:E589878 WVM524341:WVM524344 WLQ524341:WLQ524344 WBU524341:WBU524344 VRY524341:VRY524344 VIC524341:VIC524344 UYG524341:UYG524344 UOK524341:UOK524344 UEO524341:UEO524344 TUS524341:TUS524344 TKW524341:TKW524344 TBA524341:TBA524344 SRE524341:SRE524344 SHI524341:SHI524344 RXM524341:RXM524344 RNQ524341:RNQ524344 RDU524341:RDU524344 QTY524341:QTY524344 QKC524341:QKC524344 QAG524341:QAG524344 PQK524341:PQK524344 PGO524341:PGO524344 OWS524341:OWS524344 OMW524341:OMW524344 ODA524341:ODA524344 NTE524341:NTE524344 NJI524341:NJI524344 MZM524341:MZM524344 MPQ524341:MPQ524344 MFU524341:MFU524344 LVY524341:LVY524344 LMC524341:LMC524344 LCG524341:LCG524344 KSK524341:KSK524344 KIO524341:KIO524344 JYS524341:JYS524344 JOW524341:JOW524344 JFA524341:JFA524344 IVE524341:IVE524344 ILI524341:ILI524344 IBM524341:IBM524344 HRQ524341:HRQ524344 HHU524341:HHU524344 GXY524341:GXY524344 GOC524341:GOC524344 GEG524341:GEG524344 FUK524341:FUK524344 FKO524341:FKO524344 FAS524341:FAS524344 EQW524341:EQW524344 EHA524341:EHA524344 DXE524341:DXE524344 DNI524341:DNI524344 DDM524341:DDM524344 CTQ524341:CTQ524344 CJU524341:CJU524344 BZY524341:BZY524344 BQC524341:BQC524344 BGG524341:BGG524344 AWK524341:AWK524344 AMO524341:AMO524344 ACS524341:ACS524344 SW524341:SW524344 JA524341:JA524344 E524339:E524342 WVM458805:WVM458808 WLQ458805:WLQ458808 WBU458805:WBU458808 VRY458805:VRY458808 VIC458805:VIC458808 UYG458805:UYG458808 UOK458805:UOK458808 UEO458805:UEO458808 TUS458805:TUS458808 TKW458805:TKW458808 TBA458805:TBA458808 SRE458805:SRE458808 SHI458805:SHI458808 RXM458805:RXM458808 RNQ458805:RNQ458808 RDU458805:RDU458808 QTY458805:QTY458808 QKC458805:QKC458808 QAG458805:QAG458808 PQK458805:PQK458808 PGO458805:PGO458808 OWS458805:OWS458808 OMW458805:OMW458808 ODA458805:ODA458808 NTE458805:NTE458808 NJI458805:NJI458808 MZM458805:MZM458808 MPQ458805:MPQ458808 MFU458805:MFU458808 LVY458805:LVY458808 LMC458805:LMC458808 LCG458805:LCG458808 KSK458805:KSK458808 KIO458805:KIO458808 JYS458805:JYS458808 JOW458805:JOW458808 JFA458805:JFA458808 IVE458805:IVE458808 ILI458805:ILI458808 IBM458805:IBM458808 HRQ458805:HRQ458808 HHU458805:HHU458808 GXY458805:GXY458808 GOC458805:GOC458808 GEG458805:GEG458808 FUK458805:FUK458808 FKO458805:FKO458808 FAS458805:FAS458808 EQW458805:EQW458808 EHA458805:EHA458808 DXE458805:DXE458808 DNI458805:DNI458808 DDM458805:DDM458808 CTQ458805:CTQ458808 CJU458805:CJU458808 BZY458805:BZY458808 BQC458805:BQC458808 BGG458805:BGG458808 AWK458805:AWK458808 AMO458805:AMO458808 ACS458805:ACS458808 SW458805:SW458808 JA458805:JA458808 E458803:E458806 WVM393269:WVM393272 WLQ393269:WLQ393272 WBU393269:WBU393272 VRY393269:VRY393272 VIC393269:VIC393272 UYG393269:UYG393272 UOK393269:UOK393272 UEO393269:UEO393272 TUS393269:TUS393272 TKW393269:TKW393272 TBA393269:TBA393272 SRE393269:SRE393272 SHI393269:SHI393272 RXM393269:RXM393272 RNQ393269:RNQ393272 RDU393269:RDU393272 QTY393269:QTY393272 QKC393269:QKC393272 QAG393269:QAG393272 PQK393269:PQK393272 PGO393269:PGO393272 OWS393269:OWS393272 OMW393269:OMW393272 ODA393269:ODA393272 NTE393269:NTE393272 NJI393269:NJI393272 MZM393269:MZM393272 MPQ393269:MPQ393272 MFU393269:MFU393272 LVY393269:LVY393272 LMC393269:LMC393272 LCG393269:LCG393272 KSK393269:KSK393272 KIO393269:KIO393272 JYS393269:JYS393272 JOW393269:JOW393272 JFA393269:JFA393272 IVE393269:IVE393272 ILI393269:ILI393272 IBM393269:IBM393272 HRQ393269:HRQ393272 HHU393269:HHU393272 GXY393269:GXY393272 GOC393269:GOC393272 GEG393269:GEG393272 FUK393269:FUK393272 FKO393269:FKO393272 FAS393269:FAS393272 EQW393269:EQW393272 EHA393269:EHA393272 DXE393269:DXE393272 DNI393269:DNI393272 DDM393269:DDM393272 CTQ393269:CTQ393272 CJU393269:CJU393272 BZY393269:BZY393272 BQC393269:BQC393272 BGG393269:BGG393272 AWK393269:AWK393272 AMO393269:AMO393272 ACS393269:ACS393272 SW393269:SW393272 JA393269:JA393272 E393267:E393270 WVM327733:WVM327736 WLQ327733:WLQ327736 WBU327733:WBU327736 VRY327733:VRY327736 VIC327733:VIC327736 UYG327733:UYG327736 UOK327733:UOK327736 UEO327733:UEO327736 TUS327733:TUS327736 TKW327733:TKW327736 TBA327733:TBA327736 SRE327733:SRE327736 SHI327733:SHI327736 RXM327733:RXM327736 RNQ327733:RNQ327736 RDU327733:RDU327736 QTY327733:QTY327736 QKC327733:QKC327736 QAG327733:QAG327736 PQK327733:PQK327736 PGO327733:PGO327736 OWS327733:OWS327736 OMW327733:OMW327736 ODA327733:ODA327736 NTE327733:NTE327736 NJI327733:NJI327736 MZM327733:MZM327736 MPQ327733:MPQ327736 MFU327733:MFU327736 LVY327733:LVY327736 LMC327733:LMC327736 LCG327733:LCG327736 KSK327733:KSK327736 KIO327733:KIO327736 JYS327733:JYS327736 JOW327733:JOW327736 JFA327733:JFA327736 IVE327733:IVE327736 ILI327733:ILI327736 IBM327733:IBM327736 HRQ327733:HRQ327736 HHU327733:HHU327736 GXY327733:GXY327736 GOC327733:GOC327736 GEG327733:GEG327736 FUK327733:FUK327736 FKO327733:FKO327736 FAS327733:FAS327736 EQW327733:EQW327736 EHA327733:EHA327736 DXE327733:DXE327736 DNI327733:DNI327736 DDM327733:DDM327736 CTQ327733:CTQ327736 CJU327733:CJU327736 BZY327733:BZY327736 BQC327733:BQC327736 BGG327733:BGG327736 AWK327733:AWK327736 AMO327733:AMO327736 ACS327733:ACS327736 SW327733:SW327736 JA327733:JA327736 E327731:E327734 WVM262197:WVM262200 WLQ262197:WLQ262200 WBU262197:WBU262200 VRY262197:VRY262200 VIC262197:VIC262200 UYG262197:UYG262200 UOK262197:UOK262200 UEO262197:UEO262200 TUS262197:TUS262200 TKW262197:TKW262200 TBA262197:TBA262200 SRE262197:SRE262200 SHI262197:SHI262200 RXM262197:RXM262200 RNQ262197:RNQ262200 RDU262197:RDU262200 QTY262197:QTY262200 QKC262197:QKC262200 QAG262197:QAG262200 PQK262197:PQK262200 PGO262197:PGO262200 OWS262197:OWS262200 OMW262197:OMW262200 ODA262197:ODA262200 NTE262197:NTE262200 NJI262197:NJI262200 MZM262197:MZM262200 MPQ262197:MPQ262200 MFU262197:MFU262200 LVY262197:LVY262200 LMC262197:LMC262200 LCG262197:LCG262200 KSK262197:KSK262200 KIO262197:KIO262200 JYS262197:JYS262200 JOW262197:JOW262200 JFA262197:JFA262200 IVE262197:IVE262200 ILI262197:ILI262200 IBM262197:IBM262200 HRQ262197:HRQ262200 HHU262197:HHU262200 GXY262197:GXY262200 GOC262197:GOC262200 GEG262197:GEG262200 FUK262197:FUK262200 FKO262197:FKO262200 FAS262197:FAS262200 EQW262197:EQW262200 EHA262197:EHA262200 DXE262197:DXE262200 DNI262197:DNI262200 DDM262197:DDM262200 CTQ262197:CTQ262200 CJU262197:CJU262200 BZY262197:BZY262200 BQC262197:BQC262200 BGG262197:BGG262200 AWK262197:AWK262200 AMO262197:AMO262200 ACS262197:ACS262200 SW262197:SW262200 JA262197:JA262200 E262195:E262198 WVM196661:WVM196664 WLQ196661:WLQ196664 WBU196661:WBU196664 VRY196661:VRY196664 VIC196661:VIC196664 UYG196661:UYG196664 UOK196661:UOK196664 UEO196661:UEO196664 TUS196661:TUS196664 TKW196661:TKW196664 TBA196661:TBA196664 SRE196661:SRE196664 SHI196661:SHI196664 RXM196661:RXM196664 RNQ196661:RNQ196664 RDU196661:RDU196664 QTY196661:QTY196664 QKC196661:QKC196664 QAG196661:QAG196664 PQK196661:PQK196664 PGO196661:PGO196664 OWS196661:OWS196664 OMW196661:OMW196664 ODA196661:ODA196664 NTE196661:NTE196664 NJI196661:NJI196664 MZM196661:MZM196664 MPQ196661:MPQ196664 MFU196661:MFU196664 LVY196661:LVY196664 LMC196661:LMC196664 LCG196661:LCG196664 KSK196661:KSK196664 KIO196661:KIO196664 JYS196661:JYS196664 JOW196661:JOW196664 JFA196661:JFA196664 IVE196661:IVE196664 ILI196661:ILI196664 IBM196661:IBM196664 HRQ196661:HRQ196664 HHU196661:HHU196664 GXY196661:GXY196664 GOC196661:GOC196664 GEG196661:GEG196664 FUK196661:FUK196664 FKO196661:FKO196664 FAS196661:FAS196664 EQW196661:EQW196664 EHA196661:EHA196664 DXE196661:DXE196664 DNI196661:DNI196664 DDM196661:DDM196664 CTQ196661:CTQ196664 CJU196661:CJU196664 BZY196661:BZY196664 BQC196661:BQC196664 BGG196661:BGG196664 AWK196661:AWK196664 AMO196661:AMO196664 ACS196661:ACS196664 SW196661:SW196664 JA196661:JA196664 E196659:E196662 WVM131125:WVM131128 WLQ131125:WLQ131128 WBU131125:WBU131128 VRY131125:VRY131128 VIC131125:VIC131128 UYG131125:UYG131128 UOK131125:UOK131128 UEO131125:UEO131128 TUS131125:TUS131128 TKW131125:TKW131128 TBA131125:TBA131128 SRE131125:SRE131128 SHI131125:SHI131128 RXM131125:RXM131128 RNQ131125:RNQ131128 RDU131125:RDU131128 QTY131125:QTY131128 QKC131125:QKC131128 QAG131125:QAG131128 PQK131125:PQK131128 PGO131125:PGO131128 OWS131125:OWS131128 OMW131125:OMW131128 ODA131125:ODA131128 NTE131125:NTE131128 NJI131125:NJI131128 MZM131125:MZM131128 MPQ131125:MPQ131128 MFU131125:MFU131128 LVY131125:LVY131128 LMC131125:LMC131128 LCG131125:LCG131128 KSK131125:KSK131128 KIO131125:KIO131128 JYS131125:JYS131128 JOW131125:JOW131128 JFA131125:JFA131128 IVE131125:IVE131128 ILI131125:ILI131128 IBM131125:IBM131128 HRQ131125:HRQ131128 HHU131125:HHU131128 GXY131125:GXY131128 GOC131125:GOC131128 GEG131125:GEG131128 FUK131125:FUK131128 FKO131125:FKO131128 FAS131125:FAS131128 EQW131125:EQW131128 EHA131125:EHA131128 DXE131125:DXE131128 DNI131125:DNI131128 DDM131125:DDM131128 CTQ131125:CTQ131128 CJU131125:CJU131128 BZY131125:BZY131128 BQC131125:BQC131128 BGG131125:BGG131128 AWK131125:AWK131128 AMO131125:AMO131128 ACS131125:ACS131128 SW131125:SW131128 JA131125:JA131128 E131123:E131126 WVM65589:WVM65592 WLQ65589:WLQ65592 WBU65589:WBU65592 VRY65589:VRY65592 VIC65589:VIC65592 UYG65589:UYG65592 UOK65589:UOK65592 UEO65589:UEO65592 TUS65589:TUS65592 TKW65589:TKW65592 TBA65589:TBA65592 SRE65589:SRE65592 SHI65589:SHI65592 RXM65589:RXM65592 RNQ65589:RNQ65592 RDU65589:RDU65592 QTY65589:QTY65592 QKC65589:QKC65592 QAG65589:QAG65592 PQK65589:PQK65592 PGO65589:PGO65592 OWS65589:OWS65592 OMW65589:OMW65592 ODA65589:ODA65592 NTE65589:NTE65592 NJI65589:NJI65592 MZM65589:MZM65592 MPQ65589:MPQ65592 MFU65589:MFU65592 LVY65589:LVY65592 LMC65589:LMC65592 LCG65589:LCG65592 KSK65589:KSK65592 KIO65589:KIO65592 JYS65589:JYS65592 JOW65589:JOW65592 JFA65589:JFA65592 IVE65589:IVE65592 ILI65589:ILI65592 IBM65589:IBM65592 HRQ65589:HRQ65592 HHU65589:HHU65592 GXY65589:GXY65592 GOC65589:GOC65592 GEG65589:GEG65592 FUK65589:FUK65592 FKO65589:FKO65592 FAS65589:FAS65592 EQW65589:EQW65592 EHA65589:EHA65592 DXE65589:DXE65592 DNI65589:DNI65592 DDM65589:DDM65592 CTQ65589:CTQ65592 CJU65589:CJU65592 BZY65589:BZY65592 BQC65589:BQC65592 BGG65589:BGG65592 AWK65589:AWK65592 AMO65589:AMO65592 ACS65589:ACS65592 SW65589:SW65592 JA65589:JA65592 E65587:E65590 WVM53:WVM56 WLQ53:WLQ56 WBU53:WBU56 VRY53:VRY56 VIC53:VIC56 UYG53:UYG56 UOK53:UOK56 UEO53:UEO56 TUS53:TUS56 TKW53:TKW56 TBA53:TBA56 SRE53:SRE56 SHI53:SHI56 RXM53:RXM56 RNQ53:RNQ56 RDU53:RDU56 QTY53:QTY56 QKC53:QKC56 QAG53:QAG56 PQK53:PQK56 PGO53:PGO56 OWS53:OWS56 OMW53:OMW56 ODA53:ODA56 NTE53:NTE56 NJI53:NJI56 MZM53:MZM56 MPQ53:MPQ56 MFU53:MFU56 LVY53:LVY56 LMC53:LMC56 LCG53:LCG56 KSK53:KSK56 KIO53:KIO56 JYS53:JYS56 JOW53:JOW56 JFA53:JFA56 IVE53:IVE56 ILI53:ILI56 IBM53:IBM56 HRQ53:HRQ56 HHU53:HHU56 GXY53:GXY56 GOC53:GOC56 GEG53:GEG56 FUK53:FUK56 FKO53:FKO56 FAS53:FAS56 EQW53:EQW56 EHA53:EHA56 DXE53:DXE56 DNI53:DNI56 DDM53:DDM56 CTQ53:CTQ56 CJU53:CJU56 BZY53:BZY56 BQC53:BQC56 BGG53:BGG56 AWK53:AWK56 AMO53:AMO56 ACS53:ACS56 SW53:SW56 JA53:JA56 WVL983092:WVL983096 WLP983092:WLP983096 WBT983092:WBT983096 VRX983092:VRX983096 VIB983092:VIB983096 UYF983092:UYF983096 UOJ983092:UOJ983096 UEN983092:UEN983096 TUR983092:TUR983096 TKV983092:TKV983096 TAZ983092:TAZ983096 SRD983092:SRD983096 SHH983092:SHH983096 RXL983092:RXL983096 RNP983092:RNP983096 RDT983092:RDT983096 QTX983092:QTX983096 QKB983092:QKB983096 QAF983092:QAF983096 PQJ983092:PQJ983096 PGN983092:PGN983096 OWR983092:OWR983096 OMV983092:OMV983096 OCZ983092:OCZ983096 NTD983092:NTD983096 NJH983092:NJH983096 MZL983092:MZL983096 MPP983092:MPP983096 MFT983092:MFT983096 LVX983092:LVX983096 LMB983092:LMB983096 LCF983092:LCF983096 KSJ983092:KSJ983096 KIN983092:KIN983096 JYR983092:JYR983096 JOV983092:JOV983096 JEZ983092:JEZ983096 IVD983092:IVD983096 ILH983092:ILH983096 IBL983092:IBL983096 HRP983092:HRP983096 HHT983092:HHT983096 GXX983092:GXX983096 GOB983092:GOB983096 GEF983092:GEF983096 FUJ983092:FUJ983096 FKN983092:FKN983096 FAR983092:FAR983096 EQV983092:EQV983096 EGZ983092:EGZ983096 DXD983092:DXD983096 DNH983092:DNH983096 DDL983092:DDL983096 CTP983092:CTP983096 CJT983092:CJT983096 BZX983092:BZX983096 BQB983092:BQB983096 BGF983092:BGF983096 AWJ983092:AWJ983096 AMN983092:AMN983096 ACR983092:ACR983096 SV983092:SV983096 IZ983092:IZ983096 D983090:D983094 WVL917556:WVL917560 WLP917556:WLP917560 WBT917556:WBT917560 VRX917556:VRX917560 VIB917556:VIB917560 UYF917556:UYF917560 UOJ917556:UOJ917560 UEN917556:UEN917560 TUR917556:TUR917560 TKV917556:TKV917560 TAZ917556:TAZ917560 SRD917556:SRD917560 SHH917556:SHH917560 RXL917556:RXL917560 RNP917556:RNP917560 RDT917556:RDT917560 QTX917556:QTX917560 QKB917556:QKB917560 QAF917556:QAF917560 PQJ917556:PQJ917560 PGN917556:PGN917560 OWR917556:OWR917560 OMV917556:OMV917560 OCZ917556:OCZ917560 NTD917556:NTD917560 NJH917556:NJH917560 MZL917556:MZL917560 MPP917556:MPP917560 MFT917556:MFT917560 LVX917556:LVX917560 LMB917556:LMB917560 LCF917556:LCF917560 KSJ917556:KSJ917560 KIN917556:KIN917560 JYR917556:JYR917560 JOV917556:JOV917560 JEZ917556:JEZ917560 IVD917556:IVD917560 ILH917556:ILH917560 IBL917556:IBL917560 HRP917556:HRP917560 HHT917556:HHT917560 GXX917556:GXX917560 GOB917556:GOB917560 GEF917556:GEF917560 FUJ917556:FUJ917560 FKN917556:FKN917560 FAR917556:FAR917560 EQV917556:EQV917560 EGZ917556:EGZ917560 DXD917556:DXD917560 DNH917556:DNH917560 DDL917556:DDL917560 CTP917556:CTP917560 CJT917556:CJT917560 BZX917556:BZX917560 BQB917556:BQB917560 BGF917556:BGF917560 AWJ917556:AWJ917560 AMN917556:AMN917560 ACR917556:ACR917560 SV917556:SV917560 IZ917556:IZ917560 D917554:D917558 WVL852020:WVL852024 WLP852020:WLP852024 WBT852020:WBT852024 VRX852020:VRX852024 VIB852020:VIB852024 UYF852020:UYF852024 UOJ852020:UOJ852024 UEN852020:UEN852024 TUR852020:TUR852024 TKV852020:TKV852024 TAZ852020:TAZ852024 SRD852020:SRD852024 SHH852020:SHH852024 RXL852020:RXL852024 RNP852020:RNP852024 RDT852020:RDT852024 QTX852020:QTX852024 QKB852020:QKB852024 QAF852020:QAF852024 PQJ852020:PQJ852024 PGN852020:PGN852024 OWR852020:OWR852024 OMV852020:OMV852024 OCZ852020:OCZ852024 NTD852020:NTD852024 NJH852020:NJH852024 MZL852020:MZL852024 MPP852020:MPP852024 MFT852020:MFT852024 LVX852020:LVX852024 LMB852020:LMB852024 LCF852020:LCF852024 KSJ852020:KSJ852024 KIN852020:KIN852024 JYR852020:JYR852024 JOV852020:JOV852024 JEZ852020:JEZ852024 IVD852020:IVD852024 ILH852020:ILH852024 IBL852020:IBL852024 HRP852020:HRP852024 HHT852020:HHT852024 GXX852020:GXX852024 GOB852020:GOB852024 GEF852020:GEF852024 FUJ852020:FUJ852024 FKN852020:FKN852024 FAR852020:FAR852024 EQV852020:EQV852024 EGZ852020:EGZ852024 DXD852020:DXD852024 DNH852020:DNH852024 DDL852020:DDL852024 CTP852020:CTP852024 CJT852020:CJT852024 BZX852020:BZX852024 BQB852020:BQB852024 BGF852020:BGF852024 AWJ852020:AWJ852024 AMN852020:AMN852024 ACR852020:ACR852024 SV852020:SV852024 IZ852020:IZ852024 D852018:D852022 WVL786484:WVL786488 WLP786484:WLP786488 WBT786484:WBT786488 VRX786484:VRX786488 VIB786484:VIB786488 UYF786484:UYF786488 UOJ786484:UOJ786488 UEN786484:UEN786488 TUR786484:TUR786488 TKV786484:TKV786488 TAZ786484:TAZ786488 SRD786484:SRD786488 SHH786484:SHH786488 RXL786484:RXL786488 RNP786484:RNP786488 RDT786484:RDT786488 QTX786484:QTX786488 QKB786484:QKB786488 QAF786484:QAF786488 PQJ786484:PQJ786488 PGN786484:PGN786488 OWR786484:OWR786488 OMV786484:OMV786488 OCZ786484:OCZ786488 NTD786484:NTD786488 NJH786484:NJH786488 MZL786484:MZL786488 MPP786484:MPP786488 MFT786484:MFT786488 LVX786484:LVX786488 LMB786484:LMB786488 LCF786484:LCF786488 KSJ786484:KSJ786488 KIN786484:KIN786488 JYR786484:JYR786488 JOV786484:JOV786488 JEZ786484:JEZ786488 IVD786484:IVD786488 ILH786484:ILH786488 IBL786484:IBL786488 HRP786484:HRP786488 HHT786484:HHT786488 GXX786484:GXX786488 GOB786484:GOB786488 GEF786484:GEF786488 FUJ786484:FUJ786488 FKN786484:FKN786488 FAR786484:FAR786488 EQV786484:EQV786488 EGZ786484:EGZ786488 DXD786484:DXD786488 DNH786484:DNH786488 DDL786484:DDL786488 CTP786484:CTP786488 CJT786484:CJT786488 BZX786484:BZX786488 BQB786484:BQB786488 BGF786484:BGF786488 AWJ786484:AWJ786488 AMN786484:AMN786488 ACR786484:ACR786488 SV786484:SV786488 IZ786484:IZ786488 D786482:D786486 WVL720948:WVL720952 WLP720948:WLP720952 WBT720948:WBT720952 VRX720948:VRX720952 VIB720948:VIB720952 UYF720948:UYF720952 UOJ720948:UOJ720952 UEN720948:UEN720952 TUR720948:TUR720952 TKV720948:TKV720952 TAZ720948:TAZ720952 SRD720948:SRD720952 SHH720948:SHH720952 RXL720948:RXL720952 RNP720948:RNP720952 RDT720948:RDT720952 QTX720948:QTX720952 QKB720948:QKB720952 QAF720948:QAF720952 PQJ720948:PQJ720952 PGN720948:PGN720952 OWR720948:OWR720952 OMV720948:OMV720952 OCZ720948:OCZ720952 NTD720948:NTD720952 NJH720948:NJH720952 MZL720948:MZL720952 MPP720948:MPP720952 MFT720948:MFT720952 LVX720948:LVX720952 LMB720948:LMB720952 LCF720948:LCF720952 KSJ720948:KSJ720952 KIN720948:KIN720952 JYR720948:JYR720952 JOV720948:JOV720952 JEZ720948:JEZ720952 IVD720948:IVD720952 ILH720948:ILH720952 IBL720948:IBL720952 HRP720948:HRP720952 HHT720948:HHT720952 GXX720948:GXX720952 GOB720948:GOB720952 GEF720948:GEF720952 FUJ720948:FUJ720952 FKN720948:FKN720952 FAR720948:FAR720952 EQV720948:EQV720952 EGZ720948:EGZ720952 DXD720948:DXD720952 DNH720948:DNH720952 DDL720948:DDL720952 CTP720948:CTP720952 CJT720948:CJT720952 BZX720948:BZX720952 BQB720948:BQB720952 BGF720948:BGF720952 AWJ720948:AWJ720952 AMN720948:AMN720952 ACR720948:ACR720952 SV720948:SV720952 IZ720948:IZ720952 D720946:D720950 WVL655412:WVL655416 WLP655412:WLP655416 WBT655412:WBT655416 VRX655412:VRX655416 VIB655412:VIB655416 UYF655412:UYF655416 UOJ655412:UOJ655416 UEN655412:UEN655416 TUR655412:TUR655416 TKV655412:TKV655416 TAZ655412:TAZ655416 SRD655412:SRD655416 SHH655412:SHH655416 RXL655412:RXL655416 RNP655412:RNP655416 RDT655412:RDT655416 QTX655412:QTX655416 QKB655412:QKB655416 QAF655412:QAF655416 PQJ655412:PQJ655416 PGN655412:PGN655416 OWR655412:OWR655416 OMV655412:OMV655416 OCZ655412:OCZ655416 NTD655412:NTD655416 NJH655412:NJH655416 MZL655412:MZL655416 MPP655412:MPP655416 MFT655412:MFT655416 LVX655412:LVX655416 LMB655412:LMB655416 LCF655412:LCF655416 KSJ655412:KSJ655416 KIN655412:KIN655416 JYR655412:JYR655416 JOV655412:JOV655416 JEZ655412:JEZ655416 IVD655412:IVD655416 ILH655412:ILH655416 IBL655412:IBL655416 HRP655412:HRP655416 HHT655412:HHT655416 GXX655412:GXX655416 GOB655412:GOB655416 GEF655412:GEF655416 FUJ655412:FUJ655416 FKN655412:FKN655416 FAR655412:FAR655416 EQV655412:EQV655416 EGZ655412:EGZ655416 DXD655412:DXD655416 DNH655412:DNH655416 DDL655412:DDL655416 CTP655412:CTP655416 CJT655412:CJT655416 BZX655412:BZX655416 BQB655412:BQB655416 BGF655412:BGF655416 AWJ655412:AWJ655416 AMN655412:AMN655416 ACR655412:ACR655416 SV655412:SV655416 IZ655412:IZ655416 D655410:D655414 WVL589876:WVL589880 WLP589876:WLP589880 WBT589876:WBT589880 VRX589876:VRX589880 VIB589876:VIB589880 UYF589876:UYF589880 UOJ589876:UOJ589880 UEN589876:UEN589880 TUR589876:TUR589880 TKV589876:TKV589880 TAZ589876:TAZ589880 SRD589876:SRD589880 SHH589876:SHH589880 RXL589876:RXL589880 RNP589876:RNP589880 RDT589876:RDT589880 QTX589876:QTX589880 QKB589876:QKB589880 QAF589876:QAF589880 PQJ589876:PQJ589880 PGN589876:PGN589880 OWR589876:OWR589880 OMV589876:OMV589880 OCZ589876:OCZ589880 NTD589876:NTD589880 NJH589876:NJH589880 MZL589876:MZL589880 MPP589876:MPP589880 MFT589876:MFT589880 LVX589876:LVX589880 LMB589876:LMB589880 LCF589876:LCF589880 KSJ589876:KSJ589880 KIN589876:KIN589880 JYR589876:JYR589880 JOV589876:JOV589880 JEZ589876:JEZ589880 IVD589876:IVD589880 ILH589876:ILH589880 IBL589876:IBL589880 HRP589876:HRP589880 HHT589876:HHT589880 GXX589876:GXX589880 GOB589876:GOB589880 GEF589876:GEF589880 FUJ589876:FUJ589880 FKN589876:FKN589880 FAR589876:FAR589880 EQV589876:EQV589880 EGZ589876:EGZ589880 DXD589876:DXD589880 DNH589876:DNH589880 DDL589876:DDL589880 CTP589876:CTP589880 CJT589876:CJT589880 BZX589876:BZX589880 BQB589876:BQB589880 BGF589876:BGF589880 AWJ589876:AWJ589880 AMN589876:AMN589880 ACR589876:ACR589880 SV589876:SV589880 IZ589876:IZ589880 D589874:D589878 WVL524340:WVL524344 WLP524340:WLP524344 WBT524340:WBT524344 VRX524340:VRX524344 VIB524340:VIB524344 UYF524340:UYF524344 UOJ524340:UOJ524344 UEN524340:UEN524344 TUR524340:TUR524344 TKV524340:TKV524344 TAZ524340:TAZ524344 SRD524340:SRD524344 SHH524340:SHH524344 RXL524340:RXL524344 RNP524340:RNP524344 RDT524340:RDT524344 QTX524340:QTX524344 QKB524340:QKB524344 QAF524340:QAF524344 PQJ524340:PQJ524344 PGN524340:PGN524344 OWR524340:OWR524344 OMV524340:OMV524344 OCZ524340:OCZ524344 NTD524340:NTD524344 NJH524340:NJH524344 MZL524340:MZL524344 MPP524340:MPP524344 MFT524340:MFT524344 LVX524340:LVX524344 LMB524340:LMB524344 LCF524340:LCF524344 KSJ524340:KSJ524344 KIN524340:KIN524344 JYR524340:JYR524344 JOV524340:JOV524344 JEZ524340:JEZ524344 IVD524340:IVD524344 ILH524340:ILH524344 IBL524340:IBL524344 HRP524340:HRP524344 HHT524340:HHT524344 GXX524340:GXX524344 GOB524340:GOB524344 GEF524340:GEF524344 FUJ524340:FUJ524344 FKN524340:FKN524344 FAR524340:FAR524344 EQV524340:EQV524344 EGZ524340:EGZ524344 DXD524340:DXD524344 DNH524340:DNH524344 DDL524340:DDL524344 CTP524340:CTP524344 CJT524340:CJT524344 BZX524340:BZX524344 BQB524340:BQB524344 BGF524340:BGF524344 AWJ524340:AWJ524344 AMN524340:AMN524344 ACR524340:ACR524344 SV524340:SV524344 IZ524340:IZ524344 D524338:D524342 WVL458804:WVL458808 WLP458804:WLP458808 WBT458804:WBT458808 VRX458804:VRX458808 VIB458804:VIB458808 UYF458804:UYF458808 UOJ458804:UOJ458808 UEN458804:UEN458808 TUR458804:TUR458808 TKV458804:TKV458808 TAZ458804:TAZ458808 SRD458804:SRD458808 SHH458804:SHH458808 RXL458804:RXL458808 RNP458804:RNP458808 RDT458804:RDT458808 QTX458804:QTX458808 QKB458804:QKB458808 QAF458804:QAF458808 PQJ458804:PQJ458808 PGN458804:PGN458808 OWR458804:OWR458808 OMV458804:OMV458808 OCZ458804:OCZ458808 NTD458804:NTD458808 NJH458804:NJH458808 MZL458804:MZL458808 MPP458804:MPP458808 MFT458804:MFT458808 LVX458804:LVX458808 LMB458804:LMB458808 LCF458804:LCF458808 KSJ458804:KSJ458808 KIN458804:KIN458808 JYR458804:JYR458808 JOV458804:JOV458808 JEZ458804:JEZ458808 IVD458804:IVD458808 ILH458804:ILH458808 IBL458804:IBL458808 HRP458804:HRP458808 HHT458804:HHT458808 GXX458804:GXX458808 GOB458804:GOB458808 GEF458804:GEF458808 FUJ458804:FUJ458808 FKN458804:FKN458808 FAR458804:FAR458808 EQV458804:EQV458808 EGZ458804:EGZ458808 DXD458804:DXD458808 DNH458804:DNH458808 DDL458804:DDL458808 CTP458804:CTP458808 CJT458804:CJT458808 BZX458804:BZX458808 BQB458804:BQB458808 BGF458804:BGF458808 AWJ458804:AWJ458808 AMN458804:AMN458808 ACR458804:ACR458808 SV458804:SV458808 IZ458804:IZ458808 D458802:D458806 WVL393268:WVL393272 WLP393268:WLP393272 WBT393268:WBT393272 VRX393268:VRX393272 VIB393268:VIB393272 UYF393268:UYF393272 UOJ393268:UOJ393272 UEN393268:UEN393272 TUR393268:TUR393272 TKV393268:TKV393272 TAZ393268:TAZ393272 SRD393268:SRD393272 SHH393268:SHH393272 RXL393268:RXL393272 RNP393268:RNP393272 RDT393268:RDT393272 QTX393268:QTX393272 QKB393268:QKB393272 QAF393268:QAF393272 PQJ393268:PQJ393272 PGN393268:PGN393272 OWR393268:OWR393272 OMV393268:OMV393272 OCZ393268:OCZ393272 NTD393268:NTD393272 NJH393268:NJH393272 MZL393268:MZL393272 MPP393268:MPP393272 MFT393268:MFT393272 LVX393268:LVX393272 LMB393268:LMB393272 LCF393268:LCF393272 KSJ393268:KSJ393272 KIN393268:KIN393272 JYR393268:JYR393272 JOV393268:JOV393272 JEZ393268:JEZ393272 IVD393268:IVD393272 ILH393268:ILH393272 IBL393268:IBL393272 HRP393268:HRP393272 HHT393268:HHT393272 GXX393268:GXX393272 GOB393268:GOB393272 GEF393268:GEF393272 FUJ393268:FUJ393272 FKN393268:FKN393272 FAR393268:FAR393272 EQV393268:EQV393272 EGZ393268:EGZ393272 DXD393268:DXD393272 DNH393268:DNH393272 DDL393268:DDL393272 CTP393268:CTP393272 CJT393268:CJT393272 BZX393268:BZX393272 BQB393268:BQB393272 BGF393268:BGF393272 AWJ393268:AWJ393272 AMN393268:AMN393272 ACR393268:ACR393272 SV393268:SV393272 IZ393268:IZ393272 D393266:D393270 WVL327732:WVL327736 WLP327732:WLP327736 WBT327732:WBT327736 VRX327732:VRX327736 VIB327732:VIB327736 UYF327732:UYF327736 UOJ327732:UOJ327736 UEN327732:UEN327736 TUR327732:TUR327736 TKV327732:TKV327736 TAZ327732:TAZ327736 SRD327732:SRD327736 SHH327732:SHH327736 RXL327732:RXL327736 RNP327732:RNP327736 RDT327732:RDT327736 QTX327732:QTX327736 QKB327732:QKB327736 QAF327732:QAF327736 PQJ327732:PQJ327736 PGN327732:PGN327736 OWR327732:OWR327736 OMV327732:OMV327736 OCZ327732:OCZ327736 NTD327732:NTD327736 NJH327732:NJH327736 MZL327732:MZL327736 MPP327732:MPP327736 MFT327732:MFT327736 LVX327732:LVX327736 LMB327732:LMB327736 LCF327732:LCF327736 KSJ327732:KSJ327736 KIN327732:KIN327736 JYR327732:JYR327736 JOV327732:JOV327736 JEZ327732:JEZ327736 IVD327732:IVD327736 ILH327732:ILH327736 IBL327732:IBL327736 HRP327732:HRP327736 HHT327732:HHT327736 GXX327732:GXX327736 GOB327732:GOB327736 GEF327732:GEF327736 FUJ327732:FUJ327736 FKN327732:FKN327736 FAR327732:FAR327736 EQV327732:EQV327736 EGZ327732:EGZ327736 DXD327732:DXD327736 DNH327732:DNH327736 DDL327732:DDL327736 CTP327732:CTP327736 CJT327732:CJT327736 BZX327732:BZX327736 BQB327732:BQB327736 BGF327732:BGF327736 AWJ327732:AWJ327736 AMN327732:AMN327736 ACR327732:ACR327736 SV327732:SV327736 IZ327732:IZ327736 D327730:D327734 WVL262196:WVL262200 WLP262196:WLP262200 WBT262196:WBT262200 VRX262196:VRX262200 VIB262196:VIB262200 UYF262196:UYF262200 UOJ262196:UOJ262200 UEN262196:UEN262200 TUR262196:TUR262200 TKV262196:TKV262200 TAZ262196:TAZ262200 SRD262196:SRD262200 SHH262196:SHH262200 RXL262196:RXL262200 RNP262196:RNP262200 RDT262196:RDT262200 QTX262196:QTX262200 QKB262196:QKB262200 QAF262196:QAF262200 PQJ262196:PQJ262200 PGN262196:PGN262200 OWR262196:OWR262200 OMV262196:OMV262200 OCZ262196:OCZ262200 NTD262196:NTD262200 NJH262196:NJH262200 MZL262196:MZL262200 MPP262196:MPP262200 MFT262196:MFT262200 LVX262196:LVX262200 LMB262196:LMB262200 LCF262196:LCF262200 KSJ262196:KSJ262200 KIN262196:KIN262200 JYR262196:JYR262200 JOV262196:JOV262200 JEZ262196:JEZ262200 IVD262196:IVD262200 ILH262196:ILH262200 IBL262196:IBL262200 HRP262196:HRP262200 HHT262196:HHT262200 GXX262196:GXX262200 GOB262196:GOB262200 GEF262196:GEF262200 FUJ262196:FUJ262200 FKN262196:FKN262200 FAR262196:FAR262200 EQV262196:EQV262200 EGZ262196:EGZ262200 DXD262196:DXD262200 DNH262196:DNH262200 DDL262196:DDL262200 CTP262196:CTP262200 CJT262196:CJT262200 BZX262196:BZX262200 BQB262196:BQB262200 BGF262196:BGF262200 AWJ262196:AWJ262200 AMN262196:AMN262200 ACR262196:ACR262200 SV262196:SV262200 IZ262196:IZ262200 D262194:D262198 WVL196660:WVL196664 WLP196660:WLP196664 WBT196660:WBT196664 VRX196660:VRX196664 VIB196660:VIB196664 UYF196660:UYF196664 UOJ196660:UOJ196664 UEN196660:UEN196664 TUR196660:TUR196664 TKV196660:TKV196664 TAZ196660:TAZ196664 SRD196660:SRD196664 SHH196660:SHH196664 RXL196660:RXL196664 RNP196660:RNP196664 RDT196660:RDT196664 QTX196660:QTX196664 QKB196660:QKB196664 QAF196660:QAF196664 PQJ196660:PQJ196664 PGN196660:PGN196664 OWR196660:OWR196664 OMV196660:OMV196664 OCZ196660:OCZ196664 NTD196660:NTD196664 NJH196660:NJH196664 MZL196660:MZL196664 MPP196660:MPP196664 MFT196660:MFT196664 LVX196660:LVX196664 LMB196660:LMB196664 LCF196660:LCF196664 KSJ196660:KSJ196664 KIN196660:KIN196664 JYR196660:JYR196664 JOV196660:JOV196664 JEZ196660:JEZ196664 IVD196660:IVD196664 ILH196660:ILH196664 IBL196660:IBL196664 HRP196660:HRP196664 HHT196660:HHT196664 GXX196660:GXX196664 GOB196660:GOB196664 GEF196660:GEF196664 FUJ196660:FUJ196664 FKN196660:FKN196664 FAR196660:FAR196664 EQV196660:EQV196664 EGZ196660:EGZ196664 DXD196660:DXD196664 DNH196660:DNH196664 DDL196660:DDL196664 CTP196660:CTP196664 CJT196660:CJT196664 BZX196660:BZX196664 BQB196660:BQB196664 BGF196660:BGF196664 AWJ196660:AWJ196664 AMN196660:AMN196664 ACR196660:ACR196664 SV196660:SV196664 IZ196660:IZ196664 D196658:D196662 WVL131124:WVL131128 WLP131124:WLP131128 WBT131124:WBT131128 VRX131124:VRX131128 VIB131124:VIB131128 UYF131124:UYF131128 UOJ131124:UOJ131128 UEN131124:UEN131128 TUR131124:TUR131128 TKV131124:TKV131128 TAZ131124:TAZ131128 SRD131124:SRD131128 SHH131124:SHH131128 RXL131124:RXL131128 RNP131124:RNP131128 RDT131124:RDT131128 QTX131124:QTX131128 QKB131124:QKB131128 QAF131124:QAF131128 PQJ131124:PQJ131128 PGN131124:PGN131128 OWR131124:OWR131128 OMV131124:OMV131128 OCZ131124:OCZ131128 NTD131124:NTD131128 NJH131124:NJH131128 MZL131124:MZL131128 MPP131124:MPP131128 MFT131124:MFT131128 LVX131124:LVX131128 LMB131124:LMB131128 LCF131124:LCF131128 KSJ131124:KSJ131128 KIN131124:KIN131128 JYR131124:JYR131128 JOV131124:JOV131128 JEZ131124:JEZ131128 IVD131124:IVD131128 ILH131124:ILH131128 IBL131124:IBL131128 HRP131124:HRP131128 HHT131124:HHT131128 GXX131124:GXX131128 GOB131124:GOB131128 GEF131124:GEF131128 FUJ131124:FUJ131128 FKN131124:FKN131128 FAR131124:FAR131128 EQV131124:EQV131128 EGZ131124:EGZ131128 DXD131124:DXD131128 DNH131124:DNH131128 DDL131124:DDL131128 CTP131124:CTP131128 CJT131124:CJT131128 BZX131124:BZX131128 BQB131124:BQB131128 BGF131124:BGF131128 AWJ131124:AWJ131128 AMN131124:AMN131128 ACR131124:ACR131128 SV131124:SV131128 IZ131124:IZ131128 D131122:D131126 WVL65588:WVL65592 WLP65588:WLP65592 WBT65588:WBT65592 VRX65588:VRX65592 VIB65588:VIB65592 UYF65588:UYF65592 UOJ65588:UOJ65592 UEN65588:UEN65592 TUR65588:TUR65592 TKV65588:TKV65592 TAZ65588:TAZ65592 SRD65588:SRD65592 SHH65588:SHH65592 RXL65588:RXL65592 RNP65588:RNP65592 RDT65588:RDT65592 QTX65588:QTX65592 QKB65588:QKB65592 QAF65588:QAF65592 PQJ65588:PQJ65592 PGN65588:PGN65592 OWR65588:OWR65592 OMV65588:OMV65592 OCZ65588:OCZ65592 NTD65588:NTD65592 NJH65588:NJH65592 MZL65588:MZL65592 MPP65588:MPP65592 MFT65588:MFT65592 LVX65588:LVX65592 LMB65588:LMB65592 LCF65588:LCF65592 KSJ65588:KSJ65592 KIN65588:KIN65592 JYR65588:JYR65592 JOV65588:JOV65592 JEZ65588:JEZ65592 IVD65588:IVD65592 ILH65588:ILH65592 IBL65588:IBL65592 HRP65588:HRP65592 HHT65588:HHT65592 GXX65588:GXX65592 GOB65588:GOB65592 GEF65588:GEF65592 FUJ65588:FUJ65592 FKN65588:FKN65592 FAR65588:FAR65592 EQV65588:EQV65592 EGZ65588:EGZ65592 DXD65588:DXD65592 DNH65588:DNH65592 DDL65588:DDL65592 CTP65588:CTP65592 CJT65588:CJT65592 BZX65588:BZX65592 BQB65588:BQB65592 BGF65588:BGF65592 AWJ65588:AWJ65592 AMN65588:AMN65592 ACR65588:ACR65592 SV65588:SV65592 IZ65588:IZ65592 D65586:D65590 WVL52:WVL56 WLP52:WLP56 WBT52:WBT56 VRX52:VRX56 VIB52:VIB56 UYF52:UYF56 UOJ52:UOJ56 UEN52:UEN56 TUR52:TUR56 TKV52:TKV56 TAZ52:TAZ56 SRD52:SRD56 SHH52:SHH56 RXL52:RXL56 RNP52:RNP56 RDT52:RDT56 QTX52:QTX56 QKB52:QKB56 QAF52:QAF56 PQJ52:PQJ56 PGN52:PGN56 OWR52:OWR56 OMV52:OMV56 OCZ52:OCZ56 NTD52:NTD56 NJH52:NJH56 MZL52:MZL56 MPP52:MPP56 MFT52:MFT56 LVX52:LVX56 LMB52:LMB56 LCF52:LCF56 KSJ52:KSJ56 KIN52:KIN56 JYR52:JYR56 JOV52:JOV56 JEZ52:JEZ56 IVD52:IVD56 ILH52:ILH56 IBL52:IBL56 HRP52:HRP56 HHT52:HHT56 GXX52:GXX56 GOB52:GOB56 GEF52:GEF56 FUJ52:FUJ56 FKN52:FKN56 FAR52:FAR56 EQV52:EQV56 EGZ52:EGZ56 DXD52:DXD56 DNH52:DNH56 DDL52:DDL56 CTP52:CTP56 CJT52:CJT56 BZX52:BZX56 BQB52:BQB56 BGF52:BGF56 AWJ52:AWJ56 AMN52:AMN56 ACR52:ACR56 SV52:SV56 IZ52:IZ56">
      <formula1>$D$74:$D$408</formula1>
    </dataValidation>
    <dataValidation type="list" errorStyle="warning" allowBlank="1" showInputMessage="1" showErrorMessage="1" errorTitle="FERC ACCOUNT" error="This FERC Account is not included in the drop-down list. Is this the account you want to use?" sqref="D36:D51">
      <formula1>$D$78:$D$412</formula1>
    </dataValidation>
  </dataValidations>
  <pageMargins left="0.7" right="0.7" top="0.75" bottom="0.75" header="0.3" footer="0.3"/>
  <pageSetup scale="8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7"/>
  <sheetViews>
    <sheetView view="pageBreakPreview" topLeftCell="D1" zoomScale="80" zoomScaleNormal="100" zoomScaleSheetLayoutView="80" workbookViewId="0">
      <selection activeCell="D5" sqref="D5"/>
    </sheetView>
  </sheetViews>
  <sheetFormatPr defaultRowHeight="15"/>
  <cols>
    <col min="1" max="1" width="12.7109375" style="64" hidden="1" customWidth="1"/>
    <col min="2" max="2" width="30.85546875" style="64" hidden="1" customWidth="1"/>
    <col min="3" max="3" width="13.42578125" style="64" hidden="1" customWidth="1"/>
    <col min="4" max="4" width="77.140625" style="64" bestFit="1" customWidth="1"/>
    <col min="5" max="5" width="13.85546875" style="64" bestFit="1" customWidth="1"/>
    <col min="6" max="6" width="9.140625" style="64"/>
    <col min="7" max="7" width="11" style="64" bestFit="1" customWidth="1"/>
    <col min="8" max="8" width="19" style="64" customWidth="1"/>
    <col min="9" max="9" width="6.5703125" style="64" bestFit="1" customWidth="1"/>
    <col min="10" max="10" width="10.28515625" style="64" bestFit="1" customWidth="1"/>
    <col min="11" max="16384" width="9.140625" style="64"/>
  </cols>
  <sheetData>
    <row r="1" spans="1:10">
      <c r="D1" s="65" t="s">
        <v>124</v>
      </c>
    </row>
    <row r="2" spans="1:10">
      <c r="A2" s="141" t="s">
        <v>566</v>
      </c>
      <c r="D2" s="65" t="str">
        <f>'Page 8.4'!B2</f>
        <v>Washington General Rate Case - 2021</v>
      </c>
    </row>
    <row r="3" spans="1:10">
      <c r="D3" s="65" t="s">
        <v>121</v>
      </c>
    </row>
    <row r="4" spans="1:10">
      <c r="D4" s="65" t="s">
        <v>97</v>
      </c>
    </row>
    <row r="7" spans="1:10" ht="26.25">
      <c r="A7" s="84" t="s">
        <v>87</v>
      </c>
      <c r="B7" s="84" t="s">
        <v>88</v>
      </c>
      <c r="C7" s="84" t="s">
        <v>35</v>
      </c>
      <c r="D7" s="66" t="s">
        <v>89</v>
      </c>
      <c r="E7" s="66" t="s">
        <v>90</v>
      </c>
      <c r="F7" s="66" t="s">
        <v>23</v>
      </c>
      <c r="G7" s="257" t="s">
        <v>597</v>
      </c>
      <c r="H7" s="68" t="s">
        <v>293</v>
      </c>
      <c r="I7" s="69" t="s">
        <v>92</v>
      </c>
    </row>
    <row r="8" spans="1:10">
      <c r="A8" s="86" t="s">
        <v>388</v>
      </c>
      <c r="B8" s="86" t="s">
        <v>389</v>
      </c>
      <c r="C8" s="79" t="s">
        <v>270</v>
      </c>
      <c r="D8" s="86" t="s">
        <v>390</v>
      </c>
      <c r="E8" s="88">
        <v>355</v>
      </c>
      <c r="F8" s="88" t="s">
        <v>265</v>
      </c>
      <c r="G8" s="25">
        <v>43966</v>
      </c>
      <c r="H8" s="96">
        <v>57312549.484508999</v>
      </c>
      <c r="I8" s="144" t="s">
        <v>577</v>
      </c>
      <c r="J8" s="98"/>
    </row>
    <row r="9" spans="1:10">
      <c r="A9" s="86" t="s">
        <v>391</v>
      </c>
      <c r="B9" s="86"/>
      <c r="C9" s="79" t="s">
        <v>284</v>
      </c>
      <c r="D9" s="102" t="s">
        <v>392</v>
      </c>
      <c r="E9" s="93">
        <v>355</v>
      </c>
      <c r="F9" s="93" t="s">
        <v>265</v>
      </c>
      <c r="G9" s="25" t="s">
        <v>94</v>
      </c>
      <c r="H9" s="103">
        <v>27715083.473905955</v>
      </c>
      <c r="I9" s="86"/>
      <c r="J9" s="98"/>
    </row>
    <row r="10" spans="1:10">
      <c r="A10" s="86" t="s">
        <v>393</v>
      </c>
      <c r="B10" s="87" t="s">
        <v>394</v>
      </c>
      <c r="C10" s="104" t="s">
        <v>270</v>
      </c>
      <c r="D10" s="105" t="s">
        <v>395</v>
      </c>
      <c r="E10" s="93">
        <v>355</v>
      </c>
      <c r="F10" s="93" t="s">
        <v>263</v>
      </c>
      <c r="G10" s="25" t="s">
        <v>94</v>
      </c>
      <c r="H10" s="106">
        <v>24442000</v>
      </c>
      <c r="I10" s="144" t="s">
        <v>558</v>
      </c>
      <c r="J10" s="98"/>
    </row>
    <row r="11" spans="1:10">
      <c r="A11" s="86" t="s">
        <v>388</v>
      </c>
      <c r="B11" s="86" t="s">
        <v>396</v>
      </c>
      <c r="C11" s="79" t="s">
        <v>270</v>
      </c>
      <c r="D11" s="102" t="s">
        <v>397</v>
      </c>
      <c r="E11" s="93">
        <v>355</v>
      </c>
      <c r="F11" s="93" t="s">
        <v>263</v>
      </c>
      <c r="G11" s="25">
        <v>44165</v>
      </c>
      <c r="H11" s="106">
        <v>21532096.1838888</v>
      </c>
      <c r="I11" s="144" t="s">
        <v>577</v>
      </c>
      <c r="J11" s="98"/>
    </row>
    <row r="12" spans="1:10">
      <c r="A12" s="86" t="s">
        <v>388</v>
      </c>
      <c r="B12" s="86" t="s">
        <v>94</v>
      </c>
      <c r="C12" s="79" t="s">
        <v>270</v>
      </c>
      <c r="D12" s="102" t="s">
        <v>398</v>
      </c>
      <c r="E12" s="93">
        <v>355</v>
      </c>
      <c r="F12" s="24" t="s">
        <v>263</v>
      </c>
      <c r="G12" s="25" t="s">
        <v>94</v>
      </c>
      <c r="H12" s="106">
        <v>21436492.87675</v>
      </c>
      <c r="I12" s="86"/>
      <c r="J12" s="98"/>
    </row>
    <row r="13" spans="1:10">
      <c r="A13" s="86" t="s">
        <v>393</v>
      </c>
      <c r="B13" s="87"/>
      <c r="C13" s="104" t="s">
        <v>284</v>
      </c>
      <c r="D13" s="105" t="s">
        <v>181</v>
      </c>
      <c r="E13" s="93">
        <v>355</v>
      </c>
      <c r="F13" s="92" t="s">
        <v>263</v>
      </c>
      <c r="G13" s="25" t="s">
        <v>94</v>
      </c>
      <c r="H13" s="106">
        <v>18196594.094045416</v>
      </c>
      <c r="I13" s="86"/>
      <c r="J13" s="98"/>
    </row>
    <row r="14" spans="1:10">
      <c r="A14" s="86" t="s">
        <v>388</v>
      </c>
      <c r="B14" s="86" t="s">
        <v>399</v>
      </c>
      <c r="C14" s="79" t="s">
        <v>270</v>
      </c>
      <c r="D14" s="102" t="s">
        <v>400</v>
      </c>
      <c r="E14" s="93">
        <v>355</v>
      </c>
      <c r="F14" s="93" t="s">
        <v>263</v>
      </c>
      <c r="G14" s="25">
        <v>44196</v>
      </c>
      <c r="H14" s="106">
        <v>17151571.618388902</v>
      </c>
      <c r="I14" s="144" t="s">
        <v>558</v>
      </c>
      <c r="J14" s="98"/>
    </row>
    <row r="15" spans="1:10">
      <c r="A15" s="86" t="s">
        <v>393</v>
      </c>
      <c r="B15" s="87" t="s">
        <v>208</v>
      </c>
      <c r="C15" s="107" t="s">
        <v>270</v>
      </c>
      <c r="D15" s="105" t="s">
        <v>401</v>
      </c>
      <c r="E15" s="93">
        <v>355</v>
      </c>
      <c r="F15" s="24" t="s">
        <v>263</v>
      </c>
      <c r="G15" s="25">
        <v>44165</v>
      </c>
      <c r="H15" s="106">
        <v>16510477.46124617</v>
      </c>
      <c r="I15" s="144" t="s">
        <v>558</v>
      </c>
      <c r="J15" s="98"/>
    </row>
    <row r="16" spans="1:10">
      <c r="A16" s="86" t="s">
        <v>391</v>
      </c>
      <c r="B16" s="86" t="s">
        <v>402</v>
      </c>
      <c r="C16" s="79" t="s">
        <v>270</v>
      </c>
      <c r="D16" s="102" t="s">
        <v>403</v>
      </c>
      <c r="E16" s="93">
        <v>355</v>
      </c>
      <c r="F16" s="92" t="s">
        <v>265</v>
      </c>
      <c r="G16" s="25">
        <v>44180</v>
      </c>
      <c r="H16" s="106">
        <v>16277866.629018301</v>
      </c>
      <c r="I16" s="144" t="s">
        <v>577</v>
      </c>
      <c r="J16" s="98"/>
    </row>
    <row r="17" spans="1:10">
      <c r="A17" s="86" t="s">
        <v>391</v>
      </c>
      <c r="B17" s="86"/>
      <c r="C17" s="79" t="s">
        <v>284</v>
      </c>
      <c r="D17" s="102" t="s">
        <v>404</v>
      </c>
      <c r="E17" s="93">
        <v>355</v>
      </c>
      <c r="F17" s="93" t="s">
        <v>265</v>
      </c>
      <c r="G17" s="25" t="s">
        <v>94</v>
      </c>
      <c r="H17" s="106">
        <v>13327201.563746788</v>
      </c>
      <c r="I17" s="86"/>
      <c r="J17" s="98"/>
    </row>
    <row r="18" spans="1:10">
      <c r="A18" s="86" t="s">
        <v>388</v>
      </c>
      <c r="B18" s="86" t="s">
        <v>94</v>
      </c>
      <c r="C18" s="79" t="s">
        <v>270</v>
      </c>
      <c r="D18" s="86" t="s">
        <v>405</v>
      </c>
      <c r="E18" s="88">
        <v>355</v>
      </c>
      <c r="F18" s="24" t="s">
        <v>263</v>
      </c>
      <c r="G18" s="25" t="s">
        <v>94</v>
      </c>
      <c r="H18" s="96">
        <v>12170268.936667809</v>
      </c>
      <c r="I18" s="86"/>
      <c r="J18" s="96"/>
    </row>
    <row r="19" spans="1:10">
      <c r="A19" s="86" t="s">
        <v>388</v>
      </c>
      <c r="B19" s="86" t="s">
        <v>94</v>
      </c>
      <c r="C19" s="79" t="s">
        <v>284</v>
      </c>
      <c r="D19" s="86" t="s">
        <v>406</v>
      </c>
      <c r="E19" s="88">
        <v>355</v>
      </c>
      <c r="F19" s="24" t="s">
        <v>263</v>
      </c>
      <c r="G19" s="25" t="s">
        <v>94</v>
      </c>
      <c r="H19" s="96">
        <v>8078100</v>
      </c>
      <c r="I19" s="86"/>
      <c r="J19" s="98"/>
    </row>
    <row r="20" spans="1:10">
      <c r="A20" s="86" t="s">
        <v>388</v>
      </c>
      <c r="B20" s="86" t="s">
        <v>94</v>
      </c>
      <c r="C20" s="79" t="s">
        <v>270</v>
      </c>
      <c r="D20" s="86" t="s">
        <v>407</v>
      </c>
      <c r="E20" s="88">
        <v>355</v>
      </c>
      <c r="F20" s="88" t="s">
        <v>263</v>
      </c>
      <c r="G20" s="25" t="s">
        <v>94</v>
      </c>
      <c r="H20" s="96">
        <v>7656286.3337980602</v>
      </c>
      <c r="I20" s="86"/>
      <c r="J20" s="98"/>
    </row>
    <row r="21" spans="1:10">
      <c r="A21" s="86" t="s">
        <v>388</v>
      </c>
      <c r="B21" s="86" t="s">
        <v>94</v>
      </c>
      <c r="C21" s="79" t="s">
        <v>270</v>
      </c>
      <c r="D21" s="86" t="s">
        <v>408</v>
      </c>
      <c r="E21" s="88">
        <v>355</v>
      </c>
      <c r="F21" s="24" t="s">
        <v>263</v>
      </c>
      <c r="G21" s="25" t="s">
        <v>94</v>
      </c>
      <c r="H21" s="96">
        <v>7086529.9514564723</v>
      </c>
      <c r="I21" s="86"/>
      <c r="J21" s="98"/>
    </row>
    <row r="22" spans="1:10">
      <c r="A22" s="86" t="s">
        <v>388</v>
      </c>
      <c r="B22" s="86" t="s">
        <v>94</v>
      </c>
      <c r="C22" s="79" t="s">
        <v>270</v>
      </c>
      <c r="D22" s="86" t="s">
        <v>409</v>
      </c>
      <c r="E22" s="88">
        <v>355</v>
      </c>
      <c r="F22" s="24" t="s">
        <v>263</v>
      </c>
      <c r="G22" s="25" t="s">
        <v>94</v>
      </c>
      <c r="H22" s="96">
        <v>6936718.2134359051</v>
      </c>
      <c r="I22" s="86"/>
      <c r="J22" s="98"/>
    </row>
    <row r="23" spans="1:10">
      <c r="A23" s="86" t="s">
        <v>393</v>
      </c>
      <c r="B23" s="87" t="s">
        <v>209</v>
      </c>
      <c r="C23" s="108" t="s">
        <v>270</v>
      </c>
      <c r="D23" s="87" t="s">
        <v>410</v>
      </c>
      <c r="E23" s="88">
        <v>355</v>
      </c>
      <c r="F23" s="24" t="s">
        <v>263</v>
      </c>
      <c r="G23" s="25" t="s">
        <v>94</v>
      </c>
      <c r="H23" s="96">
        <v>5000000</v>
      </c>
      <c r="I23" s="86"/>
      <c r="J23" s="98"/>
    </row>
    <row r="24" spans="1:10">
      <c r="A24" s="86" t="s">
        <v>393</v>
      </c>
      <c r="B24" s="87" t="s">
        <v>234</v>
      </c>
      <c r="C24" s="107" t="s">
        <v>270</v>
      </c>
      <c r="D24" s="87" t="s">
        <v>235</v>
      </c>
      <c r="E24" s="88">
        <v>355</v>
      </c>
      <c r="F24" s="24" t="s">
        <v>263</v>
      </c>
      <c r="G24" s="25" t="s">
        <v>94</v>
      </c>
      <c r="H24" s="96">
        <v>4461302.5200000005</v>
      </c>
      <c r="I24" s="86"/>
      <c r="J24" s="98"/>
    </row>
    <row r="25" spans="1:10">
      <c r="A25" s="86" t="s">
        <v>388</v>
      </c>
      <c r="B25" s="86" t="s">
        <v>94</v>
      </c>
      <c r="C25" s="79" t="s">
        <v>284</v>
      </c>
      <c r="D25" s="86" t="s">
        <v>409</v>
      </c>
      <c r="E25" s="88">
        <v>355</v>
      </c>
      <c r="F25" s="91" t="s">
        <v>263</v>
      </c>
      <c r="G25" s="25" t="s">
        <v>94</v>
      </c>
      <c r="H25" s="96">
        <v>4294051.97</v>
      </c>
      <c r="I25" s="86"/>
      <c r="J25" s="98"/>
    </row>
    <row r="26" spans="1:10">
      <c r="A26" s="86" t="s">
        <v>391</v>
      </c>
      <c r="B26" s="86" t="s">
        <v>166</v>
      </c>
      <c r="C26" s="79" t="s">
        <v>270</v>
      </c>
      <c r="D26" s="86" t="s">
        <v>167</v>
      </c>
      <c r="E26" s="88">
        <v>355</v>
      </c>
      <c r="F26" s="24" t="s">
        <v>265</v>
      </c>
      <c r="G26" s="25" t="s">
        <v>94</v>
      </c>
      <c r="H26" s="96">
        <v>4284198.3310180819</v>
      </c>
      <c r="I26" s="86"/>
      <c r="J26" s="98"/>
    </row>
    <row r="27" spans="1:10">
      <c r="A27" s="86" t="s">
        <v>391</v>
      </c>
      <c r="B27" s="86" t="s">
        <v>411</v>
      </c>
      <c r="C27" s="79" t="s">
        <v>270</v>
      </c>
      <c r="D27" s="86" t="s">
        <v>412</v>
      </c>
      <c r="E27" s="88">
        <v>355</v>
      </c>
      <c r="F27" s="24" t="s">
        <v>265</v>
      </c>
      <c r="G27" s="25" t="s">
        <v>94</v>
      </c>
      <c r="H27" s="96">
        <v>3891838.4625061969</v>
      </c>
      <c r="I27" s="86"/>
      <c r="J27" s="98"/>
    </row>
    <row r="28" spans="1:10">
      <c r="A28" s="86" t="s">
        <v>388</v>
      </c>
      <c r="B28" s="86" t="s">
        <v>94</v>
      </c>
      <c r="C28" s="79" t="s">
        <v>270</v>
      </c>
      <c r="D28" s="86" t="s">
        <v>413</v>
      </c>
      <c r="E28" s="88">
        <v>355</v>
      </c>
      <c r="F28" s="24" t="s">
        <v>263</v>
      </c>
      <c r="G28" s="25" t="s">
        <v>94</v>
      </c>
      <c r="H28" s="96">
        <v>3811435.8537170999</v>
      </c>
      <c r="I28" s="86"/>
      <c r="J28" s="98"/>
    </row>
    <row r="29" spans="1:10">
      <c r="A29" s="86" t="s">
        <v>131</v>
      </c>
      <c r="B29" s="87" t="s">
        <v>141</v>
      </c>
      <c r="C29" s="79" t="s">
        <v>284</v>
      </c>
      <c r="D29" s="87" t="s">
        <v>142</v>
      </c>
      <c r="E29" s="88">
        <v>355</v>
      </c>
      <c r="F29" s="24" t="s">
        <v>263</v>
      </c>
      <c r="G29" s="25">
        <v>43768</v>
      </c>
      <c r="H29" s="96">
        <v>3711138.19</v>
      </c>
      <c r="I29" s="86"/>
      <c r="J29" s="98"/>
    </row>
    <row r="30" spans="1:10">
      <c r="A30" s="86" t="s">
        <v>393</v>
      </c>
      <c r="B30" s="87" t="s">
        <v>414</v>
      </c>
      <c r="C30" s="108" t="s">
        <v>270</v>
      </c>
      <c r="D30" s="87" t="s">
        <v>415</v>
      </c>
      <c r="E30" s="88">
        <v>355</v>
      </c>
      <c r="F30" s="24" t="s">
        <v>263</v>
      </c>
      <c r="G30" s="25">
        <v>43983</v>
      </c>
      <c r="H30" s="96">
        <v>3650000</v>
      </c>
      <c r="I30" s="86"/>
      <c r="J30" s="98"/>
    </row>
    <row r="31" spans="1:10">
      <c r="A31" s="86" t="s">
        <v>393</v>
      </c>
      <c r="B31" s="87" t="s">
        <v>224</v>
      </c>
      <c r="C31" s="107" t="s">
        <v>270</v>
      </c>
      <c r="D31" s="87" t="s">
        <v>416</v>
      </c>
      <c r="E31" s="88">
        <v>355</v>
      </c>
      <c r="F31" s="88" t="s">
        <v>263</v>
      </c>
      <c r="G31" s="25" t="s">
        <v>94</v>
      </c>
      <c r="H31" s="96">
        <v>3514920.6499999994</v>
      </c>
      <c r="I31" s="86"/>
      <c r="J31" s="98"/>
    </row>
    <row r="32" spans="1:10">
      <c r="A32" s="86" t="s">
        <v>131</v>
      </c>
      <c r="B32" s="87" t="s">
        <v>417</v>
      </c>
      <c r="C32" s="80" t="s">
        <v>270</v>
      </c>
      <c r="D32" s="87" t="s">
        <v>418</v>
      </c>
      <c r="E32" s="88">
        <v>355</v>
      </c>
      <c r="F32" s="88" t="s">
        <v>263</v>
      </c>
      <c r="G32" s="25">
        <v>44196</v>
      </c>
      <c r="H32" s="96">
        <v>2660853.7800000003</v>
      </c>
      <c r="I32" s="86"/>
      <c r="J32" s="98"/>
    </row>
    <row r="33" spans="1:10">
      <c r="A33" s="86" t="s">
        <v>388</v>
      </c>
      <c r="B33" s="86" t="s">
        <v>94</v>
      </c>
      <c r="C33" s="79" t="s">
        <v>284</v>
      </c>
      <c r="D33" s="86" t="s">
        <v>407</v>
      </c>
      <c r="E33" s="88">
        <v>355</v>
      </c>
      <c r="F33" s="24" t="s">
        <v>263</v>
      </c>
      <c r="G33" s="25" t="s">
        <v>94</v>
      </c>
      <c r="H33" s="96">
        <v>2621017.56</v>
      </c>
      <c r="I33" s="86"/>
      <c r="J33" s="98"/>
    </row>
    <row r="34" spans="1:10">
      <c r="A34" s="86" t="s">
        <v>393</v>
      </c>
      <c r="B34" s="87" t="s">
        <v>226</v>
      </c>
      <c r="C34" s="107" t="s">
        <v>270</v>
      </c>
      <c r="D34" s="87" t="s">
        <v>419</v>
      </c>
      <c r="E34" s="88">
        <v>355</v>
      </c>
      <c r="F34" s="88" t="s">
        <v>263</v>
      </c>
      <c r="G34" s="25" t="s">
        <v>94</v>
      </c>
      <c r="H34" s="96">
        <v>2130686.1400000006</v>
      </c>
      <c r="I34" s="86"/>
      <c r="J34" s="98"/>
    </row>
    <row r="35" spans="1:10">
      <c r="A35" s="86" t="s">
        <v>388</v>
      </c>
      <c r="B35" s="86" t="s">
        <v>94</v>
      </c>
      <c r="C35" s="79" t="s">
        <v>270</v>
      </c>
      <c r="D35" s="86" t="s">
        <v>406</v>
      </c>
      <c r="E35" s="88">
        <v>355</v>
      </c>
      <c r="F35" s="24" t="s">
        <v>263</v>
      </c>
      <c r="G35" s="25" t="s">
        <v>94</v>
      </c>
      <c r="H35" s="96">
        <v>2085945</v>
      </c>
      <c r="I35" s="86"/>
      <c r="J35" s="98"/>
    </row>
    <row r="36" spans="1:10">
      <c r="A36" s="86" t="s">
        <v>393</v>
      </c>
      <c r="B36" s="87" t="s">
        <v>394</v>
      </c>
      <c r="C36" s="104" t="s">
        <v>284</v>
      </c>
      <c r="D36" s="87" t="s">
        <v>395</v>
      </c>
      <c r="E36" s="88">
        <v>355</v>
      </c>
      <c r="F36" s="24" t="s">
        <v>263</v>
      </c>
      <c r="G36" s="25" t="s">
        <v>94</v>
      </c>
      <c r="H36" s="96">
        <v>2055443</v>
      </c>
      <c r="I36" s="86"/>
      <c r="J36" s="98"/>
    </row>
    <row r="37" spans="1:10">
      <c r="A37" s="86" t="s">
        <v>391</v>
      </c>
      <c r="B37" s="86" t="s">
        <v>179</v>
      </c>
      <c r="C37" s="79" t="s">
        <v>270</v>
      </c>
      <c r="D37" s="86" t="s">
        <v>180</v>
      </c>
      <c r="E37" s="88">
        <v>355</v>
      </c>
      <c r="F37" s="24" t="s">
        <v>265</v>
      </c>
      <c r="G37" s="25" t="s">
        <v>94</v>
      </c>
      <c r="H37" s="96">
        <v>1979531.9359122727</v>
      </c>
      <c r="I37" s="86"/>
      <c r="J37" s="98"/>
    </row>
    <row r="38" spans="1:10">
      <c r="A38" s="86" t="s">
        <v>393</v>
      </c>
      <c r="B38" s="87" t="s">
        <v>420</v>
      </c>
      <c r="C38" s="108" t="s">
        <v>270</v>
      </c>
      <c r="D38" s="87" t="s">
        <v>421</v>
      </c>
      <c r="E38" s="88">
        <v>355</v>
      </c>
      <c r="F38" s="92" t="s">
        <v>263</v>
      </c>
      <c r="G38" s="25">
        <v>44135</v>
      </c>
      <c r="H38" s="96">
        <v>1938000</v>
      </c>
      <c r="I38" s="86"/>
      <c r="J38" s="98"/>
    </row>
    <row r="39" spans="1:10">
      <c r="A39" s="86" t="s">
        <v>393</v>
      </c>
      <c r="B39" s="86" t="s">
        <v>422</v>
      </c>
      <c r="C39" s="108" t="s">
        <v>270</v>
      </c>
      <c r="D39" s="86" t="s">
        <v>423</v>
      </c>
      <c r="E39" s="88">
        <v>355</v>
      </c>
      <c r="F39" s="91" t="s">
        <v>263</v>
      </c>
      <c r="G39" s="25">
        <v>44196</v>
      </c>
      <c r="H39" s="96">
        <v>1800000</v>
      </c>
      <c r="I39" s="86"/>
      <c r="J39" s="98"/>
    </row>
    <row r="40" spans="1:10">
      <c r="A40" s="86" t="s">
        <v>393</v>
      </c>
      <c r="B40" s="87" t="s">
        <v>225</v>
      </c>
      <c r="C40" s="107" t="s">
        <v>270</v>
      </c>
      <c r="D40" s="87" t="s">
        <v>424</v>
      </c>
      <c r="E40" s="88">
        <v>355</v>
      </c>
      <c r="F40" s="91" t="s">
        <v>263</v>
      </c>
      <c r="G40" s="25" t="s">
        <v>94</v>
      </c>
      <c r="H40" s="96">
        <v>1774799.9999999998</v>
      </c>
      <c r="I40" s="86"/>
      <c r="J40" s="98"/>
    </row>
    <row r="41" spans="1:10">
      <c r="A41" s="86" t="s">
        <v>391</v>
      </c>
      <c r="B41" s="86" t="s">
        <v>425</v>
      </c>
      <c r="C41" s="79" t="s">
        <v>270</v>
      </c>
      <c r="D41" s="86" t="s">
        <v>426</v>
      </c>
      <c r="E41" s="88">
        <v>355</v>
      </c>
      <c r="F41" s="24" t="s">
        <v>265</v>
      </c>
      <c r="G41" s="25">
        <v>44196</v>
      </c>
      <c r="H41" s="96">
        <v>1734945.3684617912</v>
      </c>
      <c r="I41" s="86"/>
      <c r="J41" s="98"/>
    </row>
    <row r="42" spans="1:10">
      <c r="A42" s="86" t="s">
        <v>393</v>
      </c>
      <c r="B42" s="87" t="s">
        <v>189</v>
      </c>
      <c r="C42" s="107" t="s">
        <v>270</v>
      </c>
      <c r="D42" s="87" t="s">
        <v>190</v>
      </c>
      <c r="E42" s="88">
        <v>355</v>
      </c>
      <c r="F42" s="24" t="s">
        <v>263</v>
      </c>
      <c r="G42" s="25" t="s">
        <v>94</v>
      </c>
      <c r="H42" s="96">
        <v>1621000</v>
      </c>
      <c r="I42" s="86"/>
      <c r="J42" s="109"/>
    </row>
    <row r="43" spans="1:10">
      <c r="A43" s="86" t="s">
        <v>393</v>
      </c>
      <c r="B43" s="87" t="s">
        <v>211</v>
      </c>
      <c r="C43" s="108" t="s">
        <v>270</v>
      </c>
      <c r="D43" s="87" t="s">
        <v>427</v>
      </c>
      <c r="E43" s="88">
        <v>355</v>
      </c>
      <c r="F43" s="88" t="s">
        <v>263</v>
      </c>
      <c r="G43" s="25" t="s">
        <v>94</v>
      </c>
      <c r="H43" s="96">
        <v>1574853.48</v>
      </c>
      <c r="I43" s="86"/>
      <c r="J43" s="98"/>
    </row>
    <row r="44" spans="1:10">
      <c r="A44" s="86" t="s">
        <v>391</v>
      </c>
      <c r="B44" s="86" t="s">
        <v>172</v>
      </c>
      <c r="C44" s="79" t="s">
        <v>270</v>
      </c>
      <c r="D44" s="86" t="s">
        <v>173</v>
      </c>
      <c r="E44" s="88">
        <v>355</v>
      </c>
      <c r="F44" s="24" t="s">
        <v>265</v>
      </c>
      <c r="G44" s="25" t="s">
        <v>94</v>
      </c>
      <c r="H44" s="96">
        <v>1501415.2360693929</v>
      </c>
      <c r="I44" s="86"/>
      <c r="J44" s="98"/>
    </row>
    <row r="45" spans="1:10">
      <c r="A45" s="86" t="s">
        <v>393</v>
      </c>
      <c r="B45" s="87" t="s">
        <v>212</v>
      </c>
      <c r="C45" s="107" t="s">
        <v>270</v>
      </c>
      <c r="D45" s="87" t="s">
        <v>428</v>
      </c>
      <c r="E45" s="88">
        <v>355</v>
      </c>
      <c r="F45" s="91" t="s">
        <v>263</v>
      </c>
      <c r="G45" s="25" t="s">
        <v>94</v>
      </c>
      <c r="H45" s="96">
        <v>1500000</v>
      </c>
      <c r="I45" s="86"/>
      <c r="J45" s="98"/>
    </row>
    <row r="46" spans="1:10">
      <c r="A46" s="86" t="s">
        <v>391</v>
      </c>
      <c r="B46" s="86" t="s">
        <v>168</v>
      </c>
      <c r="C46" s="79" t="s">
        <v>270</v>
      </c>
      <c r="D46" s="86" t="s">
        <v>169</v>
      </c>
      <c r="E46" s="88">
        <v>355</v>
      </c>
      <c r="F46" s="24" t="s">
        <v>265</v>
      </c>
      <c r="G46" s="25" t="s">
        <v>94</v>
      </c>
      <c r="H46" s="96">
        <v>1486968.9818199573</v>
      </c>
      <c r="I46" s="86"/>
      <c r="J46" s="98"/>
    </row>
    <row r="47" spans="1:10">
      <c r="A47" s="86" t="s">
        <v>131</v>
      </c>
      <c r="B47" s="87" t="s">
        <v>429</v>
      </c>
      <c r="C47" s="76" t="s">
        <v>284</v>
      </c>
      <c r="D47" s="87" t="s">
        <v>430</v>
      </c>
      <c r="E47" s="88">
        <v>355</v>
      </c>
      <c r="F47" s="91" t="s">
        <v>263</v>
      </c>
      <c r="G47" s="25">
        <v>43769</v>
      </c>
      <c r="H47" s="96">
        <v>1420445.39</v>
      </c>
      <c r="I47" s="86"/>
      <c r="J47" s="98"/>
    </row>
    <row r="48" spans="1:10">
      <c r="A48" s="86" t="s">
        <v>393</v>
      </c>
      <c r="B48" s="87" t="s">
        <v>431</v>
      </c>
      <c r="C48" s="107" t="s">
        <v>270</v>
      </c>
      <c r="D48" s="87" t="s">
        <v>432</v>
      </c>
      <c r="E48" s="88">
        <v>355</v>
      </c>
      <c r="F48" s="24" t="s">
        <v>263</v>
      </c>
      <c r="G48" s="25">
        <v>43934</v>
      </c>
      <c r="H48" s="96">
        <v>1419605.3830439223</v>
      </c>
      <c r="I48" s="86"/>
      <c r="J48" s="98"/>
    </row>
    <row r="49" spans="1:10">
      <c r="A49" s="86" t="s">
        <v>391</v>
      </c>
      <c r="B49" s="86" t="s">
        <v>433</v>
      </c>
      <c r="C49" s="79" t="s">
        <v>270</v>
      </c>
      <c r="D49" s="86" t="s">
        <v>434</v>
      </c>
      <c r="E49" s="88">
        <v>355</v>
      </c>
      <c r="F49" s="24" t="s">
        <v>265</v>
      </c>
      <c r="G49" s="25" t="s">
        <v>94</v>
      </c>
      <c r="H49" s="96">
        <v>1388838.8414421058</v>
      </c>
      <c r="I49" s="86"/>
      <c r="J49" s="98"/>
    </row>
    <row r="50" spans="1:10">
      <c r="A50" s="86" t="s">
        <v>393</v>
      </c>
      <c r="B50" s="87" t="s">
        <v>435</v>
      </c>
      <c r="C50" s="107" t="s">
        <v>270</v>
      </c>
      <c r="D50" s="87" t="s">
        <v>436</v>
      </c>
      <c r="E50" s="88">
        <v>355</v>
      </c>
      <c r="F50" s="92" t="s">
        <v>263</v>
      </c>
      <c r="G50" s="77">
        <v>44104</v>
      </c>
      <c r="H50" s="96">
        <v>1368982.9315628193</v>
      </c>
      <c r="I50" s="86"/>
      <c r="J50" s="98"/>
    </row>
    <row r="51" spans="1:10">
      <c r="A51" s="86" t="s">
        <v>388</v>
      </c>
      <c r="B51" s="86" t="s">
        <v>437</v>
      </c>
      <c r="C51" s="79" t="s">
        <v>270</v>
      </c>
      <c r="D51" s="86" t="s">
        <v>438</v>
      </c>
      <c r="E51" s="88">
        <v>355</v>
      </c>
      <c r="F51" s="24" t="s">
        <v>265</v>
      </c>
      <c r="G51" s="25">
        <v>44165</v>
      </c>
      <c r="H51" s="96">
        <v>1356272.2614736499</v>
      </c>
      <c r="I51" s="86"/>
      <c r="J51" s="98"/>
    </row>
    <row r="52" spans="1:10">
      <c r="A52" s="86" t="s">
        <v>393</v>
      </c>
      <c r="B52" s="87" t="s">
        <v>439</v>
      </c>
      <c r="C52" s="108" t="s">
        <v>270</v>
      </c>
      <c r="D52" s="87" t="s">
        <v>440</v>
      </c>
      <c r="E52" s="88">
        <v>355</v>
      </c>
      <c r="F52" s="24" t="s">
        <v>263</v>
      </c>
      <c r="G52" s="25">
        <v>43879</v>
      </c>
      <c r="H52" s="96">
        <v>1325469.6000000001</v>
      </c>
      <c r="I52" s="86"/>
      <c r="J52" s="98"/>
    </row>
    <row r="53" spans="1:10">
      <c r="A53" s="86" t="s">
        <v>393</v>
      </c>
      <c r="B53" s="87" t="s">
        <v>213</v>
      </c>
      <c r="C53" s="108" t="s">
        <v>270</v>
      </c>
      <c r="D53" s="87" t="s">
        <v>441</v>
      </c>
      <c r="E53" s="88">
        <v>355</v>
      </c>
      <c r="F53" s="24" t="s">
        <v>263</v>
      </c>
      <c r="G53" s="25" t="s">
        <v>94</v>
      </c>
      <c r="H53" s="96">
        <v>1300000</v>
      </c>
      <c r="I53" s="86"/>
      <c r="J53" s="98"/>
    </row>
    <row r="54" spans="1:10">
      <c r="A54" s="86" t="s">
        <v>388</v>
      </c>
      <c r="B54" s="86" t="s">
        <v>94</v>
      </c>
      <c r="C54" s="79" t="s">
        <v>284</v>
      </c>
      <c r="D54" s="86" t="s">
        <v>405</v>
      </c>
      <c r="E54" s="88">
        <v>355</v>
      </c>
      <c r="F54" s="24" t="s">
        <v>263</v>
      </c>
      <c r="G54" s="25" t="s">
        <v>94</v>
      </c>
      <c r="H54" s="96">
        <v>1276743.43</v>
      </c>
      <c r="I54" s="86"/>
      <c r="J54" s="98"/>
    </row>
    <row r="55" spans="1:10">
      <c r="A55" s="86" t="s">
        <v>393</v>
      </c>
      <c r="B55" s="87" t="s">
        <v>232</v>
      </c>
      <c r="C55" s="107" t="s">
        <v>270</v>
      </c>
      <c r="D55" s="87" t="s">
        <v>233</v>
      </c>
      <c r="E55" s="88">
        <v>355</v>
      </c>
      <c r="F55" s="24" t="s">
        <v>263</v>
      </c>
      <c r="G55" s="25" t="s">
        <v>94</v>
      </c>
      <c r="H55" s="96">
        <v>1234638.9499999997</v>
      </c>
      <c r="I55" s="86"/>
      <c r="J55" s="98"/>
    </row>
    <row r="56" spans="1:10">
      <c r="A56" s="86" t="s">
        <v>391</v>
      </c>
      <c r="B56" s="86" t="s">
        <v>442</v>
      </c>
      <c r="C56" s="79" t="s">
        <v>270</v>
      </c>
      <c r="D56" s="86" t="s">
        <v>443</v>
      </c>
      <c r="E56" s="88">
        <v>355</v>
      </c>
      <c r="F56" s="91" t="s">
        <v>265</v>
      </c>
      <c r="G56" s="48">
        <v>44196</v>
      </c>
      <c r="H56" s="96">
        <v>1207472.9047505574</v>
      </c>
      <c r="I56" s="86"/>
      <c r="J56" s="98"/>
    </row>
    <row r="57" spans="1:10">
      <c r="A57" s="86" t="s">
        <v>393</v>
      </c>
      <c r="B57" s="87" t="s">
        <v>223</v>
      </c>
      <c r="C57" s="107" t="s">
        <v>270</v>
      </c>
      <c r="D57" s="87" t="s">
        <v>444</v>
      </c>
      <c r="E57" s="88">
        <v>355</v>
      </c>
      <c r="F57" s="88" t="s">
        <v>263</v>
      </c>
      <c r="G57" s="82" t="s">
        <v>94</v>
      </c>
      <c r="H57" s="96">
        <v>1207206.29</v>
      </c>
      <c r="I57" s="86"/>
      <c r="J57" s="98"/>
    </row>
    <row r="58" spans="1:10">
      <c r="A58" s="86" t="s">
        <v>393</v>
      </c>
      <c r="B58" s="87" t="s">
        <v>225</v>
      </c>
      <c r="C58" s="108" t="s">
        <v>270</v>
      </c>
      <c r="D58" s="87" t="s">
        <v>445</v>
      </c>
      <c r="E58" s="88">
        <v>355</v>
      </c>
      <c r="F58" s="88" t="s">
        <v>263</v>
      </c>
      <c r="G58" s="82" t="s">
        <v>94</v>
      </c>
      <c r="H58" s="96">
        <v>1200139.6399999999</v>
      </c>
      <c r="I58" s="86"/>
      <c r="J58" s="98"/>
    </row>
    <row r="59" spans="1:10">
      <c r="A59" s="86" t="s">
        <v>393</v>
      </c>
      <c r="B59" s="87" t="s">
        <v>446</v>
      </c>
      <c r="C59" s="107" t="s">
        <v>270</v>
      </c>
      <c r="D59" s="87" t="s">
        <v>447</v>
      </c>
      <c r="E59" s="88">
        <v>355</v>
      </c>
      <c r="F59" s="24" t="s">
        <v>263</v>
      </c>
      <c r="G59" s="25" t="s">
        <v>94</v>
      </c>
      <c r="H59" s="96">
        <v>1040000</v>
      </c>
      <c r="I59" s="86"/>
      <c r="J59" s="98"/>
    </row>
    <row r="60" spans="1:10">
      <c r="A60" s="86" t="s">
        <v>391</v>
      </c>
      <c r="B60" s="86" t="s">
        <v>442</v>
      </c>
      <c r="C60" s="79" t="s">
        <v>270</v>
      </c>
      <c r="D60" s="86" t="s">
        <v>448</v>
      </c>
      <c r="E60" s="88">
        <v>355</v>
      </c>
      <c r="F60" s="24" t="s">
        <v>265</v>
      </c>
      <c r="G60" s="25">
        <v>44196</v>
      </c>
      <c r="H60" s="96">
        <v>1009886.4294277391</v>
      </c>
      <c r="I60" s="86"/>
      <c r="J60" s="98"/>
    </row>
    <row r="61" spans="1:10">
      <c r="A61" s="86"/>
      <c r="B61" s="86"/>
      <c r="C61" s="79"/>
      <c r="D61" s="70" t="s">
        <v>93</v>
      </c>
      <c r="E61" s="88">
        <v>355</v>
      </c>
      <c r="F61" s="24" t="s">
        <v>263</v>
      </c>
      <c r="G61" s="25" t="s">
        <v>94</v>
      </c>
      <c r="H61" s="96">
        <v>19960582.487637442</v>
      </c>
      <c r="I61" s="86"/>
      <c r="J61" s="98"/>
    </row>
    <row r="62" spans="1:10">
      <c r="A62" s="86"/>
      <c r="B62" s="86"/>
      <c r="C62" s="79"/>
      <c r="D62" s="70" t="s">
        <v>385</v>
      </c>
      <c r="E62" s="88">
        <v>355</v>
      </c>
      <c r="F62" s="91" t="s">
        <v>265</v>
      </c>
      <c r="G62" s="25" t="s">
        <v>94</v>
      </c>
      <c r="H62" s="96">
        <v>10040986.25002226</v>
      </c>
      <c r="I62" s="86"/>
      <c r="J62" s="98"/>
    </row>
    <row r="63" spans="1:10">
      <c r="A63" s="86"/>
      <c r="B63" s="86"/>
      <c r="C63" s="79"/>
      <c r="D63" s="89" t="s">
        <v>449</v>
      </c>
      <c r="E63" s="88">
        <v>355</v>
      </c>
      <c r="F63" s="24" t="s">
        <v>263</v>
      </c>
      <c r="G63" s="25"/>
      <c r="H63" s="96">
        <v>-4634272.4820000008</v>
      </c>
      <c r="I63" s="86"/>
      <c r="J63" s="98"/>
    </row>
    <row r="64" spans="1:10">
      <c r="A64" s="86"/>
      <c r="B64" s="86"/>
      <c r="C64" s="79"/>
      <c r="D64" s="70" t="s">
        <v>449</v>
      </c>
      <c r="E64" s="88">
        <v>355</v>
      </c>
      <c r="F64" s="91" t="s">
        <v>265</v>
      </c>
      <c r="G64" s="25"/>
      <c r="H64" s="96">
        <v>-2947985.2440000004</v>
      </c>
      <c r="I64" s="86"/>
      <c r="J64" s="98"/>
    </row>
    <row r="65" spans="1:10">
      <c r="A65" s="86"/>
      <c r="B65" s="86"/>
      <c r="C65" s="79"/>
      <c r="D65" s="70"/>
      <c r="E65" s="86"/>
      <c r="F65" s="91"/>
      <c r="G65" s="25"/>
      <c r="H65" s="78">
        <f>SUM(H8:H64)</f>
        <v>381089196.34372276</v>
      </c>
      <c r="I65" s="86"/>
      <c r="J65" s="98"/>
    </row>
    <row r="66" spans="1:10">
      <c r="A66" s="86"/>
      <c r="B66" s="86"/>
      <c r="C66" s="79"/>
      <c r="D66" s="70"/>
      <c r="E66" s="86"/>
      <c r="F66" s="91"/>
      <c r="G66" s="25"/>
      <c r="H66" s="96"/>
      <c r="I66" s="86"/>
      <c r="J66" s="98"/>
    </row>
    <row r="67" spans="1:10">
      <c r="A67" s="86"/>
      <c r="B67" s="86"/>
      <c r="C67" s="79"/>
      <c r="E67" s="86"/>
      <c r="F67" s="91"/>
      <c r="G67" s="25"/>
      <c r="H67" s="96"/>
      <c r="I67" s="86"/>
      <c r="J67" s="98"/>
    </row>
    <row r="68" spans="1:10">
      <c r="A68" s="86"/>
      <c r="B68" s="86"/>
      <c r="C68" s="79"/>
      <c r="D68" s="86"/>
      <c r="E68" s="86"/>
      <c r="F68" s="24"/>
      <c r="G68" s="25"/>
      <c r="H68" s="96"/>
      <c r="I68" s="86"/>
      <c r="J68" s="98"/>
    </row>
    <row r="69" spans="1:10">
      <c r="A69" s="86"/>
      <c r="B69" s="86"/>
      <c r="C69" s="86"/>
      <c r="D69" s="86"/>
      <c r="E69" s="86"/>
      <c r="F69" s="24"/>
      <c r="G69" s="25"/>
      <c r="H69" s="96"/>
      <c r="I69" s="86"/>
      <c r="J69" s="98"/>
    </row>
    <row r="70" spans="1:10">
      <c r="A70" s="86"/>
      <c r="B70" s="86"/>
      <c r="C70" s="86"/>
      <c r="D70" s="86"/>
      <c r="E70" s="86"/>
      <c r="F70" s="91"/>
      <c r="G70" s="82"/>
      <c r="H70" s="96"/>
      <c r="I70" s="86"/>
      <c r="J70" s="98"/>
    </row>
    <row r="71" spans="1:10">
      <c r="A71" s="86"/>
      <c r="B71" s="86"/>
      <c r="C71" s="86"/>
      <c r="D71" s="86"/>
      <c r="E71" s="86"/>
      <c r="F71" s="88"/>
      <c r="G71" s="48"/>
      <c r="H71" s="96"/>
      <c r="I71" s="86"/>
      <c r="J71" s="98"/>
    </row>
    <row r="72" spans="1:10">
      <c r="A72" s="86"/>
      <c r="B72" s="86"/>
      <c r="C72" s="86"/>
      <c r="D72" s="86"/>
      <c r="E72" s="86"/>
      <c r="F72" s="24"/>
      <c r="G72" s="25"/>
      <c r="H72" s="96"/>
      <c r="I72" s="86"/>
      <c r="J72" s="98"/>
    </row>
    <row r="73" spans="1:10">
      <c r="A73" s="86"/>
      <c r="B73" s="86"/>
      <c r="C73" s="86"/>
      <c r="D73" s="86"/>
      <c r="E73" s="86"/>
      <c r="F73" s="24"/>
      <c r="G73" s="25"/>
      <c r="H73" s="96"/>
      <c r="I73" s="86"/>
      <c r="J73" s="98"/>
    </row>
    <row r="74" spans="1:10">
      <c r="A74" s="86"/>
      <c r="B74" s="86"/>
      <c r="C74" s="86"/>
      <c r="D74" s="86"/>
      <c r="E74" s="86"/>
      <c r="F74" s="24"/>
      <c r="G74" s="25"/>
      <c r="H74" s="96"/>
      <c r="I74" s="86"/>
      <c r="J74" s="98"/>
    </row>
    <row r="75" spans="1:10">
      <c r="A75" s="86"/>
      <c r="B75" s="86"/>
      <c r="C75" s="86"/>
      <c r="D75" s="86"/>
      <c r="E75" s="86"/>
      <c r="F75" s="24"/>
      <c r="G75" s="25"/>
      <c r="H75" s="96"/>
      <c r="I75" s="86"/>
      <c r="J75" s="98"/>
    </row>
    <row r="76" spans="1:10">
      <c r="A76" s="86"/>
      <c r="B76" s="86"/>
      <c r="C76" s="86"/>
      <c r="D76" s="86"/>
      <c r="E76" s="86"/>
      <c r="F76" s="24"/>
      <c r="G76" s="25"/>
      <c r="H76" s="96"/>
      <c r="I76" s="86"/>
      <c r="J76" s="98"/>
    </row>
    <row r="77" spans="1:10">
      <c r="A77" s="86"/>
      <c r="B77" s="86"/>
      <c r="C77" s="86"/>
      <c r="D77" s="86"/>
      <c r="E77" s="86"/>
      <c r="F77" s="24"/>
      <c r="G77" s="25"/>
      <c r="H77" s="96"/>
      <c r="I77" s="86"/>
      <c r="J77" s="98"/>
    </row>
    <row r="78" spans="1:10">
      <c r="A78" s="86"/>
      <c r="B78" s="86"/>
      <c r="C78" s="86"/>
      <c r="D78" s="86"/>
      <c r="E78" s="86"/>
      <c r="F78" s="24"/>
      <c r="G78" s="25"/>
      <c r="H78" s="96"/>
      <c r="I78" s="86"/>
      <c r="J78" s="98"/>
    </row>
    <row r="79" spans="1:10">
      <c r="A79" s="86"/>
      <c r="B79" s="86"/>
      <c r="C79" s="86"/>
      <c r="D79" s="86"/>
      <c r="E79" s="86"/>
      <c r="F79" s="91"/>
      <c r="G79" s="82"/>
      <c r="H79" s="96"/>
      <c r="I79" s="86"/>
      <c r="J79" s="98"/>
    </row>
    <row r="80" spans="1:10">
      <c r="A80" s="86"/>
      <c r="B80" s="86"/>
      <c r="C80" s="86"/>
      <c r="D80" s="86"/>
      <c r="E80" s="86"/>
      <c r="F80" s="24"/>
      <c r="G80" s="25"/>
      <c r="H80" s="96"/>
      <c r="I80" s="86"/>
      <c r="J80" s="98"/>
    </row>
    <row r="81" spans="1:10">
      <c r="A81" s="86"/>
      <c r="B81" s="86"/>
      <c r="C81" s="86"/>
      <c r="D81" s="86"/>
      <c r="E81" s="86"/>
      <c r="F81" s="24"/>
      <c r="G81" s="25"/>
      <c r="H81" s="96"/>
      <c r="I81" s="86"/>
      <c r="J81" s="98"/>
    </row>
    <row r="82" spans="1:10">
      <c r="A82" s="86"/>
      <c r="B82" s="86"/>
      <c r="C82" s="86"/>
      <c r="D82" s="86"/>
      <c r="E82" s="86"/>
      <c r="F82" s="24"/>
      <c r="G82" s="25"/>
      <c r="H82" s="96"/>
      <c r="I82" s="86"/>
      <c r="J82" s="98"/>
    </row>
    <row r="83" spans="1:10">
      <c r="A83" s="86"/>
      <c r="B83" s="86"/>
      <c r="C83" s="86"/>
      <c r="D83" s="86"/>
      <c r="E83" s="86"/>
      <c r="F83" s="24"/>
      <c r="G83" s="25"/>
      <c r="H83" s="96"/>
      <c r="I83" s="86"/>
      <c r="J83" s="98"/>
    </row>
    <row r="84" spans="1:10">
      <c r="A84" s="86"/>
      <c r="B84" s="86"/>
      <c r="C84" s="86"/>
      <c r="D84" s="86"/>
      <c r="E84" s="86"/>
      <c r="F84" s="24"/>
      <c r="G84" s="25"/>
      <c r="H84" s="96"/>
      <c r="I84" s="86"/>
      <c r="J84" s="98"/>
    </row>
    <row r="85" spans="1:10">
      <c r="A85" s="86"/>
      <c r="B85" s="86"/>
      <c r="C85" s="86"/>
      <c r="D85" s="86"/>
      <c r="E85" s="86"/>
      <c r="F85" s="88"/>
      <c r="G85" s="48"/>
      <c r="H85" s="96"/>
      <c r="I85" s="86"/>
      <c r="J85" s="98"/>
    </row>
    <row r="86" spans="1:10">
      <c r="A86" s="86"/>
      <c r="B86" s="86"/>
      <c r="C86" s="86"/>
      <c r="D86" s="86"/>
      <c r="E86" s="86"/>
      <c r="F86" s="91"/>
      <c r="G86" s="82"/>
      <c r="H86" s="96"/>
      <c r="I86" s="86"/>
      <c r="J86" s="98"/>
    </row>
    <row r="87" spans="1:10">
      <c r="A87" s="86"/>
      <c r="B87" s="86"/>
      <c r="C87" s="86"/>
      <c r="D87" s="86"/>
      <c r="E87" s="86"/>
      <c r="F87" s="93"/>
      <c r="G87" s="48"/>
      <c r="H87" s="96"/>
      <c r="I87" s="86"/>
      <c r="J87" s="98"/>
    </row>
    <row r="88" spans="1:10">
      <c r="A88" s="86"/>
      <c r="B88" s="86"/>
      <c r="C88" s="86"/>
      <c r="D88" s="86"/>
      <c r="E88" s="86"/>
      <c r="F88" s="24"/>
      <c r="G88" s="25"/>
      <c r="H88" s="96"/>
      <c r="I88" s="86"/>
      <c r="J88" s="98"/>
    </row>
    <row r="89" spans="1:10">
      <c r="A89" s="86"/>
      <c r="B89" s="86"/>
      <c r="C89" s="86"/>
      <c r="D89" s="86"/>
      <c r="E89" s="86"/>
      <c r="F89" s="24"/>
      <c r="G89" s="25"/>
      <c r="H89" s="96"/>
      <c r="I89" s="86"/>
      <c r="J89" s="98"/>
    </row>
    <row r="90" spans="1:10">
      <c r="A90" s="86"/>
      <c r="B90" s="86"/>
      <c r="C90" s="86"/>
      <c r="D90" s="86"/>
      <c r="E90" s="86"/>
      <c r="F90" s="91"/>
      <c r="G90" s="48"/>
      <c r="H90" s="96"/>
      <c r="I90" s="86"/>
      <c r="J90" s="98"/>
    </row>
    <row r="91" spans="1:10">
      <c r="A91" s="86"/>
      <c r="B91" s="86"/>
      <c r="C91" s="86"/>
      <c r="D91" s="86"/>
      <c r="E91" s="86"/>
      <c r="F91" s="24"/>
      <c r="G91" s="25"/>
      <c r="H91" s="96"/>
      <c r="I91" s="86"/>
      <c r="J91" s="98"/>
    </row>
    <row r="92" spans="1:10">
      <c r="A92" s="86"/>
      <c r="B92" s="86"/>
      <c r="C92" s="86"/>
      <c r="D92" s="86"/>
      <c r="E92" s="86"/>
      <c r="F92" s="24"/>
      <c r="G92" s="25"/>
      <c r="H92" s="96"/>
      <c r="I92" s="86"/>
      <c r="J92" s="98"/>
    </row>
    <row r="93" spans="1:10">
      <c r="A93" s="86"/>
      <c r="B93" s="86"/>
      <c r="C93" s="86"/>
      <c r="D93" s="86"/>
      <c r="E93" s="86"/>
      <c r="F93" s="24"/>
      <c r="G93" s="25"/>
      <c r="H93" s="96"/>
      <c r="I93" s="86"/>
      <c r="J93" s="98"/>
    </row>
    <row r="94" spans="1:10">
      <c r="A94" s="86"/>
      <c r="B94" s="86"/>
      <c r="C94" s="86"/>
      <c r="D94" s="86"/>
      <c r="E94" s="86"/>
      <c r="F94" s="91"/>
      <c r="G94" s="48"/>
      <c r="H94" s="96"/>
      <c r="I94" s="86"/>
      <c r="J94" s="98"/>
    </row>
    <row r="95" spans="1:10">
      <c r="A95" s="86"/>
      <c r="B95" s="86"/>
      <c r="C95" s="86"/>
      <c r="D95" s="86"/>
      <c r="E95" s="86"/>
      <c r="F95" s="24"/>
      <c r="G95" s="25"/>
      <c r="H95" s="96"/>
      <c r="I95" s="86"/>
      <c r="J95" s="98"/>
    </row>
    <row r="96" spans="1:10">
      <c r="A96" s="86"/>
      <c r="B96" s="86"/>
      <c r="C96" s="86"/>
      <c r="D96" s="86"/>
      <c r="E96" s="86"/>
      <c r="F96" s="24"/>
      <c r="G96" s="25"/>
      <c r="H96" s="96"/>
      <c r="I96" s="86"/>
      <c r="J96" s="98"/>
    </row>
    <row r="97" spans="1:10">
      <c r="A97" s="86"/>
      <c r="B97" s="86"/>
      <c r="C97" s="86"/>
      <c r="D97" s="86"/>
      <c r="E97" s="86"/>
      <c r="F97" s="91"/>
      <c r="G97" s="82"/>
      <c r="H97" s="96"/>
      <c r="I97" s="86"/>
      <c r="J97" s="98"/>
    </row>
    <row r="98" spans="1:10">
      <c r="A98" s="86"/>
      <c r="B98" s="86"/>
      <c r="C98" s="86"/>
      <c r="D98" s="86"/>
      <c r="E98" s="86"/>
      <c r="F98" s="24"/>
      <c r="G98" s="25"/>
      <c r="H98" s="96"/>
      <c r="I98" s="86"/>
      <c r="J98" s="98"/>
    </row>
    <row r="99" spans="1:10">
      <c r="A99" s="86"/>
      <c r="B99" s="86"/>
      <c r="C99" s="86"/>
      <c r="D99" s="86"/>
      <c r="E99" s="86"/>
      <c r="F99" s="24"/>
      <c r="G99" s="25"/>
      <c r="H99" s="96"/>
      <c r="I99" s="86"/>
      <c r="J99" s="98"/>
    </row>
    <row r="100" spans="1:10">
      <c r="A100" s="86"/>
      <c r="B100" s="86"/>
      <c r="C100" s="86"/>
      <c r="D100" s="86"/>
      <c r="E100" s="86"/>
      <c r="F100" s="24"/>
      <c r="G100" s="25"/>
      <c r="H100" s="96"/>
      <c r="I100" s="86"/>
      <c r="J100" s="98"/>
    </row>
    <row r="101" spans="1:10">
      <c r="A101" s="86"/>
      <c r="B101" s="86"/>
      <c r="C101" s="86"/>
      <c r="D101" s="86"/>
      <c r="E101" s="86"/>
      <c r="F101" s="24"/>
      <c r="G101" s="25"/>
      <c r="H101" s="96"/>
      <c r="I101" s="86"/>
      <c r="J101" s="98"/>
    </row>
    <row r="102" spans="1:10">
      <c r="A102" s="86"/>
      <c r="B102" s="86"/>
      <c r="C102" s="86"/>
      <c r="D102" s="86"/>
      <c r="E102" s="86"/>
      <c r="F102" s="88"/>
      <c r="G102" s="82"/>
      <c r="H102" s="96"/>
      <c r="I102" s="86"/>
      <c r="J102" s="98"/>
    </row>
    <row r="103" spans="1:10">
      <c r="A103" s="86"/>
      <c r="B103" s="86"/>
      <c r="C103" s="86"/>
      <c r="D103" s="86"/>
      <c r="E103" s="86"/>
      <c r="F103" s="91"/>
      <c r="G103" s="48"/>
      <c r="H103" s="96"/>
      <c r="I103" s="86"/>
      <c r="J103" s="98"/>
    </row>
    <row r="104" spans="1:10">
      <c r="A104" s="86"/>
      <c r="B104" s="86"/>
      <c r="C104" s="86"/>
      <c r="D104" s="86"/>
      <c r="E104" s="86"/>
      <c r="F104" s="24"/>
      <c r="G104" s="25"/>
      <c r="H104" s="96"/>
      <c r="I104" s="86"/>
      <c r="J104" s="98"/>
    </row>
    <row r="105" spans="1:10">
      <c r="A105" s="86"/>
      <c r="B105" s="86"/>
      <c r="C105" s="86"/>
      <c r="D105" s="86"/>
      <c r="E105" s="86"/>
      <c r="F105" s="88"/>
      <c r="G105" s="82"/>
      <c r="H105" s="96"/>
      <c r="I105" s="86"/>
      <c r="J105" s="98"/>
    </row>
    <row r="106" spans="1:10">
      <c r="A106" s="86"/>
      <c r="B106" s="86"/>
      <c r="C106" s="86"/>
      <c r="D106" s="86"/>
      <c r="E106" s="86"/>
      <c r="F106" s="24"/>
      <c r="G106" s="25"/>
      <c r="H106" s="96"/>
      <c r="I106" s="86"/>
      <c r="J106" s="98"/>
    </row>
    <row r="107" spans="1:10">
      <c r="A107" s="86"/>
      <c r="B107" s="86"/>
      <c r="C107" s="86"/>
      <c r="D107" s="86"/>
      <c r="E107" s="86"/>
      <c r="F107" s="24"/>
      <c r="G107" s="25"/>
      <c r="H107" s="96"/>
      <c r="I107" s="86"/>
      <c r="J107" s="98"/>
    </row>
    <row r="108" spans="1:10">
      <c r="A108" s="86"/>
      <c r="B108" s="86"/>
      <c r="C108" s="86"/>
      <c r="D108" s="86"/>
      <c r="E108" s="86"/>
      <c r="F108" s="24"/>
      <c r="G108" s="25"/>
      <c r="H108" s="96"/>
      <c r="I108" s="86"/>
      <c r="J108" s="98"/>
    </row>
    <row r="109" spans="1:10">
      <c r="A109" s="86"/>
      <c r="B109" s="86"/>
      <c r="C109" s="86"/>
      <c r="D109" s="86"/>
      <c r="E109" s="86"/>
      <c r="F109" s="24"/>
      <c r="G109" s="25"/>
      <c r="H109" s="96"/>
      <c r="I109" s="86"/>
      <c r="J109" s="98"/>
    </row>
    <row r="110" spans="1:10">
      <c r="A110" s="86"/>
      <c r="B110" s="86"/>
      <c r="C110" s="86"/>
      <c r="D110" s="86"/>
      <c r="E110" s="86"/>
      <c r="F110" s="24"/>
      <c r="G110" s="25"/>
      <c r="H110" s="96"/>
      <c r="I110" s="86"/>
      <c r="J110" s="98"/>
    </row>
    <row r="111" spans="1:10">
      <c r="A111" s="86"/>
      <c r="B111" s="86"/>
      <c r="C111" s="86"/>
      <c r="D111" s="86"/>
      <c r="E111" s="86"/>
      <c r="F111" s="24"/>
      <c r="G111" s="25"/>
      <c r="H111" s="96"/>
      <c r="I111" s="86"/>
      <c r="J111" s="98"/>
    </row>
    <row r="112" spans="1:10">
      <c r="A112" s="86"/>
      <c r="B112" s="86"/>
      <c r="C112" s="86"/>
      <c r="D112" s="86"/>
      <c r="E112" s="86"/>
      <c r="F112" s="91"/>
      <c r="G112" s="82"/>
      <c r="H112" s="96"/>
      <c r="I112" s="86"/>
      <c r="J112" s="98"/>
    </row>
    <row r="113" spans="1:10">
      <c r="A113" s="86"/>
      <c r="B113" s="86"/>
      <c r="C113" s="86"/>
      <c r="D113" s="86"/>
      <c r="E113" s="86"/>
      <c r="F113" s="24"/>
      <c r="G113" s="25"/>
      <c r="H113" s="96"/>
      <c r="I113" s="86"/>
      <c r="J113" s="98"/>
    </row>
    <row r="114" spans="1:10">
      <c r="A114" s="86"/>
      <c r="B114" s="86"/>
      <c r="C114" s="86"/>
      <c r="D114" s="86"/>
      <c r="E114" s="86"/>
      <c r="F114" s="88"/>
      <c r="G114" s="48"/>
      <c r="H114" s="96"/>
      <c r="I114" s="86"/>
      <c r="J114" s="98"/>
    </row>
    <row r="115" spans="1:10">
      <c r="A115" s="86"/>
      <c r="B115" s="86"/>
      <c r="C115" s="86"/>
      <c r="D115" s="86"/>
      <c r="E115" s="86"/>
      <c r="F115" s="91"/>
      <c r="G115" s="82"/>
      <c r="H115" s="96"/>
      <c r="I115" s="86"/>
      <c r="J115" s="98"/>
    </row>
    <row r="116" spans="1:10">
      <c r="A116" s="86"/>
      <c r="B116" s="86"/>
      <c r="C116" s="86"/>
      <c r="D116" s="86"/>
      <c r="E116" s="86"/>
      <c r="F116" s="24"/>
      <c r="G116" s="25"/>
      <c r="H116" s="96"/>
      <c r="I116" s="86"/>
      <c r="J116" s="98"/>
    </row>
    <row r="117" spans="1:10">
      <c r="A117" s="86"/>
      <c r="B117" s="86"/>
      <c r="C117" s="86"/>
      <c r="D117" s="86"/>
      <c r="E117" s="86"/>
      <c r="F117" s="24"/>
      <c r="G117" s="25"/>
      <c r="H117" s="96"/>
      <c r="I117" s="86"/>
      <c r="J117" s="98"/>
    </row>
    <row r="118" spans="1:10">
      <c r="A118" s="86"/>
      <c r="B118" s="86"/>
      <c r="C118" s="86"/>
      <c r="D118" s="86"/>
      <c r="E118" s="86"/>
      <c r="F118" s="24"/>
      <c r="G118" s="25"/>
      <c r="H118" s="96"/>
      <c r="I118" s="86"/>
      <c r="J118" s="98"/>
    </row>
    <row r="119" spans="1:10">
      <c r="A119" s="86"/>
      <c r="B119" s="86"/>
      <c r="C119" s="86"/>
      <c r="D119" s="86"/>
      <c r="E119" s="86"/>
      <c r="F119" s="24"/>
      <c r="G119" s="25"/>
      <c r="H119" s="96"/>
      <c r="I119" s="86"/>
      <c r="J119" s="98"/>
    </row>
    <row r="120" spans="1:10">
      <c r="A120" s="86"/>
      <c r="B120" s="86"/>
      <c r="C120" s="86"/>
      <c r="D120" s="86"/>
      <c r="E120" s="86"/>
      <c r="F120" s="24"/>
      <c r="G120" s="25"/>
      <c r="H120" s="96"/>
      <c r="I120" s="86"/>
      <c r="J120" s="98"/>
    </row>
    <row r="121" spans="1:10">
      <c r="A121" s="86"/>
      <c r="B121" s="86"/>
      <c r="C121" s="86"/>
      <c r="D121" s="86"/>
      <c r="E121" s="86"/>
      <c r="F121" s="24"/>
      <c r="G121" s="25"/>
      <c r="H121" s="96"/>
      <c r="I121" s="86"/>
      <c r="J121" s="98"/>
    </row>
    <row r="122" spans="1:10">
      <c r="A122" s="86"/>
      <c r="B122" s="86"/>
      <c r="C122" s="86"/>
      <c r="D122" s="86"/>
      <c r="E122" s="86"/>
      <c r="F122" s="88"/>
      <c r="G122" s="48"/>
      <c r="H122" s="96"/>
      <c r="I122" s="86"/>
      <c r="J122" s="98"/>
    </row>
    <row r="123" spans="1:10">
      <c r="A123" s="86"/>
      <c r="B123" s="86"/>
      <c r="C123" s="86"/>
      <c r="D123" s="86"/>
      <c r="E123" s="86"/>
      <c r="F123" s="88"/>
      <c r="G123" s="48"/>
      <c r="H123" s="96"/>
      <c r="I123" s="86"/>
      <c r="J123" s="98"/>
    </row>
    <row r="124" spans="1:10">
      <c r="A124" s="86"/>
      <c r="B124" s="86"/>
      <c r="C124" s="86"/>
      <c r="D124" s="86"/>
      <c r="E124" s="86"/>
      <c r="F124" s="24"/>
      <c r="G124" s="25"/>
      <c r="H124" s="96"/>
      <c r="I124" s="86"/>
      <c r="J124" s="98"/>
    </row>
    <row r="125" spans="1:10">
      <c r="A125" s="86"/>
      <c r="B125" s="86"/>
      <c r="C125" s="86"/>
      <c r="D125" s="86"/>
      <c r="E125" s="86"/>
      <c r="F125" s="24"/>
      <c r="G125" s="25"/>
      <c r="H125" s="96"/>
      <c r="I125" s="86"/>
      <c r="J125" s="98"/>
    </row>
    <row r="126" spans="1:10">
      <c r="A126" s="86"/>
      <c r="B126" s="86"/>
      <c r="C126" s="86"/>
      <c r="D126" s="86"/>
      <c r="E126" s="86"/>
      <c r="F126" s="24"/>
      <c r="G126" s="25"/>
      <c r="H126" s="96"/>
      <c r="I126" s="86"/>
      <c r="J126" s="98"/>
    </row>
    <row r="127" spans="1:10">
      <c r="A127" s="86"/>
      <c r="B127" s="86"/>
      <c r="C127" s="86"/>
      <c r="D127" s="86"/>
      <c r="E127" s="86"/>
      <c r="F127" s="24"/>
      <c r="G127" s="25"/>
      <c r="H127" s="96"/>
      <c r="I127" s="86"/>
      <c r="J127" s="98"/>
    </row>
    <row r="128" spans="1:10">
      <c r="A128" s="86"/>
      <c r="B128" s="86"/>
      <c r="C128" s="86"/>
      <c r="D128" s="86"/>
      <c r="E128" s="86"/>
      <c r="F128" s="88"/>
      <c r="G128" s="48"/>
      <c r="H128" s="96"/>
      <c r="I128" s="86"/>
      <c r="J128" s="98"/>
    </row>
    <row r="129" spans="1:10">
      <c r="A129" s="86"/>
      <c r="B129" s="86"/>
      <c r="C129" s="86"/>
      <c r="D129" s="86"/>
      <c r="E129" s="86"/>
      <c r="F129" s="24"/>
      <c r="G129" s="25"/>
      <c r="H129" s="96"/>
      <c r="I129" s="86"/>
      <c r="J129" s="98"/>
    </row>
    <row r="130" spans="1:10">
      <c r="A130" s="86"/>
      <c r="B130" s="86"/>
      <c r="C130" s="86"/>
      <c r="D130" s="86"/>
      <c r="E130" s="86"/>
      <c r="F130" s="24"/>
      <c r="G130" s="25"/>
      <c r="H130" s="96"/>
      <c r="I130" s="86"/>
      <c r="J130" s="98"/>
    </row>
    <row r="131" spans="1:10">
      <c r="A131" s="86"/>
      <c r="B131" s="86"/>
      <c r="C131" s="86"/>
      <c r="D131" s="86"/>
      <c r="E131" s="86"/>
      <c r="F131" s="24"/>
      <c r="G131" s="25"/>
      <c r="H131" s="96"/>
      <c r="I131" s="86"/>
      <c r="J131" s="98"/>
    </row>
    <row r="132" spans="1:10">
      <c r="A132" s="86"/>
      <c r="B132" s="86"/>
      <c r="C132" s="86"/>
      <c r="D132" s="86"/>
      <c r="E132" s="86"/>
      <c r="F132" s="24"/>
      <c r="G132" s="25"/>
      <c r="H132" s="96"/>
      <c r="I132" s="86"/>
      <c r="J132" s="98"/>
    </row>
    <row r="133" spans="1:10">
      <c r="A133" s="86"/>
      <c r="B133" s="86"/>
      <c r="C133" s="86"/>
      <c r="D133" s="86"/>
      <c r="E133" s="86"/>
      <c r="F133" s="88"/>
      <c r="G133" s="82"/>
      <c r="H133" s="96"/>
      <c r="I133" s="86"/>
      <c r="J133" s="98"/>
    </row>
    <row r="134" spans="1:10">
      <c r="A134" s="86"/>
      <c r="B134" s="86"/>
      <c r="C134" s="86"/>
      <c r="D134" s="86"/>
      <c r="E134" s="86"/>
      <c r="F134" s="24"/>
      <c r="G134" s="25"/>
      <c r="H134" s="96"/>
      <c r="I134" s="86"/>
      <c r="J134" s="98"/>
    </row>
    <row r="135" spans="1:10">
      <c r="A135" s="86"/>
      <c r="B135" s="86"/>
      <c r="C135" s="86"/>
      <c r="D135" s="86"/>
      <c r="E135" s="86"/>
      <c r="F135" s="93"/>
      <c r="G135" s="48"/>
      <c r="H135" s="96"/>
      <c r="I135" s="86"/>
      <c r="J135" s="98"/>
    </row>
    <row r="136" spans="1:10">
      <c r="A136" s="86"/>
      <c r="B136" s="86"/>
      <c r="C136" s="86"/>
      <c r="D136" s="86"/>
      <c r="E136" s="86"/>
      <c r="F136" s="88"/>
      <c r="G136" s="82"/>
      <c r="H136" s="96"/>
      <c r="I136" s="86"/>
      <c r="J136" s="98"/>
    </row>
    <row r="137" spans="1:10">
      <c r="A137" s="86"/>
      <c r="B137" s="86"/>
      <c r="C137" s="86"/>
      <c r="D137" s="86"/>
      <c r="E137" s="86"/>
      <c r="F137" s="24"/>
      <c r="G137" s="25"/>
      <c r="H137" s="96"/>
      <c r="I137" s="86"/>
      <c r="J137" s="98"/>
    </row>
    <row r="138" spans="1:10">
      <c r="A138" s="86"/>
      <c r="B138" s="86"/>
      <c r="C138" s="86"/>
      <c r="D138" s="86"/>
      <c r="E138" s="86"/>
      <c r="F138" s="88"/>
      <c r="G138" s="82"/>
      <c r="H138" s="96"/>
      <c r="I138" s="86"/>
      <c r="J138" s="98"/>
    </row>
    <row r="139" spans="1:10">
      <c r="A139" s="86"/>
      <c r="B139" s="86"/>
      <c r="C139" s="86"/>
      <c r="D139" s="86"/>
      <c r="E139" s="86"/>
      <c r="F139" s="24"/>
      <c r="G139" s="25"/>
      <c r="H139" s="96"/>
      <c r="I139" s="86"/>
      <c r="J139" s="98"/>
    </row>
    <row r="140" spans="1:10">
      <c r="A140" s="86"/>
      <c r="B140" s="86"/>
      <c r="C140" s="86"/>
      <c r="D140" s="86"/>
      <c r="E140" s="86"/>
      <c r="F140" s="24"/>
      <c r="G140" s="25"/>
      <c r="H140" s="96"/>
      <c r="I140" s="86"/>
      <c r="J140" s="98"/>
    </row>
    <row r="141" spans="1:10">
      <c r="A141" s="86"/>
      <c r="B141" s="86"/>
      <c r="C141" s="86"/>
      <c r="D141" s="86"/>
      <c r="E141" s="86"/>
      <c r="F141" s="24"/>
      <c r="G141" s="25"/>
      <c r="H141" s="96"/>
      <c r="I141" s="86"/>
      <c r="J141" s="98"/>
    </row>
    <row r="142" spans="1:10">
      <c r="A142" s="86"/>
      <c r="B142" s="86"/>
      <c r="C142" s="86"/>
      <c r="D142" s="86"/>
      <c r="E142" s="86"/>
      <c r="F142" s="24"/>
      <c r="G142" s="25"/>
      <c r="H142" s="96"/>
      <c r="I142" s="86"/>
      <c r="J142" s="98"/>
    </row>
    <row r="143" spans="1:10">
      <c r="A143" s="86"/>
      <c r="B143" s="86"/>
      <c r="C143" s="86"/>
      <c r="D143" s="86"/>
      <c r="E143" s="86"/>
      <c r="F143" s="88"/>
      <c r="G143" s="82"/>
      <c r="H143" s="96"/>
      <c r="I143" s="86"/>
      <c r="J143" s="98"/>
    </row>
    <row r="144" spans="1:10">
      <c r="A144" s="86"/>
      <c r="B144" s="86"/>
      <c r="C144" s="86"/>
      <c r="D144" s="86"/>
      <c r="E144" s="86"/>
      <c r="F144" s="24"/>
      <c r="G144" s="25"/>
      <c r="H144" s="96"/>
      <c r="I144" s="86"/>
      <c r="J144" s="98"/>
    </row>
    <row r="145" spans="1:10">
      <c r="A145" s="86"/>
      <c r="B145" s="86"/>
      <c r="C145" s="86"/>
      <c r="D145" s="86"/>
      <c r="E145" s="86"/>
      <c r="F145" s="24"/>
      <c r="G145" s="25"/>
      <c r="H145" s="96"/>
      <c r="I145" s="86"/>
      <c r="J145" s="98"/>
    </row>
    <row r="146" spans="1:10">
      <c r="A146" s="86"/>
      <c r="B146" s="86"/>
      <c r="C146" s="86"/>
      <c r="D146" s="86"/>
      <c r="E146" s="86"/>
      <c r="F146" s="88"/>
      <c r="G146" s="48"/>
      <c r="H146" s="96"/>
      <c r="I146" s="86"/>
      <c r="J146" s="98"/>
    </row>
    <row r="147" spans="1:10">
      <c r="A147" s="86"/>
      <c r="B147" s="86"/>
      <c r="C147" s="86"/>
      <c r="D147" s="86"/>
      <c r="E147" s="86"/>
      <c r="F147" s="24"/>
      <c r="G147" s="25"/>
      <c r="H147" s="96"/>
      <c r="I147" s="86"/>
      <c r="J147" s="98"/>
    </row>
    <row r="148" spans="1:10">
      <c r="A148" s="86"/>
      <c r="B148" s="86"/>
      <c r="C148" s="86"/>
      <c r="D148" s="86"/>
      <c r="E148" s="86"/>
      <c r="F148" s="24"/>
      <c r="G148" s="25"/>
      <c r="H148" s="96"/>
      <c r="I148" s="86"/>
      <c r="J148" s="98"/>
    </row>
    <row r="149" spans="1:10">
      <c r="A149" s="86"/>
      <c r="B149" s="86"/>
      <c r="C149" s="86"/>
      <c r="D149" s="86"/>
      <c r="E149" s="86"/>
      <c r="F149" s="24"/>
      <c r="G149" s="25"/>
      <c r="H149" s="96"/>
      <c r="I149" s="86"/>
      <c r="J149" s="98"/>
    </row>
    <row r="150" spans="1:10">
      <c r="A150" s="86"/>
      <c r="B150" s="86"/>
      <c r="C150" s="86"/>
      <c r="D150" s="86"/>
      <c r="E150" s="86"/>
      <c r="F150" s="24"/>
      <c r="G150" s="25"/>
      <c r="H150" s="96"/>
      <c r="I150" s="86"/>
      <c r="J150" s="98"/>
    </row>
    <row r="151" spans="1:10">
      <c r="A151" s="86"/>
      <c r="B151" s="86"/>
      <c r="C151" s="86"/>
      <c r="D151" s="86"/>
      <c r="E151" s="86"/>
      <c r="F151" s="24"/>
      <c r="G151" s="25"/>
      <c r="H151" s="96"/>
      <c r="I151" s="86"/>
      <c r="J151" s="98"/>
    </row>
    <row r="152" spans="1:10">
      <c r="A152" s="86"/>
      <c r="B152" s="86"/>
      <c r="C152" s="86"/>
      <c r="D152" s="86"/>
      <c r="E152" s="86"/>
      <c r="F152" s="24"/>
      <c r="G152" s="25"/>
      <c r="H152" s="96"/>
      <c r="I152" s="86"/>
      <c r="J152" s="98"/>
    </row>
    <row r="153" spans="1:10">
      <c r="A153" s="86"/>
      <c r="B153" s="86"/>
      <c r="C153" s="86"/>
      <c r="D153" s="86"/>
      <c r="E153" s="86"/>
      <c r="F153" s="24"/>
      <c r="G153" s="25"/>
      <c r="H153" s="96"/>
      <c r="I153" s="86"/>
      <c r="J153" s="98"/>
    </row>
    <row r="154" spans="1:10">
      <c r="A154" s="86"/>
      <c r="B154" s="86"/>
      <c r="C154" s="86"/>
      <c r="D154" s="86"/>
      <c r="E154" s="86"/>
      <c r="F154" s="88"/>
      <c r="G154" s="48"/>
      <c r="H154" s="96"/>
      <c r="I154" s="86"/>
      <c r="J154" s="98"/>
    </row>
    <row r="155" spans="1:10">
      <c r="A155" s="86"/>
      <c r="B155" s="86"/>
      <c r="C155" s="86"/>
      <c r="D155" s="86"/>
      <c r="E155" s="86"/>
      <c r="F155" s="91"/>
      <c r="G155" s="48"/>
      <c r="H155" s="96"/>
      <c r="I155" s="86"/>
      <c r="J155" s="98"/>
    </row>
    <row r="156" spans="1:10">
      <c r="A156" s="86"/>
      <c r="B156" s="86"/>
      <c r="C156" s="86"/>
      <c r="D156" s="86"/>
      <c r="E156" s="86"/>
      <c r="F156" s="24"/>
      <c r="G156" s="25"/>
      <c r="H156" s="96"/>
      <c r="I156" s="86"/>
      <c r="J156" s="98"/>
    </row>
    <row r="157" spans="1:10">
      <c r="A157" s="86"/>
      <c r="B157" s="86"/>
      <c r="C157" s="86"/>
      <c r="D157" s="86"/>
      <c r="E157" s="86"/>
      <c r="F157" s="24"/>
      <c r="G157" s="25"/>
      <c r="H157" s="96"/>
      <c r="I157" s="86"/>
      <c r="J157" s="98"/>
    </row>
    <row r="158" spans="1:10">
      <c r="A158" s="86"/>
      <c r="B158" s="86"/>
      <c r="C158" s="86"/>
      <c r="D158" s="86"/>
      <c r="E158" s="86"/>
      <c r="F158" s="24"/>
      <c r="G158" s="25"/>
      <c r="H158" s="96"/>
      <c r="I158" s="86"/>
      <c r="J158" s="98"/>
    </row>
    <row r="159" spans="1:10">
      <c r="A159" s="86"/>
      <c r="B159" s="86"/>
      <c r="C159" s="86"/>
      <c r="D159" s="86"/>
      <c r="E159" s="86"/>
      <c r="F159" s="24"/>
      <c r="G159" s="25"/>
      <c r="H159" s="96"/>
      <c r="I159" s="86"/>
      <c r="J159" s="98"/>
    </row>
    <row r="160" spans="1:10">
      <c r="A160" s="86"/>
      <c r="B160" s="86"/>
      <c r="C160" s="86"/>
      <c r="D160" s="86"/>
      <c r="E160" s="86"/>
      <c r="F160" s="24"/>
      <c r="G160" s="25"/>
      <c r="H160" s="96"/>
      <c r="I160" s="86"/>
      <c r="J160" s="98"/>
    </row>
    <row r="161" spans="1:10">
      <c r="A161" s="86"/>
      <c r="B161" s="86"/>
      <c r="C161" s="86"/>
      <c r="D161" s="86"/>
      <c r="E161" s="86"/>
      <c r="F161" s="24"/>
      <c r="G161" s="25"/>
      <c r="H161" s="96"/>
      <c r="I161" s="86"/>
      <c r="J161" s="98"/>
    </row>
    <row r="162" spans="1:10">
      <c r="A162" s="86"/>
      <c r="B162" s="86"/>
      <c r="C162" s="86"/>
      <c r="D162" s="86"/>
      <c r="E162" s="86"/>
      <c r="F162" s="24"/>
      <c r="G162" s="25"/>
      <c r="H162" s="96"/>
      <c r="I162" s="86"/>
      <c r="J162" s="98"/>
    </row>
    <row r="163" spans="1:10">
      <c r="A163" s="86"/>
      <c r="B163" s="86"/>
      <c r="C163" s="86"/>
      <c r="D163" s="86"/>
      <c r="E163" s="86"/>
      <c r="F163" s="24"/>
      <c r="G163" s="25"/>
      <c r="H163" s="96"/>
      <c r="I163" s="86"/>
      <c r="J163" s="98"/>
    </row>
    <row r="164" spans="1:10">
      <c r="A164" s="86"/>
      <c r="B164" s="86"/>
      <c r="C164" s="86"/>
      <c r="D164" s="86"/>
      <c r="E164" s="86"/>
      <c r="F164" s="24"/>
      <c r="G164" s="25"/>
      <c r="H164" s="96"/>
      <c r="I164" s="86"/>
      <c r="J164" s="98"/>
    </row>
    <row r="165" spans="1:10">
      <c r="A165" s="86"/>
      <c r="B165" s="86"/>
      <c r="C165" s="86"/>
      <c r="D165" s="86"/>
      <c r="E165" s="86"/>
      <c r="F165" s="88"/>
      <c r="G165" s="48"/>
      <c r="H165" s="96"/>
      <c r="I165" s="86"/>
      <c r="J165" s="98"/>
    </row>
    <row r="166" spans="1:10">
      <c r="A166" s="86"/>
      <c r="B166" s="86"/>
      <c r="C166" s="86"/>
      <c r="D166" s="86"/>
      <c r="E166" s="86"/>
      <c r="F166" s="24"/>
      <c r="G166" s="25"/>
      <c r="H166" s="96"/>
      <c r="I166" s="86"/>
      <c r="J166" s="98"/>
    </row>
    <row r="167" spans="1:10">
      <c r="A167" s="86"/>
      <c r="B167" s="86"/>
      <c r="C167" s="86"/>
      <c r="D167" s="86"/>
      <c r="E167" s="86"/>
      <c r="F167" s="24"/>
      <c r="G167" s="25"/>
      <c r="H167" s="96"/>
      <c r="I167" s="86"/>
      <c r="J167" s="98"/>
    </row>
    <row r="168" spans="1:10">
      <c r="A168" s="86"/>
      <c r="B168" s="86"/>
      <c r="C168" s="86"/>
      <c r="D168" s="86"/>
      <c r="E168" s="86"/>
      <c r="F168" s="91"/>
      <c r="G168" s="82"/>
      <c r="H168" s="96"/>
      <c r="I168" s="86"/>
      <c r="J168" s="98"/>
    </row>
    <row r="169" spans="1:10">
      <c r="A169" s="86"/>
      <c r="B169" s="86"/>
      <c r="C169" s="86"/>
      <c r="D169" s="86"/>
      <c r="E169" s="86"/>
      <c r="F169" s="24"/>
      <c r="G169" s="25"/>
      <c r="H169" s="96"/>
      <c r="I169" s="86"/>
      <c r="J169" s="98"/>
    </row>
    <row r="170" spans="1:10">
      <c r="A170" s="86"/>
      <c r="B170" s="86"/>
      <c r="C170" s="86"/>
      <c r="D170" s="86"/>
      <c r="E170" s="86"/>
      <c r="F170" s="24"/>
      <c r="G170" s="25"/>
      <c r="H170" s="96"/>
      <c r="I170" s="86"/>
      <c r="J170" s="98"/>
    </row>
    <row r="171" spans="1:10">
      <c r="A171" s="86"/>
      <c r="B171" s="86"/>
      <c r="C171" s="86"/>
      <c r="D171" s="86"/>
      <c r="E171" s="86"/>
      <c r="F171" s="24"/>
      <c r="G171" s="25"/>
      <c r="H171" s="96"/>
      <c r="I171" s="86"/>
      <c r="J171" s="98"/>
    </row>
    <row r="172" spans="1:10">
      <c r="A172" s="86"/>
      <c r="B172" s="86"/>
      <c r="C172" s="86"/>
      <c r="D172" s="86"/>
      <c r="E172" s="86"/>
      <c r="F172" s="24"/>
      <c r="G172" s="25"/>
      <c r="H172" s="96"/>
      <c r="I172" s="86"/>
      <c r="J172" s="98"/>
    </row>
    <row r="173" spans="1:10">
      <c r="A173" s="86"/>
      <c r="B173" s="86"/>
      <c r="C173" s="86"/>
      <c r="D173" s="86"/>
      <c r="E173" s="86"/>
      <c r="F173" s="24"/>
      <c r="G173" s="25"/>
      <c r="H173" s="96"/>
      <c r="I173" s="86"/>
      <c r="J173" s="98"/>
    </row>
    <row r="174" spans="1:10">
      <c r="A174" s="86"/>
      <c r="B174" s="86"/>
      <c r="C174" s="86"/>
      <c r="D174" s="86"/>
      <c r="E174" s="86"/>
      <c r="F174" s="24"/>
      <c r="G174" s="25"/>
      <c r="H174" s="96"/>
      <c r="I174" s="86"/>
      <c r="J174" s="98"/>
    </row>
    <row r="175" spans="1:10">
      <c r="A175" s="86"/>
      <c r="B175" s="86"/>
      <c r="C175" s="86"/>
      <c r="D175" s="86"/>
      <c r="E175" s="86"/>
      <c r="F175" s="93"/>
      <c r="G175" s="48"/>
      <c r="H175" s="96"/>
      <c r="I175" s="86"/>
      <c r="J175" s="98"/>
    </row>
    <row r="176" spans="1:10">
      <c r="A176" s="86"/>
      <c r="B176" s="86"/>
      <c r="C176" s="86"/>
      <c r="D176" s="86"/>
      <c r="E176" s="86"/>
      <c r="F176" s="24"/>
      <c r="G176" s="25"/>
      <c r="H176" s="96"/>
      <c r="I176" s="86"/>
      <c r="J176" s="98"/>
    </row>
    <row r="177" spans="1:10">
      <c r="A177" s="86"/>
      <c r="B177" s="86"/>
      <c r="C177" s="86"/>
      <c r="D177" s="86"/>
      <c r="E177" s="86"/>
      <c r="F177" s="24"/>
      <c r="G177" s="25"/>
      <c r="H177" s="96"/>
      <c r="I177" s="86"/>
      <c r="J177" s="98"/>
    </row>
    <row r="178" spans="1:10">
      <c r="A178" s="86"/>
      <c r="B178" s="86"/>
      <c r="C178" s="86"/>
      <c r="D178" s="86"/>
      <c r="E178" s="86"/>
      <c r="F178" s="88"/>
      <c r="G178" s="48"/>
      <c r="H178" s="96"/>
      <c r="I178" s="86"/>
      <c r="J178" s="98"/>
    </row>
    <row r="179" spans="1:10">
      <c r="A179" s="86"/>
      <c r="B179" s="86"/>
      <c r="C179" s="86"/>
      <c r="D179" s="86"/>
      <c r="E179" s="86"/>
      <c r="F179" s="88"/>
      <c r="G179" s="48"/>
      <c r="H179" s="96"/>
      <c r="I179" s="86"/>
      <c r="J179" s="98"/>
    </row>
    <row r="180" spans="1:10">
      <c r="A180" s="86"/>
      <c r="B180" s="86"/>
      <c r="C180" s="86"/>
      <c r="D180" s="86"/>
      <c r="E180" s="86"/>
      <c r="F180" s="24"/>
      <c r="G180" s="25"/>
      <c r="H180" s="96"/>
      <c r="I180" s="86"/>
      <c r="J180" s="98"/>
    </row>
    <row r="181" spans="1:10">
      <c r="A181" s="86"/>
      <c r="B181" s="86"/>
      <c r="C181" s="86"/>
      <c r="D181" s="86"/>
      <c r="E181" s="86"/>
      <c r="F181" s="24"/>
      <c r="G181" s="25"/>
      <c r="H181" s="96"/>
      <c r="I181" s="86"/>
      <c r="J181" s="98"/>
    </row>
    <row r="182" spans="1:10">
      <c r="A182" s="86"/>
      <c r="B182" s="86"/>
      <c r="C182" s="86"/>
      <c r="D182" s="86"/>
      <c r="E182" s="86"/>
      <c r="F182" s="24"/>
      <c r="G182" s="25"/>
      <c r="H182" s="96"/>
      <c r="I182" s="86"/>
      <c r="J182" s="98"/>
    </row>
    <row r="183" spans="1:10">
      <c r="A183" s="86"/>
      <c r="B183" s="86"/>
      <c r="C183" s="86"/>
      <c r="D183" s="86"/>
      <c r="E183" s="86"/>
      <c r="F183" s="24"/>
      <c r="G183" s="25"/>
      <c r="H183" s="96"/>
      <c r="I183" s="86"/>
      <c r="J183" s="98"/>
    </row>
    <row r="184" spans="1:10">
      <c r="A184" s="86"/>
      <c r="B184" s="86"/>
      <c r="C184" s="86"/>
      <c r="D184" s="86"/>
      <c r="E184" s="86"/>
      <c r="F184" s="91"/>
      <c r="G184" s="82"/>
      <c r="H184" s="96"/>
      <c r="I184" s="86"/>
      <c r="J184" s="98"/>
    </row>
    <row r="185" spans="1:10">
      <c r="A185" s="86"/>
      <c r="B185" s="86"/>
      <c r="C185" s="86"/>
      <c r="D185" s="86"/>
      <c r="E185" s="86"/>
      <c r="F185" s="24"/>
      <c r="G185" s="25"/>
      <c r="H185" s="96"/>
      <c r="I185" s="86"/>
      <c r="J185" s="98"/>
    </row>
    <row r="186" spans="1:10">
      <c r="A186" s="86"/>
      <c r="B186" s="86"/>
      <c r="C186" s="86"/>
      <c r="D186" s="86"/>
      <c r="E186" s="86"/>
      <c r="F186" s="24"/>
      <c r="G186" s="25"/>
      <c r="H186" s="96"/>
      <c r="I186" s="86"/>
      <c r="J186" s="98"/>
    </row>
    <row r="187" spans="1:10">
      <c r="A187" s="86"/>
      <c r="B187" s="86"/>
      <c r="C187" s="86"/>
      <c r="D187" s="86"/>
      <c r="E187" s="86"/>
      <c r="F187" s="24"/>
      <c r="G187" s="25"/>
      <c r="H187" s="96"/>
      <c r="I187" s="86"/>
      <c r="J187" s="98"/>
    </row>
    <row r="188" spans="1:10">
      <c r="A188" s="86"/>
      <c r="B188" s="86"/>
      <c r="C188" s="86"/>
      <c r="D188" s="86"/>
      <c r="E188" s="86"/>
      <c r="F188" s="24"/>
      <c r="G188" s="25"/>
      <c r="H188" s="96"/>
      <c r="I188" s="86"/>
      <c r="J188" s="98"/>
    </row>
    <row r="189" spans="1:10">
      <c r="A189" s="86"/>
      <c r="B189" s="86"/>
      <c r="C189" s="86"/>
      <c r="D189" s="86"/>
      <c r="E189" s="86"/>
      <c r="F189" s="91"/>
      <c r="G189" s="82"/>
      <c r="H189" s="96"/>
      <c r="I189" s="86"/>
      <c r="J189" s="98"/>
    </row>
    <row r="190" spans="1:10">
      <c r="A190" s="86"/>
      <c r="B190" s="86"/>
      <c r="C190" s="86"/>
      <c r="D190" s="86"/>
      <c r="E190" s="86"/>
      <c r="F190" s="24"/>
      <c r="G190" s="25"/>
      <c r="H190" s="96"/>
      <c r="I190" s="86"/>
      <c r="J190" s="98"/>
    </row>
    <row r="191" spans="1:10">
      <c r="A191" s="86"/>
      <c r="B191" s="86"/>
      <c r="C191" s="86"/>
      <c r="D191" s="86"/>
      <c r="E191" s="86"/>
      <c r="F191" s="88"/>
      <c r="G191" s="82"/>
      <c r="H191" s="96"/>
      <c r="I191" s="86"/>
      <c r="J191" s="98"/>
    </row>
    <row r="192" spans="1:10">
      <c r="A192" s="86"/>
      <c r="B192" s="86"/>
      <c r="C192" s="86"/>
      <c r="D192" s="86"/>
      <c r="E192" s="86"/>
      <c r="F192" s="91"/>
      <c r="G192" s="82"/>
      <c r="H192" s="96"/>
      <c r="I192" s="86"/>
      <c r="J192" s="98"/>
    </row>
    <row r="193" spans="1:10">
      <c r="A193" s="86"/>
      <c r="B193" s="86"/>
      <c r="C193" s="86"/>
      <c r="D193" s="86"/>
      <c r="E193" s="86"/>
      <c r="F193" s="24"/>
      <c r="G193" s="25"/>
      <c r="H193" s="96"/>
      <c r="I193" s="86"/>
      <c r="J193" s="98"/>
    </row>
    <row r="194" spans="1:10">
      <c r="A194" s="86"/>
      <c r="B194" s="86"/>
      <c r="C194" s="86"/>
      <c r="D194" s="86"/>
      <c r="E194" s="86"/>
      <c r="F194" s="24"/>
      <c r="G194" s="25"/>
      <c r="H194" s="96"/>
      <c r="I194" s="86"/>
      <c r="J194" s="98"/>
    </row>
    <row r="195" spans="1:10">
      <c r="A195" s="86"/>
      <c r="B195" s="86"/>
      <c r="C195" s="86"/>
      <c r="D195" s="86"/>
      <c r="E195" s="86"/>
      <c r="F195" s="24"/>
      <c r="G195" s="25"/>
      <c r="H195" s="96"/>
      <c r="I195" s="86"/>
      <c r="J195" s="98"/>
    </row>
    <row r="196" spans="1:10">
      <c r="A196" s="86"/>
      <c r="B196" s="86"/>
      <c r="C196" s="86"/>
      <c r="D196" s="86"/>
      <c r="E196" s="86"/>
      <c r="F196" s="24"/>
      <c r="G196" s="25"/>
      <c r="H196" s="96"/>
      <c r="I196" s="86"/>
      <c r="J196" s="98"/>
    </row>
    <row r="197" spans="1:10">
      <c r="A197" s="86"/>
      <c r="B197" s="86"/>
      <c r="C197" s="86"/>
      <c r="D197" s="86"/>
      <c r="E197" s="86"/>
      <c r="F197" s="88"/>
      <c r="G197" s="82"/>
      <c r="H197" s="96"/>
      <c r="I197" s="86"/>
      <c r="J197" s="98"/>
    </row>
    <row r="198" spans="1:10">
      <c r="A198" s="86"/>
      <c r="B198" s="86"/>
      <c r="C198" s="86"/>
      <c r="D198" s="86"/>
      <c r="E198" s="86"/>
      <c r="F198" s="24"/>
      <c r="G198" s="25"/>
      <c r="H198" s="96"/>
      <c r="I198" s="86"/>
      <c r="J198" s="98"/>
    </row>
    <row r="199" spans="1:10">
      <c r="A199" s="86"/>
      <c r="B199" s="86"/>
      <c r="C199" s="86"/>
      <c r="D199" s="86"/>
      <c r="E199" s="86"/>
      <c r="F199" s="24"/>
      <c r="G199" s="25"/>
      <c r="H199" s="96"/>
      <c r="I199" s="86"/>
      <c r="J199" s="98"/>
    </row>
    <row r="200" spans="1:10">
      <c r="A200" s="86"/>
      <c r="B200" s="86"/>
      <c r="C200" s="86"/>
      <c r="D200" s="86"/>
      <c r="E200" s="86"/>
      <c r="F200" s="24"/>
      <c r="G200" s="25"/>
      <c r="H200" s="96"/>
      <c r="I200" s="86"/>
      <c r="J200" s="98"/>
    </row>
    <row r="201" spans="1:10">
      <c r="A201" s="86"/>
      <c r="B201" s="86"/>
      <c r="C201" s="86"/>
      <c r="D201" s="86"/>
      <c r="E201" s="86"/>
      <c r="F201" s="88"/>
      <c r="G201" s="48"/>
      <c r="H201" s="96"/>
      <c r="I201" s="86"/>
      <c r="J201" s="98"/>
    </row>
    <row r="202" spans="1:10">
      <c r="A202" s="86"/>
      <c r="B202" s="86"/>
      <c r="C202" s="86"/>
      <c r="D202" s="86"/>
      <c r="E202" s="86"/>
      <c r="F202" s="24"/>
      <c r="G202" s="25"/>
      <c r="H202" s="96"/>
      <c r="I202" s="86"/>
      <c r="J202" s="98"/>
    </row>
    <row r="203" spans="1:10">
      <c r="A203" s="86"/>
      <c r="B203" s="86"/>
      <c r="C203" s="86"/>
      <c r="D203" s="86"/>
      <c r="E203" s="86"/>
      <c r="F203" s="24"/>
      <c r="G203" s="25"/>
      <c r="H203" s="96"/>
      <c r="I203" s="86"/>
      <c r="J203" s="98"/>
    </row>
    <row r="204" spans="1:10">
      <c r="A204" s="86"/>
      <c r="B204" s="86"/>
      <c r="C204" s="86"/>
      <c r="D204" s="86"/>
      <c r="E204" s="86"/>
      <c r="F204" s="24"/>
      <c r="G204" s="25"/>
      <c r="H204" s="96"/>
      <c r="I204" s="86"/>
      <c r="J204" s="98"/>
    </row>
    <row r="205" spans="1:10">
      <c r="A205" s="86"/>
      <c r="B205" s="86"/>
      <c r="C205" s="86"/>
      <c r="D205" s="86"/>
      <c r="E205" s="86"/>
      <c r="F205" s="24"/>
      <c r="G205" s="25"/>
      <c r="H205" s="96"/>
      <c r="I205" s="86"/>
      <c r="J205" s="98"/>
    </row>
    <row r="206" spans="1:10">
      <c r="A206" s="86"/>
      <c r="B206" s="86"/>
      <c r="C206" s="86"/>
      <c r="D206" s="86"/>
      <c r="E206" s="86"/>
      <c r="F206" s="91"/>
      <c r="G206" s="82"/>
      <c r="H206" s="96"/>
      <c r="I206" s="86"/>
      <c r="J206" s="98"/>
    </row>
    <row r="207" spans="1:10">
      <c r="A207" s="86"/>
      <c r="B207" s="86"/>
      <c r="C207" s="86"/>
      <c r="D207" s="86"/>
      <c r="E207" s="86"/>
      <c r="F207" s="24"/>
      <c r="G207" s="25"/>
      <c r="H207" s="96"/>
      <c r="I207" s="86"/>
      <c r="J207" s="98"/>
    </row>
    <row r="208" spans="1:10">
      <c r="A208" s="86"/>
      <c r="B208" s="86"/>
      <c r="C208" s="86"/>
      <c r="D208" s="86"/>
      <c r="E208" s="86"/>
      <c r="F208" s="91"/>
      <c r="G208" s="48"/>
      <c r="H208" s="96"/>
      <c r="I208" s="86"/>
      <c r="J208" s="98"/>
    </row>
    <row r="209" spans="1:10">
      <c r="A209" s="86"/>
      <c r="B209" s="86"/>
      <c r="C209" s="86"/>
      <c r="D209" s="86"/>
      <c r="E209" s="86"/>
      <c r="F209" s="24"/>
      <c r="G209" s="25"/>
      <c r="H209" s="96"/>
      <c r="I209" s="86"/>
      <c r="J209" s="98"/>
    </row>
    <row r="210" spans="1:10">
      <c r="A210" s="86"/>
      <c r="B210" s="86"/>
      <c r="C210" s="86"/>
      <c r="D210" s="86"/>
      <c r="E210" s="86"/>
      <c r="F210" s="24"/>
      <c r="G210" s="25"/>
      <c r="H210" s="96"/>
      <c r="I210" s="86"/>
      <c r="J210" s="98"/>
    </row>
    <row r="211" spans="1:10">
      <c r="A211" s="86"/>
      <c r="B211" s="86"/>
      <c r="C211" s="86"/>
      <c r="D211" s="86"/>
      <c r="E211" s="86"/>
      <c r="F211" s="24"/>
      <c r="G211" s="25"/>
      <c r="H211" s="96"/>
      <c r="I211" s="86"/>
      <c r="J211" s="98"/>
    </row>
    <row r="212" spans="1:10">
      <c r="A212" s="86"/>
      <c r="B212" s="86"/>
      <c r="C212" s="86"/>
      <c r="D212" s="86"/>
      <c r="E212" s="86"/>
      <c r="F212" s="24"/>
      <c r="G212" s="25"/>
      <c r="H212" s="96"/>
      <c r="I212" s="86"/>
      <c r="J212" s="98"/>
    </row>
    <row r="213" spans="1:10">
      <c r="A213" s="86"/>
      <c r="B213" s="86"/>
      <c r="C213" s="86"/>
      <c r="D213" s="86"/>
      <c r="E213" s="86"/>
      <c r="F213" s="88"/>
      <c r="G213" s="82"/>
      <c r="H213" s="96"/>
      <c r="I213" s="86"/>
      <c r="J213" s="98"/>
    </row>
    <row r="214" spans="1:10">
      <c r="A214" s="86"/>
      <c r="B214" s="86"/>
      <c r="C214" s="86"/>
      <c r="D214" s="86"/>
      <c r="E214" s="86"/>
      <c r="F214" s="24"/>
      <c r="G214" s="25"/>
      <c r="H214" s="96"/>
      <c r="I214" s="86"/>
      <c r="J214" s="98"/>
    </row>
    <row r="215" spans="1:10">
      <c r="A215" s="86"/>
      <c r="B215" s="86"/>
      <c r="C215" s="86"/>
      <c r="D215" s="86"/>
      <c r="E215" s="86"/>
      <c r="F215" s="24"/>
      <c r="G215" s="25"/>
      <c r="H215" s="96"/>
      <c r="I215" s="86"/>
      <c r="J215" s="98"/>
    </row>
    <row r="216" spans="1:10">
      <c r="A216" s="86"/>
      <c r="B216" s="86"/>
      <c r="C216" s="86"/>
      <c r="D216" s="86"/>
      <c r="E216" s="86"/>
      <c r="F216" s="24"/>
      <c r="G216" s="25"/>
      <c r="H216" s="96"/>
      <c r="I216" s="86"/>
      <c r="J216" s="98"/>
    </row>
    <row r="217" spans="1:10">
      <c r="A217" s="86"/>
      <c r="B217" s="86"/>
      <c r="C217" s="86"/>
      <c r="D217" s="86"/>
      <c r="E217" s="86"/>
      <c r="F217" s="24"/>
      <c r="G217" s="25"/>
      <c r="H217" s="96"/>
      <c r="I217" s="86"/>
      <c r="J217" s="98"/>
    </row>
    <row r="218" spans="1:10">
      <c r="A218" s="86"/>
      <c r="B218" s="86"/>
      <c r="C218" s="86"/>
      <c r="D218" s="86"/>
      <c r="E218" s="86"/>
      <c r="F218" s="24"/>
      <c r="G218" s="25"/>
      <c r="H218" s="96"/>
      <c r="I218" s="86"/>
      <c r="J218" s="98"/>
    </row>
    <row r="219" spans="1:10">
      <c r="A219" s="86"/>
      <c r="B219" s="86"/>
      <c r="C219" s="86"/>
      <c r="D219" s="86"/>
      <c r="E219" s="86"/>
      <c r="F219" s="24"/>
      <c r="G219" s="25"/>
      <c r="H219" s="96"/>
      <c r="I219" s="86"/>
      <c r="J219" s="98"/>
    </row>
    <row r="220" spans="1:10">
      <c r="A220" s="86"/>
      <c r="B220" s="86"/>
      <c r="C220" s="86"/>
      <c r="D220" s="86"/>
      <c r="E220" s="86"/>
      <c r="F220" s="24"/>
      <c r="G220" s="25"/>
      <c r="H220" s="96"/>
      <c r="I220" s="86"/>
      <c r="J220" s="98"/>
    </row>
    <row r="221" spans="1:10">
      <c r="A221" s="86"/>
      <c r="B221" s="86"/>
      <c r="C221" s="86"/>
      <c r="D221" s="86"/>
      <c r="E221" s="86"/>
      <c r="F221" s="24"/>
      <c r="G221" s="25"/>
      <c r="H221" s="96"/>
      <c r="I221" s="86"/>
      <c r="J221" s="98"/>
    </row>
    <row r="222" spans="1:10">
      <c r="A222" s="86"/>
      <c r="B222" s="86"/>
      <c r="C222" s="86"/>
      <c r="D222" s="86"/>
      <c r="E222" s="86"/>
      <c r="F222" s="24"/>
      <c r="G222" s="25"/>
      <c r="H222" s="96"/>
      <c r="I222" s="86"/>
      <c r="J222" s="98"/>
    </row>
    <row r="223" spans="1:10">
      <c r="A223" s="86"/>
      <c r="B223" s="86"/>
      <c r="C223" s="86"/>
      <c r="D223" s="86"/>
      <c r="E223" s="86"/>
      <c r="F223" s="24"/>
      <c r="G223" s="25"/>
      <c r="H223" s="96"/>
      <c r="I223" s="86"/>
      <c r="J223" s="98"/>
    </row>
    <row r="224" spans="1:10">
      <c r="A224" s="86"/>
      <c r="B224" s="86"/>
      <c r="C224" s="86"/>
      <c r="D224" s="86"/>
      <c r="E224" s="86"/>
      <c r="F224" s="24"/>
      <c r="G224" s="25"/>
      <c r="H224" s="96"/>
      <c r="I224" s="86"/>
      <c r="J224" s="98"/>
    </row>
    <row r="225" spans="1:10">
      <c r="A225" s="86"/>
      <c r="B225" s="86"/>
      <c r="C225" s="86"/>
      <c r="D225" s="86"/>
      <c r="E225" s="86"/>
      <c r="F225" s="24"/>
      <c r="G225" s="25"/>
      <c r="H225" s="96"/>
      <c r="I225" s="86"/>
      <c r="J225" s="98"/>
    </row>
    <row r="226" spans="1:10">
      <c r="A226" s="86"/>
      <c r="B226" s="86"/>
      <c r="C226" s="86"/>
      <c r="D226" s="86"/>
      <c r="E226" s="86"/>
      <c r="F226" s="24"/>
      <c r="G226" s="25"/>
      <c r="H226" s="96"/>
      <c r="I226" s="86"/>
      <c r="J226" s="98"/>
    </row>
    <row r="227" spans="1:10">
      <c r="A227" s="86"/>
      <c r="B227" s="86"/>
      <c r="C227" s="86"/>
      <c r="D227" s="86"/>
      <c r="E227" s="86"/>
      <c r="F227" s="24"/>
      <c r="G227" s="25"/>
      <c r="H227" s="96"/>
      <c r="I227" s="86"/>
      <c r="J227" s="98"/>
    </row>
    <row r="228" spans="1:10">
      <c r="A228" s="86"/>
      <c r="B228" s="86"/>
      <c r="C228" s="86"/>
      <c r="D228" s="86"/>
      <c r="E228" s="86"/>
      <c r="F228" s="24"/>
      <c r="G228" s="25"/>
      <c r="H228" s="96"/>
      <c r="I228" s="86"/>
      <c r="J228" s="98"/>
    </row>
    <row r="229" spans="1:10">
      <c r="A229" s="86"/>
      <c r="B229" s="86"/>
      <c r="C229" s="86"/>
      <c r="D229" s="86"/>
      <c r="E229" s="86"/>
      <c r="F229" s="24"/>
      <c r="G229" s="25"/>
      <c r="H229" s="96"/>
      <c r="I229" s="86"/>
      <c r="J229" s="98"/>
    </row>
    <row r="230" spans="1:10">
      <c r="A230" s="86"/>
      <c r="B230" s="86"/>
      <c r="C230" s="86"/>
      <c r="D230" s="86"/>
      <c r="E230" s="86"/>
      <c r="F230" s="24"/>
      <c r="G230" s="25"/>
      <c r="H230" s="96"/>
      <c r="I230" s="86"/>
      <c r="J230" s="98"/>
    </row>
    <row r="231" spans="1:10">
      <c r="A231" s="86"/>
      <c r="B231" s="86"/>
      <c r="C231" s="86"/>
      <c r="D231" s="86"/>
      <c r="E231" s="86"/>
      <c r="F231" s="24"/>
      <c r="G231" s="25"/>
      <c r="H231" s="96"/>
      <c r="I231" s="86"/>
      <c r="J231" s="98"/>
    </row>
    <row r="232" spans="1:10">
      <c r="A232" s="86"/>
      <c r="B232" s="86"/>
      <c r="C232" s="86"/>
      <c r="D232" s="86"/>
      <c r="E232" s="86"/>
      <c r="F232" s="24"/>
      <c r="G232" s="25"/>
      <c r="H232" s="96"/>
      <c r="I232" s="86"/>
      <c r="J232" s="98"/>
    </row>
    <row r="233" spans="1:10">
      <c r="A233" s="86"/>
      <c r="B233" s="86"/>
      <c r="C233" s="86"/>
      <c r="D233" s="86"/>
      <c r="E233" s="86"/>
      <c r="F233" s="24"/>
      <c r="G233" s="25"/>
      <c r="H233" s="96"/>
      <c r="I233" s="86"/>
      <c r="J233" s="98"/>
    </row>
    <row r="234" spans="1:10">
      <c r="A234" s="86"/>
      <c r="B234" s="86"/>
      <c r="C234" s="86"/>
      <c r="D234" s="86"/>
      <c r="E234" s="86"/>
      <c r="F234" s="24"/>
      <c r="G234" s="25"/>
      <c r="H234" s="96"/>
      <c r="I234" s="86"/>
      <c r="J234" s="98"/>
    </row>
    <row r="235" spans="1:10">
      <c r="A235" s="86"/>
      <c r="B235" s="86"/>
      <c r="C235" s="86"/>
      <c r="D235" s="86"/>
      <c r="E235" s="86"/>
      <c r="F235" s="24"/>
      <c r="G235" s="25"/>
      <c r="H235" s="96"/>
      <c r="I235" s="86"/>
      <c r="J235" s="98"/>
    </row>
    <row r="236" spans="1:10">
      <c r="A236" s="86"/>
      <c r="B236" s="86"/>
      <c r="C236" s="86"/>
      <c r="D236" s="86"/>
      <c r="E236" s="86"/>
      <c r="F236" s="24"/>
      <c r="G236" s="25"/>
      <c r="H236" s="96"/>
      <c r="I236" s="86"/>
      <c r="J236" s="98"/>
    </row>
    <row r="237" spans="1:10">
      <c r="A237" s="86"/>
      <c r="B237" s="86"/>
      <c r="C237" s="86"/>
      <c r="D237" s="86"/>
      <c r="E237" s="86"/>
      <c r="F237" s="24"/>
      <c r="G237" s="25"/>
      <c r="H237" s="96"/>
      <c r="I237" s="86"/>
      <c r="J237" s="98"/>
    </row>
    <row r="238" spans="1:10">
      <c r="A238" s="86"/>
      <c r="B238" s="86"/>
      <c r="C238" s="86"/>
      <c r="D238" s="86"/>
      <c r="E238" s="86"/>
      <c r="F238" s="24"/>
      <c r="G238" s="25"/>
      <c r="H238" s="96"/>
      <c r="I238" s="86"/>
      <c r="J238" s="98"/>
    </row>
    <row r="239" spans="1:10">
      <c r="A239" s="86"/>
      <c r="B239" s="86"/>
      <c r="C239" s="86"/>
      <c r="D239" s="86"/>
      <c r="E239" s="86"/>
      <c r="F239" s="91"/>
      <c r="G239" s="82"/>
      <c r="H239" s="96"/>
      <c r="I239" s="86"/>
      <c r="J239" s="98"/>
    </row>
    <row r="240" spans="1:10">
      <c r="A240" s="86"/>
      <c r="B240" s="86"/>
      <c r="C240" s="86"/>
      <c r="D240" s="86"/>
      <c r="E240" s="86"/>
      <c r="F240" s="24"/>
      <c r="G240" s="25"/>
      <c r="H240" s="96"/>
      <c r="I240" s="86"/>
      <c r="J240" s="98"/>
    </row>
    <row r="241" spans="1:10">
      <c r="A241" s="86"/>
      <c r="B241" s="86"/>
      <c r="C241" s="86"/>
      <c r="D241" s="86"/>
      <c r="E241" s="86"/>
      <c r="F241" s="88"/>
      <c r="G241" s="82"/>
      <c r="H241" s="96"/>
      <c r="I241" s="86"/>
      <c r="J241" s="98"/>
    </row>
    <row r="242" spans="1:10">
      <c r="A242" s="86"/>
      <c r="B242" s="86"/>
      <c r="C242" s="86"/>
      <c r="D242" s="86"/>
      <c r="E242" s="86"/>
      <c r="F242" s="91"/>
      <c r="G242" s="82"/>
      <c r="H242" s="96"/>
      <c r="I242" s="86"/>
      <c r="J242" s="98"/>
    </row>
    <row r="243" spans="1:10">
      <c r="A243" s="86"/>
      <c r="B243" s="86"/>
      <c r="C243" s="86"/>
      <c r="D243" s="86"/>
      <c r="E243" s="86"/>
      <c r="F243" s="24"/>
      <c r="G243" s="25"/>
      <c r="H243" s="96"/>
      <c r="I243" s="86"/>
      <c r="J243" s="98"/>
    </row>
    <row r="244" spans="1:10">
      <c r="A244" s="86"/>
      <c r="B244" s="86"/>
      <c r="C244" s="86"/>
      <c r="D244" s="86"/>
      <c r="E244" s="86"/>
      <c r="F244" s="24"/>
      <c r="G244" s="25"/>
      <c r="H244" s="96"/>
      <c r="I244" s="86"/>
      <c r="J244" s="98"/>
    </row>
    <row r="245" spans="1:10">
      <c r="A245" s="86"/>
      <c r="B245" s="86"/>
      <c r="C245" s="86"/>
      <c r="D245" s="86"/>
      <c r="E245" s="86"/>
      <c r="F245" s="24"/>
      <c r="G245" s="25"/>
      <c r="H245" s="96"/>
      <c r="I245" s="86"/>
      <c r="J245" s="98"/>
    </row>
    <row r="246" spans="1:10">
      <c r="A246" s="86"/>
      <c r="B246" s="86"/>
      <c r="C246" s="86"/>
      <c r="D246" s="86"/>
      <c r="E246" s="86"/>
      <c r="F246" s="24"/>
      <c r="G246" s="25"/>
      <c r="H246" s="96"/>
      <c r="I246" s="86"/>
      <c r="J246" s="98"/>
    </row>
    <row r="247" spans="1:10">
      <c r="A247" s="86"/>
      <c r="B247" s="86"/>
      <c r="C247" s="86"/>
      <c r="D247" s="86"/>
      <c r="E247" s="86"/>
      <c r="F247" s="24"/>
      <c r="G247" s="25"/>
      <c r="H247" s="96"/>
      <c r="I247" s="86"/>
      <c r="J247" s="98"/>
    </row>
    <row r="248" spans="1:10">
      <c r="A248" s="86"/>
      <c r="B248" s="86"/>
      <c r="C248" s="86"/>
      <c r="D248" s="86"/>
      <c r="E248" s="86"/>
      <c r="F248" s="91"/>
      <c r="G248" s="82"/>
      <c r="H248" s="96"/>
      <c r="I248" s="86"/>
      <c r="J248" s="98"/>
    </row>
    <row r="249" spans="1:10">
      <c r="A249" s="86"/>
      <c r="B249" s="86"/>
      <c r="C249" s="86"/>
      <c r="D249" s="86"/>
      <c r="E249" s="86"/>
      <c r="F249" s="88"/>
      <c r="G249" s="82"/>
      <c r="H249" s="96"/>
      <c r="I249" s="86"/>
      <c r="J249" s="98"/>
    </row>
    <row r="250" spans="1:10">
      <c r="A250" s="86"/>
      <c r="B250" s="86"/>
      <c r="C250" s="86"/>
      <c r="D250" s="86"/>
      <c r="E250" s="86"/>
      <c r="F250" s="24"/>
      <c r="G250" s="25"/>
      <c r="H250" s="96"/>
      <c r="I250" s="86"/>
      <c r="J250" s="98"/>
    </row>
    <row r="251" spans="1:10">
      <c r="A251" s="86"/>
      <c r="B251" s="86"/>
      <c r="C251" s="86"/>
      <c r="D251" s="86"/>
      <c r="E251" s="86"/>
      <c r="F251" s="24"/>
      <c r="G251" s="25"/>
      <c r="H251" s="96"/>
      <c r="I251" s="86"/>
      <c r="J251" s="98"/>
    </row>
    <row r="252" spans="1:10">
      <c r="A252" s="86"/>
      <c r="B252" s="86"/>
      <c r="C252" s="86"/>
      <c r="D252" s="86"/>
      <c r="E252" s="86"/>
      <c r="F252" s="24"/>
      <c r="G252" s="25"/>
      <c r="H252" s="96"/>
      <c r="I252" s="86"/>
      <c r="J252" s="98"/>
    </row>
    <row r="253" spans="1:10">
      <c r="A253" s="86"/>
      <c r="B253" s="86"/>
      <c r="C253" s="86"/>
      <c r="D253" s="86"/>
      <c r="E253" s="86"/>
      <c r="F253" s="24"/>
      <c r="G253" s="25"/>
      <c r="H253" s="96"/>
      <c r="I253" s="86"/>
      <c r="J253" s="98"/>
    </row>
    <row r="254" spans="1:10">
      <c r="A254" s="86"/>
      <c r="B254" s="86"/>
      <c r="C254" s="86"/>
      <c r="D254" s="86"/>
      <c r="E254" s="86"/>
      <c r="F254" s="24"/>
      <c r="G254" s="25"/>
      <c r="H254" s="96"/>
      <c r="I254" s="86"/>
      <c r="J254" s="98"/>
    </row>
    <row r="255" spans="1:10">
      <c r="A255" s="86"/>
      <c r="B255" s="86"/>
      <c r="C255" s="86"/>
      <c r="D255" s="86"/>
      <c r="E255" s="86"/>
      <c r="F255" s="88"/>
      <c r="G255" s="48"/>
      <c r="H255" s="96"/>
      <c r="I255" s="86"/>
      <c r="J255" s="98"/>
    </row>
    <row r="256" spans="1:10">
      <c r="A256" s="86"/>
      <c r="B256" s="86"/>
      <c r="C256" s="86"/>
      <c r="D256" s="86"/>
      <c r="E256" s="86"/>
      <c r="F256" s="24"/>
      <c r="G256" s="25"/>
      <c r="H256" s="96"/>
      <c r="I256" s="86"/>
      <c r="J256" s="98"/>
    </row>
    <row r="257" spans="1:10">
      <c r="A257" s="86"/>
      <c r="B257" s="86"/>
      <c r="C257" s="86"/>
      <c r="D257" s="86"/>
      <c r="E257" s="86"/>
      <c r="F257" s="88"/>
      <c r="G257" s="82"/>
      <c r="H257" s="96"/>
      <c r="I257" s="86"/>
      <c r="J257" s="98"/>
    </row>
    <row r="258" spans="1:10">
      <c r="A258" s="86"/>
      <c r="B258" s="86"/>
      <c r="C258" s="86"/>
      <c r="D258" s="86"/>
      <c r="E258" s="86"/>
      <c r="F258" s="24"/>
      <c r="G258" s="25"/>
      <c r="H258" s="96"/>
      <c r="I258" s="86"/>
      <c r="J258" s="98"/>
    </row>
    <row r="259" spans="1:10">
      <c r="A259" s="86"/>
      <c r="B259" s="86"/>
      <c r="C259" s="86"/>
      <c r="D259" s="86"/>
      <c r="E259" s="86"/>
      <c r="F259" s="24"/>
      <c r="G259" s="25"/>
      <c r="H259" s="96"/>
      <c r="I259" s="86"/>
      <c r="J259" s="98"/>
    </row>
    <row r="260" spans="1:10">
      <c r="A260" s="86"/>
      <c r="B260" s="86"/>
      <c r="C260" s="86"/>
      <c r="D260" s="86"/>
      <c r="E260" s="86"/>
      <c r="F260" s="24"/>
      <c r="G260" s="25"/>
      <c r="H260" s="96"/>
      <c r="I260" s="86"/>
      <c r="J260" s="98"/>
    </row>
    <row r="261" spans="1:10">
      <c r="A261" s="86"/>
      <c r="B261" s="86"/>
      <c r="C261" s="86"/>
      <c r="D261" s="86"/>
      <c r="E261" s="86"/>
      <c r="F261" s="88"/>
      <c r="G261" s="48"/>
      <c r="H261" s="96"/>
      <c r="I261" s="86"/>
      <c r="J261" s="98"/>
    </row>
    <row r="262" spans="1:10">
      <c r="A262" s="86"/>
      <c r="B262" s="86"/>
      <c r="C262" s="86"/>
      <c r="D262" s="86"/>
      <c r="E262" s="86"/>
      <c r="F262" s="91"/>
      <c r="G262" s="82"/>
      <c r="H262" s="96"/>
      <c r="I262" s="86"/>
      <c r="J262" s="98"/>
    </row>
    <row r="263" spans="1:10">
      <c r="A263" s="86"/>
      <c r="B263" s="86"/>
      <c r="C263" s="86"/>
      <c r="D263" s="86"/>
      <c r="E263" s="86"/>
      <c r="F263" s="24"/>
      <c r="G263" s="25"/>
      <c r="H263" s="96"/>
      <c r="I263" s="86"/>
      <c r="J263" s="98"/>
    </row>
    <row r="264" spans="1:10">
      <c r="A264" s="86"/>
      <c r="B264" s="86"/>
      <c r="C264" s="86"/>
      <c r="D264" s="86"/>
      <c r="E264" s="86"/>
      <c r="F264" s="24"/>
      <c r="G264" s="25"/>
      <c r="H264" s="96"/>
      <c r="I264" s="86"/>
      <c r="J264" s="98"/>
    </row>
    <row r="265" spans="1:10">
      <c r="A265" s="86"/>
      <c r="B265" s="86"/>
      <c r="C265" s="86"/>
      <c r="D265" s="86"/>
      <c r="E265" s="86"/>
      <c r="F265" s="24"/>
      <c r="G265" s="25"/>
      <c r="H265" s="96"/>
      <c r="I265" s="86"/>
      <c r="J265" s="98"/>
    </row>
    <row r="266" spans="1:10">
      <c r="A266" s="86"/>
      <c r="B266" s="86"/>
      <c r="C266" s="86"/>
      <c r="D266" s="86"/>
      <c r="E266" s="86"/>
      <c r="F266" s="88"/>
      <c r="G266" s="48"/>
      <c r="H266" s="96"/>
      <c r="I266" s="86"/>
      <c r="J266" s="98"/>
    </row>
    <row r="267" spans="1:10">
      <c r="A267" s="86"/>
      <c r="B267" s="86"/>
      <c r="C267" s="86"/>
      <c r="D267" s="86"/>
      <c r="E267" s="86"/>
      <c r="F267" s="88"/>
      <c r="G267" s="48"/>
      <c r="H267" s="96"/>
      <c r="I267" s="86"/>
      <c r="J267" s="98"/>
    </row>
    <row r="268" spans="1:10">
      <c r="A268" s="86"/>
      <c r="B268" s="86"/>
      <c r="C268" s="86"/>
      <c r="D268" s="86"/>
      <c r="E268" s="86"/>
      <c r="F268" s="88"/>
      <c r="G268" s="48"/>
      <c r="H268" s="96"/>
      <c r="I268" s="86"/>
      <c r="J268" s="98"/>
    </row>
    <row r="269" spans="1:10">
      <c r="A269" s="86"/>
      <c r="B269" s="86"/>
      <c r="C269" s="86"/>
      <c r="D269" s="86"/>
      <c r="E269" s="86"/>
      <c r="F269" s="88"/>
      <c r="G269" s="48"/>
      <c r="H269" s="96"/>
      <c r="I269" s="86"/>
      <c r="J269" s="98"/>
    </row>
    <row r="270" spans="1:10">
      <c r="A270" s="86"/>
      <c r="B270" s="86"/>
      <c r="C270" s="86"/>
      <c r="D270" s="86"/>
      <c r="E270" s="86"/>
      <c r="F270" s="24"/>
      <c r="G270" s="25"/>
      <c r="H270" s="96"/>
      <c r="I270" s="86"/>
      <c r="J270" s="98"/>
    </row>
    <row r="271" spans="1:10">
      <c r="A271" s="86"/>
      <c r="B271" s="86"/>
      <c r="C271" s="86"/>
      <c r="D271" s="86"/>
      <c r="E271" s="86"/>
      <c r="F271" s="24"/>
      <c r="G271" s="25"/>
      <c r="H271" s="96"/>
      <c r="I271" s="86"/>
      <c r="J271" s="98"/>
    </row>
    <row r="272" spans="1:10">
      <c r="A272" s="86"/>
      <c r="B272" s="86"/>
      <c r="C272" s="86"/>
      <c r="D272" s="86"/>
      <c r="E272" s="86"/>
      <c r="F272" s="24"/>
      <c r="G272" s="25"/>
      <c r="H272" s="96"/>
      <c r="I272" s="86"/>
      <c r="J272" s="98"/>
    </row>
    <row r="273" spans="1:10">
      <c r="A273" s="86"/>
      <c r="B273" s="86"/>
      <c r="C273" s="86"/>
      <c r="D273" s="86"/>
      <c r="E273" s="86"/>
      <c r="F273" s="24"/>
      <c r="G273" s="25"/>
      <c r="H273" s="96"/>
      <c r="I273" s="86"/>
      <c r="J273" s="98"/>
    </row>
    <row r="274" spans="1:10">
      <c r="A274" s="86"/>
      <c r="B274" s="86"/>
      <c r="C274" s="86"/>
      <c r="D274" s="86"/>
      <c r="E274" s="86"/>
      <c r="F274" s="24"/>
      <c r="G274" s="25"/>
      <c r="H274" s="96"/>
      <c r="I274" s="86"/>
      <c r="J274" s="98"/>
    </row>
    <row r="275" spans="1:10">
      <c r="A275" s="86"/>
      <c r="B275" s="86"/>
      <c r="C275" s="86"/>
      <c r="D275" s="86"/>
      <c r="E275" s="86"/>
      <c r="F275" s="24"/>
      <c r="G275" s="25"/>
      <c r="H275" s="96"/>
      <c r="I275" s="86"/>
      <c r="J275" s="98"/>
    </row>
    <row r="276" spans="1:10">
      <c r="A276" s="86"/>
      <c r="B276" s="86"/>
      <c r="C276" s="86"/>
      <c r="D276" s="86"/>
      <c r="E276" s="86"/>
      <c r="F276" s="24"/>
      <c r="G276" s="25"/>
      <c r="H276" s="96"/>
      <c r="I276" s="86"/>
      <c r="J276" s="98"/>
    </row>
    <row r="277" spans="1:10">
      <c r="A277" s="86"/>
      <c r="B277" s="86"/>
      <c r="C277" s="86"/>
      <c r="D277" s="86"/>
      <c r="E277" s="86"/>
      <c r="F277" s="24"/>
      <c r="G277" s="25"/>
      <c r="H277" s="96"/>
      <c r="I277" s="86"/>
      <c r="J277" s="98"/>
    </row>
    <row r="278" spans="1:10">
      <c r="A278" s="86"/>
      <c r="B278" s="86"/>
      <c r="C278" s="86"/>
      <c r="D278" s="86"/>
      <c r="E278" s="86"/>
      <c r="F278" s="24"/>
      <c r="G278" s="25"/>
      <c r="H278" s="96"/>
      <c r="I278" s="86"/>
      <c r="J278" s="98"/>
    </row>
    <row r="279" spans="1:10">
      <c r="A279" s="86"/>
      <c r="B279" s="86"/>
      <c r="C279" s="86"/>
      <c r="D279" s="86"/>
      <c r="E279" s="86"/>
      <c r="F279" s="24"/>
      <c r="G279" s="25"/>
      <c r="H279" s="96"/>
      <c r="I279" s="86"/>
      <c r="J279" s="98"/>
    </row>
    <row r="280" spans="1:10">
      <c r="A280" s="86"/>
      <c r="B280" s="86"/>
      <c r="C280" s="86"/>
      <c r="D280" s="86"/>
      <c r="E280" s="86"/>
      <c r="F280" s="24"/>
      <c r="G280" s="25"/>
      <c r="H280" s="96"/>
      <c r="I280" s="86"/>
      <c r="J280" s="98"/>
    </row>
    <row r="281" spans="1:10">
      <c r="A281" s="86"/>
      <c r="B281" s="86"/>
      <c r="C281" s="86"/>
      <c r="D281" s="86"/>
      <c r="E281" s="86"/>
      <c r="F281" s="24"/>
      <c r="G281" s="25"/>
      <c r="H281" s="96"/>
      <c r="I281" s="86"/>
      <c r="J281" s="98"/>
    </row>
    <row r="282" spans="1:10">
      <c r="A282" s="86"/>
      <c r="B282" s="86"/>
      <c r="C282" s="86"/>
      <c r="D282" s="86"/>
      <c r="E282" s="86"/>
      <c r="F282" s="24"/>
      <c r="G282" s="25"/>
      <c r="H282" s="96"/>
      <c r="I282" s="86"/>
      <c r="J282" s="98"/>
    </row>
    <row r="283" spans="1:10">
      <c r="A283" s="86"/>
      <c r="B283" s="86"/>
      <c r="C283" s="86"/>
      <c r="D283" s="86"/>
      <c r="E283" s="86"/>
      <c r="F283" s="24"/>
      <c r="G283" s="25"/>
      <c r="H283" s="96"/>
      <c r="I283" s="86"/>
      <c r="J283" s="98"/>
    </row>
    <row r="284" spans="1:10">
      <c r="A284" s="86"/>
      <c r="B284" s="86"/>
      <c r="C284" s="86"/>
      <c r="D284" s="86"/>
      <c r="E284" s="86"/>
      <c r="F284" s="24"/>
      <c r="G284" s="25"/>
      <c r="H284" s="96"/>
      <c r="I284" s="86"/>
      <c r="J284" s="98"/>
    </row>
    <row r="285" spans="1:10">
      <c r="A285" s="86"/>
      <c r="B285" s="86"/>
      <c r="C285" s="86"/>
      <c r="D285" s="86"/>
      <c r="E285" s="86"/>
      <c r="F285" s="88"/>
      <c r="G285" s="82"/>
      <c r="H285" s="96"/>
      <c r="I285" s="86"/>
      <c r="J285" s="98"/>
    </row>
    <row r="286" spans="1:10">
      <c r="A286" s="86"/>
      <c r="B286" s="86"/>
      <c r="C286" s="86"/>
      <c r="D286" s="86"/>
      <c r="E286" s="86"/>
      <c r="F286" s="24"/>
      <c r="G286" s="25"/>
      <c r="H286" s="96"/>
      <c r="I286" s="86"/>
      <c r="J286" s="98"/>
    </row>
    <row r="287" spans="1:10">
      <c r="A287" s="86"/>
      <c r="B287" s="86"/>
      <c r="C287" s="86"/>
      <c r="D287" s="86"/>
      <c r="E287" s="86"/>
      <c r="F287" s="24"/>
      <c r="G287" s="25"/>
      <c r="H287" s="96"/>
      <c r="I287" s="86"/>
      <c r="J287" s="98"/>
    </row>
    <row r="288" spans="1:10">
      <c r="A288" s="86"/>
      <c r="B288" s="86"/>
      <c r="C288" s="86"/>
      <c r="D288" s="86"/>
      <c r="E288" s="86"/>
      <c r="F288" s="24"/>
      <c r="G288" s="25"/>
      <c r="H288" s="96"/>
      <c r="I288" s="86"/>
      <c r="J288" s="98"/>
    </row>
    <row r="289" spans="1:10">
      <c r="A289" s="86"/>
      <c r="B289" s="86"/>
      <c r="C289" s="86"/>
      <c r="D289" s="86"/>
      <c r="E289" s="86"/>
      <c r="F289" s="24"/>
      <c r="G289" s="25"/>
      <c r="H289" s="96"/>
      <c r="I289" s="86"/>
      <c r="J289" s="98"/>
    </row>
    <row r="290" spans="1:10">
      <c r="A290" s="86"/>
      <c r="B290" s="86"/>
      <c r="C290" s="86"/>
      <c r="D290" s="86"/>
      <c r="E290" s="86"/>
      <c r="F290" s="24"/>
      <c r="G290" s="25"/>
      <c r="H290" s="96"/>
      <c r="I290" s="86"/>
      <c r="J290" s="98"/>
    </row>
    <row r="291" spans="1:10">
      <c r="A291" s="86"/>
      <c r="B291" s="86"/>
      <c r="C291" s="86"/>
      <c r="D291" s="86"/>
      <c r="E291" s="86"/>
      <c r="F291" s="24"/>
      <c r="G291" s="25"/>
      <c r="H291" s="96"/>
      <c r="I291" s="86"/>
      <c r="J291" s="98"/>
    </row>
    <row r="292" spans="1:10">
      <c r="A292" s="86"/>
      <c r="B292" s="86"/>
      <c r="C292" s="86"/>
      <c r="D292" s="86"/>
      <c r="E292" s="86"/>
      <c r="F292" s="24"/>
      <c r="G292" s="25"/>
      <c r="H292" s="96"/>
      <c r="I292" s="86"/>
      <c r="J292" s="98"/>
    </row>
    <row r="293" spans="1:10">
      <c r="A293" s="86"/>
      <c r="B293" s="86"/>
      <c r="C293" s="86"/>
      <c r="D293" s="86"/>
      <c r="E293" s="86"/>
      <c r="F293" s="88"/>
      <c r="G293" s="82"/>
      <c r="H293" s="96"/>
      <c r="I293" s="86"/>
      <c r="J293" s="98"/>
    </row>
    <row r="294" spans="1:10">
      <c r="A294" s="86"/>
      <c r="B294" s="86"/>
      <c r="C294" s="86"/>
      <c r="D294" s="86"/>
      <c r="E294" s="86"/>
      <c r="F294" s="88"/>
      <c r="G294" s="82"/>
      <c r="H294" s="96"/>
      <c r="I294" s="86"/>
      <c r="J294" s="98"/>
    </row>
    <row r="295" spans="1:10">
      <c r="A295" s="86"/>
      <c r="B295" s="86"/>
      <c r="C295" s="86"/>
      <c r="D295" s="86"/>
      <c r="E295" s="86"/>
      <c r="F295" s="88"/>
      <c r="G295" s="82"/>
      <c r="H295" s="96"/>
      <c r="I295" s="86"/>
      <c r="J295" s="98"/>
    </row>
    <row r="296" spans="1:10">
      <c r="A296" s="86"/>
      <c r="B296" s="86"/>
      <c r="C296" s="86"/>
      <c r="D296" s="86"/>
      <c r="E296" s="86"/>
      <c r="F296" s="88"/>
      <c r="G296" s="82"/>
      <c r="H296" s="96"/>
      <c r="I296" s="86"/>
      <c r="J296" s="98"/>
    </row>
    <row r="297" spans="1:10">
      <c r="A297" s="86"/>
      <c r="B297" s="86"/>
      <c r="C297" s="86"/>
      <c r="D297" s="86"/>
      <c r="E297" s="86"/>
      <c r="F297" s="24"/>
      <c r="G297" s="25"/>
      <c r="H297" s="96"/>
      <c r="I297" s="86"/>
      <c r="J297" s="98"/>
    </row>
    <row r="298" spans="1:10">
      <c r="A298" s="86"/>
      <c r="B298" s="86"/>
      <c r="C298" s="86"/>
      <c r="D298" s="86"/>
      <c r="E298" s="86"/>
      <c r="F298" s="24"/>
      <c r="G298" s="25"/>
      <c r="H298" s="96"/>
      <c r="I298" s="86"/>
      <c r="J298" s="98"/>
    </row>
    <row r="299" spans="1:10">
      <c r="A299" s="86"/>
      <c r="B299" s="86"/>
      <c r="C299" s="86"/>
      <c r="D299" s="86"/>
      <c r="E299" s="86"/>
      <c r="F299" s="24"/>
      <c r="G299" s="25"/>
      <c r="H299" s="96"/>
      <c r="I299" s="86"/>
      <c r="J299" s="98"/>
    </row>
    <row r="300" spans="1:10">
      <c r="A300" s="86"/>
      <c r="B300" s="86"/>
      <c r="C300" s="86"/>
      <c r="D300" s="86"/>
      <c r="E300" s="86"/>
      <c r="F300" s="24"/>
      <c r="G300" s="25"/>
      <c r="H300" s="96"/>
      <c r="I300" s="86"/>
      <c r="J300" s="98"/>
    </row>
    <row r="301" spans="1:10">
      <c r="A301" s="86"/>
      <c r="B301" s="86"/>
      <c r="C301" s="86"/>
      <c r="D301" s="86"/>
      <c r="E301" s="86"/>
      <c r="F301" s="24"/>
      <c r="G301" s="25"/>
      <c r="H301" s="96"/>
      <c r="I301" s="86"/>
      <c r="J301" s="98"/>
    </row>
    <row r="302" spans="1:10">
      <c r="A302" s="86"/>
      <c r="B302" s="86"/>
      <c r="C302" s="86"/>
      <c r="D302" s="86"/>
      <c r="E302" s="86"/>
      <c r="F302" s="24"/>
      <c r="G302" s="25"/>
      <c r="H302" s="96"/>
      <c r="I302" s="86"/>
      <c r="J302" s="98"/>
    </row>
    <row r="303" spans="1:10">
      <c r="A303" s="86"/>
      <c r="B303" s="86"/>
      <c r="C303" s="86"/>
      <c r="D303" s="86"/>
      <c r="E303" s="86"/>
      <c r="F303" s="88"/>
      <c r="G303" s="82"/>
      <c r="H303" s="96"/>
      <c r="I303" s="86"/>
      <c r="J303" s="98"/>
    </row>
    <row r="304" spans="1:10">
      <c r="A304" s="86"/>
      <c r="B304" s="86"/>
      <c r="C304" s="86"/>
      <c r="D304" s="86"/>
      <c r="E304" s="86"/>
      <c r="F304" s="24"/>
      <c r="G304" s="25"/>
      <c r="H304" s="96"/>
      <c r="I304" s="86"/>
      <c r="J304" s="98"/>
    </row>
    <row r="305" spans="1:10">
      <c r="A305" s="86"/>
      <c r="B305" s="86"/>
      <c r="C305" s="86"/>
      <c r="D305" s="86"/>
      <c r="E305" s="86"/>
      <c r="F305" s="24"/>
      <c r="G305" s="25"/>
      <c r="H305" s="96"/>
      <c r="I305" s="86"/>
      <c r="J305" s="98"/>
    </row>
    <row r="306" spans="1:10">
      <c r="A306" s="86"/>
      <c r="B306" s="86"/>
      <c r="C306" s="86"/>
      <c r="D306" s="86"/>
      <c r="E306" s="86"/>
      <c r="F306" s="24"/>
      <c r="G306" s="25"/>
      <c r="H306" s="96"/>
      <c r="I306" s="86"/>
      <c r="J306" s="98"/>
    </row>
    <row r="307" spans="1:10">
      <c r="A307" s="86"/>
      <c r="B307" s="86"/>
      <c r="C307" s="86"/>
      <c r="D307" s="86"/>
      <c r="E307" s="86"/>
      <c r="F307" s="24"/>
      <c r="G307" s="25"/>
      <c r="H307" s="96"/>
      <c r="I307" s="86"/>
      <c r="J307" s="98"/>
    </row>
    <row r="308" spans="1:10">
      <c r="A308" s="86"/>
      <c r="B308" s="86"/>
      <c r="C308" s="86"/>
      <c r="D308" s="86"/>
      <c r="E308" s="86"/>
      <c r="F308" s="91"/>
      <c r="G308" s="82"/>
      <c r="H308" s="96"/>
      <c r="I308" s="86"/>
      <c r="J308" s="98"/>
    </row>
    <row r="309" spans="1:10">
      <c r="A309" s="86"/>
      <c r="B309" s="86"/>
      <c r="C309" s="86"/>
      <c r="D309" s="86"/>
      <c r="E309" s="86"/>
      <c r="F309" s="24"/>
      <c r="G309" s="25"/>
      <c r="H309" s="96"/>
      <c r="I309" s="86"/>
      <c r="J309" s="98"/>
    </row>
    <row r="310" spans="1:10">
      <c r="A310" s="86"/>
      <c r="B310" s="86"/>
      <c r="C310" s="86"/>
      <c r="D310" s="86"/>
      <c r="E310" s="86"/>
      <c r="F310" s="24"/>
      <c r="G310" s="25"/>
      <c r="H310" s="96"/>
      <c r="I310" s="86"/>
      <c r="J310" s="98"/>
    </row>
    <row r="311" spans="1:10">
      <c r="A311" s="86"/>
      <c r="B311" s="86"/>
      <c r="C311" s="86"/>
      <c r="D311" s="86"/>
      <c r="E311" s="86"/>
      <c r="F311" s="24"/>
      <c r="G311" s="25"/>
      <c r="H311" s="96"/>
      <c r="I311" s="86"/>
      <c r="J311" s="98"/>
    </row>
    <row r="312" spans="1:10">
      <c r="A312" s="86"/>
      <c r="B312" s="86"/>
      <c r="C312" s="86"/>
      <c r="D312" s="86"/>
      <c r="E312" s="86"/>
      <c r="F312" s="88"/>
      <c r="G312" s="97"/>
      <c r="H312" s="96"/>
      <c r="I312" s="86"/>
      <c r="J312" s="98"/>
    </row>
    <row r="313" spans="1:10">
      <c r="A313" s="86"/>
      <c r="B313" s="86"/>
      <c r="C313" s="86"/>
      <c r="D313" s="86"/>
      <c r="E313" s="86"/>
      <c r="F313" s="24"/>
      <c r="G313" s="25"/>
      <c r="H313" s="96"/>
      <c r="I313" s="86"/>
      <c r="J313" s="98"/>
    </row>
    <row r="314" spans="1:10">
      <c r="A314" s="86"/>
      <c r="B314" s="86"/>
      <c r="C314" s="86"/>
      <c r="D314" s="86"/>
      <c r="E314" s="86"/>
      <c r="F314" s="24"/>
      <c r="G314" s="25"/>
      <c r="H314" s="96"/>
      <c r="I314" s="86"/>
      <c r="J314" s="98"/>
    </row>
    <row r="315" spans="1:10">
      <c r="A315" s="86"/>
      <c r="B315" s="86"/>
      <c r="C315" s="86"/>
      <c r="D315" s="86"/>
      <c r="E315" s="86"/>
      <c r="F315" s="88"/>
      <c r="G315" s="48"/>
      <c r="H315" s="96"/>
      <c r="I315" s="86"/>
      <c r="J315" s="98"/>
    </row>
    <row r="316" spans="1:10">
      <c r="A316" s="86"/>
      <c r="B316" s="86"/>
      <c r="C316" s="86"/>
      <c r="D316" s="86"/>
      <c r="E316" s="86"/>
      <c r="F316" s="91"/>
      <c r="G316" s="82"/>
      <c r="H316" s="96"/>
      <c r="I316" s="86"/>
      <c r="J316" s="98"/>
    </row>
    <row r="317" spans="1:10">
      <c r="A317" s="86"/>
      <c r="B317" s="86"/>
      <c r="C317" s="86"/>
      <c r="D317" s="86"/>
      <c r="E317" s="86"/>
      <c r="F317" s="88"/>
      <c r="G317" s="82"/>
      <c r="H317" s="96"/>
      <c r="I317" s="86"/>
      <c r="J317" s="98"/>
    </row>
    <row r="318" spans="1:10">
      <c r="A318" s="86"/>
      <c r="B318" s="86"/>
      <c r="C318" s="86"/>
      <c r="D318" s="86"/>
      <c r="E318" s="86"/>
      <c r="F318" s="88"/>
      <c r="G318" s="97"/>
      <c r="H318" s="96"/>
      <c r="I318" s="86"/>
      <c r="J318" s="98"/>
    </row>
    <row r="319" spans="1:10">
      <c r="A319" s="86"/>
      <c r="B319" s="86"/>
      <c r="C319" s="86"/>
      <c r="D319" s="86"/>
      <c r="E319" s="86"/>
      <c r="F319" s="24"/>
      <c r="G319" s="25"/>
      <c r="H319" s="96"/>
      <c r="I319" s="86"/>
      <c r="J319" s="98"/>
    </row>
    <row r="320" spans="1:10">
      <c r="A320" s="86"/>
      <c r="B320" s="86"/>
      <c r="C320" s="86"/>
      <c r="D320" s="86"/>
      <c r="E320" s="86"/>
      <c r="F320" s="24"/>
      <c r="G320" s="25"/>
      <c r="H320" s="96"/>
      <c r="I320" s="86"/>
      <c r="J320" s="98"/>
    </row>
    <row r="321" spans="1:10">
      <c r="A321" s="86"/>
      <c r="B321" s="86"/>
      <c r="C321" s="86"/>
      <c r="D321" s="86"/>
      <c r="E321" s="86"/>
      <c r="F321" s="24"/>
      <c r="G321" s="25"/>
      <c r="H321" s="96"/>
      <c r="I321" s="86"/>
      <c r="J321" s="98"/>
    </row>
    <row r="322" spans="1:10">
      <c r="A322" s="86"/>
      <c r="B322" s="86"/>
      <c r="C322" s="86"/>
      <c r="D322" s="86"/>
      <c r="E322" s="86"/>
      <c r="F322" s="24"/>
      <c r="G322" s="25"/>
      <c r="H322" s="96"/>
      <c r="I322" s="86"/>
      <c r="J322" s="98"/>
    </row>
    <row r="323" spans="1:10">
      <c r="A323" s="86"/>
      <c r="B323" s="86"/>
      <c r="C323" s="86"/>
      <c r="D323" s="86"/>
      <c r="E323" s="86"/>
      <c r="F323" s="24"/>
      <c r="G323" s="25"/>
      <c r="H323" s="96"/>
      <c r="I323" s="86"/>
      <c r="J323" s="98"/>
    </row>
    <row r="324" spans="1:10">
      <c r="A324" s="86"/>
      <c r="B324" s="86"/>
      <c r="C324" s="86"/>
      <c r="D324" s="86"/>
      <c r="E324" s="86"/>
      <c r="F324" s="24"/>
      <c r="G324" s="25"/>
      <c r="H324" s="96"/>
      <c r="I324" s="86"/>
      <c r="J324" s="98"/>
    </row>
    <row r="325" spans="1:10">
      <c r="A325" s="86"/>
      <c r="B325" s="86"/>
      <c r="C325" s="86"/>
      <c r="D325" s="86"/>
      <c r="E325" s="86"/>
      <c r="F325" s="24"/>
      <c r="G325" s="25"/>
      <c r="H325" s="96"/>
      <c r="I325" s="86"/>
      <c r="J325" s="98"/>
    </row>
    <row r="326" spans="1:10">
      <c r="A326" s="86"/>
      <c r="B326" s="86"/>
      <c r="C326" s="86"/>
      <c r="D326" s="86"/>
      <c r="E326" s="86"/>
      <c r="F326" s="24"/>
      <c r="G326" s="25"/>
      <c r="H326" s="96"/>
      <c r="I326" s="86"/>
      <c r="J326" s="98"/>
    </row>
    <row r="327" spans="1:10">
      <c r="A327" s="86"/>
      <c r="B327" s="86"/>
      <c r="C327" s="86"/>
      <c r="D327" s="86"/>
      <c r="E327" s="86"/>
      <c r="F327" s="91"/>
      <c r="G327" s="48"/>
      <c r="H327" s="96"/>
      <c r="I327" s="86"/>
      <c r="J327" s="98"/>
    </row>
    <row r="328" spans="1:10">
      <c r="A328" s="86"/>
      <c r="B328" s="86"/>
      <c r="C328" s="86"/>
      <c r="D328" s="86"/>
      <c r="E328" s="86"/>
      <c r="F328" s="88"/>
      <c r="G328" s="82"/>
      <c r="H328" s="96"/>
      <c r="I328" s="86"/>
      <c r="J328" s="98"/>
    </row>
    <row r="329" spans="1:10">
      <c r="A329" s="86"/>
      <c r="B329" s="86"/>
      <c r="C329" s="86"/>
      <c r="D329" s="86"/>
      <c r="E329" s="86"/>
      <c r="F329" s="24"/>
      <c r="G329" s="25"/>
      <c r="H329" s="96"/>
      <c r="I329" s="86"/>
      <c r="J329" s="98"/>
    </row>
    <row r="330" spans="1:10">
      <c r="A330" s="86"/>
      <c r="B330" s="86"/>
      <c r="C330" s="86"/>
      <c r="D330" s="86"/>
      <c r="E330" s="86"/>
      <c r="F330" s="24"/>
      <c r="G330" s="25"/>
      <c r="H330" s="96"/>
      <c r="I330" s="86"/>
      <c r="J330" s="98"/>
    </row>
    <row r="331" spans="1:10">
      <c r="A331" s="86"/>
      <c r="B331" s="86"/>
      <c r="C331" s="86"/>
      <c r="D331" s="86"/>
      <c r="E331" s="86"/>
      <c r="F331" s="24"/>
      <c r="G331" s="25"/>
      <c r="H331" s="96"/>
      <c r="I331" s="86"/>
      <c r="J331" s="98"/>
    </row>
    <row r="332" spans="1:10">
      <c r="A332" s="86"/>
      <c r="B332" s="86"/>
      <c r="C332" s="86"/>
      <c r="D332" s="86"/>
      <c r="E332" s="86"/>
      <c r="F332" s="24"/>
      <c r="G332" s="25"/>
      <c r="H332" s="96"/>
      <c r="I332" s="86"/>
      <c r="J332" s="98"/>
    </row>
    <row r="333" spans="1:10">
      <c r="A333" s="86"/>
      <c r="B333" s="86"/>
      <c r="C333" s="86"/>
      <c r="D333" s="86"/>
      <c r="E333" s="86"/>
      <c r="F333" s="24"/>
      <c r="G333" s="25"/>
      <c r="H333" s="96"/>
      <c r="I333" s="86"/>
      <c r="J333" s="98"/>
    </row>
    <row r="334" spans="1:10">
      <c r="A334" s="86"/>
      <c r="B334" s="86"/>
      <c r="C334" s="86"/>
      <c r="D334" s="86"/>
      <c r="E334" s="86"/>
      <c r="F334" s="24"/>
      <c r="G334" s="25"/>
      <c r="H334" s="96"/>
      <c r="I334" s="86"/>
      <c r="J334" s="98"/>
    </row>
    <row r="335" spans="1:10">
      <c r="A335" s="86"/>
      <c r="B335" s="86"/>
      <c r="C335" s="86"/>
      <c r="D335" s="86"/>
      <c r="E335" s="86"/>
      <c r="F335" s="88"/>
      <c r="G335" s="48"/>
      <c r="H335" s="96"/>
      <c r="I335" s="86"/>
      <c r="J335" s="98"/>
    </row>
    <row r="336" spans="1:10">
      <c r="A336" s="86"/>
      <c r="B336" s="86"/>
      <c r="C336" s="86"/>
      <c r="D336" s="86"/>
      <c r="E336" s="86"/>
      <c r="F336" s="24"/>
      <c r="G336" s="25"/>
      <c r="H336" s="96"/>
      <c r="I336" s="86"/>
      <c r="J336" s="98"/>
    </row>
    <row r="337" spans="1:10">
      <c r="A337" s="86"/>
      <c r="B337" s="86"/>
      <c r="C337" s="86"/>
      <c r="D337" s="86"/>
      <c r="E337" s="86"/>
      <c r="F337" s="24"/>
      <c r="G337" s="25"/>
      <c r="H337" s="96"/>
      <c r="I337" s="86"/>
      <c r="J337" s="98"/>
    </row>
    <row r="338" spans="1:10">
      <c r="A338" s="86"/>
      <c r="B338" s="86"/>
      <c r="C338" s="86"/>
      <c r="D338" s="86"/>
      <c r="E338" s="86"/>
      <c r="F338" s="24"/>
      <c r="G338" s="25"/>
      <c r="H338" s="96"/>
      <c r="I338" s="86"/>
      <c r="J338" s="98"/>
    </row>
    <row r="339" spans="1:10">
      <c r="A339" s="86"/>
      <c r="B339" s="86"/>
      <c r="C339" s="86"/>
      <c r="D339" s="86"/>
      <c r="E339" s="86"/>
      <c r="F339" s="88"/>
      <c r="G339" s="48"/>
      <c r="H339" s="96"/>
      <c r="I339" s="86"/>
      <c r="J339" s="98"/>
    </row>
    <row r="340" spans="1:10">
      <c r="A340" s="86"/>
      <c r="B340" s="86"/>
      <c r="C340" s="86"/>
      <c r="D340" s="86"/>
      <c r="E340" s="86"/>
      <c r="F340" s="91"/>
      <c r="G340" s="82"/>
      <c r="H340" s="96"/>
      <c r="I340" s="86"/>
      <c r="J340" s="98"/>
    </row>
    <row r="341" spans="1:10">
      <c r="A341" s="86"/>
      <c r="B341" s="86"/>
      <c r="C341" s="86"/>
      <c r="D341" s="86"/>
      <c r="E341" s="86"/>
      <c r="F341" s="88"/>
      <c r="G341" s="82"/>
      <c r="H341" s="96"/>
      <c r="I341" s="86"/>
      <c r="J341" s="98"/>
    </row>
    <row r="342" spans="1:10">
      <c r="A342" s="86"/>
      <c r="B342" s="86"/>
      <c r="C342" s="86"/>
      <c r="D342" s="86"/>
      <c r="E342" s="86"/>
      <c r="F342" s="24"/>
      <c r="G342" s="25"/>
      <c r="H342" s="96"/>
      <c r="I342" s="86"/>
      <c r="J342" s="98"/>
    </row>
    <row r="343" spans="1:10">
      <c r="A343" s="86"/>
      <c r="B343" s="86"/>
      <c r="C343" s="86"/>
      <c r="D343" s="86"/>
      <c r="E343" s="86"/>
      <c r="F343" s="24"/>
      <c r="G343" s="25"/>
      <c r="H343" s="96"/>
      <c r="I343" s="86"/>
      <c r="J343" s="98"/>
    </row>
    <row r="344" spans="1:10">
      <c r="A344" s="86"/>
      <c r="B344" s="86"/>
      <c r="C344" s="86"/>
      <c r="D344" s="86"/>
      <c r="E344" s="86"/>
      <c r="F344" s="24"/>
      <c r="G344" s="25"/>
      <c r="H344" s="96"/>
      <c r="I344" s="86"/>
      <c r="J344" s="98"/>
    </row>
    <row r="345" spans="1:10">
      <c r="A345" s="86"/>
      <c r="B345" s="86"/>
      <c r="C345" s="86"/>
      <c r="D345" s="86"/>
      <c r="E345" s="86"/>
      <c r="F345" s="24"/>
      <c r="G345" s="25"/>
      <c r="H345" s="96"/>
      <c r="I345" s="86"/>
      <c r="J345" s="98"/>
    </row>
    <row r="346" spans="1:10">
      <c r="A346" s="86"/>
      <c r="B346" s="86"/>
      <c r="C346" s="86"/>
      <c r="D346" s="86"/>
      <c r="E346" s="86"/>
      <c r="F346" s="24"/>
      <c r="G346" s="25"/>
      <c r="H346" s="96"/>
      <c r="I346" s="86"/>
      <c r="J346" s="98"/>
    </row>
    <row r="347" spans="1:10">
      <c r="A347" s="86"/>
      <c r="B347" s="86"/>
      <c r="C347" s="86"/>
      <c r="D347" s="86"/>
      <c r="E347" s="86"/>
      <c r="F347" s="24"/>
      <c r="G347" s="25"/>
      <c r="H347" s="96"/>
      <c r="I347" s="86"/>
      <c r="J347" s="98"/>
    </row>
    <row r="348" spans="1:10">
      <c r="A348" s="86"/>
      <c r="B348" s="86"/>
      <c r="C348" s="86"/>
      <c r="D348" s="86"/>
      <c r="E348" s="86"/>
      <c r="F348" s="24"/>
      <c r="G348" s="25"/>
      <c r="H348" s="96"/>
      <c r="I348" s="86"/>
      <c r="J348" s="98"/>
    </row>
    <row r="349" spans="1:10">
      <c r="A349" s="86"/>
      <c r="B349" s="86"/>
      <c r="C349" s="86"/>
      <c r="D349" s="86"/>
      <c r="E349" s="86"/>
      <c r="F349" s="24"/>
      <c r="G349" s="25"/>
      <c r="H349" s="96"/>
      <c r="I349" s="86"/>
      <c r="J349" s="98"/>
    </row>
    <row r="350" spans="1:10">
      <c r="A350" s="86"/>
      <c r="B350" s="86"/>
      <c r="C350" s="86"/>
      <c r="D350" s="86"/>
      <c r="E350" s="86"/>
      <c r="F350" s="24"/>
      <c r="G350" s="25"/>
      <c r="H350" s="96"/>
      <c r="I350" s="86"/>
      <c r="J350" s="98"/>
    </row>
    <row r="351" spans="1:10">
      <c r="A351" s="86"/>
      <c r="B351" s="86"/>
      <c r="C351" s="86"/>
      <c r="D351" s="86"/>
      <c r="E351" s="86"/>
      <c r="F351" s="24"/>
      <c r="G351" s="25"/>
      <c r="H351" s="96"/>
      <c r="I351" s="86"/>
      <c r="J351" s="98"/>
    </row>
    <row r="352" spans="1:10">
      <c r="A352" s="86"/>
      <c r="B352" s="86"/>
      <c r="C352" s="86"/>
      <c r="D352" s="86"/>
      <c r="E352" s="86"/>
      <c r="F352" s="24"/>
      <c r="G352" s="25"/>
      <c r="H352" s="96"/>
      <c r="I352" s="86"/>
      <c r="J352" s="98"/>
    </row>
    <row r="353" spans="1:10">
      <c r="A353" s="86"/>
      <c r="B353" s="86"/>
      <c r="C353" s="86"/>
      <c r="D353" s="86"/>
      <c r="E353" s="86"/>
      <c r="F353" s="24"/>
      <c r="G353" s="25"/>
      <c r="H353" s="96"/>
      <c r="I353" s="86"/>
      <c r="J353" s="98"/>
    </row>
    <row r="354" spans="1:10">
      <c r="A354" s="86"/>
      <c r="B354" s="86"/>
      <c r="C354" s="86"/>
      <c r="D354" s="86"/>
      <c r="E354" s="86"/>
      <c r="F354" s="24"/>
      <c r="G354" s="25"/>
      <c r="H354" s="96"/>
      <c r="I354" s="86"/>
      <c r="J354" s="98"/>
    </row>
    <row r="355" spans="1:10">
      <c r="A355" s="86"/>
      <c r="B355" s="86"/>
      <c r="C355" s="86"/>
      <c r="D355" s="86"/>
      <c r="E355" s="86"/>
      <c r="F355" s="88"/>
      <c r="G355" s="48"/>
      <c r="H355" s="96"/>
      <c r="I355" s="86"/>
      <c r="J355" s="98"/>
    </row>
    <row r="356" spans="1:10">
      <c r="A356" s="86"/>
      <c r="B356" s="86"/>
      <c r="C356" s="86"/>
      <c r="D356" s="86"/>
      <c r="E356" s="86"/>
      <c r="F356" s="24"/>
      <c r="G356" s="25"/>
      <c r="H356" s="96"/>
      <c r="I356" s="86"/>
      <c r="J356" s="98"/>
    </row>
    <row r="357" spans="1:10">
      <c r="A357" s="86"/>
      <c r="B357" s="86"/>
      <c r="C357" s="86"/>
      <c r="D357" s="86"/>
      <c r="E357" s="86"/>
      <c r="F357" s="91"/>
      <c r="G357" s="48"/>
      <c r="H357" s="96"/>
      <c r="I357" s="86"/>
      <c r="J357" s="98"/>
    </row>
    <row r="358" spans="1:10">
      <c r="A358" s="86"/>
      <c r="B358" s="86"/>
      <c r="C358" s="86"/>
      <c r="D358" s="86"/>
      <c r="E358" s="86"/>
      <c r="F358" s="24"/>
      <c r="G358" s="25"/>
      <c r="H358" s="96"/>
      <c r="I358" s="86"/>
      <c r="J358" s="98"/>
    </row>
    <row r="359" spans="1:10">
      <c r="A359" s="86"/>
      <c r="B359" s="86"/>
      <c r="C359" s="86"/>
      <c r="D359" s="86"/>
      <c r="E359" s="86"/>
      <c r="F359" s="24"/>
      <c r="G359" s="25"/>
      <c r="H359" s="96"/>
      <c r="I359" s="86"/>
      <c r="J359" s="98"/>
    </row>
    <row r="360" spans="1:10">
      <c r="A360" s="86"/>
      <c r="B360" s="86"/>
      <c r="C360" s="86"/>
      <c r="D360" s="86"/>
      <c r="E360" s="86"/>
      <c r="F360" s="24"/>
      <c r="G360" s="25"/>
      <c r="H360" s="96"/>
      <c r="I360" s="86"/>
      <c r="J360" s="98"/>
    </row>
    <row r="361" spans="1:10">
      <c r="A361" s="86"/>
      <c r="B361" s="86"/>
      <c r="C361" s="86"/>
      <c r="D361" s="86"/>
      <c r="E361" s="86"/>
      <c r="F361" s="24"/>
      <c r="G361" s="25"/>
      <c r="H361" s="96"/>
      <c r="I361" s="86"/>
      <c r="J361" s="98"/>
    </row>
    <row r="362" spans="1:10">
      <c r="A362" s="86"/>
      <c r="B362" s="86"/>
      <c r="C362" s="86"/>
      <c r="D362" s="86"/>
      <c r="E362" s="86"/>
      <c r="F362" s="91"/>
      <c r="G362" s="48"/>
      <c r="H362" s="96"/>
      <c r="I362" s="86"/>
      <c r="J362" s="98"/>
    </row>
    <row r="363" spans="1:10">
      <c r="A363" s="86"/>
      <c r="B363" s="86"/>
      <c r="C363" s="86"/>
      <c r="D363" s="86"/>
      <c r="E363" s="86"/>
      <c r="F363" s="24"/>
      <c r="G363" s="25"/>
      <c r="H363" s="96"/>
      <c r="I363" s="86"/>
      <c r="J363" s="98"/>
    </row>
    <row r="364" spans="1:10">
      <c r="A364" s="86"/>
      <c r="B364" s="86"/>
      <c r="C364" s="86"/>
      <c r="D364" s="86"/>
      <c r="E364" s="86"/>
      <c r="F364" s="24"/>
      <c r="G364" s="25"/>
      <c r="H364" s="96"/>
      <c r="I364" s="86"/>
      <c r="J364" s="98"/>
    </row>
    <row r="365" spans="1:10">
      <c r="A365" s="86"/>
      <c r="B365" s="86"/>
      <c r="C365" s="86"/>
      <c r="D365" s="86"/>
      <c r="E365" s="86"/>
      <c r="F365" s="24"/>
      <c r="G365" s="25"/>
      <c r="H365" s="96"/>
      <c r="I365" s="86"/>
      <c r="J365" s="98"/>
    </row>
    <row r="366" spans="1:10">
      <c r="A366" s="86"/>
      <c r="B366" s="86"/>
      <c r="C366" s="86"/>
      <c r="D366" s="86"/>
      <c r="E366" s="86"/>
      <c r="F366" s="24"/>
      <c r="G366" s="25"/>
      <c r="H366" s="96"/>
      <c r="I366" s="86"/>
      <c r="J366" s="98"/>
    </row>
    <row r="367" spans="1:10">
      <c r="A367" s="86"/>
      <c r="B367" s="86"/>
      <c r="C367" s="86"/>
      <c r="D367" s="86"/>
      <c r="E367" s="86"/>
      <c r="F367" s="24"/>
      <c r="G367" s="25"/>
      <c r="H367" s="96"/>
      <c r="I367" s="86"/>
      <c r="J367" s="98"/>
    </row>
    <row r="368" spans="1:10">
      <c r="A368" s="86"/>
      <c r="B368" s="86"/>
      <c r="C368" s="86"/>
      <c r="D368" s="86"/>
      <c r="E368" s="86"/>
      <c r="F368" s="24"/>
      <c r="G368" s="25"/>
      <c r="H368" s="96"/>
      <c r="I368" s="86"/>
      <c r="J368" s="98"/>
    </row>
    <row r="369" spans="1:10">
      <c r="A369" s="86"/>
      <c r="B369" s="86"/>
      <c r="C369" s="86"/>
      <c r="D369" s="86"/>
      <c r="E369" s="86"/>
      <c r="F369" s="88"/>
      <c r="G369" s="82"/>
      <c r="H369" s="96"/>
      <c r="I369" s="86"/>
      <c r="J369" s="98"/>
    </row>
    <row r="370" spans="1:10">
      <c r="A370" s="86"/>
      <c r="B370" s="86"/>
      <c r="C370" s="86"/>
      <c r="D370" s="86"/>
      <c r="E370" s="86"/>
      <c r="F370" s="24"/>
      <c r="G370" s="25"/>
      <c r="H370" s="96"/>
      <c r="I370" s="86"/>
      <c r="J370" s="98"/>
    </row>
    <row r="371" spans="1:10">
      <c r="A371" s="86"/>
      <c r="B371" s="86"/>
      <c r="C371" s="86"/>
      <c r="D371" s="86"/>
      <c r="E371" s="86"/>
      <c r="F371" s="24"/>
      <c r="G371" s="25"/>
      <c r="H371" s="96"/>
      <c r="I371" s="86"/>
      <c r="J371" s="98"/>
    </row>
    <row r="372" spans="1:10">
      <c r="A372" s="86"/>
      <c r="B372" s="86"/>
      <c r="C372" s="86"/>
      <c r="D372" s="86"/>
      <c r="E372" s="86"/>
      <c r="F372" s="24"/>
      <c r="G372" s="25"/>
      <c r="H372" s="96"/>
      <c r="I372" s="86"/>
      <c r="J372" s="98"/>
    </row>
    <row r="373" spans="1:10">
      <c r="A373" s="86"/>
      <c r="B373" s="86"/>
      <c r="C373" s="86"/>
      <c r="D373" s="86"/>
      <c r="E373" s="86"/>
      <c r="F373" s="91"/>
      <c r="G373" s="82"/>
      <c r="H373" s="96"/>
      <c r="I373" s="86"/>
      <c r="J373" s="98"/>
    </row>
    <row r="374" spans="1:10">
      <c r="A374" s="86"/>
      <c r="B374" s="86"/>
      <c r="C374" s="86"/>
      <c r="D374" s="86"/>
      <c r="E374" s="86"/>
      <c r="F374" s="24"/>
      <c r="G374" s="25"/>
      <c r="H374" s="96"/>
      <c r="I374" s="86"/>
      <c r="J374" s="98"/>
    </row>
    <row r="375" spans="1:10">
      <c r="A375" s="86"/>
      <c r="B375" s="86"/>
      <c r="C375" s="86"/>
      <c r="D375" s="86"/>
      <c r="E375" s="86"/>
      <c r="F375" s="24"/>
      <c r="G375" s="25"/>
      <c r="H375" s="96"/>
      <c r="I375" s="86"/>
      <c r="J375" s="98"/>
    </row>
    <row r="376" spans="1:10">
      <c r="A376" s="86"/>
      <c r="B376" s="86"/>
      <c r="C376" s="86"/>
      <c r="D376" s="86"/>
      <c r="E376" s="86"/>
      <c r="F376" s="24"/>
      <c r="G376" s="25"/>
      <c r="H376" s="96"/>
      <c r="I376" s="86"/>
      <c r="J376" s="98"/>
    </row>
    <row r="377" spans="1:10">
      <c r="A377" s="86"/>
      <c r="B377" s="86"/>
      <c r="C377" s="86"/>
      <c r="D377" s="86"/>
      <c r="E377" s="86"/>
      <c r="F377" s="24"/>
      <c r="G377" s="25"/>
      <c r="H377" s="96"/>
      <c r="I377" s="86"/>
      <c r="J377" s="98"/>
    </row>
    <row r="378" spans="1:10">
      <c r="A378" s="86"/>
      <c r="B378" s="86"/>
      <c r="C378" s="86"/>
      <c r="D378" s="86"/>
      <c r="E378" s="86"/>
      <c r="F378" s="24"/>
      <c r="G378" s="25"/>
      <c r="H378" s="96"/>
      <c r="I378" s="86"/>
      <c r="J378" s="98"/>
    </row>
    <row r="379" spans="1:10">
      <c r="A379" s="86"/>
      <c r="B379" s="86"/>
      <c r="C379" s="86"/>
      <c r="D379" s="86"/>
      <c r="E379" s="86"/>
      <c r="F379" s="91"/>
      <c r="G379" s="82"/>
      <c r="H379" s="96"/>
      <c r="I379" s="86"/>
      <c r="J379" s="98"/>
    </row>
    <row r="380" spans="1:10">
      <c r="A380" s="86"/>
      <c r="B380" s="86"/>
      <c r="C380" s="86"/>
      <c r="D380" s="86"/>
      <c r="E380" s="86"/>
      <c r="F380" s="24"/>
      <c r="G380" s="25"/>
      <c r="H380" s="96"/>
      <c r="I380" s="86"/>
      <c r="J380" s="98"/>
    </row>
    <row r="381" spans="1:10">
      <c r="A381" s="86"/>
      <c r="B381" s="86"/>
      <c r="C381" s="86"/>
      <c r="D381" s="86"/>
      <c r="E381" s="86"/>
      <c r="F381" s="24"/>
      <c r="G381" s="25"/>
      <c r="H381" s="96"/>
      <c r="I381" s="86"/>
      <c r="J381" s="98"/>
    </row>
    <row r="382" spans="1:10">
      <c r="A382" s="86"/>
      <c r="B382" s="86"/>
      <c r="C382" s="86"/>
      <c r="D382" s="86"/>
      <c r="E382" s="86"/>
      <c r="F382" s="24"/>
      <c r="G382" s="25"/>
      <c r="H382" s="96"/>
      <c r="I382" s="86"/>
      <c r="J382" s="98"/>
    </row>
    <row r="383" spans="1:10">
      <c r="A383" s="86"/>
      <c r="B383" s="86"/>
      <c r="C383" s="86"/>
      <c r="D383" s="86"/>
      <c r="E383" s="86"/>
      <c r="F383" s="24"/>
      <c r="G383" s="25"/>
      <c r="H383" s="96"/>
      <c r="I383" s="86"/>
      <c r="J383" s="98"/>
    </row>
    <row r="384" spans="1:10">
      <c r="A384" s="86"/>
      <c r="B384" s="86"/>
      <c r="C384" s="86"/>
      <c r="D384" s="86"/>
      <c r="E384" s="86"/>
      <c r="F384" s="88"/>
      <c r="G384" s="82"/>
      <c r="H384" s="96"/>
      <c r="I384" s="86"/>
      <c r="J384" s="98"/>
    </row>
    <row r="385" spans="1:10">
      <c r="A385" s="86"/>
      <c r="B385" s="86"/>
      <c r="C385" s="86"/>
      <c r="D385" s="86"/>
      <c r="E385" s="86"/>
      <c r="F385" s="24"/>
      <c r="G385" s="25"/>
      <c r="H385" s="96"/>
      <c r="I385" s="86"/>
      <c r="J385" s="98"/>
    </row>
    <row r="386" spans="1:10">
      <c r="A386" s="86"/>
      <c r="B386" s="86"/>
      <c r="C386" s="86"/>
      <c r="D386" s="86"/>
      <c r="E386" s="86"/>
      <c r="F386" s="24"/>
      <c r="G386" s="25"/>
      <c r="H386" s="96"/>
      <c r="I386" s="86"/>
      <c r="J386" s="98"/>
    </row>
    <row r="387" spans="1:10">
      <c r="A387" s="86"/>
      <c r="B387" s="86"/>
      <c r="C387" s="86"/>
      <c r="D387" s="86"/>
      <c r="E387" s="86"/>
      <c r="F387" s="24"/>
      <c r="G387" s="25"/>
      <c r="H387" s="96"/>
      <c r="I387" s="86"/>
      <c r="J387" s="98"/>
    </row>
    <row r="388" spans="1:10">
      <c r="A388" s="86"/>
      <c r="B388" s="86"/>
      <c r="C388" s="86"/>
      <c r="D388" s="86"/>
      <c r="E388" s="86"/>
      <c r="F388" s="24"/>
      <c r="G388" s="25"/>
      <c r="H388" s="96"/>
      <c r="I388" s="86"/>
      <c r="J388" s="98"/>
    </row>
    <row r="389" spans="1:10">
      <c r="A389" s="86"/>
      <c r="B389" s="86"/>
      <c r="C389" s="86"/>
      <c r="D389" s="86"/>
      <c r="E389" s="86"/>
      <c r="F389" s="88"/>
      <c r="G389" s="82"/>
      <c r="H389" s="96"/>
      <c r="I389" s="86"/>
      <c r="J389" s="98"/>
    </row>
    <row r="390" spans="1:10">
      <c r="A390" s="86"/>
      <c r="B390" s="86"/>
      <c r="C390" s="86"/>
      <c r="D390" s="86"/>
      <c r="E390" s="86"/>
      <c r="F390" s="24"/>
      <c r="G390" s="25"/>
      <c r="H390" s="96"/>
      <c r="I390" s="86"/>
      <c r="J390" s="98"/>
    </row>
    <row r="391" spans="1:10">
      <c r="A391" s="86"/>
      <c r="B391" s="86"/>
      <c r="C391" s="86"/>
      <c r="D391" s="86"/>
      <c r="E391" s="86"/>
      <c r="F391" s="24"/>
      <c r="G391" s="25"/>
      <c r="H391" s="96"/>
      <c r="I391" s="86"/>
      <c r="J391" s="98"/>
    </row>
    <row r="392" spans="1:10">
      <c r="A392" s="86"/>
      <c r="B392" s="86"/>
      <c r="C392" s="86"/>
      <c r="D392" s="86"/>
      <c r="E392" s="86"/>
      <c r="F392" s="24"/>
      <c r="G392" s="25"/>
      <c r="H392" s="96"/>
      <c r="I392" s="86"/>
      <c r="J392" s="98"/>
    </row>
    <row r="393" spans="1:10">
      <c r="A393" s="86"/>
      <c r="B393" s="86"/>
      <c r="C393" s="86"/>
      <c r="D393" s="86"/>
      <c r="E393" s="86"/>
      <c r="F393" s="24"/>
      <c r="G393" s="25"/>
      <c r="H393" s="96"/>
      <c r="I393" s="86"/>
      <c r="J393" s="98"/>
    </row>
    <row r="394" spans="1:10">
      <c r="A394" s="86"/>
      <c r="B394" s="86"/>
      <c r="C394" s="86"/>
      <c r="D394" s="86"/>
      <c r="E394" s="86"/>
      <c r="F394" s="24"/>
      <c r="G394" s="25"/>
      <c r="H394" s="96"/>
      <c r="I394" s="86"/>
      <c r="J394" s="98"/>
    </row>
    <row r="395" spans="1:10">
      <c r="A395" s="86"/>
      <c r="B395" s="86"/>
      <c r="C395" s="86"/>
      <c r="D395" s="86"/>
      <c r="E395" s="86"/>
      <c r="F395" s="24"/>
      <c r="G395" s="25"/>
      <c r="H395" s="96"/>
      <c r="I395" s="86"/>
      <c r="J395" s="98"/>
    </row>
    <row r="396" spans="1:10">
      <c r="A396" s="86"/>
      <c r="B396" s="86"/>
      <c r="C396" s="86"/>
      <c r="D396" s="86"/>
      <c r="E396" s="86"/>
      <c r="F396" s="24"/>
      <c r="G396" s="25"/>
      <c r="H396" s="96"/>
      <c r="I396" s="86"/>
      <c r="J396" s="98"/>
    </row>
    <row r="397" spans="1:10">
      <c r="A397" s="86"/>
      <c r="B397" s="86"/>
      <c r="C397" s="86"/>
      <c r="D397" s="86"/>
      <c r="E397" s="86"/>
      <c r="F397" s="24"/>
      <c r="G397" s="25"/>
      <c r="H397" s="96"/>
      <c r="I397" s="86"/>
      <c r="J397" s="98"/>
    </row>
    <row r="398" spans="1:10">
      <c r="A398" s="86"/>
      <c r="B398" s="86"/>
      <c r="C398" s="86"/>
      <c r="D398" s="86"/>
      <c r="E398" s="86"/>
      <c r="F398" s="24"/>
      <c r="G398" s="25"/>
      <c r="H398" s="96"/>
      <c r="I398" s="86"/>
      <c r="J398" s="98"/>
    </row>
    <row r="399" spans="1:10">
      <c r="A399" s="86"/>
      <c r="B399" s="86"/>
      <c r="C399" s="86"/>
      <c r="D399" s="86"/>
      <c r="E399" s="86"/>
      <c r="F399" s="88"/>
      <c r="G399" s="48"/>
      <c r="H399" s="96"/>
      <c r="I399" s="86"/>
      <c r="J399" s="98"/>
    </row>
    <row r="400" spans="1:10">
      <c r="A400" s="86"/>
      <c r="B400" s="86"/>
      <c r="C400" s="86"/>
      <c r="D400" s="86"/>
      <c r="E400" s="86"/>
      <c r="F400" s="91"/>
      <c r="G400" s="82"/>
      <c r="H400" s="96"/>
      <c r="I400" s="86"/>
      <c r="J400" s="98"/>
    </row>
    <row r="401" spans="1:10">
      <c r="A401" s="86"/>
      <c r="B401" s="86"/>
      <c r="C401" s="86"/>
      <c r="D401" s="86"/>
      <c r="E401" s="86"/>
      <c r="F401" s="24"/>
      <c r="G401" s="25"/>
      <c r="H401" s="96"/>
      <c r="I401" s="86"/>
      <c r="J401" s="98"/>
    </row>
    <row r="402" spans="1:10">
      <c r="A402" s="86"/>
      <c r="B402" s="86"/>
      <c r="C402" s="86"/>
      <c r="D402" s="86"/>
      <c r="E402" s="86"/>
      <c r="F402" s="91"/>
      <c r="G402" s="82"/>
      <c r="H402" s="96"/>
      <c r="I402" s="86"/>
      <c r="J402" s="98"/>
    </row>
    <row r="403" spans="1:10">
      <c r="A403" s="86"/>
      <c r="B403" s="86"/>
      <c r="C403" s="86"/>
      <c r="D403" s="86"/>
      <c r="E403" s="86"/>
      <c r="F403" s="88"/>
      <c r="G403" s="82"/>
      <c r="H403" s="96"/>
      <c r="I403" s="86"/>
      <c r="J403" s="98"/>
    </row>
    <row r="404" spans="1:10">
      <c r="A404" s="86"/>
      <c r="B404" s="86"/>
      <c r="C404" s="86"/>
      <c r="D404" s="86"/>
      <c r="E404" s="86"/>
      <c r="F404" s="24"/>
      <c r="G404" s="25"/>
      <c r="H404" s="96"/>
      <c r="I404" s="86"/>
      <c r="J404" s="98"/>
    </row>
    <row r="405" spans="1:10">
      <c r="A405" s="86"/>
      <c r="B405" s="86"/>
      <c r="C405" s="86"/>
      <c r="D405" s="86"/>
      <c r="E405" s="86"/>
      <c r="F405" s="91"/>
      <c r="G405" s="82"/>
      <c r="H405" s="96"/>
      <c r="I405" s="86"/>
      <c r="J405" s="98"/>
    </row>
    <row r="406" spans="1:10">
      <c r="A406" s="86"/>
      <c r="B406" s="86"/>
      <c r="C406" s="86"/>
      <c r="D406" s="86"/>
      <c r="E406" s="86"/>
      <c r="F406" s="91"/>
      <c r="G406" s="82"/>
      <c r="H406" s="96"/>
      <c r="I406" s="86"/>
      <c r="J406" s="98"/>
    </row>
    <row r="407" spans="1:10">
      <c r="A407" s="86"/>
      <c r="B407" s="86"/>
      <c r="C407" s="86"/>
      <c r="D407" s="86"/>
      <c r="E407" s="86"/>
      <c r="F407" s="24"/>
      <c r="G407" s="25"/>
      <c r="H407" s="96"/>
      <c r="I407" s="86"/>
      <c r="J407" s="98"/>
    </row>
    <row r="408" spans="1:10">
      <c r="A408" s="86"/>
      <c r="B408" s="86"/>
      <c r="C408" s="86"/>
      <c r="D408" s="86"/>
      <c r="E408" s="86"/>
      <c r="F408" s="24"/>
      <c r="G408" s="25"/>
      <c r="H408" s="96"/>
      <c r="I408" s="86"/>
      <c r="J408" s="98"/>
    </row>
    <row r="409" spans="1:10">
      <c r="A409" s="86"/>
      <c r="B409" s="86"/>
      <c r="C409" s="86"/>
      <c r="D409" s="86"/>
      <c r="E409" s="86"/>
      <c r="F409" s="24"/>
      <c r="G409" s="25"/>
      <c r="H409" s="96"/>
      <c r="I409" s="86"/>
      <c r="J409" s="98"/>
    </row>
    <row r="410" spans="1:10">
      <c r="A410" s="86"/>
      <c r="B410" s="86"/>
      <c r="C410" s="86"/>
      <c r="D410" s="86"/>
      <c r="E410" s="86"/>
      <c r="F410" s="24"/>
      <c r="G410" s="25"/>
      <c r="H410" s="96"/>
      <c r="I410" s="86"/>
      <c r="J410" s="98"/>
    </row>
    <row r="411" spans="1:10">
      <c r="A411" s="86"/>
      <c r="B411" s="86"/>
      <c r="C411" s="86"/>
      <c r="D411" s="86"/>
      <c r="E411" s="86"/>
      <c r="F411" s="88"/>
      <c r="G411" s="48"/>
      <c r="H411" s="96"/>
      <c r="I411" s="86"/>
      <c r="J411" s="98"/>
    </row>
    <row r="412" spans="1:10">
      <c r="A412" s="86"/>
      <c r="B412" s="86"/>
      <c r="C412" s="86"/>
      <c r="D412" s="86"/>
      <c r="E412" s="86"/>
      <c r="F412" s="24"/>
      <c r="G412" s="25"/>
      <c r="H412" s="96"/>
      <c r="I412" s="86"/>
      <c r="J412" s="98"/>
    </row>
    <row r="413" spans="1:10">
      <c r="A413" s="86"/>
      <c r="B413" s="86"/>
      <c r="C413" s="86"/>
      <c r="D413" s="86"/>
      <c r="E413" s="86"/>
      <c r="F413" s="24"/>
      <c r="G413" s="25"/>
      <c r="H413" s="96"/>
      <c r="I413" s="86"/>
      <c r="J413" s="98"/>
    </row>
    <row r="414" spans="1:10">
      <c r="A414" s="86"/>
      <c r="B414" s="86"/>
      <c r="C414" s="86"/>
      <c r="D414" s="86"/>
      <c r="E414" s="86"/>
      <c r="F414" s="24"/>
      <c r="G414" s="25"/>
      <c r="H414" s="96"/>
      <c r="I414" s="86"/>
      <c r="J414" s="98"/>
    </row>
    <row r="415" spans="1:10">
      <c r="A415" s="86"/>
      <c r="B415" s="86"/>
      <c r="C415" s="86"/>
      <c r="D415" s="86"/>
      <c r="E415" s="86"/>
      <c r="F415" s="24"/>
      <c r="G415" s="25"/>
      <c r="H415" s="96"/>
      <c r="I415" s="86"/>
      <c r="J415" s="98"/>
    </row>
    <row r="416" spans="1:10">
      <c r="A416" s="86"/>
      <c r="B416" s="86"/>
      <c r="C416" s="86"/>
      <c r="D416" s="86"/>
      <c r="E416" s="86"/>
      <c r="F416" s="24"/>
      <c r="G416" s="25"/>
      <c r="H416" s="96"/>
      <c r="I416" s="86"/>
      <c r="J416" s="98"/>
    </row>
    <row r="417" spans="1:10">
      <c r="A417" s="86"/>
      <c r="B417" s="86"/>
      <c r="C417" s="86"/>
      <c r="D417" s="86"/>
      <c r="E417" s="86"/>
      <c r="F417" s="91"/>
      <c r="G417" s="82"/>
      <c r="H417" s="96"/>
      <c r="I417" s="86"/>
      <c r="J417" s="98"/>
    </row>
    <row r="418" spans="1:10">
      <c r="A418" s="86"/>
      <c r="B418" s="86"/>
      <c r="C418" s="86"/>
      <c r="D418" s="86"/>
      <c r="E418" s="86"/>
      <c r="F418" s="24"/>
      <c r="G418" s="25"/>
      <c r="H418" s="96"/>
      <c r="I418" s="86"/>
      <c r="J418" s="98"/>
    </row>
    <row r="419" spans="1:10">
      <c r="A419" s="86"/>
      <c r="B419" s="86"/>
      <c r="C419" s="86"/>
      <c r="D419" s="86"/>
      <c r="E419" s="86"/>
      <c r="F419" s="24"/>
      <c r="G419" s="25"/>
      <c r="H419" s="96"/>
      <c r="I419" s="86"/>
      <c r="J419" s="98"/>
    </row>
    <row r="420" spans="1:10">
      <c r="A420" s="86"/>
      <c r="B420" s="86"/>
      <c r="C420" s="86"/>
      <c r="D420" s="86"/>
      <c r="E420" s="86"/>
      <c r="F420" s="91"/>
      <c r="G420" s="48"/>
      <c r="H420" s="96"/>
      <c r="I420" s="86"/>
      <c r="J420" s="98"/>
    </row>
    <row r="421" spans="1:10">
      <c r="A421" s="86"/>
      <c r="B421" s="86"/>
      <c r="C421" s="86"/>
      <c r="D421" s="86"/>
      <c r="E421" s="86"/>
      <c r="F421" s="24"/>
      <c r="G421" s="25"/>
      <c r="H421" s="96"/>
      <c r="I421" s="86"/>
      <c r="J421" s="98"/>
    </row>
    <row r="422" spans="1:10">
      <c r="A422" s="86"/>
      <c r="B422" s="86"/>
      <c r="C422" s="86"/>
      <c r="D422" s="86"/>
      <c r="E422" s="86"/>
      <c r="F422" s="24"/>
      <c r="G422" s="25"/>
      <c r="H422" s="96"/>
      <c r="I422" s="86"/>
      <c r="J422" s="98"/>
    </row>
    <row r="423" spans="1:10">
      <c r="A423" s="86"/>
      <c r="B423" s="86"/>
      <c r="C423" s="86"/>
      <c r="D423" s="86"/>
      <c r="E423" s="86"/>
      <c r="F423" s="24"/>
      <c r="G423" s="25"/>
      <c r="H423" s="96"/>
      <c r="I423" s="86"/>
      <c r="J423" s="98"/>
    </row>
    <row r="424" spans="1:10">
      <c r="A424" s="86"/>
      <c r="B424" s="86"/>
      <c r="C424" s="86"/>
      <c r="D424" s="86"/>
      <c r="E424" s="86"/>
      <c r="F424" s="24"/>
      <c r="G424" s="25"/>
      <c r="H424" s="96"/>
      <c r="I424" s="86"/>
      <c r="J424" s="98"/>
    </row>
    <row r="425" spans="1:10">
      <c r="A425" s="86"/>
      <c r="B425" s="86"/>
      <c r="C425" s="86"/>
      <c r="D425" s="86"/>
      <c r="E425" s="86"/>
      <c r="F425" s="91"/>
      <c r="G425" s="82"/>
      <c r="H425" s="96"/>
      <c r="I425" s="86"/>
      <c r="J425" s="98"/>
    </row>
    <row r="426" spans="1:10">
      <c r="A426" s="86"/>
      <c r="B426" s="86"/>
      <c r="C426" s="86"/>
      <c r="D426" s="86"/>
      <c r="E426" s="86"/>
      <c r="F426" s="24"/>
      <c r="G426" s="25"/>
      <c r="H426" s="96"/>
      <c r="I426" s="86"/>
      <c r="J426" s="98"/>
    </row>
    <row r="427" spans="1:10">
      <c r="A427" s="86"/>
      <c r="B427" s="86"/>
      <c r="C427" s="86"/>
      <c r="D427" s="86"/>
      <c r="E427" s="86"/>
      <c r="F427" s="91"/>
      <c r="G427" s="82"/>
      <c r="H427" s="96"/>
      <c r="I427" s="86"/>
      <c r="J427" s="98"/>
    </row>
    <row r="428" spans="1:10">
      <c r="A428" s="86"/>
      <c r="B428" s="86"/>
      <c r="C428" s="86"/>
      <c r="D428" s="86"/>
      <c r="E428" s="86"/>
      <c r="F428" s="24"/>
      <c r="G428" s="25"/>
      <c r="H428" s="96"/>
      <c r="I428" s="86"/>
      <c r="J428" s="98"/>
    </row>
    <row r="429" spans="1:10">
      <c r="A429" s="86"/>
      <c r="B429" s="86"/>
      <c r="C429" s="86"/>
      <c r="D429" s="86"/>
      <c r="E429" s="86"/>
      <c r="F429" s="91"/>
      <c r="G429" s="82"/>
      <c r="H429" s="96"/>
      <c r="I429" s="86"/>
      <c r="J429" s="98"/>
    </row>
    <row r="430" spans="1:10">
      <c r="A430" s="86"/>
      <c r="B430" s="86"/>
      <c r="C430" s="86"/>
      <c r="D430" s="86"/>
      <c r="E430" s="86"/>
      <c r="F430" s="24"/>
      <c r="G430" s="25"/>
      <c r="H430" s="96"/>
      <c r="I430" s="86"/>
      <c r="J430" s="98"/>
    </row>
    <row r="431" spans="1:10">
      <c r="A431" s="86"/>
      <c r="B431" s="86"/>
      <c r="C431" s="86"/>
      <c r="D431" s="86"/>
      <c r="E431" s="86"/>
      <c r="F431" s="91"/>
      <c r="G431" s="48"/>
      <c r="H431" s="96"/>
      <c r="I431" s="86"/>
      <c r="J431" s="98"/>
    </row>
    <row r="432" spans="1:10">
      <c r="A432" s="86"/>
      <c r="B432" s="86"/>
      <c r="C432" s="86"/>
      <c r="D432" s="86"/>
      <c r="E432" s="86"/>
      <c r="F432" s="24"/>
      <c r="G432" s="25"/>
      <c r="H432" s="96"/>
      <c r="I432" s="86"/>
      <c r="J432" s="98"/>
    </row>
    <row r="433" spans="1:10">
      <c r="A433" s="86"/>
      <c r="B433" s="86"/>
      <c r="C433" s="86"/>
      <c r="D433" s="86"/>
      <c r="E433" s="86"/>
      <c r="F433" s="24"/>
      <c r="G433" s="25"/>
      <c r="H433" s="96"/>
      <c r="I433" s="86"/>
      <c r="J433" s="98"/>
    </row>
    <row r="434" spans="1:10">
      <c r="A434" s="86"/>
      <c r="B434" s="86"/>
      <c r="C434" s="86"/>
      <c r="D434" s="86"/>
      <c r="E434" s="86"/>
      <c r="F434" s="24"/>
      <c r="G434" s="25"/>
      <c r="H434" s="96"/>
      <c r="I434" s="86"/>
      <c r="J434" s="98"/>
    </row>
    <row r="435" spans="1:10">
      <c r="A435" s="86"/>
      <c r="B435" s="86"/>
      <c r="C435" s="86"/>
      <c r="D435" s="86"/>
      <c r="E435" s="86"/>
      <c r="F435" s="24"/>
      <c r="G435" s="25"/>
      <c r="H435" s="96"/>
      <c r="I435" s="86"/>
      <c r="J435" s="98"/>
    </row>
    <row r="436" spans="1:10">
      <c r="A436" s="86"/>
      <c r="B436" s="86"/>
      <c r="C436" s="86"/>
      <c r="D436" s="86"/>
      <c r="E436" s="86"/>
      <c r="F436" s="24"/>
      <c r="G436" s="25"/>
      <c r="H436" s="96"/>
      <c r="I436" s="86"/>
      <c r="J436" s="98"/>
    </row>
    <row r="437" spans="1:10">
      <c r="A437" s="86"/>
      <c r="B437" s="86"/>
      <c r="C437" s="86"/>
      <c r="D437" s="86"/>
      <c r="E437" s="86"/>
      <c r="F437" s="24"/>
      <c r="G437" s="25"/>
      <c r="H437" s="96"/>
      <c r="I437" s="86"/>
      <c r="J437" s="98"/>
    </row>
    <row r="438" spans="1:10">
      <c r="A438" s="86"/>
      <c r="B438" s="86"/>
      <c r="C438" s="86"/>
      <c r="D438" s="86"/>
      <c r="E438" s="86"/>
      <c r="F438" s="24"/>
      <c r="G438" s="25"/>
      <c r="H438" s="96"/>
      <c r="I438" s="86"/>
      <c r="J438" s="98"/>
    </row>
    <row r="439" spans="1:10">
      <c r="A439" s="86"/>
      <c r="B439" s="86"/>
      <c r="C439" s="86"/>
      <c r="D439" s="86"/>
      <c r="E439" s="86"/>
      <c r="F439" s="24"/>
      <c r="G439" s="25"/>
      <c r="H439" s="96"/>
      <c r="I439" s="86"/>
      <c r="J439" s="98"/>
    </row>
    <row r="440" spans="1:10">
      <c r="A440" s="86"/>
      <c r="B440" s="86"/>
      <c r="C440" s="86"/>
      <c r="D440" s="86"/>
      <c r="E440" s="86"/>
      <c r="F440" s="24"/>
      <c r="G440" s="25"/>
      <c r="H440" s="96"/>
      <c r="I440" s="86"/>
      <c r="J440" s="98"/>
    </row>
    <row r="441" spans="1:10">
      <c r="A441" s="86"/>
      <c r="B441" s="86"/>
      <c r="C441" s="86"/>
      <c r="D441" s="86"/>
      <c r="E441" s="86"/>
      <c r="F441" s="88"/>
      <c r="G441" s="82"/>
      <c r="H441" s="96"/>
      <c r="I441" s="86"/>
      <c r="J441" s="98"/>
    </row>
    <row r="442" spans="1:10">
      <c r="A442" s="86"/>
      <c r="B442" s="86"/>
      <c r="C442" s="86"/>
      <c r="D442" s="86"/>
      <c r="E442" s="86"/>
      <c r="F442" s="88"/>
      <c r="G442" s="48"/>
      <c r="H442" s="96"/>
      <c r="I442" s="86"/>
      <c r="J442" s="98"/>
    </row>
    <row r="443" spans="1:10">
      <c r="A443" s="86"/>
      <c r="B443" s="86"/>
      <c r="C443" s="86"/>
      <c r="D443" s="86"/>
      <c r="E443" s="86"/>
      <c r="F443" s="24"/>
      <c r="G443" s="25"/>
      <c r="H443" s="96"/>
      <c r="I443" s="86"/>
      <c r="J443" s="98"/>
    </row>
    <row r="444" spans="1:10">
      <c r="A444" s="86"/>
      <c r="B444" s="86"/>
      <c r="C444" s="86"/>
      <c r="D444" s="86"/>
      <c r="E444" s="86"/>
      <c r="F444" s="24"/>
      <c r="G444" s="25"/>
      <c r="H444" s="96"/>
      <c r="I444" s="86"/>
      <c r="J444" s="98"/>
    </row>
    <row r="445" spans="1:10">
      <c r="A445" s="86"/>
      <c r="B445" s="86"/>
      <c r="C445" s="86"/>
      <c r="D445" s="86"/>
      <c r="E445" s="86"/>
      <c r="F445" s="24"/>
      <c r="G445" s="25"/>
      <c r="H445" s="96"/>
      <c r="I445" s="86"/>
      <c r="J445" s="98"/>
    </row>
    <row r="446" spans="1:10">
      <c r="A446" s="86"/>
      <c r="B446" s="86"/>
      <c r="C446" s="86"/>
      <c r="D446" s="86"/>
      <c r="E446" s="86"/>
      <c r="F446" s="24"/>
      <c r="G446" s="25"/>
      <c r="H446" s="96"/>
      <c r="I446" s="86"/>
      <c r="J446" s="98"/>
    </row>
    <row r="447" spans="1:10">
      <c r="A447" s="86"/>
      <c r="B447" s="86"/>
      <c r="C447" s="86"/>
      <c r="D447" s="86"/>
      <c r="E447" s="86"/>
      <c r="F447" s="24"/>
      <c r="G447" s="25"/>
      <c r="H447" s="96"/>
      <c r="I447" s="86"/>
      <c r="J447" s="98"/>
    </row>
    <row r="448" spans="1:10">
      <c r="A448" s="86"/>
      <c r="B448" s="86"/>
      <c r="C448" s="86"/>
      <c r="D448" s="86"/>
      <c r="E448" s="86"/>
      <c r="F448" s="24"/>
      <c r="G448" s="25"/>
      <c r="H448" s="96"/>
      <c r="I448" s="86"/>
      <c r="J448" s="98"/>
    </row>
    <row r="449" spans="1:10">
      <c r="A449" s="86"/>
      <c r="B449" s="86"/>
      <c r="C449" s="86"/>
      <c r="D449" s="86"/>
      <c r="E449" s="86"/>
      <c r="F449" s="24"/>
      <c r="G449" s="25"/>
      <c r="H449" s="96"/>
      <c r="I449" s="86"/>
      <c r="J449" s="98"/>
    </row>
    <row r="450" spans="1:10">
      <c r="A450" s="86"/>
      <c r="B450" s="86"/>
      <c r="C450" s="86"/>
      <c r="D450" s="86"/>
      <c r="E450" s="86"/>
      <c r="F450" s="24"/>
      <c r="G450" s="25"/>
      <c r="H450" s="96"/>
      <c r="I450" s="86"/>
      <c r="J450" s="98"/>
    </row>
    <row r="451" spans="1:10">
      <c r="A451" s="86"/>
      <c r="B451" s="86"/>
      <c r="C451" s="86"/>
      <c r="D451" s="86"/>
      <c r="E451" s="86"/>
      <c r="F451" s="88"/>
      <c r="G451" s="82"/>
      <c r="H451" s="96"/>
      <c r="I451" s="86"/>
      <c r="J451" s="98"/>
    </row>
    <row r="452" spans="1:10">
      <c r="A452" s="86"/>
      <c r="B452" s="86"/>
      <c r="C452" s="86"/>
      <c r="D452" s="86"/>
      <c r="E452" s="86"/>
      <c r="F452" s="24"/>
      <c r="G452" s="25"/>
      <c r="H452" s="96"/>
      <c r="I452" s="86"/>
      <c r="J452" s="98"/>
    </row>
    <row r="453" spans="1:10">
      <c r="A453" s="86"/>
      <c r="B453" s="86"/>
      <c r="C453" s="86"/>
      <c r="D453" s="86"/>
      <c r="E453" s="86"/>
      <c r="F453" s="24"/>
      <c r="G453" s="25"/>
      <c r="H453" s="96"/>
      <c r="I453" s="86"/>
      <c r="J453" s="98"/>
    </row>
    <row r="454" spans="1:10">
      <c r="A454" s="86"/>
      <c r="B454" s="86"/>
      <c r="C454" s="86"/>
      <c r="D454" s="86"/>
      <c r="E454" s="86"/>
      <c r="F454" s="24"/>
      <c r="G454" s="25"/>
      <c r="H454" s="96"/>
      <c r="I454" s="86"/>
      <c r="J454" s="98"/>
    </row>
    <row r="455" spans="1:10">
      <c r="A455" s="86"/>
      <c r="B455" s="86"/>
      <c r="C455" s="86"/>
      <c r="D455" s="86"/>
      <c r="E455" s="86"/>
      <c r="F455" s="88"/>
      <c r="G455" s="82"/>
      <c r="H455" s="96"/>
      <c r="I455" s="86"/>
      <c r="J455" s="98"/>
    </row>
    <row r="456" spans="1:10">
      <c r="A456" s="86"/>
      <c r="B456" s="86"/>
      <c r="C456" s="86"/>
      <c r="D456" s="86"/>
      <c r="E456" s="86"/>
      <c r="F456" s="88"/>
      <c r="G456" s="97"/>
      <c r="H456" s="96"/>
      <c r="I456" s="86"/>
      <c r="J456" s="98"/>
    </row>
    <row r="457" spans="1:10">
      <c r="A457" s="86"/>
      <c r="B457" s="86"/>
      <c r="C457" s="86"/>
      <c r="D457" s="86"/>
      <c r="E457" s="86"/>
      <c r="F457" s="24"/>
      <c r="G457" s="25"/>
      <c r="H457" s="96"/>
      <c r="I457" s="86"/>
      <c r="J457" s="98"/>
    </row>
    <row r="458" spans="1:10">
      <c r="A458" s="86"/>
      <c r="B458" s="86"/>
      <c r="C458" s="86"/>
      <c r="D458" s="86"/>
      <c r="E458" s="86"/>
      <c r="F458" s="24"/>
      <c r="G458" s="25"/>
      <c r="H458" s="96"/>
      <c r="I458" s="86"/>
      <c r="J458" s="98"/>
    </row>
    <row r="459" spans="1:10">
      <c r="A459" s="86"/>
      <c r="B459" s="86"/>
      <c r="C459" s="86"/>
      <c r="D459" s="86"/>
      <c r="E459" s="86"/>
      <c r="F459" s="24"/>
      <c r="G459" s="25"/>
      <c r="H459" s="96"/>
      <c r="I459" s="86"/>
      <c r="J459" s="98"/>
    </row>
    <row r="460" spans="1:10">
      <c r="A460" s="86"/>
      <c r="B460" s="86"/>
      <c r="C460" s="86"/>
      <c r="D460" s="86"/>
      <c r="E460" s="86"/>
      <c r="F460" s="24"/>
      <c r="G460" s="25"/>
      <c r="H460" s="96"/>
      <c r="I460" s="86"/>
      <c r="J460" s="98"/>
    </row>
    <row r="461" spans="1:10">
      <c r="A461" s="86"/>
      <c r="B461" s="86"/>
      <c r="C461" s="86"/>
      <c r="D461" s="86"/>
      <c r="E461" s="86"/>
      <c r="F461" s="88"/>
      <c r="G461" s="82"/>
      <c r="H461" s="96"/>
      <c r="I461" s="86"/>
      <c r="J461" s="98"/>
    </row>
    <row r="462" spans="1:10">
      <c r="A462" s="86"/>
      <c r="B462" s="86"/>
      <c r="C462" s="86"/>
      <c r="D462" s="86"/>
      <c r="E462" s="86"/>
      <c r="F462" s="24"/>
      <c r="G462" s="25"/>
      <c r="H462" s="96"/>
      <c r="I462" s="86"/>
      <c r="J462" s="98"/>
    </row>
    <row r="463" spans="1:10">
      <c r="A463" s="86"/>
      <c r="B463" s="86"/>
      <c r="C463" s="86"/>
      <c r="D463" s="86"/>
      <c r="E463" s="86"/>
      <c r="F463" s="24"/>
      <c r="G463" s="25"/>
      <c r="H463" s="96"/>
      <c r="I463" s="86"/>
      <c r="J463" s="98"/>
    </row>
    <row r="464" spans="1:10">
      <c r="A464" s="86"/>
      <c r="B464" s="86"/>
      <c r="C464" s="86"/>
      <c r="D464" s="86"/>
      <c r="E464" s="86"/>
      <c r="F464" s="24"/>
      <c r="G464" s="25"/>
      <c r="H464" s="96"/>
      <c r="I464" s="86"/>
      <c r="J464" s="98"/>
    </row>
    <row r="465" spans="1:10">
      <c r="A465" s="86"/>
      <c r="B465" s="86"/>
      <c r="C465" s="86"/>
      <c r="D465" s="86"/>
      <c r="E465" s="86"/>
      <c r="F465" s="24"/>
      <c r="G465" s="25"/>
      <c r="H465" s="96"/>
      <c r="I465" s="86"/>
      <c r="J465" s="98"/>
    </row>
    <row r="466" spans="1:10">
      <c r="A466" s="86"/>
      <c r="B466" s="86"/>
      <c r="C466" s="86"/>
      <c r="D466" s="86"/>
      <c r="E466" s="86"/>
      <c r="F466" s="24"/>
      <c r="G466" s="25"/>
      <c r="H466" s="96"/>
      <c r="I466" s="86"/>
      <c r="J466" s="98"/>
    </row>
    <row r="467" spans="1:10">
      <c r="A467" s="86"/>
      <c r="B467" s="86"/>
      <c r="C467" s="86"/>
      <c r="D467" s="86"/>
      <c r="E467" s="86"/>
      <c r="F467" s="24"/>
      <c r="G467" s="25"/>
      <c r="H467" s="96"/>
      <c r="I467" s="86"/>
      <c r="J467" s="98"/>
    </row>
    <row r="468" spans="1:10">
      <c r="A468" s="86"/>
      <c r="B468" s="86"/>
      <c r="C468" s="86"/>
      <c r="D468" s="86"/>
      <c r="E468" s="86"/>
      <c r="F468" s="24"/>
      <c r="G468" s="25"/>
      <c r="H468" s="96"/>
      <c r="I468" s="86"/>
      <c r="J468" s="98"/>
    </row>
    <row r="469" spans="1:10">
      <c r="A469" s="86"/>
      <c r="B469" s="86"/>
      <c r="C469" s="86"/>
      <c r="D469" s="86"/>
      <c r="E469" s="86"/>
      <c r="F469" s="24"/>
      <c r="G469" s="25"/>
      <c r="H469" s="96"/>
      <c r="I469" s="86"/>
      <c r="J469" s="98"/>
    </row>
    <row r="470" spans="1:10">
      <c r="A470" s="86"/>
      <c r="B470" s="86"/>
      <c r="C470" s="86"/>
      <c r="D470" s="86"/>
      <c r="E470" s="86"/>
      <c r="F470" s="24"/>
      <c r="G470" s="25"/>
      <c r="H470" s="96"/>
      <c r="I470" s="86"/>
      <c r="J470" s="98"/>
    </row>
    <row r="471" spans="1:10">
      <c r="A471" s="86"/>
      <c r="B471" s="86"/>
      <c r="C471" s="86"/>
      <c r="D471" s="86"/>
      <c r="E471" s="86"/>
      <c r="F471" s="24"/>
      <c r="G471" s="25"/>
      <c r="H471" s="96"/>
      <c r="I471" s="86"/>
      <c r="J471" s="98"/>
    </row>
    <row r="472" spans="1:10">
      <c r="A472" s="86"/>
      <c r="B472" s="86"/>
      <c r="C472" s="86"/>
      <c r="D472" s="86"/>
      <c r="E472" s="86"/>
      <c r="F472" s="91"/>
      <c r="G472" s="48"/>
      <c r="H472" s="96"/>
      <c r="I472" s="86"/>
      <c r="J472" s="98"/>
    </row>
    <row r="473" spans="1:10">
      <c r="A473" s="86"/>
      <c r="B473" s="86"/>
      <c r="C473" s="86"/>
      <c r="D473" s="86"/>
      <c r="E473" s="86"/>
      <c r="F473" s="24"/>
      <c r="G473" s="25"/>
      <c r="H473" s="96"/>
      <c r="I473" s="86"/>
      <c r="J473" s="98"/>
    </row>
    <row r="474" spans="1:10">
      <c r="A474" s="86"/>
      <c r="B474" s="86"/>
      <c r="C474" s="86"/>
      <c r="D474" s="86"/>
      <c r="E474" s="86"/>
      <c r="F474" s="24"/>
      <c r="G474" s="25"/>
      <c r="H474" s="96"/>
      <c r="I474" s="86"/>
      <c r="J474" s="98"/>
    </row>
    <row r="475" spans="1:10">
      <c r="A475" s="86"/>
      <c r="B475" s="86"/>
      <c r="C475" s="86"/>
      <c r="D475" s="86"/>
      <c r="E475" s="86"/>
      <c r="F475" s="24"/>
      <c r="G475" s="25"/>
      <c r="H475" s="96"/>
      <c r="I475" s="86"/>
      <c r="J475" s="98"/>
    </row>
    <row r="476" spans="1:10">
      <c r="A476" s="86"/>
      <c r="B476" s="86"/>
      <c r="C476" s="86"/>
      <c r="D476" s="86"/>
      <c r="E476" s="86"/>
      <c r="F476" s="24"/>
      <c r="G476" s="25"/>
      <c r="H476" s="96"/>
      <c r="I476" s="86"/>
      <c r="J476" s="98"/>
    </row>
    <row r="477" spans="1:10">
      <c r="A477" s="86"/>
      <c r="B477" s="86"/>
      <c r="C477" s="86"/>
      <c r="D477" s="86"/>
      <c r="E477" s="86"/>
      <c r="F477" s="24"/>
      <c r="G477" s="25"/>
      <c r="H477" s="96"/>
      <c r="I477" s="86"/>
      <c r="J477" s="98"/>
    </row>
    <row r="478" spans="1:10">
      <c r="A478" s="86"/>
      <c r="B478" s="86"/>
      <c r="C478" s="86"/>
      <c r="D478" s="86"/>
      <c r="E478" s="86"/>
      <c r="F478" s="24"/>
      <c r="G478" s="25"/>
      <c r="H478" s="96"/>
      <c r="I478" s="86"/>
      <c r="J478" s="98"/>
    </row>
    <row r="479" spans="1:10">
      <c r="A479" s="86"/>
      <c r="B479" s="86"/>
      <c r="C479" s="86"/>
      <c r="D479" s="86"/>
      <c r="E479" s="86"/>
      <c r="F479" s="24"/>
      <c r="G479" s="25"/>
      <c r="H479" s="96"/>
      <c r="I479" s="86"/>
      <c r="J479" s="98"/>
    </row>
    <row r="480" spans="1:10">
      <c r="A480" s="86"/>
      <c r="B480" s="86"/>
      <c r="C480" s="86"/>
      <c r="D480" s="86"/>
      <c r="E480" s="86"/>
      <c r="F480" s="91"/>
      <c r="G480" s="82"/>
      <c r="H480" s="96"/>
      <c r="I480" s="86"/>
      <c r="J480" s="98"/>
    </row>
    <row r="481" spans="1:10">
      <c r="A481" s="86"/>
      <c r="B481" s="86"/>
      <c r="C481" s="86"/>
      <c r="D481" s="86"/>
      <c r="E481" s="86"/>
      <c r="F481" s="24"/>
      <c r="G481" s="25"/>
      <c r="H481" s="96"/>
      <c r="I481" s="86"/>
      <c r="J481" s="98"/>
    </row>
    <row r="482" spans="1:10">
      <c r="A482" s="86"/>
      <c r="B482" s="86"/>
      <c r="C482" s="86"/>
      <c r="D482" s="86"/>
      <c r="E482" s="86"/>
      <c r="F482" s="24"/>
      <c r="G482" s="25"/>
      <c r="H482" s="96"/>
      <c r="I482" s="86"/>
      <c r="J482" s="98"/>
    </row>
    <row r="483" spans="1:10">
      <c r="A483" s="86"/>
      <c r="B483" s="86"/>
      <c r="C483" s="86"/>
      <c r="D483" s="86"/>
      <c r="E483" s="86"/>
      <c r="F483" s="24"/>
      <c r="G483" s="25"/>
      <c r="H483" s="96"/>
      <c r="I483" s="86"/>
      <c r="J483" s="98"/>
    </row>
    <row r="484" spans="1:10">
      <c r="A484" s="86"/>
      <c r="B484" s="86"/>
      <c r="C484" s="86"/>
      <c r="D484" s="86"/>
      <c r="E484" s="86"/>
      <c r="F484" s="24"/>
      <c r="G484" s="25"/>
      <c r="H484" s="96"/>
      <c r="I484" s="86"/>
      <c r="J484" s="98"/>
    </row>
    <row r="485" spans="1:10">
      <c r="A485" s="86"/>
      <c r="B485" s="86"/>
      <c r="C485" s="86"/>
      <c r="D485" s="86"/>
      <c r="E485" s="86"/>
      <c r="F485" s="24"/>
      <c r="G485" s="25"/>
      <c r="H485" s="96"/>
      <c r="I485" s="86"/>
      <c r="J485" s="98"/>
    </row>
    <row r="486" spans="1:10">
      <c r="A486" s="86"/>
      <c r="B486" s="86"/>
      <c r="C486" s="86"/>
      <c r="D486" s="86"/>
      <c r="E486" s="86"/>
      <c r="F486" s="24"/>
      <c r="G486" s="25"/>
      <c r="H486" s="96"/>
      <c r="I486" s="86"/>
      <c r="J486" s="98"/>
    </row>
    <row r="487" spans="1:10">
      <c r="A487" s="86"/>
      <c r="B487" s="86"/>
      <c r="C487" s="86"/>
      <c r="D487" s="86"/>
      <c r="E487" s="86"/>
      <c r="F487" s="91"/>
      <c r="G487" s="48"/>
      <c r="H487" s="96"/>
      <c r="I487" s="86"/>
      <c r="J487" s="98"/>
    </row>
    <row r="488" spans="1:10">
      <c r="A488" s="86"/>
      <c r="B488" s="86"/>
      <c r="C488" s="86"/>
      <c r="D488" s="86"/>
      <c r="E488" s="86"/>
      <c r="F488" s="24"/>
      <c r="G488" s="25"/>
      <c r="H488" s="96"/>
      <c r="I488" s="86"/>
      <c r="J488" s="98"/>
    </row>
    <row r="489" spans="1:10">
      <c r="A489" s="86"/>
      <c r="B489" s="86"/>
      <c r="C489" s="86"/>
      <c r="D489" s="86"/>
      <c r="E489" s="86"/>
      <c r="F489" s="24"/>
      <c r="G489" s="25"/>
      <c r="H489" s="96"/>
      <c r="I489" s="86"/>
      <c r="J489" s="98"/>
    </row>
    <row r="490" spans="1:10">
      <c r="A490" s="86"/>
      <c r="B490" s="86"/>
      <c r="C490" s="86"/>
      <c r="D490" s="86"/>
      <c r="E490" s="86"/>
      <c r="F490" s="24"/>
      <c r="G490" s="25"/>
      <c r="H490" s="96"/>
      <c r="I490" s="86"/>
      <c r="J490" s="98"/>
    </row>
    <row r="491" spans="1:10">
      <c r="A491" s="86"/>
      <c r="B491" s="86"/>
      <c r="C491" s="86"/>
      <c r="D491" s="86"/>
      <c r="E491" s="86"/>
      <c r="F491" s="24"/>
      <c r="G491" s="25"/>
      <c r="H491" s="96"/>
      <c r="I491" s="86"/>
      <c r="J491" s="98"/>
    </row>
    <row r="492" spans="1:10">
      <c r="A492" s="86"/>
      <c r="B492" s="86"/>
      <c r="C492" s="86"/>
      <c r="D492" s="86"/>
      <c r="E492" s="86"/>
      <c r="F492" s="88"/>
      <c r="G492" s="48"/>
      <c r="H492" s="96"/>
      <c r="I492" s="86"/>
      <c r="J492" s="98"/>
    </row>
    <row r="493" spans="1:10">
      <c r="A493" s="86"/>
      <c r="B493" s="86"/>
      <c r="C493" s="86"/>
      <c r="D493" s="86"/>
      <c r="E493" s="86"/>
      <c r="F493" s="24"/>
      <c r="G493" s="25"/>
      <c r="H493" s="96"/>
      <c r="I493" s="86"/>
      <c r="J493" s="98"/>
    </row>
    <row r="494" spans="1:10">
      <c r="A494" s="86"/>
      <c r="B494" s="86"/>
      <c r="C494" s="86"/>
      <c r="D494" s="86"/>
      <c r="E494" s="86"/>
      <c r="F494" s="24"/>
      <c r="G494" s="25"/>
      <c r="H494" s="96"/>
      <c r="I494" s="86"/>
      <c r="J494" s="98"/>
    </row>
    <row r="495" spans="1:10">
      <c r="A495" s="86"/>
      <c r="B495" s="86"/>
      <c r="C495" s="86"/>
      <c r="D495" s="86"/>
      <c r="E495" s="86"/>
      <c r="F495" s="24"/>
      <c r="G495" s="25"/>
      <c r="H495" s="96"/>
      <c r="I495" s="86"/>
      <c r="J495" s="98"/>
    </row>
    <row r="496" spans="1:10">
      <c r="A496" s="86"/>
      <c r="B496" s="86"/>
      <c r="C496" s="86"/>
      <c r="D496" s="86"/>
      <c r="E496" s="86"/>
      <c r="F496" s="24"/>
      <c r="G496" s="25"/>
      <c r="H496" s="96"/>
      <c r="I496" s="86"/>
      <c r="J496" s="98"/>
    </row>
    <row r="497" spans="1:10">
      <c r="A497" s="86"/>
      <c r="B497" s="86"/>
      <c r="C497" s="86"/>
      <c r="D497" s="86"/>
      <c r="E497" s="86"/>
      <c r="F497" s="24"/>
      <c r="G497" s="25"/>
      <c r="H497" s="96"/>
      <c r="I497" s="86"/>
      <c r="J497" s="98"/>
    </row>
    <row r="498" spans="1:10">
      <c r="A498" s="86"/>
      <c r="B498" s="86"/>
      <c r="C498" s="86"/>
      <c r="D498" s="86"/>
      <c r="E498" s="86"/>
      <c r="F498" s="24"/>
      <c r="G498" s="25"/>
      <c r="H498" s="96"/>
      <c r="I498" s="86"/>
      <c r="J498" s="98"/>
    </row>
    <row r="499" spans="1:10">
      <c r="A499" s="86"/>
      <c r="B499" s="86"/>
      <c r="C499" s="86"/>
      <c r="D499" s="86"/>
      <c r="E499" s="86"/>
      <c r="F499" s="88"/>
      <c r="G499" s="82"/>
      <c r="H499" s="96"/>
      <c r="I499" s="86"/>
      <c r="J499" s="98"/>
    </row>
    <row r="500" spans="1:10">
      <c r="A500" s="86"/>
      <c r="B500" s="86"/>
      <c r="C500" s="86"/>
      <c r="D500" s="86"/>
      <c r="E500" s="86"/>
      <c r="F500" s="24"/>
      <c r="G500" s="25"/>
      <c r="H500" s="96"/>
      <c r="I500" s="86"/>
      <c r="J500" s="98"/>
    </row>
    <row r="501" spans="1:10">
      <c r="A501" s="86"/>
      <c r="B501" s="86"/>
      <c r="C501" s="86"/>
      <c r="D501" s="86"/>
      <c r="E501" s="86"/>
      <c r="F501" s="24"/>
      <c r="G501" s="25"/>
      <c r="H501" s="96"/>
      <c r="I501" s="86"/>
      <c r="J501" s="98"/>
    </row>
    <row r="502" spans="1:10">
      <c r="A502" s="86"/>
      <c r="B502" s="86"/>
      <c r="C502" s="86"/>
      <c r="D502" s="86"/>
      <c r="E502" s="86"/>
      <c r="F502" s="24"/>
      <c r="G502" s="25"/>
      <c r="H502" s="96"/>
      <c r="I502" s="86"/>
      <c r="J502" s="98"/>
    </row>
    <row r="503" spans="1:10">
      <c r="A503" s="86"/>
      <c r="B503" s="86"/>
      <c r="C503" s="86"/>
      <c r="D503" s="86"/>
      <c r="E503" s="86"/>
      <c r="F503" s="24"/>
      <c r="G503" s="25"/>
      <c r="H503" s="96"/>
      <c r="I503" s="86"/>
      <c r="J503" s="98"/>
    </row>
    <row r="504" spans="1:10">
      <c r="A504" s="86"/>
      <c r="B504" s="86"/>
      <c r="C504" s="86"/>
      <c r="D504" s="86"/>
      <c r="E504" s="86"/>
      <c r="F504" s="91"/>
      <c r="G504" s="48"/>
      <c r="H504" s="96"/>
      <c r="I504" s="86"/>
      <c r="J504" s="98"/>
    </row>
    <row r="505" spans="1:10">
      <c r="A505" s="86"/>
      <c r="B505" s="86"/>
      <c r="C505" s="86"/>
      <c r="D505" s="86"/>
      <c r="E505" s="86"/>
      <c r="F505" s="24"/>
      <c r="G505" s="25"/>
      <c r="H505" s="96"/>
      <c r="I505" s="86"/>
      <c r="J505" s="98"/>
    </row>
    <row r="506" spans="1:10">
      <c r="A506" s="86"/>
      <c r="B506" s="86"/>
      <c r="C506" s="86"/>
      <c r="D506" s="86"/>
      <c r="E506" s="86"/>
      <c r="F506" s="24"/>
      <c r="G506" s="25"/>
      <c r="H506" s="96"/>
      <c r="I506" s="86"/>
      <c r="J506" s="98"/>
    </row>
    <row r="507" spans="1:10">
      <c r="A507" s="86"/>
      <c r="B507" s="86"/>
      <c r="C507" s="86"/>
      <c r="D507" s="86"/>
      <c r="E507" s="86"/>
      <c r="F507" s="88"/>
      <c r="G507" s="48"/>
      <c r="H507" s="96"/>
      <c r="I507" s="86"/>
      <c r="J507" s="98"/>
    </row>
    <row r="508" spans="1:10">
      <c r="A508" s="86"/>
      <c r="B508" s="86"/>
      <c r="C508" s="86"/>
      <c r="D508" s="86"/>
      <c r="E508" s="86"/>
      <c r="F508" s="24"/>
      <c r="G508" s="25"/>
      <c r="H508" s="96"/>
      <c r="I508" s="86"/>
      <c r="J508" s="98"/>
    </row>
    <row r="509" spans="1:10">
      <c r="A509" s="86"/>
      <c r="B509" s="86"/>
      <c r="C509" s="86"/>
      <c r="D509" s="86"/>
      <c r="E509" s="86"/>
      <c r="F509" s="24"/>
      <c r="G509" s="25"/>
      <c r="H509" s="96"/>
      <c r="I509" s="86"/>
      <c r="J509" s="98"/>
    </row>
    <row r="510" spans="1:10">
      <c r="A510" s="86"/>
      <c r="B510" s="86"/>
      <c r="C510" s="86"/>
      <c r="D510" s="86"/>
      <c r="E510" s="86"/>
      <c r="F510" s="24"/>
      <c r="G510" s="25"/>
      <c r="H510" s="96"/>
      <c r="I510" s="86"/>
      <c r="J510" s="98"/>
    </row>
    <row r="511" spans="1:10">
      <c r="A511" s="86"/>
      <c r="B511" s="86"/>
      <c r="C511" s="86"/>
      <c r="D511" s="86"/>
      <c r="E511" s="86"/>
      <c r="F511" s="91"/>
      <c r="G511" s="48"/>
      <c r="H511" s="96"/>
      <c r="I511" s="86"/>
      <c r="J511" s="98"/>
    </row>
    <row r="512" spans="1:10">
      <c r="A512" s="86"/>
      <c r="B512" s="86"/>
      <c r="C512" s="86"/>
      <c r="D512" s="86"/>
      <c r="E512" s="86"/>
      <c r="F512" s="24"/>
      <c r="G512" s="25"/>
      <c r="H512" s="96"/>
      <c r="I512" s="86"/>
      <c r="J512" s="98"/>
    </row>
    <row r="513" spans="1:10">
      <c r="A513" s="86"/>
      <c r="B513" s="86"/>
      <c r="C513" s="86"/>
      <c r="D513" s="86"/>
      <c r="E513" s="86"/>
      <c r="F513" s="24"/>
      <c r="G513" s="25"/>
      <c r="H513" s="96"/>
      <c r="I513" s="86"/>
      <c r="J513" s="98"/>
    </row>
    <row r="514" spans="1:10">
      <c r="A514" s="86"/>
      <c r="B514" s="86"/>
      <c r="C514" s="86"/>
      <c r="D514" s="86"/>
      <c r="E514" s="86"/>
      <c r="F514" s="24"/>
      <c r="G514" s="25"/>
      <c r="H514" s="96"/>
      <c r="I514" s="86"/>
      <c r="J514" s="98"/>
    </row>
    <row r="515" spans="1:10">
      <c r="A515" s="86"/>
      <c r="B515" s="86"/>
      <c r="C515" s="86"/>
      <c r="D515" s="86"/>
      <c r="E515" s="86"/>
      <c r="F515" s="24"/>
      <c r="G515" s="25"/>
      <c r="H515" s="96"/>
      <c r="I515" s="86"/>
      <c r="J515" s="98"/>
    </row>
    <row r="516" spans="1:10">
      <c r="A516" s="86"/>
      <c r="B516" s="86"/>
      <c r="C516" s="86"/>
      <c r="D516" s="86"/>
      <c r="E516" s="86"/>
      <c r="F516" s="88"/>
      <c r="G516" s="48"/>
      <c r="H516" s="96"/>
      <c r="I516" s="86"/>
      <c r="J516" s="98"/>
    </row>
    <row r="517" spans="1:10">
      <c r="A517" s="86"/>
      <c r="B517" s="86"/>
      <c r="C517" s="86"/>
      <c r="D517" s="86"/>
      <c r="E517" s="86"/>
      <c r="F517" s="24"/>
      <c r="G517" s="25"/>
      <c r="H517" s="96"/>
      <c r="I517" s="86"/>
      <c r="J517" s="98"/>
    </row>
    <row r="518" spans="1:10">
      <c r="A518" s="86"/>
      <c r="B518" s="86"/>
      <c r="C518" s="86"/>
      <c r="D518" s="86"/>
      <c r="E518" s="86"/>
      <c r="F518" s="24"/>
      <c r="G518" s="25"/>
      <c r="H518" s="96"/>
      <c r="I518" s="86"/>
      <c r="J518" s="98"/>
    </row>
    <row r="519" spans="1:10">
      <c r="A519" s="86"/>
      <c r="B519" s="86"/>
      <c r="C519" s="86"/>
      <c r="D519" s="86"/>
      <c r="E519" s="86"/>
      <c r="F519" s="24"/>
      <c r="G519" s="25"/>
      <c r="H519" s="96"/>
      <c r="I519" s="86"/>
      <c r="J519" s="98"/>
    </row>
    <row r="520" spans="1:10">
      <c r="A520" s="86"/>
      <c r="B520" s="86"/>
      <c r="C520" s="86"/>
      <c r="D520" s="86"/>
      <c r="E520" s="86"/>
      <c r="F520" s="88"/>
      <c r="G520" s="48"/>
      <c r="H520" s="96"/>
      <c r="I520" s="86"/>
      <c r="J520" s="98"/>
    </row>
    <row r="521" spans="1:10">
      <c r="A521" s="86"/>
      <c r="B521" s="86"/>
      <c r="C521" s="86"/>
      <c r="D521" s="86"/>
      <c r="E521" s="86"/>
      <c r="F521" s="24"/>
      <c r="G521" s="25"/>
      <c r="H521" s="96"/>
      <c r="I521" s="86"/>
      <c r="J521" s="98"/>
    </row>
    <row r="522" spans="1:10">
      <c r="A522" s="86"/>
      <c r="B522" s="86"/>
      <c r="C522" s="86"/>
      <c r="D522" s="86"/>
      <c r="E522" s="86"/>
      <c r="F522" s="88"/>
      <c r="G522" s="82"/>
      <c r="H522" s="96"/>
      <c r="I522" s="86"/>
      <c r="J522" s="98"/>
    </row>
    <row r="523" spans="1:10">
      <c r="A523" s="86"/>
      <c r="B523" s="86"/>
      <c r="C523" s="86"/>
      <c r="D523" s="86"/>
      <c r="E523" s="86"/>
      <c r="F523" s="24"/>
      <c r="G523" s="25"/>
      <c r="H523" s="96"/>
      <c r="I523" s="86"/>
      <c r="J523" s="98"/>
    </row>
    <row r="524" spans="1:10">
      <c r="A524" s="86"/>
      <c r="B524" s="86"/>
      <c r="C524" s="86"/>
      <c r="D524" s="86"/>
      <c r="E524" s="86"/>
      <c r="F524" s="88"/>
      <c r="G524" s="82"/>
      <c r="H524" s="96"/>
      <c r="I524" s="86"/>
      <c r="J524" s="98"/>
    </row>
    <row r="525" spans="1:10">
      <c r="A525" s="86"/>
      <c r="B525" s="86"/>
      <c r="C525" s="86"/>
      <c r="D525" s="86"/>
      <c r="E525" s="86"/>
      <c r="F525" s="91"/>
      <c r="G525" s="82"/>
      <c r="H525" s="96"/>
      <c r="I525" s="86"/>
      <c r="J525" s="98"/>
    </row>
    <row r="526" spans="1:10">
      <c r="A526" s="86"/>
      <c r="B526" s="86"/>
      <c r="C526" s="86"/>
      <c r="D526" s="86"/>
      <c r="E526" s="86"/>
      <c r="F526" s="24"/>
      <c r="G526" s="25"/>
      <c r="H526" s="96"/>
      <c r="I526" s="86"/>
      <c r="J526" s="98"/>
    </row>
    <row r="527" spans="1:10">
      <c r="A527" s="86"/>
      <c r="B527" s="86"/>
      <c r="C527" s="86"/>
      <c r="D527" s="86"/>
      <c r="E527" s="86"/>
      <c r="F527" s="88"/>
      <c r="G527" s="82"/>
      <c r="H527" s="96"/>
      <c r="I527" s="86"/>
      <c r="J527" s="98"/>
    </row>
    <row r="528" spans="1:10">
      <c r="A528" s="86"/>
      <c r="B528" s="86"/>
      <c r="C528" s="86"/>
      <c r="D528" s="86"/>
      <c r="E528" s="86"/>
      <c r="F528" s="24"/>
      <c r="G528" s="25"/>
      <c r="H528" s="96"/>
      <c r="I528" s="86"/>
      <c r="J528" s="98"/>
    </row>
    <row r="529" spans="1:10">
      <c r="A529" s="86"/>
      <c r="B529" s="86"/>
      <c r="C529" s="86"/>
      <c r="D529" s="86"/>
      <c r="E529" s="86"/>
      <c r="F529" s="88"/>
      <c r="G529" s="82"/>
      <c r="H529" s="96"/>
      <c r="I529" s="86"/>
      <c r="J529" s="98"/>
    </row>
    <row r="530" spans="1:10">
      <c r="A530" s="86"/>
      <c r="B530" s="86"/>
      <c r="C530" s="86"/>
      <c r="D530" s="86"/>
      <c r="E530" s="86"/>
      <c r="F530" s="24"/>
      <c r="G530" s="25"/>
      <c r="H530" s="96"/>
      <c r="I530" s="86"/>
      <c r="J530" s="98"/>
    </row>
    <row r="531" spans="1:10">
      <c r="A531" s="86"/>
      <c r="B531" s="86"/>
      <c r="C531" s="86"/>
      <c r="D531" s="86"/>
      <c r="E531" s="86"/>
      <c r="F531" s="24"/>
      <c r="G531" s="25"/>
      <c r="H531" s="96"/>
      <c r="I531" s="86"/>
      <c r="J531" s="98"/>
    </row>
    <row r="532" spans="1:10">
      <c r="A532" s="86"/>
      <c r="B532" s="86"/>
      <c r="C532" s="86"/>
      <c r="D532" s="86"/>
      <c r="E532" s="86"/>
      <c r="F532" s="91"/>
      <c r="G532" s="48"/>
      <c r="H532" s="96"/>
      <c r="I532" s="86"/>
      <c r="J532" s="98"/>
    </row>
    <row r="533" spans="1:10">
      <c r="A533" s="86"/>
      <c r="B533" s="86"/>
      <c r="C533" s="86"/>
      <c r="D533" s="86"/>
      <c r="E533" s="86"/>
      <c r="F533" s="24"/>
      <c r="G533" s="25"/>
      <c r="H533" s="96"/>
      <c r="I533" s="86"/>
      <c r="J533" s="98"/>
    </row>
    <row r="534" spans="1:10">
      <c r="A534" s="86"/>
      <c r="B534" s="86"/>
      <c r="C534" s="86"/>
      <c r="D534" s="86"/>
      <c r="E534" s="86"/>
      <c r="F534" s="24"/>
      <c r="G534" s="25"/>
      <c r="H534" s="96"/>
      <c r="I534" s="86"/>
      <c r="J534" s="98"/>
    </row>
    <row r="535" spans="1:10">
      <c r="A535" s="86"/>
      <c r="B535" s="86"/>
      <c r="C535" s="86"/>
      <c r="D535" s="86"/>
      <c r="E535" s="86"/>
      <c r="F535" s="24"/>
      <c r="G535" s="25"/>
      <c r="H535" s="96"/>
      <c r="I535" s="86"/>
      <c r="J535" s="98"/>
    </row>
    <row r="536" spans="1:10">
      <c r="A536" s="86"/>
      <c r="B536" s="86"/>
      <c r="C536" s="86"/>
      <c r="D536" s="86"/>
      <c r="E536" s="86"/>
      <c r="F536" s="24"/>
      <c r="G536" s="25"/>
      <c r="H536" s="96"/>
      <c r="I536" s="86"/>
      <c r="J536" s="98"/>
    </row>
    <row r="537" spans="1:10">
      <c r="A537" s="86"/>
      <c r="B537" s="86"/>
      <c r="C537" s="86"/>
      <c r="D537" s="86"/>
      <c r="E537" s="86"/>
      <c r="F537" s="24"/>
      <c r="G537" s="25"/>
      <c r="H537" s="96"/>
      <c r="I537" s="86"/>
      <c r="J537" s="98"/>
    </row>
    <row r="538" spans="1:10">
      <c r="A538" s="86"/>
      <c r="B538" s="86"/>
      <c r="C538" s="86"/>
      <c r="D538" s="86"/>
      <c r="E538" s="86"/>
      <c r="F538" s="24"/>
      <c r="G538" s="25"/>
      <c r="H538" s="96"/>
      <c r="I538" s="86"/>
      <c r="J538" s="98"/>
    </row>
    <row r="539" spans="1:10">
      <c r="A539" s="86"/>
      <c r="B539" s="86"/>
      <c r="C539" s="86"/>
      <c r="D539" s="86"/>
      <c r="E539" s="86"/>
      <c r="F539" s="24"/>
      <c r="G539" s="25"/>
      <c r="H539" s="96"/>
      <c r="I539" s="86"/>
      <c r="J539" s="98"/>
    </row>
    <row r="540" spans="1:10">
      <c r="A540" s="86"/>
      <c r="B540" s="86"/>
      <c r="C540" s="86"/>
      <c r="D540" s="86"/>
      <c r="E540" s="86"/>
      <c r="F540" s="24"/>
      <c r="G540" s="25"/>
      <c r="H540" s="96"/>
      <c r="I540" s="86"/>
      <c r="J540" s="98"/>
    </row>
    <row r="541" spans="1:10">
      <c r="A541" s="86"/>
      <c r="B541" s="86"/>
      <c r="C541" s="86"/>
      <c r="D541" s="86"/>
      <c r="E541" s="86"/>
      <c r="F541" s="91"/>
      <c r="G541" s="82"/>
      <c r="H541" s="96"/>
      <c r="I541" s="86"/>
      <c r="J541" s="98"/>
    </row>
    <row r="542" spans="1:10">
      <c r="A542" s="86"/>
      <c r="B542" s="86"/>
      <c r="C542" s="86"/>
      <c r="D542" s="86"/>
      <c r="E542" s="86"/>
      <c r="F542" s="24"/>
      <c r="G542" s="25"/>
      <c r="H542" s="96"/>
      <c r="I542" s="86"/>
      <c r="J542" s="98"/>
    </row>
    <row r="543" spans="1:10">
      <c r="A543" s="86"/>
      <c r="B543" s="86"/>
      <c r="C543" s="86"/>
      <c r="D543" s="86"/>
      <c r="E543" s="86"/>
      <c r="F543" s="24"/>
      <c r="G543" s="25"/>
      <c r="H543" s="96"/>
      <c r="I543" s="86"/>
      <c r="J543" s="98"/>
    </row>
    <row r="544" spans="1:10">
      <c r="A544" s="86"/>
      <c r="B544" s="86"/>
      <c r="C544" s="86"/>
      <c r="D544" s="86"/>
      <c r="E544" s="86"/>
      <c r="F544" s="24"/>
      <c r="G544" s="25"/>
      <c r="H544" s="96"/>
      <c r="I544" s="86"/>
      <c r="J544" s="98"/>
    </row>
    <row r="545" spans="1:10">
      <c r="A545" s="86"/>
      <c r="B545" s="86"/>
      <c r="C545" s="86"/>
      <c r="D545" s="86"/>
      <c r="E545" s="86"/>
      <c r="F545" s="24"/>
      <c r="G545" s="25"/>
      <c r="H545" s="96"/>
      <c r="I545" s="86"/>
      <c r="J545" s="98"/>
    </row>
    <row r="546" spans="1:10">
      <c r="A546" s="70"/>
      <c r="B546" s="70"/>
      <c r="C546" s="70"/>
      <c r="D546" s="70"/>
      <c r="E546" s="70"/>
      <c r="F546" s="26"/>
      <c r="G546" s="27"/>
      <c r="H546" s="72"/>
      <c r="I546" s="70"/>
    </row>
    <row r="547" spans="1:10">
      <c r="A547" s="70"/>
      <c r="B547" s="70"/>
      <c r="C547" s="70"/>
      <c r="D547" s="70"/>
      <c r="E547" s="70"/>
      <c r="F547" s="26"/>
      <c r="G547" s="27"/>
      <c r="H547" s="72"/>
      <c r="I547" s="70"/>
    </row>
    <row r="548" spans="1:10">
      <c r="A548" s="70"/>
      <c r="B548" s="70"/>
      <c r="C548" s="70"/>
      <c r="D548" s="70"/>
      <c r="E548" s="70"/>
      <c r="F548" s="26"/>
      <c r="G548" s="27"/>
      <c r="H548" s="72"/>
      <c r="I548" s="70"/>
    </row>
    <row r="549" spans="1:10">
      <c r="A549" s="70"/>
      <c r="B549" s="70"/>
      <c r="C549" s="70"/>
      <c r="D549" s="70"/>
      <c r="E549" s="70"/>
      <c r="F549" s="80"/>
      <c r="G549" s="48"/>
      <c r="H549" s="72"/>
      <c r="I549" s="70"/>
    </row>
    <row r="550" spans="1:10">
      <c r="A550" s="70"/>
      <c r="B550" s="70"/>
      <c r="C550" s="70"/>
      <c r="D550" s="70"/>
      <c r="E550" s="70"/>
      <c r="F550" s="26"/>
      <c r="G550" s="27"/>
      <c r="H550" s="72"/>
      <c r="I550" s="70"/>
    </row>
    <row r="551" spans="1:10">
      <c r="A551" s="70"/>
      <c r="B551" s="70"/>
      <c r="C551" s="70"/>
      <c r="D551" s="70"/>
      <c r="E551" s="70"/>
      <c r="F551" s="26"/>
      <c r="G551" s="27"/>
      <c r="H551" s="72"/>
      <c r="I551" s="70"/>
    </row>
    <row r="552" spans="1:10">
      <c r="A552" s="70"/>
      <c r="B552" s="70"/>
      <c r="C552" s="70"/>
      <c r="D552" s="70"/>
      <c r="E552" s="70"/>
      <c r="F552" s="26"/>
      <c r="G552" s="27"/>
      <c r="H552" s="72"/>
      <c r="I552" s="70"/>
    </row>
    <row r="553" spans="1:10">
      <c r="A553" s="70"/>
      <c r="B553" s="70"/>
      <c r="C553" s="70"/>
      <c r="D553" s="70"/>
      <c r="E553" s="70"/>
      <c r="F553" s="26"/>
      <c r="G553" s="27"/>
      <c r="H553" s="72"/>
      <c r="I553" s="70"/>
    </row>
    <row r="554" spans="1:10">
      <c r="A554" s="70"/>
      <c r="B554" s="70"/>
      <c r="C554" s="70"/>
      <c r="D554" s="70"/>
      <c r="E554" s="70"/>
      <c r="F554" s="26"/>
      <c r="G554" s="27"/>
      <c r="H554" s="72"/>
      <c r="I554" s="70"/>
    </row>
    <row r="555" spans="1:10">
      <c r="A555" s="70"/>
      <c r="B555" s="70"/>
      <c r="C555" s="70"/>
      <c r="D555" s="70"/>
      <c r="E555" s="70"/>
      <c r="F555" s="26"/>
      <c r="G555" s="27"/>
      <c r="H555" s="72"/>
      <c r="I555" s="70"/>
    </row>
    <row r="556" spans="1:10">
      <c r="A556" s="70"/>
      <c r="B556" s="70"/>
      <c r="C556" s="70"/>
      <c r="D556" s="70"/>
      <c r="E556" s="70"/>
      <c r="F556" s="80"/>
      <c r="G556" s="82"/>
      <c r="H556" s="72"/>
      <c r="I556" s="70"/>
    </row>
    <row r="557" spans="1:10">
      <c r="A557" s="70"/>
      <c r="B557" s="70"/>
      <c r="C557" s="70"/>
      <c r="D557" s="70"/>
      <c r="E557" s="70"/>
      <c r="F557" s="26"/>
      <c r="G557" s="27"/>
      <c r="H557" s="72"/>
      <c r="I557" s="70"/>
    </row>
    <row r="558" spans="1:10">
      <c r="A558" s="70"/>
      <c r="B558" s="70"/>
      <c r="C558" s="70"/>
      <c r="D558" s="70"/>
      <c r="E558" s="70"/>
      <c r="F558" s="26"/>
      <c r="G558" s="27"/>
      <c r="H558" s="72"/>
      <c r="I558" s="70"/>
    </row>
    <row r="559" spans="1:10">
      <c r="A559" s="70"/>
      <c r="B559" s="70"/>
      <c r="C559" s="70"/>
      <c r="D559" s="70"/>
      <c r="E559" s="70"/>
      <c r="F559" s="80"/>
      <c r="G559" s="48"/>
      <c r="H559" s="72"/>
      <c r="I559" s="70"/>
    </row>
    <row r="560" spans="1:10">
      <c r="A560" s="70"/>
      <c r="B560" s="70"/>
      <c r="C560" s="70"/>
      <c r="D560" s="70"/>
      <c r="E560" s="70"/>
      <c r="F560" s="26"/>
      <c r="G560" s="27"/>
      <c r="H560" s="72"/>
      <c r="I560" s="70"/>
    </row>
    <row r="561" spans="1:9">
      <c r="A561" s="70"/>
      <c r="B561" s="70"/>
      <c r="C561" s="70"/>
      <c r="D561" s="70"/>
      <c r="E561" s="70"/>
      <c r="F561" s="26"/>
      <c r="G561" s="27"/>
      <c r="H561" s="72"/>
      <c r="I561" s="70"/>
    </row>
    <row r="562" spans="1:9">
      <c r="A562" s="70"/>
      <c r="B562" s="70"/>
      <c r="C562" s="70"/>
      <c r="D562" s="70"/>
      <c r="E562" s="70"/>
      <c r="F562" s="79"/>
      <c r="G562" s="48"/>
      <c r="H562" s="72"/>
      <c r="I562" s="70"/>
    </row>
    <row r="563" spans="1:9">
      <c r="A563" s="70"/>
      <c r="B563" s="70"/>
      <c r="C563" s="70"/>
      <c r="D563" s="70"/>
      <c r="E563" s="70"/>
      <c r="F563" s="26"/>
      <c r="G563" s="27"/>
      <c r="H563" s="72"/>
      <c r="I563" s="70"/>
    </row>
    <row r="564" spans="1:9">
      <c r="A564" s="70"/>
      <c r="B564" s="70"/>
      <c r="C564" s="70"/>
      <c r="D564" s="70"/>
      <c r="E564" s="70"/>
      <c r="F564" s="26"/>
      <c r="G564" s="27"/>
      <c r="H564" s="72"/>
      <c r="I564" s="70"/>
    </row>
    <row r="565" spans="1:9">
      <c r="A565" s="70"/>
      <c r="B565" s="70"/>
      <c r="C565" s="70"/>
      <c r="D565" s="70"/>
      <c r="E565" s="70"/>
      <c r="F565" s="26"/>
      <c r="G565" s="27"/>
      <c r="H565" s="72"/>
      <c r="I565" s="70"/>
    </row>
    <row r="566" spans="1:9">
      <c r="A566" s="70"/>
      <c r="B566" s="70"/>
      <c r="C566" s="70"/>
      <c r="D566" s="70"/>
      <c r="E566" s="70"/>
      <c r="F566" s="26"/>
      <c r="G566" s="27"/>
      <c r="H566" s="72"/>
      <c r="I566" s="70"/>
    </row>
    <row r="567" spans="1:9">
      <c r="A567" s="70"/>
      <c r="B567" s="70"/>
      <c r="C567" s="70"/>
      <c r="D567" s="70"/>
      <c r="E567" s="70"/>
      <c r="F567" s="26"/>
      <c r="G567" s="27"/>
      <c r="H567" s="72"/>
      <c r="I567" s="70"/>
    </row>
    <row r="568" spans="1:9">
      <c r="A568" s="70"/>
      <c r="B568" s="70"/>
      <c r="C568" s="70"/>
      <c r="D568" s="70"/>
      <c r="E568" s="70"/>
      <c r="F568" s="26"/>
      <c r="G568" s="27"/>
      <c r="H568" s="72"/>
      <c r="I568" s="70"/>
    </row>
    <row r="569" spans="1:9">
      <c r="A569" s="70"/>
      <c r="B569" s="70"/>
      <c r="C569" s="70"/>
      <c r="D569" s="70"/>
      <c r="E569" s="70"/>
      <c r="F569" s="26"/>
      <c r="G569" s="27"/>
      <c r="H569" s="72"/>
      <c r="I569" s="70"/>
    </row>
    <row r="570" spans="1:9">
      <c r="A570" s="70"/>
      <c r="B570" s="70"/>
      <c r="C570" s="70"/>
      <c r="D570" s="70"/>
      <c r="E570" s="70"/>
      <c r="F570" s="80"/>
      <c r="G570" s="82"/>
      <c r="H570" s="72"/>
      <c r="I570" s="70"/>
    </row>
    <row r="571" spans="1:9">
      <c r="A571" s="70"/>
      <c r="B571" s="70"/>
      <c r="C571" s="70"/>
      <c r="D571" s="70"/>
      <c r="E571" s="70"/>
      <c r="F571" s="26"/>
      <c r="G571" s="27"/>
      <c r="H571" s="72"/>
      <c r="I571" s="70"/>
    </row>
    <row r="572" spans="1:9">
      <c r="A572" s="70"/>
      <c r="B572" s="70"/>
      <c r="C572" s="70"/>
      <c r="D572" s="70"/>
      <c r="E572" s="70"/>
      <c r="F572" s="26"/>
      <c r="G572" s="27"/>
      <c r="H572" s="72"/>
      <c r="I572" s="70"/>
    </row>
    <row r="573" spans="1:9">
      <c r="A573" s="70"/>
      <c r="B573" s="70"/>
      <c r="C573" s="70"/>
      <c r="D573" s="70"/>
      <c r="E573" s="70"/>
      <c r="F573" s="26"/>
      <c r="G573" s="27"/>
      <c r="H573" s="72"/>
      <c r="I573" s="70"/>
    </row>
    <row r="574" spans="1:9">
      <c r="A574" s="70"/>
      <c r="B574" s="70"/>
      <c r="C574" s="70"/>
      <c r="D574" s="70"/>
      <c r="E574" s="70"/>
      <c r="F574" s="26"/>
      <c r="G574" s="27"/>
      <c r="H574" s="72"/>
      <c r="I574" s="70"/>
    </row>
    <row r="575" spans="1:9">
      <c r="A575" s="70"/>
      <c r="B575" s="70"/>
      <c r="C575" s="70"/>
      <c r="D575" s="70"/>
      <c r="E575" s="70"/>
      <c r="F575" s="26"/>
      <c r="G575" s="27"/>
      <c r="H575" s="72"/>
      <c r="I575" s="70"/>
    </row>
    <row r="576" spans="1:9">
      <c r="A576" s="70"/>
      <c r="B576" s="70"/>
      <c r="C576" s="70"/>
      <c r="D576" s="70"/>
      <c r="E576" s="70"/>
      <c r="F576" s="26"/>
      <c r="G576" s="27"/>
      <c r="H576" s="72"/>
      <c r="I576" s="70"/>
    </row>
    <row r="577" spans="1:9">
      <c r="A577" s="70"/>
      <c r="B577" s="70"/>
      <c r="C577" s="70"/>
      <c r="D577" s="70"/>
      <c r="E577" s="70"/>
      <c r="F577" s="80"/>
      <c r="G577" s="48"/>
      <c r="H577" s="72"/>
      <c r="I577" s="70"/>
    </row>
    <row r="578" spans="1:9">
      <c r="A578" s="70"/>
      <c r="B578" s="70"/>
      <c r="C578" s="70"/>
      <c r="D578" s="70"/>
      <c r="E578" s="70"/>
      <c r="F578" s="26"/>
      <c r="G578" s="27"/>
      <c r="H578" s="72"/>
      <c r="I578" s="70"/>
    </row>
    <row r="579" spans="1:9">
      <c r="A579" s="70"/>
      <c r="B579" s="70"/>
      <c r="C579" s="70"/>
      <c r="D579" s="70"/>
      <c r="E579" s="70"/>
      <c r="F579" s="26"/>
      <c r="G579" s="27"/>
      <c r="H579" s="72"/>
      <c r="I579" s="70"/>
    </row>
    <row r="580" spans="1:9">
      <c r="A580" s="70"/>
      <c r="B580" s="70"/>
      <c r="C580" s="70"/>
      <c r="D580" s="70"/>
      <c r="E580" s="70"/>
      <c r="F580" s="71"/>
      <c r="G580" s="82"/>
      <c r="H580" s="72"/>
      <c r="I580" s="70"/>
    </row>
    <row r="581" spans="1:9">
      <c r="A581" s="70"/>
      <c r="B581" s="70"/>
      <c r="C581" s="70"/>
      <c r="D581" s="70"/>
      <c r="E581" s="70"/>
      <c r="F581" s="26"/>
      <c r="G581" s="27"/>
      <c r="H581" s="72"/>
      <c r="I581" s="70"/>
    </row>
    <row r="582" spans="1:9">
      <c r="A582" s="70"/>
      <c r="B582" s="70"/>
      <c r="C582" s="70"/>
      <c r="D582" s="70"/>
      <c r="E582" s="70"/>
      <c r="F582" s="26"/>
      <c r="G582" s="27"/>
      <c r="H582" s="72"/>
      <c r="I582" s="70"/>
    </row>
    <row r="583" spans="1:9">
      <c r="A583" s="70"/>
      <c r="B583" s="70"/>
      <c r="C583" s="70"/>
      <c r="D583" s="70"/>
      <c r="E583" s="70"/>
      <c r="F583" s="26"/>
      <c r="G583" s="27"/>
      <c r="H583" s="72"/>
      <c r="I583" s="70"/>
    </row>
    <row r="584" spans="1:9">
      <c r="A584" s="70"/>
      <c r="B584" s="70"/>
      <c r="C584" s="70"/>
      <c r="D584" s="70"/>
      <c r="E584" s="70"/>
      <c r="F584" s="26"/>
      <c r="G584" s="27"/>
      <c r="H584" s="72"/>
      <c r="I584" s="70"/>
    </row>
    <row r="585" spans="1:9">
      <c r="A585" s="70"/>
      <c r="B585" s="70"/>
      <c r="C585" s="70"/>
      <c r="D585" s="70"/>
      <c r="E585" s="70"/>
      <c r="F585" s="26"/>
      <c r="G585" s="27"/>
      <c r="H585" s="72"/>
      <c r="I585" s="70"/>
    </row>
    <row r="586" spans="1:9">
      <c r="A586" s="70"/>
      <c r="B586" s="70"/>
      <c r="C586" s="70"/>
      <c r="D586" s="70"/>
      <c r="E586" s="70"/>
      <c r="F586" s="26"/>
      <c r="G586" s="27"/>
      <c r="H586" s="72"/>
      <c r="I586" s="70"/>
    </row>
    <row r="587" spans="1:9">
      <c r="A587" s="70"/>
      <c r="B587" s="70"/>
      <c r="C587" s="70"/>
      <c r="D587" s="70"/>
      <c r="E587" s="70"/>
      <c r="F587" s="26"/>
      <c r="G587" s="27"/>
      <c r="H587" s="72"/>
      <c r="I587" s="70"/>
    </row>
    <row r="588" spans="1:9">
      <c r="A588" s="70"/>
      <c r="B588" s="70"/>
      <c r="C588" s="70"/>
      <c r="D588" s="70"/>
      <c r="E588" s="70"/>
      <c r="F588" s="71"/>
      <c r="G588" s="48"/>
      <c r="H588" s="72"/>
      <c r="I588" s="70"/>
    </row>
    <row r="589" spans="1:9">
      <c r="A589" s="70"/>
      <c r="B589" s="70"/>
      <c r="C589" s="70"/>
      <c r="D589" s="70"/>
      <c r="E589" s="70"/>
      <c r="F589" s="71"/>
      <c r="G589" s="48"/>
      <c r="H589" s="72"/>
      <c r="I589" s="70"/>
    </row>
    <row r="590" spans="1:9">
      <c r="A590" s="70"/>
      <c r="B590" s="70"/>
      <c r="C590" s="70"/>
      <c r="D590" s="70"/>
      <c r="E590" s="70"/>
      <c r="F590" s="26"/>
      <c r="G590" s="27"/>
      <c r="H590" s="72"/>
      <c r="I590" s="70"/>
    </row>
    <row r="591" spans="1:9">
      <c r="A591" s="70"/>
      <c r="B591" s="70"/>
      <c r="C591" s="70"/>
      <c r="D591" s="70"/>
      <c r="E591" s="70"/>
      <c r="F591" s="26"/>
      <c r="G591" s="27"/>
      <c r="H591" s="72"/>
      <c r="I591" s="70"/>
    </row>
    <row r="592" spans="1:9">
      <c r="A592" s="70"/>
      <c r="B592" s="70"/>
      <c r="C592" s="70"/>
      <c r="D592" s="70"/>
      <c r="E592" s="70"/>
      <c r="F592" s="26"/>
      <c r="G592" s="27"/>
      <c r="H592" s="72"/>
      <c r="I592" s="70"/>
    </row>
    <row r="593" spans="1:9">
      <c r="A593" s="70"/>
      <c r="B593" s="70"/>
      <c r="C593" s="70"/>
      <c r="D593" s="70"/>
      <c r="E593" s="70"/>
      <c r="F593" s="26"/>
      <c r="G593" s="27"/>
      <c r="H593" s="72"/>
      <c r="I593" s="70"/>
    </row>
    <row r="594" spans="1:9">
      <c r="A594" s="70"/>
      <c r="B594" s="70"/>
      <c r="C594" s="70"/>
      <c r="D594" s="70"/>
      <c r="E594" s="70"/>
      <c r="F594" s="80"/>
      <c r="G594" s="82"/>
      <c r="H594" s="72"/>
      <c r="I594" s="70"/>
    </row>
    <row r="595" spans="1:9">
      <c r="A595" s="70"/>
      <c r="B595" s="70"/>
      <c r="C595" s="70"/>
      <c r="D595" s="70"/>
      <c r="E595" s="70"/>
      <c r="F595" s="71"/>
      <c r="G595" s="48"/>
      <c r="H595" s="72"/>
      <c r="I595" s="70"/>
    </row>
    <row r="596" spans="1:9">
      <c r="A596" s="70"/>
      <c r="B596" s="70"/>
      <c r="C596" s="70"/>
      <c r="D596" s="70"/>
      <c r="E596" s="70"/>
      <c r="F596" s="26"/>
      <c r="G596" s="27"/>
      <c r="H596" s="72"/>
      <c r="I596" s="70"/>
    </row>
    <row r="597" spans="1:9">
      <c r="A597" s="70"/>
      <c r="B597" s="70"/>
      <c r="C597" s="70"/>
      <c r="D597" s="70"/>
      <c r="E597" s="70"/>
      <c r="F597" s="26"/>
      <c r="G597" s="27"/>
      <c r="H597" s="72"/>
      <c r="I597" s="70"/>
    </row>
    <row r="598" spans="1:9">
      <c r="A598" s="70"/>
      <c r="B598" s="70"/>
      <c r="C598" s="70"/>
      <c r="D598" s="70"/>
      <c r="E598" s="70"/>
      <c r="F598" s="26"/>
      <c r="G598" s="27"/>
      <c r="H598" s="72"/>
      <c r="I598" s="70"/>
    </row>
    <row r="599" spans="1:9">
      <c r="A599" s="70"/>
      <c r="B599" s="70"/>
      <c r="C599" s="70"/>
      <c r="D599" s="70"/>
      <c r="E599" s="70"/>
      <c r="F599" s="26"/>
      <c r="G599" s="27"/>
      <c r="H599" s="72"/>
      <c r="I599" s="70"/>
    </row>
    <row r="600" spans="1:9">
      <c r="A600" s="70"/>
      <c r="B600" s="70"/>
      <c r="C600" s="70"/>
      <c r="D600" s="70"/>
      <c r="E600" s="70"/>
      <c r="F600" s="26"/>
      <c r="G600" s="27"/>
      <c r="H600" s="72"/>
      <c r="I600" s="70"/>
    </row>
    <row r="601" spans="1:9">
      <c r="A601" s="70"/>
      <c r="B601" s="70"/>
      <c r="C601" s="70"/>
      <c r="D601" s="70"/>
      <c r="E601" s="70"/>
      <c r="F601" s="26"/>
      <c r="G601" s="27"/>
      <c r="H601" s="72"/>
      <c r="I601" s="70"/>
    </row>
    <row r="602" spans="1:9">
      <c r="A602" s="70"/>
      <c r="B602" s="70"/>
      <c r="C602" s="70"/>
      <c r="D602" s="70"/>
      <c r="E602" s="70"/>
      <c r="F602" s="26"/>
      <c r="G602" s="27"/>
      <c r="H602" s="72"/>
      <c r="I602" s="70"/>
    </row>
    <row r="603" spans="1:9">
      <c r="A603" s="70"/>
      <c r="B603" s="70"/>
      <c r="C603" s="70"/>
      <c r="D603" s="70"/>
      <c r="E603" s="70"/>
      <c r="F603" s="26"/>
      <c r="G603" s="27"/>
      <c r="H603" s="72"/>
      <c r="I603" s="70"/>
    </row>
    <row r="604" spans="1:9">
      <c r="A604" s="70"/>
      <c r="B604" s="70"/>
      <c r="C604" s="70"/>
      <c r="D604" s="70"/>
      <c r="E604" s="70"/>
      <c r="F604" s="26"/>
      <c r="G604" s="27"/>
      <c r="H604" s="72"/>
      <c r="I604" s="70"/>
    </row>
    <row r="605" spans="1:9">
      <c r="A605" s="70"/>
      <c r="B605" s="70"/>
      <c r="C605" s="70"/>
      <c r="D605" s="70"/>
      <c r="E605" s="70"/>
      <c r="F605" s="71"/>
      <c r="G605" s="48"/>
      <c r="H605" s="72"/>
      <c r="I605" s="70"/>
    </row>
    <row r="606" spans="1:9">
      <c r="A606" s="70"/>
      <c r="B606" s="70"/>
      <c r="C606" s="70"/>
      <c r="D606" s="70"/>
      <c r="E606" s="70"/>
      <c r="F606" s="26"/>
      <c r="G606" s="27"/>
      <c r="H606" s="72"/>
      <c r="I606" s="70"/>
    </row>
    <row r="607" spans="1:9">
      <c r="A607" s="70"/>
      <c r="B607" s="70"/>
      <c r="C607" s="70"/>
      <c r="D607" s="70"/>
      <c r="E607" s="70"/>
      <c r="F607" s="26"/>
      <c r="G607" s="27"/>
      <c r="H607" s="72"/>
      <c r="I607" s="70"/>
    </row>
    <row r="608" spans="1:9">
      <c r="A608" s="70"/>
      <c r="B608" s="70"/>
      <c r="C608" s="70"/>
      <c r="D608" s="70"/>
      <c r="E608" s="70"/>
      <c r="F608" s="26"/>
      <c r="G608" s="27"/>
      <c r="H608" s="72"/>
      <c r="I608" s="70"/>
    </row>
    <row r="609" spans="1:9">
      <c r="A609" s="70"/>
      <c r="B609" s="70"/>
      <c r="C609" s="70"/>
      <c r="D609" s="70"/>
      <c r="E609" s="70"/>
      <c r="F609" s="26"/>
      <c r="G609" s="27"/>
      <c r="H609" s="72"/>
      <c r="I609" s="70"/>
    </row>
    <row r="610" spans="1:9">
      <c r="A610" s="70"/>
      <c r="B610" s="70"/>
      <c r="C610" s="70"/>
      <c r="D610" s="70"/>
      <c r="E610" s="70"/>
      <c r="F610" s="26"/>
      <c r="G610" s="27"/>
      <c r="H610" s="72"/>
      <c r="I610" s="70"/>
    </row>
    <row r="611" spans="1:9">
      <c r="A611" s="70"/>
      <c r="B611" s="70"/>
      <c r="C611" s="70"/>
      <c r="D611" s="70"/>
      <c r="E611" s="70"/>
      <c r="F611" s="26"/>
      <c r="G611" s="27"/>
      <c r="H611" s="72"/>
      <c r="I611" s="70"/>
    </row>
    <row r="612" spans="1:9">
      <c r="A612" s="70"/>
      <c r="B612" s="70"/>
      <c r="C612" s="70"/>
      <c r="D612" s="70"/>
      <c r="E612" s="70"/>
      <c r="F612" s="26"/>
      <c r="G612" s="27"/>
      <c r="H612" s="72"/>
      <c r="I612" s="70"/>
    </row>
    <row r="613" spans="1:9">
      <c r="A613" s="70"/>
      <c r="B613" s="70"/>
      <c r="C613" s="70"/>
      <c r="D613" s="70"/>
      <c r="E613" s="70"/>
      <c r="F613" s="80"/>
      <c r="G613" s="82"/>
      <c r="H613" s="72"/>
      <c r="I613" s="70"/>
    </row>
    <row r="614" spans="1:9">
      <c r="A614" s="70"/>
      <c r="B614" s="70"/>
      <c r="C614" s="70"/>
      <c r="D614" s="70"/>
      <c r="E614" s="70"/>
      <c r="F614" s="26"/>
      <c r="G614" s="27"/>
      <c r="H614" s="72"/>
      <c r="I614" s="70"/>
    </row>
    <row r="615" spans="1:9">
      <c r="A615" s="70"/>
      <c r="B615" s="70"/>
      <c r="C615" s="70"/>
      <c r="D615" s="70"/>
      <c r="E615" s="70"/>
      <c r="F615" s="71"/>
      <c r="G615" s="48"/>
      <c r="H615" s="72"/>
      <c r="I615" s="70"/>
    </row>
    <row r="616" spans="1:9">
      <c r="A616" s="70"/>
      <c r="B616" s="70"/>
      <c r="C616" s="70"/>
      <c r="D616" s="70"/>
      <c r="E616" s="70"/>
      <c r="F616" s="71"/>
      <c r="G616" s="82"/>
      <c r="H616" s="72"/>
      <c r="I616" s="70"/>
    </row>
    <row r="617" spans="1:9">
      <c r="A617" s="70"/>
      <c r="B617" s="70"/>
      <c r="C617" s="70"/>
      <c r="D617" s="70"/>
      <c r="E617" s="70"/>
      <c r="F617" s="26"/>
      <c r="G617" s="27"/>
      <c r="H617" s="72"/>
      <c r="I617" s="70"/>
    </row>
    <row r="618" spans="1:9">
      <c r="A618" s="70"/>
      <c r="B618" s="70"/>
      <c r="C618" s="70"/>
      <c r="D618" s="70"/>
      <c r="E618" s="70"/>
      <c r="F618" s="71"/>
      <c r="G618" s="82"/>
      <c r="H618" s="72"/>
      <c r="I618" s="70"/>
    </row>
    <row r="619" spans="1:9">
      <c r="A619" s="70"/>
      <c r="B619" s="70"/>
      <c r="C619" s="70"/>
      <c r="D619" s="70"/>
      <c r="E619" s="70"/>
      <c r="F619" s="80"/>
      <c r="G619" s="82"/>
      <c r="H619" s="72"/>
      <c r="I619" s="70"/>
    </row>
    <row r="620" spans="1:9">
      <c r="A620" s="70"/>
      <c r="B620" s="70"/>
      <c r="C620" s="70"/>
      <c r="D620" s="70"/>
      <c r="E620" s="70"/>
      <c r="F620" s="26"/>
      <c r="G620" s="27"/>
      <c r="H620" s="72"/>
      <c r="I620" s="70"/>
    </row>
    <row r="621" spans="1:9">
      <c r="A621" s="70"/>
      <c r="B621" s="70"/>
      <c r="C621" s="70"/>
      <c r="D621" s="70"/>
      <c r="E621" s="70"/>
      <c r="F621" s="71"/>
      <c r="G621" s="82"/>
      <c r="H621" s="72"/>
      <c r="I621" s="70"/>
    </row>
    <row r="622" spans="1:9">
      <c r="A622" s="70"/>
      <c r="B622" s="70"/>
      <c r="C622" s="70"/>
      <c r="D622" s="70"/>
      <c r="E622" s="70"/>
      <c r="F622" s="26"/>
      <c r="G622" s="27"/>
      <c r="H622" s="72"/>
      <c r="I622" s="70"/>
    </row>
    <row r="623" spans="1:9">
      <c r="A623" s="70"/>
      <c r="B623" s="70"/>
      <c r="C623" s="70"/>
      <c r="D623" s="70"/>
      <c r="E623" s="70"/>
      <c r="F623" s="26"/>
      <c r="G623" s="27"/>
      <c r="H623" s="72"/>
      <c r="I623" s="70"/>
    </row>
    <row r="624" spans="1:9">
      <c r="A624" s="70"/>
      <c r="B624" s="70"/>
      <c r="C624" s="70"/>
      <c r="D624" s="70"/>
      <c r="E624" s="70"/>
      <c r="F624" s="71"/>
      <c r="G624" s="82"/>
      <c r="H624" s="72"/>
      <c r="I624" s="70"/>
    </row>
    <row r="625" spans="1:9">
      <c r="A625" s="70"/>
      <c r="B625" s="70"/>
      <c r="C625" s="70"/>
      <c r="D625" s="70"/>
      <c r="E625" s="70"/>
      <c r="F625" s="26"/>
      <c r="G625" s="27"/>
      <c r="H625" s="72"/>
      <c r="I625" s="70"/>
    </row>
    <row r="626" spans="1:9">
      <c r="A626" s="70"/>
      <c r="B626" s="70"/>
      <c r="C626" s="70"/>
      <c r="D626" s="70"/>
      <c r="E626" s="70"/>
      <c r="F626" s="71"/>
      <c r="G626" s="48"/>
      <c r="H626" s="81"/>
      <c r="I626" s="70"/>
    </row>
    <row r="627" spans="1:9">
      <c r="A627" s="70"/>
      <c r="B627" s="70"/>
      <c r="C627" s="70"/>
      <c r="D627" s="70"/>
      <c r="E627" s="70"/>
      <c r="F627" s="71"/>
      <c r="G627" s="82"/>
      <c r="H627" s="72"/>
      <c r="I627" s="70"/>
    </row>
    <row r="628" spans="1:9">
      <c r="A628" s="70"/>
      <c r="B628" s="70"/>
      <c r="C628" s="70"/>
      <c r="I628" s="70"/>
    </row>
    <row r="629" spans="1:9">
      <c r="A629" s="70"/>
      <c r="B629" s="70"/>
      <c r="C629" s="70"/>
      <c r="I629" s="70"/>
    </row>
    <row r="630" spans="1:9">
      <c r="A630" s="70"/>
      <c r="B630" s="70"/>
      <c r="C630" s="70"/>
      <c r="I630" s="70"/>
    </row>
    <row r="631" spans="1:9">
      <c r="A631" s="70"/>
      <c r="B631" s="70"/>
      <c r="C631" s="70"/>
      <c r="D631" s="70"/>
      <c r="E631" s="70"/>
      <c r="F631" s="70"/>
      <c r="G631" s="70"/>
      <c r="H631" s="70"/>
      <c r="I631" s="70"/>
    </row>
    <row r="632" spans="1:9">
      <c r="A632" s="83"/>
      <c r="B632" s="83"/>
      <c r="C632" s="83"/>
      <c r="D632" s="83"/>
      <c r="E632" s="83"/>
      <c r="F632" s="83"/>
      <c r="G632" s="83"/>
      <c r="H632" s="83"/>
      <c r="I632" s="83"/>
    </row>
    <row r="633" spans="1:9">
      <c r="A633" s="83"/>
      <c r="B633" s="83"/>
      <c r="C633" s="83"/>
      <c r="D633" s="83"/>
      <c r="E633" s="83"/>
      <c r="F633" s="83"/>
      <c r="G633" s="83"/>
      <c r="H633" s="83"/>
      <c r="I633" s="83"/>
    </row>
    <row r="634" spans="1:9">
      <c r="A634" s="83"/>
      <c r="B634" s="83"/>
      <c r="C634" s="83"/>
      <c r="D634" s="83"/>
      <c r="E634" s="83"/>
      <c r="F634" s="83"/>
      <c r="G634" s="83"/>
      <c r="H634" s="83"/>
      <c r="I634" s="83"/>
    </row>
    <row r="635" spans="1:9">
      <c r="A635" s="83"/>
      <c r="B635" s="83"/>
      <c r="C635" s="83"/>
      <c r="D635" s="83"/>
      <c r="E635" s="83"/>
      <c r="F635" s="83"/>
      <c r="G635" s="83"/>
      <c r="H635" s="83"/>
      <c r="I635" s="83"/>
    </row>
    <row r="636" spans="1:9">
      <c r="A636" s="83"/>
      <c r="B636" s="83"/>
      <c r="C636" s="83"/>
      <c r="D636" s="83"/>
      <c r="E636" s="83"/>
      <c r="F636" s="83"/>
      <c r="G636" s="83"/>
      <c r="H636" s="83"/>
      <c r="I636" s="83"/>
    </row>
    <row r="637" spans="1:9">
      <c r="A637" s="83"/>
      <c r="B637" s="83"/>
      <c r="C637" s="83"/>
      <c r="D637" s="83"/>
      <c r="E637" s="83"/>
      <c r="F637" s="83"/>
      <c r="G637" s="83"/>
      <c r="H637" s="83"/>
      <c r="I637" s="83"/>
    </row>
  </sheetData>
  <pageMargins left="0.7" right="0.7" top="0.75" bottom="0.75" header="0.3" footer="0.3"/>
  <pageSetup scale="66" fitToHeight="0" orientation="portrait" r:id="rId1"/>
  <headerFooter>
    <oddHeader>&amp;RPage 8.4.23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8"/>
  <sheetViews>
    <sheetView view="pageBreakPreview" topLeftCell="C1" zoomScale="80" zoomScaleNormal="100" zoomScaleSheetLayoutView="80" workbookViewId="0">
      <selection activeCell="C5" sqref="C5"/>
    </sheetView>
  </sheetViews>
  <sheetFormatPr defaultRowHeight="15"/>
  <cols>
    <col min="1" max="1" width="9.28515625" style="64" hidden="1" customWidth="1"/>
    <col min="2" max="2" width="21.85546875" style="64" hidden="1" customWidth="1"/>
    <col min="3" max="3" width="68.140625" style="64" customWidth="1"/>
    <col min="4" max="4" width="13.85546875" style="64" bestFit="1" customWidth="1"/>
    <col min="5" max="5" width="9.140625" style="64"/>
    <col min="6" max="6" width="10.85546875" style="64" customWidth="1"/>
    <col min="7" max="7" width="15.140625" style="64" bestFit="1" customWidth="1"/>
    <col min="8" max="8" width="5" style="64" bestFit="1" customWidth="1"/>
    <col min="9" max="9" width="10.28515625" style="64" bestFit="1" customWidth="1"/>
    <col min="10" max="16384" width="9.140625" style="64"/>
  </cols>
  <sheetData>
    <row r="1" spans="1:9">
      <c r="C1" s="65" t="s">
        <v>124</v>
      </c>
    </row>
    <row r="2" spans="1:9">
      <c r="A2" s="141" t="s">
        <v>566</v>
      </c>
      <c r="C2" s="65" t="str">
        <f>'Page 8.4'!B2</f>
        <v>Washington General Rate Case - 2021</v>
      </c>
    </row>
    <row r="3" spans="1:9">
      <c r="C3" s="65" t="s">
        <v>121</v>
      </c>
    </row>
    <row r="4" spans="1:9">
      <c r="C4" s="65" t="s">
        <v>98</v>
      </c>
    </row>
    <row r="7" spans="1:9" ht="39">
      <c r="A7" s="84" t="s">
        <v>87</v>
      </c>
      <c r="B7" s="84" t="s">
        <v>88</v>
      </c>
      <c r="C7" s="66" t="s">
        <v>89</v>
      </c>
      <c r="D7" s="66" t="s">
        <v>90</v>
      </c>
      <c r="E7" s="66" t="s">
        <v>23</v>
      </c>
      <c r="F7" s="257" t="s">
        <v>597</v>
      </c>
      <c r="G7" s="68" t="s">
        <v>293</v>
      </c>
      <c r="H7" s="69" t="s">
        <v>92</v>
      </c>
    </row>
    <row r="8" spans="1:9">
      <c r="A8" s="86" t="s">
        <v>393</v>
      </c>
      <c r="B8" s="86" t="s">
        <v>193</v>
      </c>
      <c r="C8" s="86" t="s">
        <v>194</v>
      </c>
      <c r="D8" s="88" t="s">
        <v>76</v>
      </c>
      <c r="E8" s="88" t="s">
        <v>30</v>
      </c>
      <c r="F8" s="82" t="s">
        <v>94</v>
      </c>
      <c r="G8" s="96">
        <v>38449921.070000008</v>
      </c>
      <c r="H8" s="86"/>
      <c r="I8" s="98"/>
    </row>
    <row r="9" spans="1:9">
      <c r="A9" s="86" t="s">
        <v>391</v>
      </c>
      <c r="B9" s="87"/>
      <c r="C9" s="105" t="s">
        <v>453</v>
      </c>
      <c r="D9" s="93" t="s">
        <v>76</v>
      </c>
      <c r="E9" s="24" t="s">
        <v>27</v>
      </c>
      <c r="F9" s="25" t="s">
        <v>94</v>
      </c>
      <c r="G9" s="106">
        <v>36385682.176772147</v>
      </c>
      <c r="H9" s="85"/>
      <c r="I9" s="98"/>
    </row>
    <row r="10" spans="1:9">
      <c r="A10" s="86" t="s">
        <v>393</v>
      </c>
      <c r="B10" s="86" t="s">
        <v>454</v>
      </c>
      <c r="C10" s="86" t="s">
        <v>455</v>
      </c>
      <c r="D10" s="88" t="s">
        <v>76</v>
      </c>
      <c r="E10" s="24" t="s">
        <v>30</v>
      </c>
      <c r="F10" s="25" t="s">
        <v>94</v>
      </c>
      <c r="G10" s="96">
        <v>35958000</v>
      </c>
      <c r="H10" s="86"/>
      <c r="I10" s="98"/>
    </row>
    <row r="11" spans="1:9">
      <c r="A11" s="86" t="s">
        <v>393</v>
      </c>
      <c r="B11" s="86"/>
      <c r="C11" s="86" t="s">
        <v>256</v>
      </c>
      <c r="D11" s="88" t="s">
        <v>76</v>
      </c>
      <c r="E11" s="24" t="s">
        <v>30</v>
      </c>
      <c r="F11" s="25" t="s">
        <v>94</v>
      </c>
      <c r="G11" s="96">
        <v>27402217.528888322</v>
      </c>
      <c r="H11" s="86"/>
      <c r="I11" s="98"/>
    </row>
    <row r="12" spans="1:9">
      <c r="A12" s="86" t="s">
        <v>393</v>
      </c>
      <c r="B12" s="86"/>
      <c r="C12" s="86" t="s">
        <v>253</v>
      </c>
      <c r="D12" s="88" t="s">
        <v>76</v>
      </c>
      <c r="E12" s="24" t="s">
        <v>30</v>
      </c>
      <c r="F12" s="25" t="s">
        <v>94</v>
      </c>
      <c r="G12" s="96">
        <v>21533660.323441822</v>
      </c>
      <c r="H12" s="86"/>
      <c r="I12" s="98"/>
    </row>
    <row r="13" spans="1:9">
      <c r="A13" s="86" t="s">
        <v>391</v>
      </c>
      <c r="B13" s="86"/>
      <c r="C13" s="86" t="s">
        <v>456</v>
      </c>
      <c r="D13" s="88" t="s">
        <v>76</v>
      </c>
      <c r="E13" s="24" t="s">
        <v>27</v>
      </c>
      <c r="F13" s="25" t="s">
        <v>94</v>
      </c>
      <c r="G13" s="96">
        <v>20159824.547360849</v>
      </c>
      <c r="H13" s="86"/>
      <c r="I13" s="98"/>
    </row>
    <row r="14" spans="1:9">
      <c r="A14" s="86" t="s">
        <v>391</v>
      </c>
      <c r="B14" s="87"/>
      <c r="C14" s="87" t="s">
        <v>157</v>
      </c>
      <c r="D14" s="88" t="s">
        <v>76</v>
      </c>
      <c r="E14" s="24" t="s">
        <v>27</v>
      </c>
      <c r="F14" s="25" t="s">
        <v>94</v>
      </c>
      <c r="G14" s="96">
        <v>20131846.382672742</v>
      </c>
      <c r="H14" s="86"/>
      <c r="I14" s="98"/>
    </row>
    <row r="15" spans="1:9">
      <c r="A15" s="86" t="s">
        <v>393</v>
      </c>
      <c r="B15" s="86" t="s">
        <v>199</v>
      </c>
      <c r="C15" s="86" t="s">
        <v>200</v>
      </c>
      <c r="D15" s="88" t="s">
        <v>76</v>
      </c>
      <c r="E15" s="91" t="s">
        <v>30</v>
      </c>
      <c r="F15" s="82" t="s">
        <v>94</v>
      </c>
      <c r="G15" s="96">
        <v>19829776.809999999</v>
      </c>
      <c r="H15" s="86"/>
      <c r="I15" s="98"/>
    </row>
    <row r="16" spans="1:9">
      <c r="A16" s="86" t="s">
        <v>391</v>
      </c>
      <c r="B16" s="86"/>
      <c r="C16" s="86" t="s">
        <v>154</v>
      </c>
      <c r="D16" s="88" t="s">
        <v>76</v>
      </c>
      <c r="E16" s="24" t="s">
        <v>27</v>
      </c>
      <c r="F16" s="25" t="s">
        <v>94</v>
      </c>
      <c r="G16" s="96">
        <v>15788232.889224647</v>
      </c>
      <c r="H16" s="86"/>
      <c r="I16" s="98"/>
    </row>
    <row r="17" spans="1:9">
      <c r="A17" s="86" t="s">
        <v>391</v>
      </c>
      <c r="B17" s="86"/>
      <c r="C17" s="86" t="s">
        <v>457</v>
      </c>
      <c r="D17" s="88" t="s">
        <v>76</v>
      </c>
      <c r="E17" s="24" t="s">
        <v>26</v>
      </c>
      <c r="F17" s="25">
        <v>43997</v>
      </c>
      <c r="G17" s="96">
        <v>13052915.466411</v>
      </c>
      <c r="H17" s="86"/>
      <c r="I17" s="98"/>
    </row>
    <row r="18" spans="1:9">
      <c r="A18" s="86" t="s">
        <v>391</v>
      </c>
      <c r="B18" s="87"/>
      <c r="C18" s="105" t="s">
        <v>458</v>
      </c>
      <c r="D18" s="93" t="s">
        <v>76</v>
      </c>
      <c r="E18" s="24" t="s">
        <v>27</v>
      </c>
      <c r="F18" s="25" t="s">
        <v>94</v>
      </c>
      <c r="G18" s="106">
        <v>13012502.999568816</v>
      </c>
      <c r="H18" s="86"/>
      <c r="I18" s="96"/>
    </row>
    <row r="19" spans="1:9">
      <c r="A19" s="86" t="s">
        <v>393</v>
      </c>
      <c r="B19" s="86"/>
      <c r="C19" s="102" t="s">
        <v>257</v>
      </c>
      <c r="D19" s="93" t="s">
        <v>76</v>
      </c>
      <c r="E19" s="24" t="s">
        <v>29</v>
      </c>
      <c r="F19" s="25" t="s">
        <v>94</v>
      </c>
      <c r="G19" s="106">
        <v>12695954.193477252</v>
      </c>
      <c r="H19" s="86"/>
      <c r="I19" s="98"/>
    </row>
    <row r="20" spans="1:9">
      <c r="A20" s="86" t="s">
        <v>391</v>
      </c>
      <c r="B20" s="87"/>
      <c r="C20" s="105" t="s">
        <v>459</v>
      </c>
      <c r="D20" s="93" t="s">
        <v>76</v>
      </c>
      <c r="E20" s="24" t="s">
        <v>27</v>
      </c>
      <c r="F20" s="25">
        <v>44090</v>
      </c>
      <c r="G20" s="106">
        <v>8860948.6980053931</v>
      </c>
      <c r="H20" s="86"/>
      <c r="I20" s="98"/>
    </row>
    <row r="21" spans="1:9">
      <c r="A21" s="86" t="s">
        <v>388</v>
      </c>
      <c r="B21" s="86"/>
      <c r="C21" s="102" t="s">
        <v>450</v>
      </c>
      <c r="D21" s="93" t="s">
        <v>76</v>
      </c>
      <c r="E21" s="24" t="s">
        <v>30</v>
      </c>
      <c r="F21" s="25">
        <v>44058</v>
      </c>
      <c r="G21" s="106">
        <v>8490669.8980593812</v>
      </c>
      <c r="H21" s="86"/>
      <c r="I21" s="98"/>
    </row>
    <row r="22" spans="1:9">
      <c r="A22" s="86" t="s">
        <v>393</v>
      </c>
      <c r="B22" s="87" t="s">
        <v>248</v>
      </c>
      <c r="C22" s="105" t="s">
        <v>249</v>
      </c>
      <c r="D22" s="93" t="s">
        <v>76</v>
      </c>
      <c r="E22" s="24" t="s">
        <v>30</v>
      </c>
      <c r="F22" s="25" t="s">
        <v>94</v>
      </c>
      <c r="G22" s="106">
        <v>8266329.9999999991</v>
      </c>
      <c r="H22" s="86"/>
      <c r="I22" s="98"/>
    </row>
    <row r="23" spans="1:9">
      <c r="A23" s="86" t="s">
        <v>391</v>
      </c>
      <c r="B23" s="86"/>
      <c r="C23" s="102" t="s">
        <v>460</v>
      </c>
      <c r="D23" s="93" t="s">
        <v>76</v>
      </c>
      <c r="E23" s="92" t="s">
        <v>26</v>
      </c>
      <c r="F23" s="25" t="s">
        <v>94</v>
      </c>
      <c r="G23" s="106">
        <v>8076582.7686710656</v>
      </c>
      <c r="H23" s="86"/>
      <c r="I23" s="98"/>
    </row>
    <row r="24" spans="1:9">
      <c r="A24" s="86" t="s">
        <v>391</v>
      </c>
      <c r="B24" s="86"/>
      <c r="C24" s="102" t="s">
        <v>461</v>
      </c>
      <c r="D24" s="93" t="s">
        <v>76</v>
      </c>
      <c r="E24" s="24" t="s">
        <v>26</v>
      </c>
      <c r="F24" s="25" t="s">
        <v>94</v>
      </c>
      <c r="G24" s="106">
        <v>7882242.6712549934</v>
      </c>
      <c r="H24" s="86"/>
      <c r="I24" s="98"/>
    </row>
    <row r="25" spans="1:9">
      <c r="A25" s="86" t="s">
        <v>391</v>
      </c>
      <c r="B25" s="86"/>
      <c r="C25" s="102" t="s">
        <v>462</v>
      </c>
      <c r="D25" s="93" t="s">
        <v>76</v>
      </c>
      <c r="E25" s="92" t="s">
        <v>28</v>
      </c>
      <c r="F25" s="25" t="s">
        <v>94</v>
      </c>
      <c r="G25" s="106">
        <v>7868133.1840230208</v>
      </c>
      <c r="H25" s="96"/>
      <c r="I25" s="98"/>
    </row>
    <row r="26" spans="1:9">
      <c r="A26" s="86" t="s">
        <v>393</v>
      </c>
      <c r="B26" s="87" t="s">
        <v>463</v>
      </c>
      <c r="C26" s="105" t="s">
        <v>464</v>
      </c>
      <c r="D26" s="93" t="s">
        <v>76</v>
      </c>
      <c r="E26" s="24" t="s">
        <v>30</v>
      </c>
      <c r="F26" s="25">
        <v>43966</v>
      </c>
      <c r="G26" s="106">
        <v>7828229.6527681313</v>
      </c>
      <c r="H26" s="86"/>
      <c r="I26" s="98"/>
    </row>
    <row r="27" spans="1:9">
      <c r="A27" s="86" t="s">
        <v>393</v>
      </c>
      <c r="B27" s="86" t="s">
        <v>218</v>
      </c>
      <c r="C27" s="102" t="s">
        <v>465</v>
      </c>
      <c r="D27" s="93" t="s">
        <v>76</v>
      </c>
      <c r="E27" s="93" t="s">
        <v>30</v>
      </c>
      <c r="F27" s="25" t="s">
        <v>94</v>
      </c>
      <c r="G27" s="106">
        <v>7637953.7999999998</v>
      </c>
      <c r="H27" s="86"/>
      <c r="I27" s="98"/>
    </row>
    <row r="28" spans="1:9">
      <c r="A28" s="86" t="s">
        <v>393</v>
      </c>
      <c r="B28" s="86" t="s">
        <v>216</v>
      </c>
      <c r="C28" s="102" t="s">
        <v>466</v>
      </c>
      <c r="D28" s="93" t="s">
        <v>76</v>
      </c>
      <c r="E28" s="93" t="s">
        <v>30</v>
      </c>
      <c r="F28" s="25" t="s">
        <v>94</v>
      </c>
      <c r="G28" s="106">
        <v>7363915.8300000019</v>
      </c>
      <c r="H28" s="86"/>
      <c r="I28" s="98"/>
    </row>
    <row r="29" spans="1:9">
      <c r="A29" s="86" t="s">
        <v>391</v>
      </c>
      <c r="B29" s="86"/>
      <c r="C29" s="102" t="s">
        <v>164</v>
      </c>
      <c r="D29" s="93" t="s">
        <v>76</v>
      </c>
      <c r="E29" s="24" t="s">
        <v>27</v>
      </c>
      <c r="F29" s="25" t="s">
        <v>94</v>
      </c>
      <c r="G29" s="106">
        <v>5968330.1744059362</v>
      </c>
      <c r="H29" s="86"/>
      <c r="I29" s="98"/>
    </row>
    <row r="30" spans="1:9">
      <c r="A30" s="86" t="s">
        <v>393</v>
      </c>
      <c r="B30" s="87" t="s">
        <v>221</v>
      </c>
      <c r="C30" s="105" t="s">
        <v>467</v>
      </c>
      <c r="D30" s="93" t="s">
        <v>76</v>
      </c>
      <c r="E30" s="24" t="s">
        <v>30</v>
      </c>
      <c r="F30" s="25" t="s">
        <v>94</v>
      </c>
      <c r="G30" s="106">
        <v>5565000</v>
      </c>
      <c r="H30" s="86"/>
      <c r="I30" s="98"/>
    </row>
    <row r="31" spans="1:9">
      <c r="A31" s="86" t="s">
        <v>388</v>
      </c>
      <c r="B31" s="86"/>
      <c r="C31" s="102" t="s">
        <v>468</v>
      </c>
      <c r="D31" s="93" t="s">
        <v>76</v>
      </c>
      <c r="E31" s="93" t="s">
        <v>31</v>
      </c>
      <c r="F31" s="25">
        <v>44150</v>
      </c>
      <c r="G31" s="106">
        <v>5559600.1560272295</v>
      </c>
      <c r="H31" s="86"/>
      <c r="I31" s="98"/>
    </row>
    <row r="32" spans="1:9">
      <c r="A32" s="86" t="s">
        <v>393</v>
      </c>
      <c r="B32" s="87" t="s">
        <v>469</v>
      </c>
      <c r="C32" s="105" t="s">
        <v>470</v>
      </c>
      <c r="D32" s="93" t="s">
        <v>76</v>
      </c>
      <c r="E32" s="24" t="s">
        <v>30</v>
      </c>
      <c r="F32" s="25" t="s">
        <v>94</v>
      </c>
      <c r="G32" s="106">
        <v>5500000</v>
      </c>
      <c r="H32" s="86"/>
      <c r="I32" s="98"/>
    </row>
    <row r="33" spans="1:9">
      <c r="A33" s="86" t="s">
        <v>393</v>
      </c>
      <c r="B33" s="86" t="s">
        <v>182</v>
      </c>
      <c r="C33" s="102" t="s">
        <v>451</v>
      </c>
      <c r="D33" s="93" t="s">
        <v>76</v>
      </c>
      <c r="E33" s="24" t="s">
        <v>30</v>
      </c>
      <c r="F33" s="25" t="s">
        <v>94</v>
      </c>
      <c r="G33" s="106">
        <v>5446692.7200000007</v>
      </c>
      <c r="H33" s="86"/>
      <c r="I33" s="98"/>
    </row>
    <row r="34" spans="1:9">
      <c r="A34" s="86" t="s">
        <v>393</v>
      </c>
      <c r="B34" s="87" t="s">
        <v>214</v>
      </c>
      <c r="C34" s="105" t="s">
        <v>471</v>
      </c>
      <c r="D34" s="93" t="s">
        <v>76</v>
      </c>
      <c r="E34" s="24" t="s">
        <v>30</v>
      </c>
      <c r="F34" s="25" t="s">
        <v>94</v>
      </c>
      <c r="G34" s="106">
        <v>4800000</v>
      </c>
      <c r="H34" s="86"/>
      <c r="I34" s="98"/>
    </row>
    <row r="35" spans="1:9">
      <c r="A35" s="86" t="s">
        <v>393</v>
      </c>
      <c r="B35" s="86"/>
      <c r="C35" s="102" t="s">
        <v>254</v>
      </c>
      <c r="D35" s="93" t="s">
        <v>76</v>
      </c>
      <c r="E35" s="92" t="s">
        <v>29</v>
      </c>
      <c r="F35" s="25" t="s">
        <v>94</v>
      </c>
      <c r="G35" s="106">
        <v>4728773.9088944448</v>
      </c>
      <c r="H35" s="86"/>
      <c r="I35" s="98"/>
    </row>
    <row r="36" spans="1:9">
      <c r="A36" s="86" t="s">
        <v>391</v>
      </c>
      <c r="B36" s="86"/>
      <c r="C36" s="102" t="s">
        <v>472</v>
      </c>
      <c r="D36" s="93" t="s">
        <v>76</v>
      </c>
      <c r="E36" s="24" t="s">
        <v>28</v>
      </c>
      <c r="F36" s="25" t="s">
        <v>94</v>
      </c>
      <c r="G36" s="106">
        <v>4723981.1183075448</v>
      </c>
      <c r="H36" s="86"/>
      <c r="I36" s="98"/>
    </row>
    <row r="37" spans="1:9">
      <c r="A37" s="86" t="s">
        <v>393</v>
      </c>
      <c r="B37" s="87" t="s">
        <v>228</v>
      </c>
      <c r="C37" s="87" t="s">
        <v>229</v>
      </c>
      <c r="D37" s="88" t="s">
        <v>76</v>
      </c>
      <c r="E37" s="88" t="s">
        <v>30</v>
      </c>
      <c r="F37" s="25" t="s">
        <v>94</v>
      </c>
      <c r="G37" s="96">
        <v>4688008.88</v>
      </c>
      <c r="H37" s="86"/>
      <c r="I37" s="98"/>
    </row>
    <row r="38" spans="1:9">
      <c r="A38" s="86" t="s">
        <v>393</v>
      </c>
      <c r="B38" s="86" t="s">
        <v>207</v>
      </c>
      <c r="C38" s="86" t="s">
        <v>473</v>
      </c>
      <c r="D38" s="88" t="s">
        <v>76</v>
      </c>
      <c r="E38" s="24" t="s">
        <v>30</v>
      </c>
      <c r="F38" s="25" t="s">
        <v>94</v>
      </c>
      <c r="G38" s="96">
        <v>4554289.1500000013</v>
      </c>
      <c r="H38" s="86"/>
      <c r="I38" s="98"/>
    </row>
    <row r="39" spans="1:9">
      <c r="A39" s="86" t="s">
        <v>393</v>
      </c>
      <c r="B39" s="87" t="s">
        <v>474</v>
      </c>
      <c r="C39" s="87" t="s">
        <v>475</v>
      </c>
      <c r="D39" s="88" t="s">
        <v>76</v>
      </c>
      <c r="E39" s="92" t="s">
        <v>30</v>
      </c>
      <c r="F39" s="25">
        <v>43966</v>
      </c>
      <c r="G39" s="96">
        <v>4328925.3381001018</v>
      </c>
      <c r="H39" s="86"/>
      <c r="I39" s="98"/>
    </row>
    <row r="40" spans="1:9">
      <c r="A40" s="86" t="s">
        <v>393</v>
      </c>
      <c r="B40" s="87"/>
      <c r="C40" s="87" t="s">
        <v>252</v>
      </c>
      <c r="D40" s="88" t="s">
        <v>76</v>
      </c>
      <c r="E40" s="24" t="s">
        <v>31</v>
      </c>
      <c r="F40" s="25" t="s">
        <v>94</v>
      </c>
      <c r="G40" s="96">
        <v>4279178.7716771979</v>
      </c>
      <c r="H40" s="86"/>
      <c r="I40" s="98"/>
    </row>
    <row r="41" spans="1:9">
      <c r="A41" s="86" t="s">
        <v>391</v>
      </c>
      <c r="B41" s="86"/>
      <c r="C41" s="86" t="s">
        <v>476</v>
      </c>
      <c r="D41" s="88" t="s">
        <v>76</v>
      </c>
      <c r="E41" s="24" t="s">
        <v>27</v>
      </c>
      <c r="F41" s="25">
        <v>44196</v>
      </c>
      <c r="G41" s="96">
        <v>4276053.3614924941</v>
      </c>
      <c r="H41" s="86"/>
      <c r="I41" s="98"/>
    </row>
    <row r="42" spans="1:9">
      <c r="A42" s="86" t="s">
        <v>391</v>
      </c>
      <c r="B42" s="86"/>
      <c r="C42" s="86" t="s">
        <v>170</v>
      </c>
      <c r="D42" s="88" t="s">
        <v>76</v>
      </c>
      <c r="E42" s="24" t="s">
        <v>27</v>
      </c>
      <c r="F42" s="25" t="s">
        <v>94</v>
      </c>
      <c r="G42" s="96">
        <v>3939926.3456647065</v>
      </c>
      <c r="H42" s="86"/>
      <c r="I42" s="109"/>
    </row>
    <row r="43" spans="1:9">
      <c r="A43" s="86" t="s">
        <v>393</v>
      </c>
      <c r="B43" s="86" t="s">
        <v>191</v>
      </c>
      <c r="C43" s="86" t="s">
        <v>192</v>
      </c>
      <c r="D43" s="88" t="s">
        <v>76</v>
      </c>
      <c r="E43" s="24" t="s">
        <v>31</v>
      </c>
      <c r="F43" s="25" t="s">
        <v>94</v>
      </c>
      <c r="G43" s="96">
        <v>3908334.5200000005</v>
      </c>
      <c r="H43" s="86"/>
      <c r="I43" s="98"/>
    </row>
    <row r="44" spans="1:9">
      <c r="A44" s="86" t="s">
        <v>393</v>
      </c>
      <c r="B44" s="87" t="s">
        <v>477</v>
      </c>
      <c r="C44" s="87" t="s">
        <v>478</v>
      </c>
      <c r="D44" s="88" t="s">
        <v>76</v>
      </c>
      <c r="E44" s="24" t="s">
        <v>30</v>
      </c>
      <c r="F44" s="25" t="s">
        <v>94</v>
      </c>
      <c r="G44" s="96">
        <v>3901940.7558733402</v>
      </c>
      <c r="H44" s="86"/>
      <c r="I44" s="98"/>
    </row>
    <row r="45" spans="1:9">
      <c r="A45" s="86" t="s">
        <v>391</v>
      </c>
      <c r="B45" s="86"/>
      <c r="C45" s="86" t="s">
        <v>163</v>
      </c>
      <c r="D45" s="88" t="s">
        <v>76</v>
      </c>
      <c r="E45" s="91" t="s">
        <v>27</v>
      </c>
      <c r="F45" s="25" t="s">
        <v>94</v>
      </c>
      <c r="G45" s="96">
        <v>3850819.530853387</v>
      </c>
      <c r="H45" s="86"/>
      <c r="I45" s="98"/>
    </row>
    <row r="46" spans="1:9">
      <c r="A46" s="86" t="s">
        <v>391</v>
      </c>
      <c r="B46" s="87"/>
      <c r="C46" s="87" t="s">
        <v>158</v>
      </c>
      <c r="D46" s="88" t="s">
        <v>76</v>
      </c>
      <c r="E46" s="88" t="s">
        <v>28</v>
      </c>
      <c r="F46" s="25" t="s">
        <v>94</v>
      </c>
      <c r="G46" s="96">
        <v>3754198.0178828696</v>
      </c>
      <c r="H46" s="86"/>
      <c r="I46" s="98"/>
    </row>
    <row r="47" spans="1:9">
      <c r="A47" s="86" t="s">
        <v>388</v>
      </c>
      <c r="B47" s="86"/>
      <c r="C47" s="86" t="s">
        <v>479</v>
      </c>
      <c r="D47" s="88" t="s">
        <v>76</v>
      </c>
      <c r="E47" s="24" t="s">
        <v>27</v>
      </c>
      <c r="F47" s="25" t="s">
        <v>94</v>
      </c>
      <c r="G47" s="96">
        <v>3719624.5243503307</v>
      </c>
      <c r="H47" s="86"/>
      <c r="I47" s="98"/>
    </row>
    <row r="48" spans="1:9">
      <c r="A48" s="86" t="s">
        <v>393</v>
      </c>
      <c r="B48" s="86" t="s">
        <v>221</v>
      </c>
      <c r="C48" s="86" t="s">
        <v>480</v>
      </c>
      <c r="D48" s="88" t="s">
        <v>76</v>
      </c>
      <c r="E48" s="24" t="s">
        <v>30</v>
      </c>
      <c r="F48" s="25" t="s">
        <v>94</v>
      </c>
      <c r="G48" s="96">
        <v>3711502.15</v>
      </c>
      <c r="H48" s="86"/>
      <c r="I48" s="98"/>
    </row>
    <row r="49" spans="1:9">
      <c r="A49" s="86" t="s">
        <v>393</v>
      </c>
      <c r="B49" s="87" t="s">
        <v>452</v>
      </c>
      <c r="C49" s="87" t="s">
        <v>481</v>
      </c>
      <c r="D49" s="88" t="s">
        <v>76</v>
      </c>
      <c r="E49" s="92" t="s">
        <v>29</v>
      </c>
      <c r="F49" s="25">
        <v>43709</v>
      </c>
      <c r="G49" s="96">
        <v>3613782</v>
      </c>
      <c r="H49" s="86"/>
      <c r="I49" s="98"/>
    </row>
    <row r="50" spans="1:9">
      <c r="A50" s="86" t="s">
        <v>393</v>
      </c>
      <c r="B50" s="87" t="s">
        <v>482</v>
      </c>
      <c r="C50" s="87" t="s">
        <v>483</v>
      </c>
      <c r="D50" s="88" t="s">
        <v>76</v>
      </c>
      <c r="E50" s="88" t="s">
        <v>30</v>
      </c>
      <c r="F50" s="25">
        <v>44195</v>
      </c>
      <c r="G50" s="110">
        <v>3500000</v>
      </c>
      <c r="H50" s="86"/>
      <c r="I50" s="98"/>
    </row>
    <row r="51" spans="1:9">
      <c r="A51" s="86" t="s">
        <v>393</v>
      </c>
      <c r="B51" s="87" t="s">
        <v>236</v>
      </c>
      <c r="C51" s="87" t="s">
        <v>237</v>
      </c>
      <c r="D51" s="88" t="s">
        <v>76</v>
      </c>
      <c r="E51" s="24" t="s">
        <v>30</v>
      </c>
      <c r="F51" s="25" t="s">
        <v>94</v>
      </c>
      <c r="G51" s="96">
        <v>3468516.0000000009</v>
      </c>
      <c r="H51" s="86"/>
      <c r="I51" s="98"/>
    </row>
    <row r="52" spans="1:9">
      <c r="A52" s="86" t="s">
        <v>393</v>
      </c>
      <c r="B52" s="86" t="s">
        <v>195</v>
      </c>
      <c r="C52" s="86" t="s">
        <v>196</v>
      </c>
      <c r="D52" s="88" t="s">
        <v>76</v>
      </c>
      <c r="E52" s="24" t="s">
        <v>29</v>
      </c>
      <c r="F52" s="25" t="s">
        <v>94</v>
      </c>
      <c r="G52" s="96">
        <v>3100549.1</v>
      </c>
      <c r="H52" s="86"/>
      <c r="I52" s="98"/>
    </row>
    <row r="53" spans="1:9">
      <c r="A53" s="86" t="s">
        <v>393</v>
      </c>
      <c r="B53" s="86" t="s">
        <v>484</v>
      </c>
      <c r="C53" s="86" t="s">
        <v>485</v>
      </c>
      <c r="D53" s="88" t="s">
        <v>76</v>
      </c>
      <c r="E53" s="88" t="s">
        <v>29</v>
      </c>
      <c r="F53" s="25">
        <v>44135</v>
      </c>
      <c r="G53" s="96">
        <v>2934165.3319714</v>
      </c>
      <c r="H53" s="86"/>
      <c r="I53" s="98"/>
    </row>
    <row r="54" spans="1:9">
      <c r="A54" s="86" t="s">
        <v>393</v>
      </c>
      <c r="B54" s="87" t="s">
        <v>185</v>
      </c>
      <c r="C54" s="87" t="s">
        <v>486</v>
      </c>
      <c r="D54" s="88" t="s">
        <v>76</v>
      </c>
      <c r="E54" s="88" t="s">
        <v>29</v>
      </c>
      <c r="F54" s="25" t="s">
        <v>94</v>
      </c>
      <c r="G54" s="96">
        <v>2898665.8539898843</v>
      </c>
      <c r="H54" s="86"/>
      <c r="I54" s="98"/>
    </row>
    <row r="55" spans="1:9">
      <c r="A55" s="86" t="s">
        <v>393</v>
      </c>
      <c r="B55" s="86" t="s">
        <v>222</v>
      </c>
      <c r="C55" s="86" t="s">
        <v>487</v>
      </c>
      <c r="D55" s="88" t="s">
        <v>76</v>
      </c>
      <c r="E55" s="91" t="s">
        <v>29</v>
      </c>
      <c r="F55" s="25" t="s">
        <v>94</v>
      </c>
      <c r="G55" s="96">
        <v>2835000</v>
      </c>
      <c r="H55" s="86"/>
      <c r="I55" s="98"/>
    </row>
    <row r="56" spans="1:9">
      <c r="A56" s="86" t="s">
        <v>391</v>
      </c>
      <c r="B56" s="86"/>
      <c r="C56" s="86" t="s">
        <v>153</v>
      </c>
      <c r="D56" s="88" t="s">
        <v>76</v>
      </c>
      <c r="E56" s="88" t="s">
        <v>27</v>
      </c>
      <c r="F56" s="25" t="s">
        <v>94</v>
      </c>
      <c r="G56" s="96">
        <v>2823058.0593803097</v>
      </c>
      <c r="H56" s="86"/>
      <c r="I56" s="98"/>
    </row>
    <row r="57" spans="1:9">
      <c r="A57" s="86" t="s">
        <v>391</v>
      </c>
      <c r="B57" s="86"/>
      <c r="C57" s="86" t="s">
        <v>488</v>
      </c>
      <c r="D57" s="88" t="s">
        <v>76</v>
      </c>
      <c r="E57" s="24" t="s">
        <v>28</v>
      </c>
      <c r="F57" s="25">
        <v>44196</v>
      </c>
      <c r="G57" s="96">
        <v>2652484</v>
      </c>
      <c r="H57" s="86"/>
      <c r="I57" s="98"/>
    </row>
    <row r="58" spans="1:9">
      <c r="A58" s="86" t="s">
        <v>391</v>
      </c>
      <c r="B58" s="86"/>
      <c r="C58" s="86" t="s">
        <v>155</v>
      </c>
      <c r="D58" s="88" t="s">
        <v>76</v>
      </c>
      <c r="E58" s="24" t="s">
        <v>28</v>
      </c>
      <c r="F58" s="25" t="s">
        <v>94</v>
      </c>
      <c r="G58" s="96">
        <v>2632641.8979903469</v>
      </c>
      <c r="H58" s="86"/>
      <c r="I58" s="98"/>
    </row>
    <row r="59" spans="1:9">
      <c r="A59" s="86" t="s">
        <v>393</v>
      </c>
      <c r="B59" s="86"/>
      <c r="C59" s="86" t="s">
        <v>255</v>
      </c>
      <c r="D59" s="88" t="s">
        <v>76</v>
      </c>
      <c r="E59" s="88" t="s">
        <v>31</v>
      </c>
      <c r="F59" s="25" t="s">
        <v>94</v>
      </c>
      <c r="G59" s="96">
        <v>2622570.0831334651</v>
      </c>
      <c r="H59" s="86"/>
      <c r="I59" s="98"/>
    </row>
    <row r="60" spans="1:9">
      <c r="A60" s="86" t="s">
        <v>391</v>
      </c>
      <c r="B60" s="86"/>
      <c r="C60" s="86" t="s">
        <v>162</v>
      </c>
      <c r="D60" s="88" t="s">
        <v>76</v>
      </c>
      <c r="E60" s="91" t="s">
        <v>27</v>
      </c>
      <c r="F60" s="25" t="s">
        <v>94</v>
      </c>
      <c r="G60" s="96">
        <v>2614658.8228709456</v>
      </c>
      <c r="H60" s="86"/>
      <c r="I60" s="98"/>
    </row>
    <row r="61" spans="1:9">
      <c r="A61" s="86" t="s">
        <v>393</v>
      </c>
      <c r="B61" s="87" t="s">
        <v>489</v>
      </c>
      <c r="C61" s="87" t="s">
        <v>490</v>
      </c>
      <c r="D61" s="88" t="s">
        <v>76</v>
      </c>
      <c r="E61" s="24" t="s">
        <v>30</v>
      </c>
      <c r="F61" s="25" t="s">
        <v>94</v>
      </c>
      <c r="G61" s="96">
        <v>2590467</v>
      </c>
      <c r="H61" s="86"/>
      <c r="I61" s="98"/>
    </row>
    <row r="62" spans="1:9">
      <c r="A62" s="86" t="s">
        <v>391</v>
      </c>
      <c r="B62" s="86"/>
      <c r="C62" s="86" t="s">
        <v>165</v>
      </c>
      <c r="D62" s="88" t="s">
        <v>76</v>
      </c>
      <c r="E62" s="24" t="s">
        <v>27</v>
      </c>
      <c r="F62" s="25" t="s">
        <v>94</v>
      </c>
      <c r="G62" s="96">
        <v>2461816.767008815</v>
      </c>
      <c r="H62" s="86"/>
      <c r="I62" s="98"/>
    </row>
    <row r="63" spans="1:9">
      <c r="A63" s="86" t="s">
        <v>391</v>
      </c>
      <c r="B63" s="86"/>
      <c r="C63" s="86" t="s">
        <v>151</v>
      </c>
      <c r="D63" s="88" t="s">
        <v>76</v>
      </c>
      <c r="E63" s="91" t="s">
        <v>27</v>
      </c>
      <c r="F63" s="25" t="s">
        <v>94</v>
      </c>
      <c r="G63" s="96">
        <v>2298066.7659539622</v>
      </c>
      <c r="H63" s="86"/>
      <c r="I63" s="98"/>
    </row>
    <row r="64" spans="1:9">
      <c r="A64" s="86" t="s">
        <v>391</v>
      </c>
      <c r="B64" s="86"/>
      <c r="C64" s="86" t="s">
        <v>491</v>
      </c>
      <c r="D64" s="88" t="s">
        <v>76</v>
      </c>
      <c r="E64" s="88" t="s">
        <v>28</v>
      </c>
      <c r="F64" s="25">
        <v>43982</v>
      </c>
      <c r="G64" s="96">
        <v>2288056.5953997504</v>
      </c>
      <c r="H64" s="86"/>
      <c r="I64" s="98"/>
    </row>
    <row r="65" spans="1:9">
      <c r="A65" s="86" t="s">
        <v>393</v>
      </c>
      <c r="B65" s="87" t="s">
        <v>201</v>
      </c>
      <c r="C65" s="87" t="s">
        <v>202</v>
      </c>
      <c r="D65" s="88" t="s">
        <v>76</v>
      </c>
      <c r="E65" s="24" t="s">
        <v>29</v>
      </c>
      <c r="F65" s="25" t="s">
        <v>94</v>
      </c>
      <c r="G65" s="96">
        <v>2216681.0099999998</v>
      </c>
      <c r="H65" s="86"/>
      <c r="I65" s="98"/>
    </row>
    <row r="66" spans="1:9">
      <c r="A66" s="86" t="s">
        <v>393</v>
      </c>
      <c r="B66" s="87" t="s">
        <v>244</v>
      </c>
      <c r="C66" s="87" t="s">
        <v>245</v>
      </c>
      <c r="D66" s="88" t="s">
        <v>76</v>
      </c>
      <c r="E66" s="88" t="s">
        <v>31</v>
      </c>
      <c r="F66" s="25" t="s">
        <v>94</v>
      </c>
      <c r="G66" s="96">
        <v>2124616.9560776302</v>
      </c>
      <c r="H66" s="86"/>
      <c r="I66" s="98"/>
    </row>
    <row r="67" spans="1:9">
      <c r="A67" s="86" t="s">
        <v>391</v>
      </c>
      <c r="B67" s="86"/>
      <c r="C67" s="86" t="s">
        <v>178</v>
      </c>
      <c r="D67" s="88" t="s">
        <v>76</v>
      </c>
      <c r="E67" s="24" t="s">
        <v>27</v>
      </c>
      <c r="F67" s="25" t="s">
        <v>94</v>
      </c>
      <c r="G67" s="96">
        <v>2106193.3935506945</v>
      </c>
      <c r="H67" s="86"/>
      <c r="I67" s="98"/>
    </row>
    <row r="68" spans="1:9">
      <c r="A68" s="86" t="s">
        <v>393</v>
      </c>
      <c r="B68" s="86" t="s">
        <v>220</v>
      </c>
      <c r="C68" s="86" t="s">
        <v>492</v>
      </c>
      <c r="D68" s="88" t="s">
        <v>76</v>
      </c>
      <c r="E68" s="91" t="s">
        <v>31</v>
      </c>
      <c r="F68" s="25" t="s">
        <v>94</v>
      </c>
      <c r="G68" s="96">
        <v>2100000</v>
      </c>
      <c r="H68" s="86"/>
      <c r="I68" s="98"/>
    </row>
    <row r="69" spans="1:9">
      <c r="A69" s="86" t="s">
        <v>393</v>
      </c>
      <c r="B69" s="87" t="s">
        <v>184</v>
      </c>
      <c r="C69" s="87" t="s">
        <v>493</v>
      </c>
      <c r="D69" s="88" t="s">
        <v>76</v>
      </c>
      <c r="E69" s="24" t="s">
        <v>30</v>
      </c>
      <c r="F69" s="25" t="s">
        <v>94</v>
      </c>
      <c r="G69" s="96">
        <v>2066765.7993868492</v>
      </c>
      <c r="H69" s="86"/>
      <c r="I69" s="98"/>
    </row>
    <row r="70" spans="1:9">
      <c r="A70" s="86" t="s">
        <v>393</v>
      </c>
      <c r="B70" s="86" t="s">
        <v>183</v>
      </c>
      <c r="C70" s="86" t="s">
        <v>494</v>
      </c>
      <c r="D70" s="88" t="s">
        <v>76</v>
      </c>
      <c r="E70" s="24" t="s">
        <v>31</v>
      </c>
      <c r="F70" s="25" t="s">
        <v>94</v>
      </c>
      <c r="G70" s="96">
        <v>2052270.8333748609</v>
      </c>
      <c r="H70" s="86"/>
      <c r="I70" s="98"/>
    </row>
    <row r="71" spans="1:9">
      <c r="A71" s="86" t="s">
        <v>393</v>
      </c>
      <c r="B71" s="86" t="s">
        <v>217</v>
      </c>
      <c r="C71" s="86" t="s">
        <v>495</v>
      </c>
      <c r="D71" s="88" t="s">
        <v>76</v>
      </c>
      <c r="E71" s="24" t="s">
        <v>31</v>
      </c>
      <c r="F71" s="25" t="s">
        <v>94</v>
      </c>
      <c r="G71" s="96">
        <v>2030381.18</v>
      </c>
      <c r="H71" s="86"/>
      <c r="I71" s="98"/>
    </row>
    <row r="72" spans="1:9">
      <c r="A72" s="86" t="s">
        <v>393</v>
      </c>
      <c r="B72" s="86" t="s">
        <v>215</v>
      </c>
      <c r="C72" s="86" t="s">
        <v>496</v>
      </c>
      <c r="D72" s="88" t="s">
        <v>76</v>
      </c>
      <c r="E72" s="24" t="s">
        <v>29</v>
      </c>
      <c r="F72" s="25" t="s">
        <v>94</v>
      </c>
      <c r="G72" s="96">
        <v>2000000</v>
      </c>
      <c r="H72" s="86"/>
      <c r="I72" s="98"/>
    </row>
    <row r="73" spans="1:9">
      <c r="A73" s="86" t="s">
        <v>393</v>
      </c>
      <c r="B73" s="87" t="s">
        <v>452</v>
      </c>
      <c r="C73" s="87" t="s">
        <v>497</v>
      </c>
      <c r="D73" s="88" t="s">
        <v>76</v>
      </c>
      <c r="E73" s="24" t="s">
        <v>29</v>
      </c>
      <c r="F73" s="25">
        <v>43709</v>
      </c>
      <c r="G73" s="96">
        <v>2000000</v>
      </c>
      <c r="H73" s="86"/>
      <c r="I73" s="98"/>
    </row>
    <row r="74" spans="1:9">
      <c r="A74" s="86" t="s">
        <v>391</v>
      </c>
      <c r="B74" s="86"/>
      <c r="C74" s="86" t="s">
        <v>160</v>
      </c>
      <c r="D74" s="88" t="s">
        <v>76</v>
      </c>
      <c r="E74" s="24" t="s">
        <v>27</v>
      </c>
      <c r="F74" s="25" t="s">
        <v>94</v>
      </c>
      <c r="G74" s="96">
        <v>1973764.2624185348</v>
      </c>
      <c r="H74" s="86"/>
      <c r="I74" s="98"/>
    </row>
    <row r="75" spans="1:9">
      <c r="A75" s="86" t="s">
        <v>393</v>
      </c>
      <c r="B75" s="87" t="s">
        <v>250</v>
      </c>
      <c r="C75" s="87" t="s">
        <v>251</v>
      </c>
      <c r="D75" s="88" t="s">
        <v>76</v>
      </c>
      <c r="E75" s="88" t="s">
        <v>29</v>
      </c>
      <c r="F75" s="25" t="s">
        <v>94</v>
      </c>
      <c r="G75" s="96">
        <v>1951126.0000000005</v>
      </c>
      <c r="H75" s="86"/>
      <c r="I75" s="98"/>
    </row>
    <row r="76" spans="1:9">
      <c r="A76" s="86" t="s">
        <v>391</v>
      </c>
      <c r="B76" s="86"/>
      <c r="C76" s="86" t="s">
        <v>498</v>
      </c>
      <c r="D76" s="88" t="s">
        <v>76</v>
      </c>
      <c r="E76" s="88" t="s">
        <v>27</v>
      </c>
      <c r="F76" s="25" t="s">
        <v>94</v>
      </c>
      <c r="G76" s="96">
        <v>1935280.5987088259</v>
      </c>
      <c r="H76" s="86"/>
      <c r="I76" s="98"/>
    </row>
    <row r="77" spans="1:9">
      <c r="A77" s="86" t="s">
        <v>391</v>
      </c>
      <c r="B77" s="86"/>
      <c r="C77" s="86" t="s">
        <v>156</v>
      </c>
      <c r="D77" s="88" t="s">
        <v>76</v>
      </c>
      <c r="E77" s="91" t="s">
        <v>26</v>
      </c>
      <c r="F77" s="25" t="s">
        <v>94</v>
      </c>
      <c r="G77" s="96">
        <v>1819650.7088261505</v>
      </c>
      <c r="H77" s="86"/>
      <c r="I77" s="98"/>
    </row>
    <row r="78" spans="1:9">
      <c r="A78" s="86" t="s">
        <v>393</v>
      </c>
      <c r="B78" s="86" t="s">
        <v>186</v>
      </c>
      <c r="C78" s="86" t="s">
        <v>188</v>
      </c>
      <c r="D78" s="88" t="s">
        <v>76</v>
      </c>
      <c r="E78" s="24" t="s">
        <v>30</v>
      </c>
      <c r="F78" s="25" t="s">
        <v>94</v>
      </c>
      <c r="G78" s="96">
        <v>1758862.4999999998</v>
      </c>
      <c r="H78" s="86"/>
      <c r="I78" s="98"/>
    </row>
    <row r="79" spans="1:9">
      <c r="A79" s="86" t="s">
        <v>393</v>
      </c>
      <c r="B79" s="87" t="s">
        <v>219</v>
      </c>
      <c r="C79" s="87" t="s">
        <v>499</v>
      </c>
      <c r="D79" s="88" t="s">
        <v>76</v>
      </c>
      <c r="E79" s="24" t="s">
        <v>29</v>
      </c>
      <c r="F79" s="25" t="s">
        <v>94</v>
      </c>
      <c r="G79" s="96">
        <v>1743175.63</v>
      </c>
      <c r="H79" s="86"/>
      <c r="I79" s="98"/>
    </row>
    <row r="80" spans="1:9">
      <c r="A80" s="86" t="s">
        <v>393</v>
      </c>
      <c r="B80" s="86" t="s">
        <v>186</v>
      </c>
      <c r="C80" s="70" t="s">
        <v>187</v>
      </c>
      <c r="D80" s="88" t="s">
        <v>76</v>
      </c>
      <c r="E80" s="91" t="s">
        <v>30</v>
      </c>
      <c r="F80" s="25" t="s">
        <v>94</v>
      </c>
      <c r="G80" s="96">
        <v>1688508.0000000005</v>
      </c>
      <c r="H80" s="86"/>
      <c r="I80" s="98"/>
    </row>
    <row r="81" spans="1:9">
      <c r="A81" s="86" t="s">
        <v>393</v>
      </c>
      <c r="B81" s="87" t="s">
        <v>208</v>
      </c>
      <c r="C81" s="87" t="s">
        <v>500</v>
      </c>
      <c r="D81" s="88" t="s">
        <v>76</v>
      </c>
      <c r="E81" s="24" t="s">
        <v>30</v>
      </c>
      <c r="F81" s="25">
        <v>44089</v>
      </c>
      <c r="G81" s="96">
        <v>1616713.1779162404</v>
      </c>
      <c r="H81" s="86"/>
      <c r="I81" s="98"/>
    </row>
    <row r="82" spans="1:9">
      <c r="A82" s="86" t="s">
        <v>391</v>
      </c>
      <c r="B82" s="87"/>
      <c r="C82" s="87" t="s">
        <v>159</v>
      </c>
      <c r="D82" s="88" t="s">
        <v>76</v>
      </c>
      <c r="E82" s="24" t="s">
        <v>27</v>
      </c>
      <c r="F82" s="25" t="s">
        <v>94</v>
      </c>
      <c r="G82" s="96">
        <v>1566782.486150499</v>
      </c>
      <c r="H82" s="86"/>
      <c r="I82" s="98"/>
    </row>
    <row r="83" spans="1:9">
      <c r="A83" s="86" t="s">
        <v>393</v>
      </c>
      <c r="B83" s="86" t="s">
        <v>501</v>
      </c>
      <c r="C83" s="86" t="s">
        <v>502</v>
      </c>
      <c r="D83" s="88" t="s">
        <v>76</v>
      </c>
      <c r="E83" s="88" t="s">
        <v>30</v>
      </c>
      <c r="F83" s="25">
        <v>43966</v>
      </c>
      <c r="G83" s="96">
        <v>1560345.9066496426</v>
      </c>
      <c r="H83" s="86"/>
      <c r="I83" s="98"/>
    </row>
    <row r="84" spans="1:9">
      <c r="A84" s="86" t="s">
        <v>393</v>
      </c>
      <c r="B84" s="86" t="s">
        <v>203</v>
      </c>
      <c r="C84" s="86" t="s">
        <v>204</v>
      </c>
      <c r="D84" s="88" t="s">
        <v>76</v>
      </c>
      <c r="E84" s="24" t="s">
        <v>30</v>
      </c>
      <c r="F84" s="25" t="s">
        <v>94</v>
      </c>
      <c r="G84" s="96">
        <v>1552888.55</v>
      </c>
      <c r="H84" s="86"/>
      <c r="I84" s="98"/>
    </row>
    <row r="85" spans="1:9">
      <c r="A85" s="86" t="s">
        <v>393</v>
      </c>
      <c r="B85" s="86" t="s">
        <v>210</v>
      </c>
      <c r="C85" s="86" t="s">
        <v>427</v>
      </c>
      <c r="D85" s="88" t="s">
        <v>76</v>
      </c>
      <c r="E85" s="24" t="s">
        <v>30</v>
      </c>
      <c r="F85" s="25" t="s">
        <v>94</v>
      </c>
      <c r="G85" s="96">
        <v>1537140.5300000003</v>
      </c>
      <c r="H85" s="86"/>
      <c r="I85" s="98"/>
    </row>
    <row r="86" spans="1:9">
      <c r="A86" s="86" t="s">
        <v>391</v>
      </c>
      <c r="B86" s="86"/>
      <c r="C86" s="86" t="s">
        <v>503</v>
      </c>
      <c r="D86" s="88" t="s">
        <v>76</v>
      </c>
      <c r="E86" s="24" t="s">
        <v>27</v>
      </c>
      <c r="F86" s="25" t="s">
        <v>94</v>
      </c>
      <c r="G86" s="96">
        <v>1510330.8728384965</v>
      </c>
      <c r="H86" s="86"/>
      <c r="I86" s="98"/>
    </row>
    <row r="87" spans="1:9">
      <c r="A87" s="86" t="s">
        <v>393</v>
      </c>
      <c r="B87" s="87" t="s">
        <v>221</v>
      </c>
      <c r="C87" s="87" t="s">
        <v>504</v>
      </c>
      <c r="D87" s="88" t="s">
        <v>76</v>
      </c>
      <c r="E87" s="93" t="s">
        <v>30</v>
      </c>
      <c r="F87" s="25" t="s">
        <v>94</v>
      </c>
      <c r="G87" s="96">
        <v>1500000</v>
      </c>
      <c r="H87" s="86"/>
      <c r="I87" s="98"/>
    </row>
    <row r="88" spans="1:9">
      <c r="A88" s="86" t="s">
        <v>393</v>
      </c>
      <c r="B88" s="86" t="s">
        <v>205</v>
      </c>
      <c r="C88" s="86" t="s">
        <v>206</v>
      </c>
      <c r="D88" s="88" t="s">
        <v>76</v>
      </c>
      <c r="E88" s="24" t="s">
        <v>29</v>
      </c>
      <c r="F88" s="25" t="s">
        <v>94</v>
      </c>
      <c r="G88" s="96">
        <v>1465170.0000000002</v>
      </c>
      <c r="H88" s="86"/>
      <c r="I88" s="98"/>
    </row>
    <row r="89" spans="1:9">
      <c r="A89" s="86" t="s">
        <v>391</v>
      </c>
      <c r="B89" s="86"/>
      <c r="C89" s="86" t="s">
        <v>505</v>
      </c>
      <c r="D89" s="88" t="s">
        <v>76</v>
      </c>
      <c r="E89" s="24" t="s">
        <v>27</v>
      </c>
      <c r="F89" s="25">
        <v>44196</v>
      </c>
      <c r="G89" s="96">
        <v>1392597.9195159008</v>
      </c>
      <c r="H89" s="86"/>
      <c r="I89" s="98"/>
    </row>
    <row r="90" spans="1:9">
      <c r="A90" s="86" t="s">
        <v>393</v>
      </c>
      <c r="B90" s="86" t="s">
        <v>230</v>
      </c>
      <c r="C90" s="86" t="s">
        <v>231</v>
      </c>
      <c r="D90" s="88" t="s">
        <v>76</v>
      </c>
      <c r="E90" s="24" t="s">
        <v>29</v>
      </c>
      <c r="F90" s="25" t="s">
        <v>94</v>
      </c>
      <c r="G90" s="96">
        <v>1377972.0300000003</v>
      </c>
      <c r="H90" s="86"/>
      <c r="I90" s="98"/>
    </row>
    <row r="91" spans="1:9">
      <c r="A91" s="86" t="s">
        <v>391</v>
      </c>
      <c r="B91" s="86"/>
      <c r="C91" s="86" t="s">
        <v>152</v>
      </c>
      <c r="D91" s="88" t="s">
        <v>76</v>
      </c>
      <c r="E91" s="24" t="s">
        <v>28</v>
      </c>
      <c r="F91" s="25" t="s">
        <v>94</v>
      </c>
      <c r="G91" s="96">
        <v>1297159.065510653</v>
      </c>
      <c r="H91" s="86"/>
      <c r="I91" s="98"/>
    </row>
    <row r="92" spans="1:9">
      <c r="A92" s="86" t="s">
        <v>393</v>
      </c>
      <c r="B92" s="86" t="s">
        <v>506</v>
      </c>
      <c r="C92" s="86" t="s">
        <v>507</v>
      </c>
      <c r="D92" s="88" t="s">
        <v>76</v>
      </c>
      <c r="E92" s="88" t="s">
        <v>30</v>
      </c>
      <c r="F92" s="25">
        <v>43891</v>
      </c>
      <c r="G92" s="110">
        <v>1151137.5179468845</v>
      </c>
      <c r="H92" s="86"/>
      <c r="I92" s="98"/>
    </row>
    <row r="93" spans="1:9">
      <c r="A93" s="86" t="s">
        <v>393</v>
      </c>
      <c r="B93" s="86" t="s">
        <v>246</v>
      </c>
      <c r="C93" s="86" t="s">
        <v>247</v>
      </c>
      <c r="D93" s="88" t="s">
        <v>76</v>
      </c>
      <c r="E93" s="24" t="s">
        <v>31</v>
      </c>
      <c r="F93" s="25" t="s">
        <v>94</v>
      </c>
      <c r="G93" s="96">
        <v>1138994.9999999998</v>
      </c>
      <c r="H93" s="86"/>
      <c r="I93" s="98"/>
    </row>
    <row r="94" spans="1:9">
      <c r="A94" s="86" t="s">
        <v>393</v>
      </c>
      <c r="B94" s="87" t="s">
        <v>222</v>
      </c>
      <c r="C94" s="87" t="s">
        <v>508</v>
      </c>
      <c r="D94" s="88" t="s">
        <v>76</v>
      </c>
      <c r="E94" s="88" t="s">
        <v>29</v>
      </c>
      <c r="F94" s="25" t="s">
        <v>94</v>
      </c>
      <c r="G94" s="110">
        <v>1124388.3700000001</v>
      </c>
      <c r="H94" s="86"/>
      <c r="I94" s="98"/>
    </row>
    <row r="95" spans="1:9">
      <c r="A95" s="86" t="s">
        <v>391</v>
      </c>
      <c r="B95" s="86"/>
      <c r="C95" s="86" t="s">
        <v>509</v>
      </c>
      <c r="D95" s="88" t="s">
        <v>76</v>
      </c>
      <c r="E95" s="24" t="s">
        <v>27</v>
      </c>
      <c r="F95" s="25">
        <v>44196</v>
      </c>
      <c r="G95" s="96">
        <v>1092850.7173544471</v>
      </c>
      <c r="H95" s="86"/>
      <c r="I95" s="98"/>
    </row>
    <row r="96" spans="1:9">
      <c r="A96" s="86" t="s">
        <v>391</v>
      </c>
      <c r="B96" s="86"/>
      <c r="C96" s="86" t="s">
        <v>161</v>
      </c>
      <c r="D96" s="88" t="s">
        <v>76</v>
      </c>
      <c r="E96" s="91" t="s">
        <v>27</v>
      </c>
      <c r="F96" s="25" t="s">
        <v>94</v>
      </c>
      <c r="G96" s="96">
        <v>1050128.1797094513</v>
      </c>
      <c r="H96" s="86"/>
      <c r="I96" s="98"/>
    </row>
    <row r="97" spans="1:9">
      <c r="A97" s="86" t="s">
        <v>393</v>
      </c>
      <c r="B97" s="86" t="s">
        <v>227</v>
      </c>
      <c r="C97" s="86" t="s">
        <v>510</v>
      </c>
      <c r="D97" s="88" t="s">
        <v>76</v>
      </c>
      <c r="E97" s="24" t="s">
        <v>31</v>
      </c>
      <c r="F97" s="25" t="s">
        <v>94</v>
      </c>
      <c r="G97" s="96">
        <v>1048722.6999999997</v>
      </c>
      <c r="H97" s="86"/>
      <c r="I97" s="98"/>
    </row>
    <row r="98" spans="1:9">
      <c r="A98" s="86" t="s">
        <v>391</v>
      </c>
      <c r="B98" s="86"/>
      <c r="C98" s="86" t="s">
        <v>511</v>
      </c>
      <c r="D98" s="88" t="s">
        <v>76</v>
      </c>
      <c r="E98" s="24" t="s">
        <v>27</v>
      </c>
      <c r="F98" s="25">
        <v>44196</v>
      </c>
      <c r="G98" s="96">
        <v>1022858.6654366357</v>
      </c>
      <c r="H98" s="86"/>
      <c r="I98" s="98"/>
    </row>
    <row r="99" spans="1:9">
      <c r="A99" s="86" t="s">
        <v>393</v>
      </c>
      <c r="B99" s="86" t="s">
        <v>512</v>
      </c>
      <c r="C99" s="86" t="s">
        <v>513</v>
      </c>
      <c r="D99" s="88" t="s">
        <v>76</v>
      </c>
      <c r="E99" s="24" t="s">
        <v>30</v>
      </c>
      <c r="F99" s="25">
        <v>44196</v>
      </c>
      <c r="G99" s="96">
        <v>1014085.791624106</v>
      </c>
      <c r="H99" s="86"/>
      <c r="I99" s="98"/>
    </row>
    <row r="100" spans="1:9">
      <c r="A100" s="86" t="s">
        <v>393</v>
      </c>
      <c r="B100" s="86" t="s">
        <v>452</v>
      </c>
      <c r="C100" s="86" t="s">
        <v>514</v>
      </c>
      <c r="D100" s="88" t="s">
        <v>76</v>
      </c>
      <c r="E100" s="24" t="s">
        <v>29</v>
      </c>
      <c r="F100" s="25">
        <v>43709</v>
      </c>
      <c r="G100" s="96">
        <v>1013694</v>
      </c>
      <c r="H100" s="86"/>
      <c r="I100" s="98"/>
    </row>
    <row r="101" spans="1:9">
      <c r="A101" s="86" t="s">
        <v>391</v>
      </c>
      <c r="B101" s="86"/>
      <c r="C101" s="86" t="s">
        <v>171</v>
      </c>
      <c r="D101" s="88" t="s">
        <v>76</v>
      </c>
      <c r="E101" s="88" t="s">
        <v>28</v>
      </c>
      <c r="F101" s="25" t="s">
        <v>94</v>
      </c>
      <c r="G101" s="96">
        <v>1005053.9239554014</v>
      </c>
      <c r="H101" s="86"/>
      <c r="I101" s="98"/>
    </row>
    <row r="102" spans="1:9">
      <c r="A102" s="86" t="s">
        <v>393</v>
      </c>
      <c r="B102" s="87" t="s">
        <v>197</v>
      </c>
      <c r="C102" s="87" t="s">
        <v>198</v>
      </c>
      <c r="D102" s="88" t="s">
        <v>76</v>
      </c>
      <c r="E102" s="24" t="s">
        <v>31</v>
      </c>
      <c r="F102" s="25" t="s">
        <v>94</v>
      </c>
      <c r="G102" s="96">
        <v>1001071.0600000002</v>
      </c>
      <c r="H102" s="86"/>
      <c r="I102" s="98"/>
    </row>
    <row r="103" spans="1:9">
      <c r="A103" s="86"/>
      <c r="B103" s="87"/>
      <c r="C103" s="70" t="s">
        <v>93</v>
      </c>
      <c r="D103" s="88" t="s">
        <v>76</v>
      </c>
      <c r="E103" s="24" t="s">
        <v>26</v>
      </c>
      <c r="F103" s="25" t="s">
        <v>94</v>
      </c>
      <c r="G103" s="96">
        <v>7698622.3245858317</v>
      </c>
      <c r="H103" s="86"/>
      <c r="I103" s="98"/>
    </row>
    <row r="104" spans="1:9">
      <c r="A104" s="86"/>
      <c r="B104" s="87"/>
      <c r="C104" s="70" t="s">
        <v>93</v>
      </c>
      <c r="D104" s="88" t="s">
        <v>76</v>
      </c>
      <c r="E104" s="24" t="s">
        <v>31</v>
      </c>
      <c r="F104" s="25" t="s">
        <v>94</v>
      </c>
      <c r="G104" s="96">
        <v>6448121.2897767369</v>
      </c>
      <c r="H104" s="86"/>
      <c r="I104" s="98"/>
    </row>
    <row r="105" spans="1:9">
      <c r="A105" s="86"/>
      <c r="B105" s="87"/>
      <c r="C105" s="70" t="s">
        <v>93</v>
      </c>
      <c r="D105" s="88" t="s">
        <v>76</v>
      </c>
      <c r="E105" s="24" t="s">
        <v>27</v>
      </c>
      <c r="F105" s="25" t="s">
        <v>94</v>
      </c>
      <c r="G105" s="96">
        <v>12188366.409502611</v>
      </c>
      <c r="H105" s="86"/>
      <c r="I105" s="98"/>
    </row>
    <row r="106" spans="1:9">
      <c r="A106" s="86"/>
      <c r="B106" s="87"/>
      <c r="C106" s="70" t="s">
        <v>93</v>
      </c>
      <c r="D106" s="88" t="s">
        <v>76</v>
      </c>
      <c r="E106" s="24" t="s">
        <v>30</v>
      </c>
      <c r="F106" s="25" t="s">
        <v>94</v>
      </c>
      <c r="G106" s="96">
        <v>13768917.488113556</v>
      </c>
      <c r="H106" s="86"/>
      <c r="I106" s="98"/>
    </row>
    <row r="107" spans="1:9">
      <c r="A107" s="86"/>
      <c r="B107" s="87"/>
      <c r="C107" s="70" t="s">
        <v>93</v>
      </c>
      <c r="D107" s="88" t="s">
        <v>76</v>
      </c>
      <c r="E107" s="24" t="s">
        <v>28</v>
      </c>
      <c r="F107" s="25" t="s">
        <v>94</v>
      </c>
      <c r="G107" s="96">
        <v>6545705.9294687323</v>
      </c>
      <c r="H107" s="86"/>
      <c r="I107" s="98"/>
    </row>
    <row r="108" spans="1:9">
      <c r="A108" s="86"/>
      <c r="B108" s="87"/>
      <c r="C108" s="70" t="s">
        <v>93</v>
      </c>
      <c r="D108" s="88" t="s">
        <v>76</v>
      </c>
      <c r="E108" s="24" t="s">
        <v>29</v>
      </c>
      <c r="F108" s="25" t="s">
        <v>94</v>
      </c>
      <c r="G108" s="96">
        <v>6838120.6947979759</v>
      </c>
      <c r="H108" s="86"/>
      <c r="I108" s="98"/>
    </row>
    <row r="109" spans="1:9">
      <c r="A109" s="86"/>
      <c r="B109" s="87"/>
      <c r="C109" s="89" t="s">
        <v>119</v>
      </c>
      <c r="D109" s="88" t="s">
        <v>76</v>
      </c>
      <c r="E109" s="24" t="s">
        <v>26</v>
      </c>
      <c r="F109" s="25"/>
      <c r="G109" s="96">
        <v>-1058136.3299999996</v>
      </c>
      <c r="H109" s="86"/>
      <c r="I109" s="98"/>
    </row>
    <row r="110" spans="1:9">
      <c r="A110" s="86"/>
      <c r="B110" s="87"/>
      <c r="C110" s="89" t="s">
        <v>119</v>
      </c>
      <c r="D110" s="88" t="s">
        <v>76</v>
      </c>
      <c r="E110" s="24" t="s">
        <v>31</v>
      </c>
      <c r="F110" s="25"/>
      <c r="G110" s="96">
        <v>-1435230.3210000005</v>
      </c>
      <c r="H110" s="86"/>
      <c r="I110" s="98"/>
    </row>
    <row r="111" spans="1:9">
      <c r="A111" s="86"/>
      <c r="B111" s="87"/>
      <c r="C111" s="89" t="s">
        <v>119</v>
      </c>
      <c r="D111" s="88" t="s">
        <v>76</v>
      </c>
      <c r="E111" s="24" t="s">
        <v>27</v>
      </c>
      <c r="F111" s="25"/>
      <c r="G111" s="96">
        <v>-8640697.5689999964</v>
      </c>
      <c r="H111" s="86"/>
      <c r="I111" s="98"/>
    </row>
    <row r="112" spans="1:9">
      <c r="A112" s="86"/>
      <c r="B112" s="87"/>
      <c r="C112" s="89" t="s">
        <v>119</v>
      </c>
      <c r="D112" s="88" t="s">
        <v>76</v>
      </c>
      <c r="E112" s="24" t="s">
        <v>30</v>
      </c>
      <c r="F112" s="25"/>
      <c r="G112" s="96">
        <v>-12128364.632999979</v>
      </c>
      <c r="H112" s="86"/>
      <c r="I112" s="98"/>
    </row>
    <row r="113" spans="1:9">
      <c r="A113" s="86"/>
      <c r="B113" s="87"/>
      <c r="C113" s="89" t="s">
        <v>119</v>
      </c>
      <c r="D113" s="88" t="s">
        <v>76</v>
      </c>
      <c r="E113" s="24" t="s">
        <v>28</v>
      </c>
      <c r="F113" s="25"/>
      <c r="G113" s="96">
        <v>-2323399.7580000004</v>
      </c>
      <c r="H113" s="86"/>
      <c r="I113" s="98"/>
    </row>
    <row r="114" spans="1:9">
      <c r="A114" s="86"/>
      <c r="B114" s="87"/>
      <c r="C114" s="89" t="s">
        <v>119</v>
      </c>
      <c r="D114" s="88" t="s">
        <v>76</v>
      </c>
      <c r="E114" s="24" t="s">
        <v>29</v>
      </c>
      <c r="F114" s="25"/>
      <c r="G114" s="96">
        <v>-3516873.8219999992</v>
      </c>
      <c r="H114" s="86"/>
      <c r="I114" s="98"/>
    </row>
    <row r="115" spans="1:9">
      <c r="A115" s="86"/>
      <c r="B115" s="87"/>
      <c r="C115" s="87"/>
      <c r="D115" s="88"/>
      <c r="E115" s="24"/>
      <c r="F115" s="25"/>
      <c r="G115" s="78">
        <f>SUM(G8:G114)</f>
        <v>567207733.63202512</v>
      </c>
      <c r="H115" s="86"/>
      <c r="I115" s="98"/>
    </row>
    <row r="116" spans="1:9">
      <c r="A116" s="86"/>
      <c r="B116" s="87"/>
      <c r="C116" s="87"/>
      <c r="D116" s="88"/>
      <c r="E116" s="24"/>
      <c r="F116" s="25"/>
      <c r="G116" s="96"/>
      <c r="H116" s="86"/>
      <c r="I116" s="98"/>
    </row>
    <row r="117" spans="1:9">
      <c r="A117" s="86"/>
      <c r="B117" s="87"/>
      <c r="C117" s="87"/>
      <c r="D117" s="88"/>
      <c r="E117" s="24"/>
      <c r="F117" s="25"/>
      <c r="G117" s="96"/>
      <c r="H117" s="86"/>
      <c r="I117" s="98"/>
    </row>
    <row r="118" spans="1:9">
      <c r="A118" s="86"/>
      <c r="B118" s="86"/>
      <c r="C118" s="86"/>
      <c r="D118" s="88"/>
      <c r="E118" s="24"/>
      <c r="F118" s="25"/>
      <c r="G118" s="96"/>
      <c r="H118" s="86"/>
      <c r="I118" s="98"/>
    </row>
    <row r="119" spans="1:9">
      <c r="A119" s="86"/>
      <c r="B119" s="86"/>
      <c r="C119" s="86"/>
      <c r="D119" s="88"/>
      <c r="E119" s="24"/>
      <c r="F119" s="25"/>
      <c r="G119" s="96"/>
      <c r="H119" s="86"/>
      <c r="I119" s="98"/>
    </row>
    <row r="120" spans="1:9">
      <c r="A120" s="86"/>
      <c r="B120" s="86"/>
      <c r="C120" s="86"/>
      <c r="D120" s="88"/>
      <c r="E120" s="24"/>
      <c r="F120" s="25"/>
      <c r="G120" s="96"/>
      <c r="H120" s="86"/>
      <c r="I120" s="98"/>
    </row>
    <row r="121" spans="1:9">
      <c r="A121" s="86"/>
      <c r="B121" s="86"/>
      <c r="C121" s="86"/>
      <c r="D121" s="88"/>
      <c r="E121" s="24"/>
      <c r="F121" s="25"/>
      <c r="G121" s="96"/>
      <c r="H121" s="86"/>
      <c r="I121" s="98"/>
    </row>
    <row r="122" spans="1:9">
      <c r="A122" s="86"/>
      <c r="B122" s="86"/>
      <c r="C122" s="86"/>
      <c r="D122" s="88"/>
      <c r="E122" s="24"/>
      <c r="F122" s="25"/>
      <c r="G122" s="96"/>
      <c r="H122" s="86"/>
      <c r="I122" s="98"/>
    </row>
    <row r="123" spans="1:9">
      <c r="A123" s="86"/>
      <c r="B123" s="86"/>
      <c r="C123" s="86"/>
      <c r="D123" s="88"/>
      <c r="E123" s="24"/>
      <c r="F123" s="25"/>
      <c r="G123" s="96"/>
      <c r="H123" s="86"/>
      <c r="I123" s="98"/>
    </row>
    <row r="124" spans="1:9">
      <c r="A124" s="86"/>
      <c r="B124" s="86"/>
      <c r="C124" s="86"/>
      <c r="D124" s="88"/>
      <c r="E124" s="88"/>
      <c r="F124" s="82"/>
      <c r="G124" s="96"/>
      <c r="H124" s="86"/>
      <c r="I124" s="98"/>
    </row>
    <row r="125" spans="1:9">
      <c r="A125" s="86"/>
      <c r="B125" s="86"/>
      <c r="C125" s="86"/>
      <c r="D125" s="88"/>
      <c r="E125" s="24"/>
      <c r="F125" s="25"/>
      <c r="G125" s="96"/>
      <c r="H125" s="86"/>
      <c r="I125" s="98"/>
    </row>
    <row r="126" spans="1:9">
      <c r="A126" s="86"/>
      <c r="B126" s="86"/>
      <c r="C126" s="86"/>
      <c r="D126" s="88"/>
      <c r="E126" s="24"/>
      <c r="F126" s="25"/>
      <c r="G126" s="96"/>
      <c r="H126" s="86"/>
      <c r="I126" s="98"/>
    </row>
    <row r="127" spans="1:9">
      <c r="A127" s="86"/>
      <c r="B127" s="86"/>
      <c r="C127" s="86"/>
      <c r="D127" s="88"/>
      <c r="E127" s="24"/>
      <c r="F127" s="25"/>
      <c r="G127" s="96"/>
      <c r="H127" s="86"/>
      <c r="I127" s="98"/>
    </row>
    <row r="128" spans="1:9">
      <c r="A128" s="86"/>
      <c r="B128" s="86"/>
      <c r="C128" s="86"/>
      <c r="D128" s="88"/>
      <c r="E128" s="24"/>
      <c r="F128" s="25"/>
      <c r="G128" s="96"/>
      <c r="H128" s="86"/>
      <c r="I128" s="98"/>
    </row>
    <row r="129" spans="1:9">
      <c r="A129" s="86"/>
      <c r="B129" s="86"/>
      <c r="C129" s="86"/>
      <c r="D129" s="88"/>
      <c r="E129" s="91"/>
      <c r="F129" s="82"/>
      <c r="G129" s="96"/>
      <c r="H129" s="86"/>
      <c r="I129" s="98"/>
    </row>
    <row r="130" spans="1:9">
      <c r="A130" s="86"/>
      <c r="B130" s="86"/>
      <c r="C130" s="86"/>
      <c r="D130" s="88"/>
      <c r="E130" s="24"/>
      <c r="F130" s="25"/>
      <c r="G130" s="96"/>
      <c r="H130" s="86"/>
      <c r="I130" s="98"/>
    </row>
    <row r="131" spans="1:9">
      <c r="A131" s="86"/>
      <c r="B131" s="86"/>
      <c r="C131" s="86"/>
      <c r="D131" s="88"/>
      <c r="E131" s="24"/>
      <c r="F131" s="25"/>
      <c r="G131" s="96"/>
      <c r="H131" s="86"/>
      <c r="I131" s="98"/>
    </row>
    <row r="132" spans="1:9">
      <c r="A132" s="86"/>
      <c r="B132" s="86"/>
      <c r="C132" s="86"/>
      <c r="D132" s="88"/>
      <c r="E132" s="24"/>
      <c r="F132" s="25"/>
      <c r="G132" s="96"/>
      <c r="H132" s="86"/>
      <c r="I132" s="98"/>
    </row>
    <row r="133" spans="1:9">
      <c r="A133" s="86"/>
      <c r="B133" s="86"/>
      <c r="C133" s="86"/>
      <c r="D133" s="88"/>
      <c r="E133" s="88"/>
      <c r="F133" s="97"/>
      <c r="G133" s="96"/>
      <c r="H133" s="86"/>
      <c r="I133" s="98"/>
    </row>
    <row r="134" spans="1:9">
      <c r="A134" s="86"/>
      <c r="B134" s="86"/>
      <c r="C134" s="86"/>
      <c r="D134" s="88"/>
      <c r="E134" s="24"/>
      <c r="F134" s="25"/>
      <c r="G134" s="96"/>
      <c r="H134" s="86"/>
      <c r="I134" s="98"/>
    </row>
    <row r="135" spans="1:9">
      <c r="A135" s="86"/>
      <c r="B135" s="86"/>
      <c r="C135" s="86"/>
      <c r="D135" s="88"/>
      <c r="E135" s="24"/>
      <c r="F135" s="25"/>
      <c r="G135" s="96"/>
      <c r="H135" s="86"/>
      <c r="I135" s="98"/>
    </row>
    <row r="136" spans="1:9">
      <c r="A136" s="86"/>
      <c r="B136" s="86"/>
      <c r="C136" s="86"/>
      <c r="D136" s="88"/>
      <c r="E136" s="88"/>
      <c r="F136" s="48"/>
      <c r="G136" s="96"/>
      <c r="H136" s="86"/>
      <c r="I136" s="98"/>
    </row>
    <row r="137" spans="1:9">
      <c r="A137" s="86"/>
      <c r="B137" s="86"/>
      <c r="C137" s="86"/>
      <c r="D137" s="88"/>
      <c r="E137" s="91"/>
      <c r="F137" s="82"/>
      <c r="G137" s="96"/>
      <c r="H137" s="86"/>
      <c r="I137" s="98"/>
    </row>
    <row r="138" spans="1:9">
      <c r="A138" s="86"/>
      <c r="B138" s="86"/>
      <c r="C138" s="86"/>
      <c r="D138" s="88"/>
      <c r="E138" s="88"/>
      <c r="F138" s="82"/>
      <c r="G138" s="96"/>
      <c r="H138" s="86"/>
      <c r="I138" s="98"/>
    </row>
    <row r="139" spans="1:9">
      <c r="A139" s="86"/>
      <c r="B139" s="86"/>
      <c r="C139" s="86"/>
      <c r="D139" s="88"/>
      <c r="E139" s="88"/>
      <c r="F139" s="97"/>
      <c r="G139" s="96"/>
      <c r="H139" s="86"/>
      <c r="I139" s="98"/>
    </row>
    <row r="140" spans="1:9">
      <c r="A140" s="86"/>
      <c r="B140" s="86"/>
      <c r="C140" s="86"/>
      <c r="D140" s="88"/>
      <c r="E140" s="24"/>
      <c r="F140" s="25"/>
      <c r="G140" s="96"/>
      <c r="H140" s="86"/>
      <c r="I140" s="98"/>
    </row>
    <row r="141" spans="1:9">
      <c r="A141" s="86"/>
      <c r="B141" s="86"/>
      <c r="C141" s="86"/>
      <c r="D141" s="88"/>
      <c r="E141" s="24"/>
      <c r="F141" s="25"/>
      <c r="G141" s="96"/>
      <c r="H141" s="86"/>
      <c r="I141" s="98"/>
    </row>
    <row r="142" spans="1:9">
      <c r="A142" s="86"/>
      <c r="B142" s="86"/>
      <c r="C142" s="86"/>
      <c r="D142" s="88"/>
      <c r="E142" s="24"/>
      <c r="F142" s="25"/>
      <c r="G142" s="96"/>
      <c r="H142" s="86"/>
      <c r="I142" s="98"/>
    </row>
    <row r="143" spans="1:9">
      <c r="A143" s="86"/>
      <c r="B143" s="86"/>
      <c r="C143" s="86"/>
      <c r="D143" s="88"/>
      <c r="E143" s="24"/>
      <c r="F143" s="25"/>
      <c r="G143" s="96"/>
      <c r="H143" s="86"/>
      <c r="I143" s="98"/>
    </row>
    <row r="144" spans="1:9">
      <c r="A144" s="86"/>
      <c r="B144" s="86"/>
      <c r="C144" s="86"/>
      <c r="D144" s="88"/>
      <c r="E144" s="24"/>
      <c r="F144" s="25"/>
      <c r="G144" s="96"/>
      <c r="H144" s="86"/>
      <c r="I144" s="98"/>
    </row>
    <row r="145" spans="1:9">
      <c r="A145" s="86"/>
      <c r="B145" s="86"/>
      <c r="C145" s="86"/>
      <c r="D145" s="88"/>
      <c r="E145" s="24"/>
      <c r="F145" s="25"/>
      <c r="G145" s="96"/>
      <c r="H145" s="86"/>
      <c r="I145" s="98"/>
    </row>
    <row r="146" spans="1:9">
      <c r="A146" s="86"/>
      <c r="B146" s="86"/>
      <c r="C146" s="86"/>
      <c r="D146" s="88"/>
      <c r="E146" s="24"/>
      <c r="F146" s="25"/>
      <c r="G146" s="96"/>
      <c r="H146" s="86"/>
      <c r="I146" s="98"/>
    </row>
    <row r="147" spans="1:9">
      <c r="A147" s="86"/>
      <c r="B147" s="86"/>
      <c r="C147" s="86"/>
      <c r="D147" s="88"/>
      <c r="E147" s="24"/>
      <c r="F147" s="25"/>
      <c r="G147" s="96"/>
      <c r="H147" s="86"/>
      <c r="I147" s="98"/>
    </row>
    <row r="148" spans="1:9">
      <c r="A148" s="86"/>
      <c r="B148" s="86"/>
      <c r="C148" s="86"/>
      <c r="D148" s="88"/>
      <c r="E148" s="91"/>
      <c r="F148" s="48"/>
      <c r="G148" s="96"/>
      <c r="H148" s="86"/>
      <c r="I148" s="98"/>
    </row>
    <row r="149" spans="1:9">
      <c r="A149" s="86"/>
      <c r="B149" s="86"/>
      <c r="C149" s="86"/>
      <c r="D149" s="88"/>
      <c r="E149" s="88"/>
      <c r="F149" s="82"/>
      <c r="G149" s="96"/>
      <c r="H149" s="86"/>
      <c r="I149" s="98"/>
    </row>
    <row r="150" spans="1:9">
      <c r="A150" s="86"/>
      <c r="B150" s="86"/>
      <c r="C150" s="86"/>
      <c r="D150" s="88"/>
      <c r="E150" s="24"/>
      <c r="F150" s="25"/>
      <c r="G150" s="96"/>
      <c r="H150" s="86"/>
      <c r="I150" s="98"/>
    </row>
    <row r="151" spans="1:9">
      <c r="A151" s="86"/>
      <c r="B151" s="86"/>
      <c r="C151" s="86"/>
      <c r="D151" s="88"/>
      <c r="E151" s="24"/>
      <c r="F151" s="25"/>
      <c r="G151" s="96"/>
      <c r="H151" s="86"/>
      <c r="I151" s="98"/>
    </row>
    <row r="152" spans="1:9">
      <c r="A152" s="86"/>
      <c r="B152" s="86"/>
      <c r="C152" s="86"/>
      <c r="D152" s="88"/>
      <c r="E152" s="24"/>
      <c r="F152" s="25"/>
      <c r="G152" s="96"/>
      <c r="H152" s="86"/>
      <c r="I152" s="98"/>
    </row>
    <row r="153" spans="1:9">
      <c r="A153" s="86"/>
      <c r="B153" s="86"/>
      <c r="C153" s="86"/>
      <c r="D153" s="88"/>
      <c r="E153" s="24"/>
      <c r="F153" s="25"/>
      <c r="G153" s="96"/>
      <c r="H153" s="86"/>
      <c r="I153" s="98"/>
    </row>
    <row r="154" spans="1:9">
      <c r="A154" s="86"/>
      <c r="B154" s="86"/>
      <c r="C154" s="86"/>
      <c r="D154" s="88"/>
      <c r="E154" s="24"/>
      <c r="F154" s="25"/>
      <c r="G154" s="96"/>
      <c r="H154" s="86"/>
      <c r="I154" s="98"/>
    </row>
    <row r="155" spans="1:9">
      <c r="A155" s="86"/>
      <c r="B155" s="86"/>
      <c r="C155" s="86"/>
      <c r="D155" s="88"/>
      <c r="E155" s="24"/>
      <c r="F155" s="25"/>
      <c r="G155" s="96"/>
      <c r="H155" s="86"/>
      <c r="I155" s="98"/>
    </row>
    <row r="156" spans="1:9">
      <c r="A156" s="86"/>
      <c r="B156" s="86"/>
      <c r="C156" s="86"/>
      <c r="D156" s="88"/>
      <c r="E156" s="88"/>
      <c r="F156" s="48"/>
      <c r="G156" s="96"/>
      <c r="H156" s="86"/>
      <c r="I156" s="98"/>
    </row>
    <row r="157" spans="1:9">
      <c r="A157" s="86"/>
      <c r="B157" s="86"/>
      <c r="C157" s="86"/>
      <c r="D157" s="88"/>
      <c r="E157" s="24"/>
      <c r="F157" s="25"/>
      <c r="G157" s="96"/>
      <c r="H157" s="86"/>
      <c r="I157" s="98"/>
    </row>
    <row r="158" spans="1:9">
      <c r="A158" s="86"/>
      <c r="B158" s="86"/>
      <c r="C158" s="86"/>
      <c r="D158" s="88"/>
      <c r="E158" s="24"/>
      <c r="F158" s="25"/>
      <c r="G158" s="96"/>
      <c r="H158" s="86"/>
      <c r="I158" s="98"/>
    </row>
    <row r="159" spans="1:9">
      <c r="A159" s="86"/>
      <c r="B159" s="86"/>
      <c r="C159" s="86"/>
      <c r="D159" s="88"/>
      <c r="E159" s="24"/>
      <c r="F159" s="25"/>
      <c r="G159" s="96"/>
      <c r="H159" s="86"/>
      <c r="I159" s="98"/>
    </row>
    <row r="160" spans="1:9">
      <c r="A160" s="86"/>
      <c r="B160" s="86"/>
      <c r="C160" s="86"/>
      <c r="D160" s="88"/>
      <c r="E160" s="88"/>
      <c r="F160" s="48"/>
      <c r="G160" s="96"/>
      <c r="H160" s="86"/>
      <c r="I160" s="98"/>
    </row>
    <row r="161" spans="1:9">
      <c r="A161" s="86"/>
      <c r="B161" s="86"/>
      <c r="C161" s="86"/>
      <c r="D161" s="88"/>
      <c r="E161" s="91"/>
      <c r="F161" s="82"/>
      <c r="G161" s="96"/>
      <c r="H161" s="86"/>
      <c r="I161" s="98"/>
    </row>
    <row r="162" spans="1:9">
      <c r="A162" s="86"/>
      <c r="B162" s="86"/>
      <c r="C162" s="86"/>
      <c r="D162" s="88"/>
      <c r="E162" s="88"/>
      <c r="F162" s="82"/>
      <c r="G162" s="96"/>
      <c r="H162" s="86"/>
      <c r="I162" s="98"/>
    </row>
    <row r="163" spans="1:9">
      <c r="A163" s="86"/>
      <c r="B163" s="86"/>
      <c r="C163" s="86"/>
      <c r="D163" s="88"/>
      <c r="E163" s="24"/>
      <c r="F163" s="25"/>
      <c r="G163" s="96"/>
      <c r="H163" s="86"/>
      <c r="I163" s="98"/>
    </row>
    <row r="164" spans="1:9">
      <c r="A164" s="86"/>
      <c r="B164" s="86"/>
      <c r="C164" s="86"/>
      <c r="D164" s="88"/>
      <c r="E164" s="24"/>
      <c r="F164" s="25"/>
      <c r="G164" s="96"/>
      <c r="H164" s="86"/>
      <c r="I164" s="98"/>
    </row>
    <row r="165" spans="1:9">
      <c r="A165" s="86"/>
      <c r="B165" s="86"/>
      <c r="C165" s="86"/>
      <c r="D165" s="88"/>
      <c r="E165" s="24"/>
      <c r="F165" s="25"/>
      <c r="G165" s="96"/>
      <c r="H165" s="86"/>
      <c r="I165" s="98"/>
    </row>
    <row r="166" spans="1:9">
      <c r="A166" s="86"/>
      <c r="B166" s="86"/>
      <c r="C166" s="86"/>
      <c r="D166" s="88"/>
      <c r="E166" s="24"/>
      <c r="F166" s="25"/>
      <c r="G166" s="96"/>
      <c r="H166" s="86"/>
      <c r="I166" s="98"/>
    </row>
    <row r="167" spans="1:9">
      <c r="A167" s="86"/>
      <c r="B167" s="86"/>
      <c r="C167" s="86"/>
      <c r="D167" s="88"/>
      <c r="E167" s="24"/>
      <c r="F167" s="25"/>
      <c r="G167" s="96"/>
      <c r="H167" s="86"/>
      <c r="I167" s="98"/>
    </row>
    <row r="168" spans="1:9">
      <c r="A168" s="86"/>
      <c r="B168" s="86"/>
      <c r="C168" s="86"/>
      <c r="D168" s="88"/>
      <c r="E168" s="24"/>
      <c r="F168" s="25"/>
      <c r="G168" s="96"/>
      <c r="H168" s="86"/>
      <c r="I168" s="98"/>
    </row>
    <row r="169" spans="1:9">
      <c r="A169" s="86"/>
      <c r="B169" s="86"/>
      <c r="C169" s="86"/>
      <c r="D169" s="88"/>
      <c r="E169" s="24"/>
      <c r="F169" s="25"/>
      <c r="G169" s="96"/>
      <c r="H169" s="86"/>
      <c r="I169" s="98"/>
    </row>
    <row r="170" spans="1:9">
      <c r="A170" s="86"/>
      <c r="B170" s="86"/>
      <c r="C170" s="86"/>
      <c r="D170" s="88"/>
      <c r="E170" s="24"/>
      <c r="F170" s="25"/>
      <c r="G170" s="96"/>
      <c r="H170" s="86"/>
      <c r="I170" s="98"/>
    </row>
    <row r="171" spans="1:9">
      <c r="A171" s="86"/>
      <c r="B171" s="86"/>
      <c r="C171" s="86"/>
      <c r="D171" s="88"/>
      <c r="E171" s="24"/>
      <c r="F171" s="25"/>
      <c r="G171" s="96"/>
      <c r="H171" s="86"/>
      <c r="I171" s="98"/>
    </row>
    <row r="172" spans="1:9">
      <c r="A172" s="86"/>
      <c r="B172" s="86"/>
      <c r="C172" s="86"/>
      <c r="D172" s="88"/>
      <c r="E172" s="24"/>
      <c r="F172" s="25"/>
      <c r="G172" s="96"/>
      <c r="H172" s="86"/>
      <c r="I172" s="98"/>
    </row>
    <row r="173" spans="1:9">
      <c r="A173" s="86"/>
      <c r="B173" s="86"/>
      <c r="C173" s="86"/>
      <c r="D173" s="88"/>
      <c r="E173" s="24"/>
      <c r="F173" s="25"/>
      <c r="G173" s="96"/>
      <c r="H173" s="86"/>
      <c r="I173" s="98"/>
    </row>
    <row r="174" spans="1:9">
      <c r="A174" s="86"/>
      <c r="B174" s="86"/>
      <c r="C174" s="86"/>
      <c r="D174" s="88"/>
      <c r="E174" s="24"/>
      <c r="F174" s="25"/>
      <c r="G174" s="96"/>
      <c r="H174" s="86"/>
      <c r="I174" s="98"/>
    </row>
    <row r="175" spans="1:9">
      <c r="A175" s="86"/>
      <c r="B175" s="86"/>
      <c r="C175" s="86"/>
      <c r="D175" s="88"/>
      <c r="E175" s="24"/>
      <c r="F175" s="25"/>
      <c r="G175" s="96"/>
      <c r="H175" s="86"/>
      <c r="I175" s="98"/>
    </row>
    <row r="176" spans="1:9">
      <c r="A176" s="86"/>
      <c r="B176" s="86"/>
      <c r="C176" s="86"/>
      <c r="D176" s="88"/>
      <c r="E176" s="88"/>
      <c r="F176" s="48"/>
      <c r="G176" s="96"/>
      <c r="H176" s="86"/>
      <c r="I176" s="98"/>
    </row>
    <row r="177" spans="1:9">
      <c r="A177" s="86"/>
      <c r="B177" s="86"/>
      <c r="C177" s="86"/>
      <c r="D177" s="88"/>
      <c r="E177" s="24"/>
      <c r="F177" s="25"/>
      <c r="G177" s="96"/>
      <c r="H177" s="86"/>
      <c r="I177" s="98"/>
    </row>
    <row r="178" spans="1:9">
      <c r="A178" s="86"/>
      <c r="B178" s="86"/>
      <c r="C178" s="86"/>
      <c r="D178" s="88"/>
      <c r="E178" s="91"/>
      <c r="F178" s="48"/>
      <c r="G178" s="96"/>
      <c r="H178" s="86"/>
      <c r="I178" s="98"/>
    </row>
    <row r="179" spans="1:9">
      <c r="A179" s="86"/>
      <c r="B179" s="86"/>
      <c r="C179" s="86"/>
      <c r="D179" s="88"/>
      <c r="E179" s="24"/>
      <c r="F179" s="25"/>
      <c r="G179" s="96"/>
      <c r="H179" s="86"/>
      <c r="I179" s="98"/>
    </row>
    <row r="180" spans="1:9">
      <c r="A180" s="86"/>
      <c r="B180" s="86"/>
      <c r="C180" s="86"/>
      <c r="D180" s="88"/>
      <c r="E180" s="24"/>
      <c r="F180" s="25"/>
      <c r="G180" s="96"/>
      <c r="H180" s="86"/>
      <c r="I180" s="98"/>
    </row>
    <row r="181" spans="1:9">
      <c r="A181" s="86"/>
      <c r="B181" s="86"/>
      <c r="C181" s="86"/>
      <c r="D181" s="88"/>
      <c r="E181" s="24"/>
      <c r="F181" s="25"/>
      <c r="G181" s="96"/>
      <c r="H181" s="86"/>
      <c r="I181" s="98"/>
    </row>
    <row r="182" spans="1:9">
      <c r="A182" s="86"/>
      <c r="B182" s="86"/>
      <c r="C182" s="86"/>
      <c r="D182" s="88"/>
      <c r="E182" s="24"/>
      <c r="F182" s="25"/>
      <c r="G182" s="96"/>
      <c r="H182" s="86"/>
      <c r="I182" s="98"/>
    </row>
    <row r="183" spans="1:9">
      <c r="A183" s="86"/>
      <c r="B183" s="86"/>
      <c r="C183" s="86"/>
      <c r="D183" s="88"/>
      <c r="E183" s="91"/>
      <c r="F183" s="48"/>
      <c r="G183" s="96"/>
      <c r="H183" s="86"/>
      <c r="I183" s="98"/>
    </row>
    <row r="184" spans="1:9">
      <c r="A184" s="86"/>
      <c r="B184" s="86"/>
      <c r="C184" s="86"/>
      <c r="D184" s="88"/>
      <c r="E184" s="24"/>
      <c r="F184" s="25"/>
      <c r="G184" s="96"/>
      <c r="H184" s="86"/>
      <c r="I184" s="98"/>
    </row>
    <row r="185" spans="1:9">
      <c r="A185" s="86"/>
      <c r="B185" s="86"/>
      <c r="C185" s="86"/>
      <c r="D185" s="88"/>
      <c r="E185" s="24"/>
      <c r="F185" s="25"/>
      <c r="G185" s="96"/>
      <c r="H185" s="86"/>
      <c r="I185" s="98"/>
    </row>
    <row r="186" spans="1:9">
      <c r="A186" s="86"/>
      <c r="B186" s="86"/>
      <c r="C186" s="86"/>
      <c r="D186" s="88"/>
      <c r="E186" s="24"/>
      <c r="F186" s="25"/>
      <c r="G186" s="96"/>
      <c r="H186" s="86"/>
      <c r="I186" s="98"/>
    </row>
    <row r="187" spans="1:9">
      <c r="A187" s="86"/>
      <c r="B187" s="86"/>
      <c r="C187" s="86"/>
      <c r="D187" s="88"/>
      <c r="E187" s="24"/>
      <c r="F187" s="25"/>
      <c r="G187" s="96"/>
      <c r="H187" s="86"/>
      <c r="I187" s="98"/>
    </row>
    <row r="188" spans="1:9">
      <c r="A188" s="86"/>
      <c r="B188" s="86"/>
      <c r="C188" s="86"/>
      <c r="D188" s="88"/>
      <c r="E188" s="24"/>
      <c r="F188" s="25"/>
      <c r="G188" s="96"/>
      <c r="H188" s="86"/>
      <c r="I188" s="98"/>
    </row>
    <row r="189" spans="1:9">
      <c r="A189" s="86"/>
      <c r="B189" s="86"/>
      <c r="C189" s="86"/>
      <c r="D189" s="88"/>
      <c r="E189" s="24"/>
      <c r="F189" s="25"/>
      <c r="G189" s="96"/>
      <c r="H189" s="86"/>
      <c r="I189" s="98"/>
    </row>
    <row r="190" spans="1:9">
      <c r="A190" s="86"/>
      <c r="B190" s="86"/>
      <c r="C190" s="86"/>
      <c r="D190" s="88"/>
      <c r="E190" s="88"/>
      <c r="F190" s="82"/>
      <c r="G190" s="96"/>
      <c r="H190" s="86"/>
      <c r="I190" s="98"/>
    </row>
    <row r="191" spans="1:9">
      <c r="A191" s="86"/>
      <c r="B191" s="86"/>
      <c r="C191" s="86"/>
      <c r="D191" s="88"/>
      <c r="E191" s="24"/>
      <c r="F191" s="25"/>
      <c r="G191" s="96"/>
      <c r="H191" s="86"/>
      <c r="I191" s="98"/>
    </row>
    <row r="192" spans="1:9">
      <c r="A192" s="86"/>
      <c r="B192" s="86"/>
      <c r="C192" s="86"/>
      <c r="D192" s="88"/>
      <c r="E192" s="24"/>
      <c r="F192" s="25"/>
      <c r="G192" s="96"/>
      <c r="H192" s="86"/>
      <c r="I192" s="98"/>
    </row>
    <row r="193" spans="1:9">
      <c r="A193" s="86"/>
      <c r="B193" s="86"/>
      <c r="C193" s="86"/>
      <c r="D193" s="88"/>
      <c r="E193" s="24"/>
      <c r="F193" s="25"/>
      <c r="G193" s="96"/>
      <c r="H193" s="86"/>
      <c r="I193" s="98"/>
    </row>
    <row r="194" spans="1:9">
      <c r="A194" s="86"/>
      <c r="B194" s="86"/>
      <c r="C194" s="86"/>
      <c r="D194" s="88"/>
      <c r="E194" s="91"/>
      <c r="F194" s="82"/>
      <c r="G194" s="96"/>
      <c r="H194" s="86"/>
      <c r="I194" s="98"/>
    </row>
    <row r="195" spans="1:9">
      <c r="A195" s="86"/>
      <c r="B195" s="86"/>
      <c r="C195" s="86"/>
      <c r="D195" s="88"/>
      <c r="E195" s="24"/>
      <c r="F195" s="25"/>
      <c r="G195" s="96"/>
      <c r="H195" s="86"/>
      <c r="I195" s="98"/>
    </row>
    <row r="196" spans="1:9">
      <c r="A196" s="86"/>
      <c r="B196" s="86"/>
      <c r="C196" s="86"/>
      <c r="D196" s="88"/>
      <c r="E196" s="24"/>
      <c r="F196" s="25"/>
      <c r="G196" s="96"/>
      <c r="H196" s="86"/>
      <c r="I196" s="98"/>
    </row>
    <row r="197" spans="1:9">
      <c r="A197" s="86"/>
      <c r="B197" s="86"/>
      <c r="C197" s="86"/>
      <c r="D197" s="88"/>
      <c r="E197" s="24"/>
      <c r="F197" s="25"/>
      <c r="G197" s="96"/>
      <c r="H197" s="86"/>
      <c r="I197" s="98"/>
    </row>
    <row r="198" spans="1:9">
      <c r="A198" s="86"/>
      <c r="B198" s="86"/>
      <c r="C198" s="86"/>
      <c r="D198" s="88"/>
      <c r="E198" s="24"/>
      <c r="F198" s="25"/>
      <c r="G198" s="96"/>
      <c r="H198" s="86"/>
      <c r="I198" s="98"/>
    </row>
    <row r="199" spans="1:9">
      <c r="A199" s="86"/>
      <c r="B199" s="86"/>
      <c r="C199" s="86"/>
      <c r="D199" s="88"/>
      <c r="E199" s="24"/>
      <c r="F199" s="25"/>
      <c r="G199" s="96"/>
      <c r="H199" s="86"/>
      <c r="I199" s="98"/>
    </row>
    <row r="200" spans="1:9">
      <c r="A200" s="86"/>
      <c r="B200" s="86"/>
      <c r="C200" s="86"/>
      <c r="D200" s="88"/>
      <c r="E200" s="91"/>
      <c r="F200" s="82"/>
      <c r="G200" s="96"/>
      <c r="H200" s="86"/>
      <c r="I200" s="98"/>
    </row>
    <row r="201" spans="1:9">
      <c r="A201" s="86"/>
      <c r="B201" s="86"/>
      <c r="C201" s="86"/>
      <c r="D201" s="88"/>
      <c r="E201" s="24"/>
      <c r="F201" s="25"/>
      <c r="G201" s="96"/>
      <c r="H201" s="86"/>
      <c r="I201" s="98"/>
    </row>
    <row r="202" spans="1:9">
      <c r="A202" s="86"/>
      <c r="B202" s="86"/>
      <c r="C202" s="86"/>
      <c r="D202" s="88"/>
      <c r="E202" s="24"/>
      <c r="F202" s="25"/>
      <c r="G202" s="96"/>
      <c r="H202" s="86"/>
      <c r="I202" s="98"/>
    </row>
    <row r="203" spans="1:9">
      <c r="A203" s="86"/>
      <c r="B203" s="86"/>
      <c r="C203" s="86"/>
      <c r="D203" s="88"/>
      <c r="E203" s="24"/>
      <c r="F203" s="25"/>
      <c r="G203" s="96"/>
      <c r="H203" s="86"/>
      <c r="I203" s="98"/>
    </row>
    <row r="204" spans="1:9">
      <c r="A204" s="86"/>
      <c r="B204" s="86"/>
      <c r="C204" s="86"/>
      <c r="D204" s="88"/>
      <c r="E204" s="24"/>
      <c r="F204" s="25"/>
      <c r="G204" s="96"/>
      <c r="H204" s="86"/>
      <c r="I204" s="98"/>
    </row>
    <row r="205" spans="1:9">
      <c r="A205" s="86"/>
      <c r="B205" s="86"/>
      <c r="C205" s="86"/>
      <c r="D205" s="88"/>
      <c r="E205" s="88"/>
      <c r="F205" s="82"/>
      <c r="G205" s="96"/>
      <c r="H205" s="86"/>
      <c r="I205" s="98"/>
    </row>
    <row r="206" spans="1:9">
      <c r="A206" s="86"/>
      <c r="B206" s="86"/>
      <c r="C206" s="86"/>
      <c r="D206" s="88"/>
      <c r="E206" s="24"/>
      <c r="F206" s="25"/>
      <c r="G206" s="96"/>
      <c r="H206" s="86"/>
      <c r="I206" s="98"/>
    </row>
    <row r="207" spans="1:9">
      <c r="A207" s="86"/>
      <c r="B207" s="86"/>
      <c r="C207" s="86"/>
      <c r="D207" s="88"/>
      <c r="E207" s="24"/>
      <c r="F207" s="25"/>
      <c r="G207" s="96"/>
      <c r="H207" s="86"/>
      <c r="I207" s="98"/>
    </row>
    <row r="208" spans="1:9">
      <c r="A208" s="86"/>
      <c r="B208" s="86"/>
      <c r="C208" s="86"/>
      <c r="D208" s="88"/>
      <c r="E208" s="24"/>
      <c r="F208" s="25"/>
      <c r="G208" s="96"/>
      <c r="H208" s="86"/>
      <c r="I208" s="98"/>
    </row>
    <row r="209" spans="1:9">
      <c r="A209" s="86"/>
      <c r="B209" s="86"/>
      <c r="C209" s="86"/>
      <c r="D209" s="88"/>
      <c r="E209" s="24"/>
      <c r="F209" s="25"/>
      <c r="G209" s="96"/>
      <c r="H209" s="86"/>
      <c r="I209" s="98"/>
    </row>
    <row r="210" spans="1:9">
      <c r="A210" s="86"/>
      <c r="B210" s="86"/>
      <c r="C210" s="86"/>
      <c r="D210" s="88"/>
      <c r="E210" s="88"/>
      <c r="F210" s="82"/>
      <c r="G210" s="96"/>
      <c r="H210" s="86"/>
      <c r="I210" s="98"/>
    </row>
    <row r="211" spans="1:9">
      <c r="A211" s="86"/>
      <c r="B211" s="86"/>
      <c r="C211" s="86"/>
      <c r="D211" s="88"/>
      <c r="E211" s="24"/>
      <c r="F211" s="25"/>
      <c r="G211" s="96"/>
      <c r="H211" s="86"/>
      <c r="I211" s="98"/>
    </row>
    <row r="212" spans="1:9">
      <c r="A212" s="86"/>
      <c r="B212" s="86"/>
      <c r="C212" s="86"/>
      <c r="D212" s="88"/>
      <c r="E212" s="24"/>
      <c r="F212" s="25"/>
      <c r="G212" s="96"/>
      <c r="H212" s="86"/>
      <c r="I212" s="98"/>
    </row>
    <row r="213" spans="1:9">
      <c r="A213" s="86"/>
      <c r="B213" s="86"/>
      <c r="C213" s="86"/>
      <c r="D213" s="88"/>
      <c r="E213" s="24"/>
      <c r="F213" s="25"/>
      <c r="G213" s="96"/>
      <c r="H213" s="86"/>
      <c r="I213" s="98"/>
    </row>
    <row r="214" spans="1:9">
      <c r="A214" s="86"/>
      <c r="B214" s="86"/>
      <c r="C214" s="86"/>
      <c r="D214" s="88"/>
      <c r="E214" s="24"/>
      <c r="F214" s="25"/>
      <c r="G214" s="96"/>
      <c r="H214" s="86"/>
      <c r="I214" s="98"/>
    </row>
    <row r="215" spans="1:9">
      <c r="A215" s="86"/>
      <c r="B215" s="86"/>
      <c r="C215" s="86"/>
      <c r="D215" s="88"/>
      <c r="E215" s="24"/>
      <c r="F215" s="25"/>
      <c r="G215" s="96"/>
      <c r="H215" s="86"/>
      <c r="I215" s="98"/>
    </row>
    <row r="216" spans="1:9">
      <c r="A216" s="86"/>
      <c r="B216" s="86"/>
      <c r="C216" s="86"/>
      <c r="D216" s="88"/>
      <c r="E216" s="24"/>
      <c r="F216" s="25"/>
      <c r="G216" s="96"/>
      <c r="H216" s="86"/>
      <c r="I216" s="98"/>
    </row>
    <row r="217" spans="1:9">
      <c r="A217" s="86"/>
      <c r="B217" s="86"/>
      <c r="C217" s="86"/>
      <c r="D217" s="88"/>
      <c r="E217" s="24"/>
      <c r="F217" s="25"/>
      <c r="G217" s="96"/>
      <c r="H217" s="86"/>
      <c r="I217" s="98"/>
    </row>
    <row r="218" spans="1:9">
      <c r="A218" s="86"/>
      <c r="B218" s="86"/>
      <c r="C218" s="86"/>
      <c r="D218" s="88"/>
      <c r="E218" s="24"/>
      <c r="F218" s="25"/>
      <c r="G218" s="96"/>
      <c r="H218" s="86"/>
      <c r="I218" s="98"/>
    </row>
    <row r="219" spans="1:9">
      <c r="A219" s="86"/>
      <c r="B219" s="86"/>
      <c r="C219" s="86"/>
      <c r="D219" s="88"/>
      <c r="E219" s="24"/>
      <c r="F219" s="25"/>
      <c r="G219" s="96"/>
      <c r="H219" s="86"/>
      <c r="I219" s="98"/>
    </row>
    <row r="220" spans="1:9">
      <c r="A220" s="86"/>
      <c r="B220" s="86"/>
      <c r="C220" s="86"/>
      <c r="D220" s="88"/>
      <c r="E220" s="88"/>
      <c r="F220" s="48"/>
      <c r="G220" s="96"/>
      <c r="H220" s="86"/>
      <c r="I220" s="98"/>
    </row>
    <row r="221" spans="1:9">
      <c r="A221" s="86"/>
      <c r="B221" s="86"/>
      <c r="C221" s="86"/>
      <c r="D221" s="88"/>
      <c r="E221" s="91"/>
      <c r="F221" s="82"/>
      <c r="G221" s="96"/>
      <c r="H221" s="86"/>
      <c r="I221" s="98"/>
    </row>
    <row r="222" spans="1:9">
      <c r="A222" s="86"/>
      <c r="B222" s="86"/>
      <c r="C222" s="86"/>
      <c r="D222" s="88"/>
      <c r="E222" s="24"/>
      <c r="F222" s="25"/>
      <c r="G222" s="96"/>
      <c r="H222" s="86"/>
      <c r="I222" s="98"/>
    </row>
    <row r="223" spans="1:9">
      <c r="A223" s="86"/>
      <c r="B223" s="86"/>
      <c r="C223" s="86"/>
      <c r="D223" s="88"/>
      <c r="E223" s="91"/>
      <c r="F223" s="82"/>
      <c r="G223" s="96"/>
      <c r="H223" s="86"/>
      <c r="I223" s="98"/>
    </row>
    <row r="224" spans="1:9">
      <c r="A224" s="86"/>
      <c r="B224" s="86"/>
      <c r="C224" s="86"/>
      <c r="D224" s="88"/>
      <c r="E224" s="88"/>
      <c r="F224" s="82"/>
      <c r="G224" s="96"/>
      <c r="H224" s="86"/>
      <c r="I224" s="98"/>
    </row>
    <row r="225" spans="1:9">
      <c r="A225" s="86"/>
      <c r="B225" s="86"/>
      <c r="C225" s="86"/>
      <c r="D225" s="88"/>
      <c r="E225" s="24"/>
      <c r="F225" s="25"/>
      <c r="G225" s="96"/>
      <c r="H225" s="86"/>
      <c r="I225" s="98"/>
    </row>
    <row r="226" spans="1:9">
      <c r="A226" s="86"/>
      <c r="B226" s="86"/>
      <c r="C226" s="86"/>
      <c r="D226" s="88"/>
      <c r="E226" s="91"/>
      <c r="F226" s="82"/>
      <c r="G226" s="96"/>
      <c r="H226" s="86"/>
      <c r="I226" s="98"/>
    </row>
    <row r="227" spans="1:9">
      <c r="A227" s="86"/>
      <c r="B227" s="86"/>
      <c r="C227" s="86"/>
      <c r="D227" s="88"/>
      <c r="E227" s="91"/>
      <c r="F227" s="82"/>
      <c r="G227" s="96"/>
      <c r="H227" s="86"/>
      <c r="I227" s="98"/>
    </row>
    <row r="228" spans="1:9">
      <c r="A228" s="86"/>
      <c r="B228" s="86"/>
      <c r="C228" s="86"/>
      <c r="D228" s="88"/>
      <c r="E228" s="24"/>
      <c r="F228" s="25"/>
      <c r="G228" s="96"/>
      <c r="H228" s="86"/>
      <c r="I228" s="98"/>
    </row>
    <row r="229" spans="1:9">
      <c r="A229" s="86"/>
      <c r="B229" s="86"/>
      <c r="C229" s="86"/>
      <c r="D229" s="88"/>
      <c r="E229" s="24"/>
      <c r="F229" s="25"/>
      <c r="G229" s="96"/>
      <c r="H229" s="86"/>
      <c r="I229" s="98"/>
    </row>
    <row r="230" spans="1:9">
      <c r="A230" s="86"/>
      <c r="B230" s="86"/>
      <c r="C230" s="86"/>
      <c r="D230" s="88"/>
      <c r="E230" s="24"/>
      <c r="F230" s="25"/>
      <c r="G230" s="96"/>
      <c r="H230" s="86"/>
      <c r="I230" s="98"/>
    </row>
    <row r="231" spans="1:9">
      <c r="A231" s="86"/>
      <c r="B231" s="86"/>
      <c r="C231" s="86"/>
      <c r="D231" s="88"/>
      <c r="E231" s="24"/>
      <c r="F231" s="25"/>
      <c r="G231" s="96"/>
      <c r="H231" s="86"/>
      <c r="I231" s="98"/>
    </row>
    <row r="232" spans="1:9">
      <c r="A232" s="86"/>
      <c r="B232" s="86"/>
      <c r="C232" s="86"/>
      <c r="D232" s="88"/>
      <c r="E232" s="88"/>
      <c r="F232" s="48"/>
      <c r="G232" s="96"/>
      <c r="H232" s="86"/>
      <c r="I232" s="98"/>
    </row>
    <row r="233" spans="1:9">
      <c r="A233" s="86"/>
      <c r="B233" s="86"/>
      <c r="C233" s="86"/>
      <c r="D233" s="88"/>
      <c r="E233" s="24"/>
      <c r="F233" s="25"/>
      <c r="G233" s="96"/>
      <c r="H233" s="86"/>
      <c r="I233" s="98"/>
    </row>
    <row r="234" spans="1:9">
      <c r="A234" s="86"/>
      <c r="B234" s="86"/>
      <c r="C234" s="86"/>
      <c r="D234" s="88"/>
      <c r="E234" s="24"/>
      <c r="F234" s="25"/>
      <c r="G234" s="96"/>
      <c r="H234" s="86"/>
      <c r="I234" s="98"/>
    </row>
    <row r="235" spans="1:9">
      <c r="A235" s="86"/>
      <c r="B235" s="86"/>
      <c r="C235" s="86"/>
      <c r="D235" s="88"/>
      <c r="E235" s="24"/>
      <c r="F235" s="25"/>
      <c r="G235" s="96"/>
      <c r="H235" s="86"/>
      <c r="I235" s="98"/>
    </row>
    <row r="236" spans="1:9">
      <c r="A236" s="86"/>
      <c r="B236" s="86"/>
      <c r="C236" s="86"/>
      <c r="D236" s="88"/>
      <c r="E236" s="24"/>
      <c r="F236" s="25"/>
      <c r="G236" s="96"/>
      <c r="H236" s="86"/>
      <c r="I236" s="98"/>
    </row>
    <row r="237" spans="1:9">
      <c r="A237" s="86"/>
      <c r="B237" s="86"/>
      <c r="C237" s="86"/>
      <c r="D237" s="88"/>
      <c r="E237" s="24"/>
      <c r="F237" s="25"/>
      <c r="G237" s="96"/>
      <c r="H237" s="86"/>
      <c r="I237" s="98"/>
    </row>
    <row r="238" spans="1:9">
      <c r="A238" s="86"/>
      <c r="B238" s="86"/>
      <c r="C238" s="86"/>
      <c r="D238" s="88"/>
      <c r="E238" s="91"/>
      <c r="F238" s="82"/>
      <c r="G238" s="96"/>
      <c r="H238" s="86"/>
      <c r="I238" s="98"/>
    </row>
    <row r="239" spans="1:9">
      <c r="A239" s="86"/>
      <c r="B239" s="86"/>
      <c r="C239" s="86"/>
      <c r="D239" s="88"/>
      <c r="E239" s="24"/>
      <c r="F239" s="25"/>
      <c r="G239" s="96"/>
      <c r="H239" s="86"/>
      <c r="I239" s="98"/>
    </row>
    <row r="240" spans="1:9">
      <c r="A240" s="86"/>
      <c r="B240" s="86"/>
      <c r="C240" s="86"/>
      <c r="D240" s="88"/>
      <c r="E240" s="24"/>
      <c r="F240" s="25"/>
      <c r="G240" s="96"/>
      <c r="H240" s="86"/>
      <c r="I240" s="98"/>
    </row>
    <row r="241" spans="1:9">
      <c r="A241" s="86"/>
      <c r="B241" s="86"/>
      <c r="C241" s="86"/>
      <c r="D241" s="88"/>
      <c r="E241" s="91"/>
      <c r="F241" s="48"/>
      <c r="G241" s="96"/>
      <c r="H241" s="86"/>
      <c r="I241" s="98"/>
    </row>
    <row r="242" spans="1:9">
      <c r="A242" s="86"/>
      <c r="B242" s="86"/>
      <c r="C242" s="86"/>
      <c r="D242" s="88"/>
      <c r="E242" s="24"/>
      <c r="F242" s="25"/>
      <c r="G242" s="96"/>
      <c r="H242" s="86"/>
      <c r="I242" s="98"/>
    </row>
    <row r="243" spans="1:9">
      <c r="A243" s="86"/>
      <c r="B243" s="86"/>
      <c r="C243" s="86"/>
      <c r="D243" s="88"/>
      <c r="E243" s="24"/>
      <c r="F243" s="25"/>
      <c r="G243" s="96"/>
      <c r="H243" s="86"/>
      <c r="I243" s="98"/>
    </row>
    <row r="244" spans="1:9">
      <c r="A244" s="86"/>
      <c r="B244" s="86"/>
      <c r="C244" s="86"/>
      <c r="D244" s="88"/>
      <c r="E244" s="24"/>
      <c r="F244" s="25"/>
      <c r="G244" s="96"/>
      <c r="H244" s="86"/>
      <c r="I244" s="98"/>
    </row>
    <row r="245" spans="1:9">
      <c r="A245" s="86"/>
      <c r="B245" s="86"/>
      <c r="C245" s="86"/>
      <c r="D245" s="88"/>
      <c r="E245" s="24"/>
      <c r="F245" s="25"/>
      <c r="G245" s="96"/>
      <c r="H245" s="86"/>
      <c r="I245" s="98"/>
    </row>
    <row r="246" spans="1:9">
      <c r="A246" s="86"/>
      <c r="B246" s="86"/>
      <c r="C246" s="86"/>
      <c r="D246" s="88"/>
      <c r="E246" s="91"/>
      <c r="F246" s="82"/>
      <c r="G246" s="96"/>
      <c r="H246" s="86"/>
      <c r="I246" s="98"/>
    </row>
    <row r="247" spans="1:9">
      <c r="A247" s="86"/>
      <c r="B247" s="86"/>
      <c r="C247" s="86"/>
      <c r="D247" s="88"/>
      <c r="E247" s="24"/>
      <c r="F247" s="25"/>
      <c r="G247" s="96"/>
      <c r="H247" s="86"/>
      <c r="I247" s="98"/>
    </row>
    <row r="248" spans="1:9">
      <c r="A248" s="86"/>
      <c r="B248" s="86"/>
      <c r="C248" s="86"/>
      <c r="D248" s="88"/>
      <c r="E248" s="91"/>
      <c r="F248" s="82"/>
      <c r="G248" s="96"/>
      <c r="H248" s="86"/>
      <c r="I248" s="98"/>
    </row>
    <row r="249" spans="1:9">
      <c r="A249" s="86"/>
      <c r="B249" s="86"/>
      <c r="C249" s="86"/>
      <c r="D249" s="88"/>
      <c r="E249" s="24"/>
      <c r="F249" s="25"/>
      <c r="G249" s="96"/>
      <c r="H249" s="86"/>
      <c r="I249" s="98"/>
    </row>
    <row r="250" spans="1:9">
      <c r="A250" s="86"/>
      <c r="B250" s="86"/>
      <c r="C250" s="86"/>
      <c r="D250" s="88"/>
      <c r="E250" s="91"/>
      <c r="F250" s="82"/>
      <c r="G250" s="96"/>
      <c r="H250" s="86"/>
      <c r="I250" s="98"/>
    </row>
    <row r="251" spans="1:9">
      <c r="A251" s="86"/>
      <c r="B251" s="86"/>
      <c r="C251" s="86"/>
      <c r="D251" s="88"/>
      <c r="E251" s="24"/>
      <c r="F251" s="25"/>
      <c r="G251" s="96"/>
      <c r="H251" s="86"/>
      <c r="I251" s="98"/>
    </row>
    <row r="252" spans="1:9">
      <c r="A252" s="86"/>
      <c r="B252" s="86"/>
      <c r="C252" s="86"/>
      <c r="D252" s="88"/>
      <c r="E252" s="91"/>
      <c r="F252" s="48"/>
      <c r="G252" s="96"/>
      <c r="H252" s="86"/>
      <c r="I252" s="98"/>
    </row>
    <row r="253" spans="1:9">
      <c r="A253" s="86"/>
      <c r="B253" s="86"/>
      <c r="C253" s="86"/>
      <c r="D253" s="88"/>
      <c r="E253" s="24"/>
      <c r="F253" s="25"/>
      <c r="G253" s="96"/>
      <c r="H253" s="86"/>
      <c r="I253" s="98"/>
    </row>
    <row r="254" spans="1:9">
      <c r="A254" s="86"/>
      <c r="B254" s="86"/>
      <c r="C254" s="86"/>
      <c r="D254" s="88"/>
      <c r="E254" s="24"/>
      <c r="F254" s="25"/>
      <c r="G254" s="96"/>
      <c r="H254" s="86"/>
      <c r="I254" s="98"/>
    </row>
    <row r="255" spans="1:9">
      <c r="A255" s="86"/>
      <c r="B255" s="86"/>
      <c r="C255" s="86"/>
      <c r="D255" s="88"/>
      <c r="E255" s="24"/>
      <c r="F255" s="25"/>
      <c r="G255" s="96"/>
      <c r="H255" s="86"/>
      <c r="I255" s="98"/>
    </row>
    <row r="256" spans="1:9">
      <c r="A256" s="86"/>
      <c r="B256" s="86"/>
      <c r="C256" s="86"/>
      <c r="D256" s="88"/>
      <c r="E256" s="24"/>
      <c r="F256" s="25"/>
      <c r="G256" s="96"/>
      <c r="H256" s="86"/>
      <c r="I256" s="98"/>
    </row>
    <row r="257" spans="1:9">
      <c r="A257" s="86"/>
      <c r="B257" s="86"/>
      <c r="C257" s="86"/>
      <c r="D257" s="88"/>
      <c r="E257" s="24"/>
      <c r="F257" s="25"/>
      <c r="G257" s="96"/>
      <c r="H257" s="86"/>
      <c r="I257" s="98"/>
    </row>
    <row r="258" spans="1:9">
      <c r="A258" s="86"/>
      <c r="B258" s="86"/>
      <c r="C258" s="86"/>
      <c r="D258" s="88"/>
      <c r="E258" s="24"/>
      <c r="F258" s="25"/>
      <c r="G258" s="96"/>
      <c r="H258" s="86"/>
      <c r="I258" s="98"/>
    </row>
    <row r="259" spans="1:9">
      <c r="A259" s="86"/>
      <c r="B259" s="86"/>
      <c r="C259" s="86"/>
      <c r="D259" s="88"/>
      <c r="E259" s="24"/>
      <c r="F259" s="25"/>
      <c r="G259" s="96"/>
      <c r="H259" s="86"/>
      <c r="I259" s="98"/>
    </row>
    <row r="260" spans="1:9">
      <c r="A260" s="86"/>
      <c r="B260" s="86"/>
      <c r="C260" s="86"/>
      <c r="D260" s="88"/>
      <c r="E260" s="24"/>
      <c r="F260" s="25"/>
      <c r="G260" s="96"/>
      <c r="H260" s="86"/>
      <c r="I260" s="98"/>
    </row>
    <row r="261" spans="1:9">
      <c r="A261" s="86"/>
      <c r="B261" s="86"/>
      <c r="C261" s="86"/>
      <c r="D261" s="88"/>
      <c r="E261" s="24"/>
      <c r="F261" s="25"/>
      <c r="G261" s="96"/>
      <c r="H261" s="86"/>
      <c r="I261" s="98"/>
    </row>
    <row r="262" spans="1:9">
      <c r="A262" s="86"/>
      <c r="B262" s="86"/>
      <c r="C262" s="86"/>
      <c r="D262" s="88"/>
      <c r="E262" s="88"/>
      <c r="F262" s="82"/>
      <c r="G262" s="96"/>
      <c r="H262" s="86"/>
      <c r="I262" s="98"/>
    </row>
    <row r="263" spans="1:9">
      <c r="A263" s="86"/>
      <c r="B263" s="86"/>
      <c r="C263" s="86"/>
      <c r="D263" s="88"/>
      <c r="E263" s="88"/>
      <c r="F263" s="48"/>
      <c r="G263" s="96"/>
      <c r="H263" s="86"/>
      <c r="I263" s="98"/>
    </row>
    <row r="264" spans="1:9">
      <c r="A264" s="86"/>
      <c r="B264" s="86"/>
      <c r="C264" s="86"/>
      <c r="D264" s="88"/>
      <c r="E264" s="24"/>
      <c r="F264" s="25"/>
      <c r="G264" s="96"/>
      <c r="H264" s="86"/>
      <c r="I264" s="98"/>
    </row>
    <row r="265" spans="1:9">
      <c r="A265" s="86"/>
      <c r="B265" s="86"/>
      <c r="C265" s="86"/>
      <c r="D265" s="88"/>
      <c r="E265" s="24"/>
      <c r="F265" s="25"/>
      <c r="G265" s="96"/>
      <c r="H265" s="86"/>
      <c r="I265" s="98"/>
    </row>
    <row r="266" spans="1:9">
      <c r="A266" s="86"/>
      <c r="B266" s="86"/>
      <c r="C266" s="86"/>
      <c r="D266" s="88"/>
      <c r="E266" s="24"/>
      <c r="F266" s="25"/>
      <c r="G266" s="96"/>
      <c r="H266" s="86"/>
      <c r="I266" s="98"/>
    </row>
    <row r="267" spans="1:9">
      <c r="A267" s="86"/>
      <c r="B267" s="86"/>
      <c r="C267" s="86"/>
      <c r="D267" s="88"/>
      <c r="E267" s="24"/>
      <c r="F267" s="25"/>
      <c r="G267" s="96"/>
      <c r="H267" s="86"/>
      <c r="I267" s="98"/>
    </row>
    <row r="268" spans="1:9">
      <c r="A268" s="86"/>
      <c r="B268" s="86"/>
      <c r="C268" s="86"/>
      <c r="D268" s="88"/>
      <c r="E268" s="24"/>
      <c r="F268" s="25"/>
      <c r="G268" s="96"/>
      <c r="H268" s="86"/>
      <c r="I268" s="98"/>
    </row>
    <row r="269" spans="1:9">
      <c r="A269" s="86"/>
      <c r="B269" s="86"/>
      <c r="C269" s="86"/>
      <c r="D269" s="88"/>
      <c r="E269" s="24"/>
      <c r="F269" s="25"/>
      <c r="G269" s="96"/>
      <c r="H269" s="86"/>
      <c r="I269" s="98"/>
    </row>
    <row r="270" spans="1:9">
      <c r="A270" s="86"/>
      <c r="B270" s="86"/>
      <c r="C270" s="86"/>
      <c r="D270" s="88"/>
      <c r="E270" s="24"/>
      <c r="F270" s="25"/>
      <c r="G270" s="96"/>
      <c r="H270" s="86"/>
      <c r="I270" s="98"/>
    </row>
    <row r="271" spans="1:9">
      <c r="A271" s="86"/>
      <c r="B271" s="86"/>
      <c r="C271" s="86"/>
      <c r="D271" s="88"/>
      <c r="E271" s="24"/>
      <c r="F271" s="25"/>
      <c r="G271" s="96"/>
      <c r="H271" s="86"/>
      <c r="I271" s="98"/>
    </row>
    <row r="272" spans="1:9">
      <c r="A272" s="86"/>
      <c r="B272" s="86"/>
      <c r="C272" s="86"/>
      <c r="D272" s="88"/>
      <c r="E272" s="88"/>
      <c r="F272" s="82"/>
      <c r="G272" s="96"/>
      <c r="H272" s="86"/>
      <c r="I272" s="98"/>
    </row>
    <row r="273" spans="1:9">
      <c r="A273" s="86"/>
      <c r="B273" s="86"/>
      <c r="C273" s="86"/>
      <c r="D273" s="88"/>
      <c r="E273" s="24"/>
      <c r="F273" s="25"/>
      <c r="G273" s="96"/>
      <c r="H273" s="86"/>
      <c r="I273" s="98"/>
    </row>
    <row r="274" spans="1:9">
      <c r="A274" s="86"/>
      <c r="B274" s="86"/>
      <c r="C274" s="86"/>
      <c r="D274" s="88"/>
      <c r="E274" s="24"/>
      <c r="F274" s="25"/>
      <c r="G274" s="96"/>
      <c r="H274" s="86"/>
      <c r="I274" s="98"/>
    </row>
    <row r="275" spans="1:9">
      <c r="A275" s="86"/>
      <c r="B275" s="86"/>
      <c r="C275" s="86"/>
      <c r="D275" s="88"/>
      <c r="E275" s="24"/>
      <c r="F275" s="25"/>
      <c r="G275" s="96"/>
      <c r="H275" s="86"/>
      <c r="I275" s="98"/>
    </row>
    <row r="276" spans="1:9">
      <c r="A276" s="86"/>
      <c r="B276" s="86"/>
      <c r="C276" s="86"/>
      <c r="D276" s="88"/>
      <c r="E276" s="88"/>
      <c r="F276" s="82"/>
      <c r="G276" s="96"/>
      <c r="H276" s="86"/>
      <c r="I276" s="98"/>
    </row>
    <row r="277" spans="1:9">
      <c r="A277" s="86"/>
      <c r="B277" s="86"/>
      <c r="C277" s="86"/>
      <c r="D277" s="88"/>
      <c r="E277" s="88"/>
      <c r="F277" s="97"/>
      <c r="G277" s="96"/>
      <c r="H277" s="86"/>
      <c r="I277" s="98"/>
    </row>
    <row r="278" spans="1:9">
      <c r="A278" s="86"/>
      <c r="B278" s="86"/>
      <c r="C278" s="86"/>
      <c r="D278" s="88"/>
      <c r="E278" s="24"/>
      <c r="F278" s="25"/>
      <c r="G278" s="96"/>
      <c r="H278" s="86"/>
      <c r="I278" s="98"/>
    </row>
    <row r="279" spans="1:9">
      <c r="A279" s="86"/>
      <c r="B279" s="86"/>
      <c r="C279" s="86"/>
      <c r="D279" s="88"/>
      <c r="E279" s="24"/>
      <c r="F279" s="25"/>
      <c r="G279" s="96"/>
      <c r="H279" s="86"/>
      <c r="I279" s="98"/>
    </row>
    <row r="280" spans="1:9">
      <c r="A280" s="86"/>
      <c r="B280" s="86"/>
      <c r="C280" s="86"/>
      <c r="D280" s="88"/>
      <c r="E280" s="24"/>
      <c r="F280" s="25"/>
      <c r="G280" s="96"/>
      <c r="H280" s="86"/>
      <c r="I280" s="98"/>
    </row>
    <row r="281" spans="1:9">
      <c r="A281" s="86"/>
      <c r="B281" s="86"/>
      <c r="C281" s="86"/>
      <c r="D281" s="88"/>
      <c r="E281" s="24"/>
      <c r="F281" s="25"/>
      <c r="G281" s="96"/>
      <c r="H281" s="86"/>
      <c r="I281" s="98"/>
    </row>
    <row r="282" spans="1:9">
      <c r="A282" s="86"/>
      <c r="B282" s="86"/>
      <c r="C282" s="86"/>
      <c r="D282" s="88"/>
      <c r="E282" s="88"/>
      <c r="F282" s="82"/>
      <c r="G282" s="96"/>
      <c r="H282" s="86"/>
      <c r="I282" s="98"/>
    </row>
    <row r="283" spans="1:9">
      <c r="A283" s="86"/>
      <c r="B283" s="86"/>
      <c r="C283" s="86"/>
      <c r="D283" s="88"/>
      <c r="E283" s="24"/>
      <c r="F283" s="25"/>
      <c r="G283" s="96"/>
      <c r="H283" s="86"/>
      <c r="I283" s="98"/>
    </row>
    <row r="284" spans="1:9">
      <c r="A284" s="86"/>
      <c r="B284" s="86"/>
      <c r="C284" s="86"/>
      <c r="D284" s="88"/>
      <c r="E284" s="24"/>
      <c r="F284" s="25"/>
      <c r="G284" s="96"/>
      <c r="H284" s="86"/>
      <c r="I284" s="98"/>
    </row>
    <row r="285" spans="1:9">
      <c r="A285" s="86"/>
      <c r="B285" s="86"/>
      <c r="C285" s="86"/>
      <c r="D285" s="88"/>
      <c r="E285" s="24"/>
      <c r="F285" s="25"/>
      <c r="G285" s="96"/>
      <c r="H285" s="86"/>
      <c r="I285" s="98"/>
    </row>
    <row r="286" spans="1:9">
      <c r="A286" s="86"/>
      <c r="B286" s="86"/>
      <c r="C286" s="86"/>
      <c r="D286" s="88"/>
      <c r="E286" s="24"/>
      <c r="F286" s="25"/>
      <c r="G286" s="96"/>
      <c r="H286" s="86"/>
      <c r="I286" s="98"/>
    </row>
    <row r="287" spans="1:9">
      <c r="A287" s="86"/>
      <c r="B287" s="86"/>
      <c r="C287" s="86"/>
      <c r="D287" s="88"/>
      <c r="E287" s="24"/>
      <c r="F287" s="25"/>
      <c r="G287" s="96"/>
      <c r="H287" s="86"/>
      <c r="I287" s="98"/>
    </row>
    <row r="288" spans="1:9">
      <c r="A288" s="86"/>
      <c r="B288" s="86"/>
      <c r="C288" s="86"/>
      <c r="D288" s="88"/>
      <c r="E288" s="24"/>
      <c r="F288" s="25"/>
      <c r="G288" s="96"/>
      <c r="H288" s="86"/>
      <c r="I288" s="98"/>
    </row>
    <row r="289" spans="1:9">
      <c r="A289" s="86"/>
      <c r="B289" s="86"/>
      <c r="C289" s="86"/>
      <c r="D289" s="88"/>
      <c r="E289" s="24"/>
      <c r="F289" s="25"/>
      <c r="G289" s="96"/>
      <c r="H289" s="86"/>
      <c r="I289" s="98"/>
    </row>
    <row r="290" spans="1:9">
      <c r="A290" s="86"/>
      <c r="B290" s="86"/>
      <c r="C290" s="86"/>
      <c r="D290" s="88"/>
      <c r="E290" s="24"/>
      <c r="F290" s="25"/>
      <c r="G290" s="96"/>
      <c r="H290" s="86"/>
      <c r="I290" s="98"/>
    </row>
    <row r="291" spans="1:9">
      <c r="A291" s="86"/>
      <c r="B291" s="86"/>
      <c r="C291" s="86"/>
      <c r="D291" s="88"/>
      <c r="E291" s="24"/>
      <c r="F291" s="25"/>
      <c r="G291" s="96"/>
      <c r="H291" s="86"/>
      <c r="I291" s="98"/>
    </row>
    <row r="292" spans="1:9">
      <c r="A292" s="86"/>
      <c r="B292" s="86"/>
      <c r="C292" s="86"/>
      <c r="D292" s="88"/>
      <c r="E292" s="24"/>
      <c r="F292" s="25"/>
      <c r="G292" s="96"/>
      <c r="H292" s="86"/>
      <c r="I292" s="98"/>
    </row>
    <row r="293" spans="1:9">
      <c r="A293" s="86"/>
      <c r="B293" s="86"/>
      <c r="C293" s="86"/>
      <c r="D293" s="88"/>
      <c r="E293" s="91"/>
      <c r="F293" s="48"/>
      <c r="G293" s="96"/>
      <c r="H293" s="86"/>
      <c r="I293" s="98"/>
    </row>
    <row r="294" spans="1:9">
      <c r="A294" s="86"/>
      <c r="B294" s="86"/>
      <c r="C294" s="86"/>
      <c r="D294" s="88"/>
      <c r="E294" s="24"/>
      <c r="F294" s="25"/>
      <c r="G294" s="96"/>
      <c r="H294" s="86"/>
      <c r="I294" s="98"/>
    </row>
    <row r="295" spans="1:9">
      <c r="A295" s="86"/>
      <c r="B295" s="86"/>
      <c r="C295" s="86"/>
      <c r="D295" s="88"/>
      <c r="E295" s="24"/>
      <c r="F295" s="25"/>
      <c r="G295" s="96"/>
      <c r="H295" s="86"/>
      <c r="I295" s="98"/>
    </row>
    <row r="296" spans="1:9">
      <c r="A296" s="86"/>
      <c r="B296" s="86"/>
      <c r="C296" s="86"/>
      <c r="D296" s="88"/>
      <c r="E296" s="24"/>
      <c r="F296" s="25"/>
      <c r="G296" s="96"/>
      <c r="H296" s="86"/>
      <c r="I296" s="98"/>
    </row>
    <row r="297" spans="1:9">
      <c r="A297" s="86"/>
      <c r="B297" s="86"/>
      <c r="C297" s="86"/>
      <c r="D297" s="88"/>
      <c r="E297" s="24"/>
      <c r="F297" s="25"/>
      <c r="G297" s="96"/>
      <c r="H297" s="86"/>
      <c r="I297" s="98"/>
    </row>
    <row r="298" spans="1:9">
      <c r="A298" s="86"/>
      <c r="B298" s="86"/>
      <c r="C298" s="86"/>
      <c r="D298" s="88"/>
      <c r="E298" s="24"/>
      <c r="F298" s="25"/>
      <c r="G298" s="96"/>
      <c r="H298" s="86"/>
      <c r="I298" s="98"/>
    </row>
    <row r="299" spans="1:9">
      <c r="A299" s="86"/>
      <c r="B299" s="86"/>
      <c r="C299" s="86"/>
      <c r="D299" s="88"/>
      <c r="E299" s="24"/>
      <c r="F299" s="25"/>
      <c r="G299" s="96"/>
      <c r="H299" s="86"/>
      <c r="I299" s="98"/>
    </row>
    <row r="300" spans="1:9">
      <c r="A300" s="86"/>
      <c r="B300" s="86"/>
      <c r="C300" s="86"/>
      <c r="D300" s="88"/>
      <c r="E300" s="24"/>
      <c r="F300" s="25"/>
      <c r="G300" s="96"/>
      <c r="H300" s="86"/>
      <c r="I300" s="98"/>
    </row>
    <row r="301" spans="1:9">
      <c r="A301" s="86"/>
      <c r="B301" s="86"/>
      <c r="C301" s="86"/>
      <c r="D301" s="88"/>
      <c r="E301" s="91"/>
      <c r="F301" s="82"/>
      <c r="G301" s="96"/>
      <c r="H301" s="86"/>
      <c r="I301" s="98"/>
    </row>
    <row r="302" spans="1:9">
      <c r="A302" s="86"/>
      <c r="B302" s="86"/>
      <c r="C302" s="86"/>
      <c r="D302" s="88"/>
      <c r="E302" s="24"/>
      <c r="F302" s="25"/>
      <c r="G302" s="96"/>
      <c r="H302" s="86"/>
      <c r="I302" s="98"/>
    </row>
    <row r="303" spans="1:9">
      <c r="A303" s="86"/>
      <c r="B303" s="86"/>
      <c r="C303" s="86"/>
      <c r="D303" s="88"/>
      <c r="E303" s="24"/>
      <c r="F303" s="25"/>
      <c r="G303" s="96"/>
      <c r="H303" s="86"/>
      <c r="I303" s="98"/>
    </row>
    <row r="304" spans="1:9">
      <c r="A304" s="86"/>
      <c r="B304" s="86"/>
      <c r="C304" s="86"/>
      <c r="D304" s="88"/>
      <c r="E304" s="24"/>
      <c r="F304" s="25"/>
      <c r="G304" s="96"/>
      <c r="H304" s="86"/>
      <c r="I304" s="98"/>
    </row>
    <row r="305" spans="1:9">
      <c r="A305" s="86"/>
      <c r="B305" s="86"/>
      <c r="C305" s="86"/>
      <c r="D305" s="88"/>
      <c r="E305" s="24"/>
      <c r="F305" s="25"/>
      <c r="G305" s="96"/>
      <c r="H305" s="86"/>
      <c r="I305" s="98"/>
    </row>
    <row r="306" spans="1:9">
      <c r="A306" s="86"/>
      <c r="B306" s="86"/>
      <c r="C306" s="86"/>
      <c r="D306" s="88"/>
      <c r="E306" s="24"/>
      <c r="F306" s="25"/>
      <c r="G306" s="96"/>
      <c r="H306" s="86"/>
      <c r="I306" s="98"/>
    </row>
    <row r="307" spans="1:9">
      <c r="A307" s="86"/>
      <c r="B307" s="86"/>
      <c r="C307" s="86"/>
      <c r="D307" s="88"/>
      <c r="E307" s="24"/>
      <c r="F307" s="25"/>
      <c r="G307" s="96"/>
      <c r="H307" s="86"/>
      <c r="I307" s="98"/>
    </row>
    <row r="308" spans="1:9">
      <c r="A308" s="86"/>
      <c r="B308" s="86"/>
      <c r="C308" s="86"/>
      <c r="D308" s="88"/>
      <c r="E308" s="91"/>
      <c r="F308" s="48"/>
      <c r="G308" s="96"/>
      <c r="H308" s="86"/>
      <c r="I308" s="98"/>
    </row>
    <row r="309" spans="1:9">
      <c r="A309" s="86"/>
      <c r="B309" s="86"/>
      <c r="C309" s="86"/>
      <c r="D309" s="88"/>
      <c r="E309" s="24"/>
      <c r="F309" s="25"/>
      <c r="G309" s="96"/>
      <c r="H309" s="86"/>
      <c r="I309" s="98"/>
    </row>
    <row r="310" spans="1:9">
      <c r="A310" s="86"/>
      <c r="B310" s="86"/>
      <c r="C310" s="86"/>
      <c r="D310" s="88"/>
      <c r="E310" s="24"/>
      <c r="F310" s="25"/>
      <c r="G310" s="96"/>
      <c r="H310" s="86"/>
      <c r="I310" s="98"/>
    </row>
    <row r="311" spans="1:9">
      <c r="A311" s="86"/>
      <c r="B311" s="86"/>
      <c r="C311" s="86"/>
      <c r="D311" s="88"/>
      <c r="E311" s="24"/>
      <c r="F311" s="25"/>
      <c r="G311" s="96"/>
      <c r="H311" s="86"/>
      <c r="I311" s="98"/>
    </row>
    <row r="312" spans="1:9">
      <c r="A312" s="86"/>
      <c r="B312" s="86"/>
      <c r="C312" s="86"/>
      <c r="D312" s="88"/>
      <c r="E312" s="24"/>
      <c r="F312" s="25"/>
      <c r="G312" s="96"/>
      <c r="H312" s="86"/>
      <c r="I312" s="98"/>
    </row>
    <row r="313" spans="1:9">
      <c r="A313" s="86"/>
      <c r="B313" s="86"/>
      <c r="C313" s="86"/>
      <c r="D313" s="88"/>
      <c r="E313" s="88"/>
      <c r="F313" s="48"/>
      <c r="G313" s="96"/>
      <c r="H313" s="86"/>
      <c r="I313" s="98"/>
    </row>
    <row r="314" spans="1:9">
      <c r="A314" s="86"/>
      <c r="B314" s="86"/>
      <c r="C314" s="86"/>
      <c r="D314" s="88"/>
      <c r="E314" s="24"/>
      <c r="F314" s="25"/>
      <c r="G314" s="96"/>
      <c r="H314" s="86"/>
      <c r="I314" s="98"/>
    </row>
    <row r="315" spans="1:9">
      <c r="A315" s="86"/>
      <c r="B315" s="86"/>
      <c r="C315" s="86"/>
      <c r="D315" s="88"/>
      <c r="E315" s="24"/>
      <c r="F315" s="25"/>
      <c r="G315" s="96"/>
      <c r="H315" s="86"/>
      <c r="I315" s="98"/>
    </row>
    <row r="316" spans="1:9">
      <c r="A316" s="86"/>
      <c r="B316" s="86"/>
      <c r="C316" s="86"/>
      <c r="D316" s="88"/>
      <c r="E316" s="24"/>
      <c r="F316" s="25"/>
      <c r="G316" s="96"/>
      <c r="H316" s="86"/>
      <c r="I316" s="98"/>
    </row>
    <row r="317" spans="1:9">
      <c r="A317" s="86"/>
      <c r="B317" s="86"/>
      <c r="C317" s="86"/>
      <c r="D317" s="88"/>
      <c r="E317" s="24"/>
      <c r="F317" s="25"/>
      <c r="G317" s="96"/>
      <c r="H317" s="86"/>
      <c r="I317" s="98"/>
    </row>
    <row r="318" spans="1:9">
      <c r="A318" s="86"/>
      <c r="B318" s="86"/>
      <c r="C318" s="86"/>
      <c r="D318" s="88"/>
      <c r="E318" s="24"/>
      <c r="F318" s="25"/>
      <c r="G318" s="96"/>
      <c r="H318" s="86"/>
      <c r="I318" s="98"/>
    </row>
    <row r="319" spans="1:9">
      <c r="A319" s="86"/>
      <c r="B319" s="86"/>
      <c r="C319" s="86"/>
      <c r="D319" s="88"/>
      <c r="E319" s="24"/>
      <c r="F319" s="25"/>
      <c r="G319" s="96"/>
      <c r="H319" s="86"/>
      <c r="I319" s="98"/>
    </row>
    <row r="320" spans="1:9">
      <c r="A320" s="86"/>
      <c r="B320" s="86"/>
      <c r="C320" s="86"/>
      <c r="D320" s="88"/>
      <c r="E320" s="88"/>
      <c r="F320" s="82"/>
      <c r="G320" s="96"/>
      <c r="H320" s="86"/>
      <c r="I320" s="98"/>
    </row>
    <row r="321" spans="1:9">
      <c r="A321" s="86"/>
      <c r="B321" s="86"/>
      <c r="C321" s="86"/>
      <c r="D321" s="88"/>
      <c r="E321" s="24"/>
      <c r="F321" s="25"/>
      <c r="G321" s="96"/>
      <c r="H321" s="86"/>
      <c r="I321" s="98"/>
    </row>
    <row r="322" spans="1:9">
      <c r="A322" s="86"/>
      <c r="B322" s="86"/>
      <c r="C322" s="86"/>
      <c r="D322" s="88"/>
      <c r="E322" s="24"/>
      <c r="F322" s="25"/>
      <c r="G322" s="96"/>
      <c r="H322" s="86"/>
      <c r="I322" s="98"/>
    </row>
    <row r="323" spans="1:9">
      <c r="A323" s="86"/>
      <c r="B323" s="86"/>
      <c r="C323" s="86"/>
      <c r="D323" s="88"/>
      <c r="E323" s="24"/>
      <c r="F323" s="25"/>
      <c r="G323" s="96"/>
      <c r="H323" s="86"/>
      <c r="I323" s="98"/>
    </row>
    <row r="324" spans="1:9">
      <c r="A324" s="86"/>
      <c r="B324" s="86"/>
      <c r="C324" s="86"/>
      <c r="D324" s="88"/>
      <c r="E324" s="24"/>
      <c r="F324" s="25"/>
      <c r="G324" s="96"/>
      <c r="H324" s="86"/>
      <c r="I324" s="98"/>
    </row>
    <row r="325" spans="1:9">
      <c r="A325" s="86"/>
      <c r="B325" s="86"/>
      <c r="C325" s="86"/>
      <c r="D325" s="88"/>
      <c r="E325" s="91"/>
      <c r="F325" s="48"/>
      <c r="G325" s="96"/>
      <c r="H325" s="86"/>
      <c r="I325" s="98"/>
    </row>
    <row r="326" spans="1:9">
      <c r="A326" s="86"/>
      <c r="B326" s="86"/>
      <c r="C326" s="86"/>
      <c r="D326" s="88"/>
      <c r="E326" s="24"/>
      <c r="F326" s="25"/>
      <c r="G326" s="96"/>
      <c r="H326" s="86"/>
      <c r="I326" s="98"/>
    </row>
    <row r="327" spans="1:9">
      <c r="A327" s="86"/>
      <c r="B327" s="86"/>
      <c r="C327" s="86"/>
      <c r="D327" s="88"/>
      <c r="E327" s="24"/>
      <c r="F327" s="25"/>
      <c r="G327" s="96"/>
      <c r="H327" s="86"/>
      <c r="I327" s="98"/>
    </row>
    <row r="328" spans="1:9">
      <c r="A328" s="86"/>
      <c r="B328" s="86"/>
      <c r="C328" s="86"/>
      <c r="D328" s="88"/>
      <c r="E328" s="88"/>
      <c r="F328" s="48"/>
      <c r="G328" s="96"/>
      <c r="H328" s="86"/>
      <c r="I328" s="98"/>
    </row>
    <row r="329" spans="1:9">
      <c r="A329" s="86"/>
      <c r="B329" s="86"/>
      <c r="C329" s="86"/>
      <c r="D329" s="88"/>
      <c r="E329" s="24"/>
      <c r="F329" s="25"/>
      <c r="G329" s="96"/>
      <c r="H329" s="86"/>
      <c r="I329" s="98"/>
    </row>
    <row r="330" spans="1:9">
      <c r="A330" s="86"/>
      <c r="B330" s="86"/>
      <c r="C330" s="86"/>
      <c r="D330" s="88"/>
      <c r="E330" s="24"/>
      <c r="F330" s="25"/>
      <c r="G330" s="96"/>
      <c r="H330" s="86"/>
      <c r="I330" s="98"/>
    </row>
    <row r="331" spans="1:9">
      <c r="A331" s="86"/>
      <c r="B331" s="86"/>
      <c r="C331" s="86"/>
      <c r="D331" s="88"/>
      <c r="E331" s="24"/>
      <c r="F331" s="25"/>
      <c r="G331" s="96"/>
      <c r="H331" s="86"/>
      <c r="I331" s="98"/>
    </row>
    <row r="332" spans="1:9">
      <c r="A332" s="86"/>
      <c r="B332" s="86"/>
      <c r="C332" s="86"/>
      <c r="D332" s="88"/>
      <c r="E332" s="91"/>
      <c r="F332" s="48"/>
      <c r="G332" s="96"/>
      <c r="H332" s="86"/>
      <c r="I332" s="98"/>
    </row>
    <row r="333" spans="1:9">
      <c r="A333" s="86"/>
      <c r="B333" s="86"/>
      <c r="C333" s="86"/>
      <c r="D333" s="88"/>
      <c r="E333" s="24"/>
      <c r="F333" s="25"/>
      <c r="G333" s="96"/>
      <c r="H333" s="86"/>
      <c r="I333" s="98"/>
    </row>
    <row r="334" spans="1:9">
      <c r="A334" s="86"/>
      <c r="B334" s="86"/>
      <c r="C334" s="86"/>
      <c r="D334" s="88"/>
      <c r="E334" s="24"/>
      <c r="F334" s="25"/>
      <c r="G334" s="96"/>
      <c r="H334" s="86"/>
      <c r="I334" s="98"/>
    </row>
    <row r="335" spans="1:9">
      <c r="A335" s="86"/>
      <c r="B335" s="86"/>
      <c r="C335" s="86"/>
      <c r="D335" s="88"/>
      <c r="E335" s="24"/>
      <c r="F335" s="25"/>
      <c r="G335" s="96"/>
      <c r="H335" s="86"/>
      <c r="I335" s="98"/>
    </row>
    <row r="336" spans="1:9">
      <c r="A336" s="86"/>
      <c r="B336" s="86"/>
      <c r="C336" s="86"/>
      <c r="D336" s="88"/>
      <c r="E336" s="24"/>
      <c r="F336" s="25"/>
      <c r="G336" s="96"/>
      <c r="H336" s="86"/>
      <c r="I336" s="98"/>
    </row>
    <row r="337" spans="1:9">
      <c r="A337" s="86"/>
      <c r="B337" s="86"/>
      <c r="C337" s="86"/>
      <c r="D337" s="88"/>
      <c r="E337" s="88"/>
      <c r="F337" s="48"/>
      <c r="G337" s="96"/>
      <c r="H337" s="86"/>
      <c r="I337" s="98"/>
    </row>
    <row r="338" spans="1:9">
      <c r="A338" s="86"/>
      <c r="B338" s="86"/>
      <c r="C338" s="86"/>
      <c r="D338" s="88"/>
      <c r="E338" s="24"/>
      <c r="F338" s="25"/>
      <c r="G338" s="96"/>
      <c r="H338" s="86"/>
      <c r="I338" s="98"/>
    </row>
    <row r="339" spans="1:9">
      <c r="A339" s="86"/>
      <c r="B339" s="86"/>
      <c r="C339" s="86"/>
      <c r="D339" s="88"/>
      <c r="E339" s="24"/>
      <c r="F339" s="25"/>
      <c r="G339" s="96"/>
      <c r="H339" s="86"/>
      <c r="I339" s="98"/>
    </row>
    <row r="340" spans="1:9">
      <c r="A340" s="86"/>
      <c r="B340" s="86"/>
      <c r="C340" s="86"/>
      <c r="D340" s="88"/>
      <c r="E340" s="24"/>
      <c r="F340" s="25"/>
      <c r="G340" s="96"/>
      <c r="H340" s="86"/>
      <c r="I340" s="98"/>
    </row>
    <row r="341" spans="1:9">
      <c r="A341" s="86"/>
      <c r="B341" s="86"/>
      <c r="C341" s="86"/>
      <c r="D341" s="88"/>
      <c r="E341" s="88"/>
      <c r="F341" s="48"/>
      <c r="G341" s="96"/>
      <c r="H341" s="86"/>
      <c r="I341" s="98"/>
    </row>
    <row r="342" spans="1:9">
      <c r="A342" s="86"/>
      <c r="B342" s="86"/>
      <c r="C342" s="86"/>
      <c r="D342" s="88"/>
      <c r="E342" s="24"/>
      <c r="F342" s="25"/>
      <c r="G342" s="96"/>
      <c r="H342" s="86"/>
      <c r="I342" s="98"/>
    </row>
    <row r="343" spans="1:9">
      <c r="A343" s="86"/>
      <c r="B343" s="86"/>
      <c r="C343" s="86"/>
      <c r="D343" s="88"/>
      <c r="E343" s="88"/>
      <c r="F343" s="82"/>
      <c r="G343" s="96"/>
      <c r="H343" s="86"/>
      <c r="I343" s="98"/>
    </row>
    <row r="344" spans="1:9">
      <c r="A344" s="86"/>
      <c r="B344" s="86"/>
      <c r="C344" s="86"/>
      <c r="D344" s="88"/>
      <c r="E344" s="24"/>
      <c r="F344" s="25"/>
      <c r="G344" s="96"/>
      <c r="H344" s="86"/>
      <c r="I344" s="98"/>
    </row>
    <row r="345" spans="1:9">
      <c r="A345" s="86"/>
      <c r="B345" s="86"/>
      <c r="C345" s="86"/>
      <c r="D345" s="88"/>
      <c r="E345" s="88"/>
      <c r="F345" s="82"/>
      <c r="G345" s="96"/>
      <c r="H345" s="86"/>
      <c r="I345" s="98"/>
    </row>
    <row r="346" spans="1:9">
      <c r="A346" s="86"/>
      <c r="B346" s="86"/>
      <c r="C346" s="86"/>
      <c r="D346" s="88"/>
      <c r="E346" s="91"/>
      <c r="F346" s="82"/>
      <c r="G346" s="96"/>
      <c r="H346" s="86"/>
      <c r="I346" s="98"/>
    </row>
    <row r="347" spans="1:9">
      <c r="A347" s="86"/>
      <c r="B347" s="86"/>
      <c r="C347" s="86"/>
      <c r="D347" s="88"/>
      <c r="E347" s="24"/>
      <c r="F347" s="25"/>
      <c r="G347" s="96"/>
      <c r="H347" s="86"/>
      <c r="I347" s="98"/>
    </row>
    <row r="348" spans="1:9">
      <c r="A348" s="86"/>
      <c r="B348" s="86"/>
      <c r="C348" s="86"/>
      <c r="D348" s="88"/>
      <c r="E348" s="88"/>
      <c r="F348" s="82"/>
      <c r="G348" s="96"/>
      <c r="H348" s="86"/>
      <c r="I348" s="98"/>
    </row>
    <row r="349" spans="1:9">
      <c r="A349" s="86"/>
      <c r="B349" s="86"/>
      <c r="C349" s="86"/>
      <c r="D349" s="88"/>
      <c r="E349" s="24"/>
      <c r="F349" s="25"/>
      <c r="G349" s="96"/>
      <c r="H349" s="86"/>
      <c r="I349" s="98"/>
    </row>
    <row r="350" spans="1:9">
      <c r="A350" s="86"/>
      <c r="B350" s="86"/>
      <c r="C350" s="86"/>
      <c r="D350" s="88"/>
      <c r="E350" s="88"/>
      <c r="F350" s="82"/>
      <c r="G350" s="96"/>
      <c r="H350" s="86"/>
      <c r="I350" s="98"/>
    </row>
    <row r="351" spans="1:9">
      <c r="A351" s="86"/>
      <c r="B351" s="86"/>
      <c r="C351" s="86"/>
      <c r="D351" s="88"/>
      <c r="E351" s="24"/>
      <c r="F351" s="25"/>
      <c r="G351" s="96"/>
      <c r="H351" s="86"/>
      <c r="I351" s="98"/>
    </row>
    <row r="352" spans="1:9">
      <c r="A352" s="86"/>
      <c r="B352" s="86"/>
      <c r="C352" s="86"/>
      <c r="D352" s="88"/>
      <c r="E352" s="24"/>
      <c r="F352" s="25"/>
      <c r="G352" s="96"/>
      <c r="H352" s="86"/>
      <c r="I352" s="98"/>
    </row>
    <row r="353" spans="1:9">
      <c r="A353" s="86"/>
      <c r="B353" s="86"/>
      <c r="C353" s="86"/>
      <c r="D353" s="88"/>
      <c r="E353" s="91"/>
      <c r="F353" s="48"/>
      <c r="G353" s="96"/>
      <c r="H353" s="86"/>
      <c r="I353" s="98"/>
    </row>
    <row r="354" spans="1:9">
      <c r="A354" s="86"/>
      <c r="B354" s="86"/>
      <c r="C354" s="86"/>
      <c r="D354" s="88"/>
      <c r="E354" s="24"/>
      <c r="F354" s="25"/>
      <c r="G354" s="96"/>
      <c r="H354" s="86"/>
      <c r="I354" s="98"/>
    </row>
    <row r="355" spans="1:9">
      <c r="A355" s="86"/>
      <c r="B355" s="86"/>
      <c r="C355" s="86"/>
      <c r="D355" s="88"/>
      <c r="E355" s="24"/>
      <c r="F355" s="25"/>
      <c r="G355" s="96"/>
      <c r="H355" s="86"/>
      <c r="I355" s="98"/>
    </row>
    <row r="356" spans="1:9">
      <c r="A356" s="86"/>
      <c r="B356" s="86"/>
      <c r="C356" s="86"/>
      <c r="D356" s="88"/>
      <c r="E356" s="24"/>
      <c r="F356" s="25"/>
      <c r="G356" s="96"/>
      <c r="H356" s="86"/>
      <c r="I356" s="98"/>
    </row>
    <row r="357" spans="1:9">
      <c r="A357" s="86"/>
      <c r="B357" s="86"/>
      <c r="C357" s="86"/>
      <c r="D357" s="88"/>
      <c r="E357" s="24"/>
      <c r="F357" s="25"/>
      <c r="G357" s="96"/>
      <c r="H357" s="86"/>
      <c r="I357" s="98"/>
    </row>
    <row r="358" spans="1:9">
      <c r="A358" s="86"/>
      <c r="B358" s="86"/>
      <c r="C358" s="86"/>
      <c r="D358" s="88"/>
      <c r="E358" s="24"/>
      <c r="F358" s="25"/>
      <c r="G358" s="96"/>
      <c r="H358" s="86"/>
      <c r="I358" s="98"/>
    </row>
    <row r="359" spans="1:9">
      <c r="A359" s="86"/>
      <c r="B359" s="86"/>
      <c r="C359" s="86"/>
      <c r="D359" s="88"/>
      <c r="E359" s="24"/>
      <c r="F359" s="25"/>
      <c r="G359" s="96"/>
      <c r="H359" s="86"/>
      <c r="I359" s="98"/>
    </row>
    <row r="360" spans="1:9">
      <c r="A360" s="86"/>
      <c r="B360" s="86"/>
      <c r="C360" s="86"/>
      <c r="D360" s="88"/>
      <c r="E360" s="24"/>
      <c r="F360" s="25"/>
      <c r="G360" s="96"/>
      <c r="H360" s="86"/>
      <c r="I360" s="98"/>
    </row>
    <row r="361" spans="1:9">
      <c r="A361" s="86"/>
      <c r="B361" s="86"/>
      <c r="C361" s="86"/>
      <c r="D361" s="88"/>
      <c r="E361" s="24"/>
      <c r="F361" s="25"/>
      <c r="G361" s="96"/>
      <c r="H361" s="86"/>
      <c r="I361" s="98"/>
    </row>
    <row r="362" spans="1:9">
      <c r="A362" s="86"/>
      <c r="B362" s="86"/>
      <c r="C362" s="86"/>
      <c r="D362" s="88"/>
      <c r="E362" s="91"/>
      <c r="F362" s="82"/>
      <c r="G362" s="96"/>
      <c r="H362" s="86"/>
      <c r="I362" s="98"/>
    </row>
    <row r="363" spans="1:9">
      <c r="A363" s="86"/>
      <c r="B363" s="86"/>
      <c r="C363" s="86"/>
      <c r="D363" s="88"/>
      <c r="E363" s="24"/>
      <c r="F363" s="25"/>
      <c r="G363" s="96"/>
      <c r="H363" s="86"/>
      <c r="I363" s="98"/>
    </row>
    <row r="364" spans="1:9">
      <c r="A364" s="86"/>
      <c r="B364" s="86"/>
      <c r="C364" s="86"/>
      <c r="D364" s="88"/>
      <c r="E364" s="24"/>
      <c r="F364" s="25"/>
      <c r="G364" s="96"/>
      <c r="H364" s="86"/>
      <c r="I364" s="98"/>
    </row>
    <row r="365" spans="1:9">
      <c r="A365" s="86"/>
      <c r="B365" s="86"/>
      <c r="C365" s="86"/>
      <c r="D365" s="88"/>
      <c r="E365" s="24"/>
      <c r="F365" s="25"/>
      <c r="G365" s="96"/>
      <c r="H365" s="86"/>
      <c r="I365" s="98"/>
    </row>
    <row r="366" spans="1:9">
      <c r="A366" s="86"/>
      <c r="B366" s="86"/>
      <c r="C366" s="86"/>
      <c r="D366" s="88"/>
      <c r="E366" s="24"/>
      <c r="F366" s="25"/>
      <c r="G366" s="96"/>
      <c r="H366" s="86"/>
      <c r="I366" s="98"/>
    </row>
    <row r="367" spans="1:9">
      <c r="A367" s="70"/>
      <c r="B367" s="70"/>
      <c r="C367" s="70"/>
      <c r="D367" s="88"/>
      <c r="E367" s="26"/>
      <c r="F367" s="27"/>
      <c r="G367" s="72"/>
      <c r="H367" s="70"/>
    </row>
    <row r="368" spans="1:9">
      <c r="A368" s="70"/>
      <c r="B368" s="70"/>
      <c r="C368" s="70"/>
      <c r="D368" s="88"/>
      <c r="E368" s="26"/>
      <c r="F368" s="27"/>
      <c r="G368" s="72"/>
      <c r="H368" s="70"/>
    </row>
    <row r="369" spans="1:8">
      <c r="A369" s="70"/>
      <c r="B369" s="70"/>
      <c r="C369" s="70"/>
      <c r="D369" s="88"/>
      <c r="E369" s="26"/>
      <c r="F369" s="27"/>
      <c r="G369" s="72"/>
      <c r="H369" s="70"/>
    </row>
    <row r="370" spans="1:8">
      <c r="A370" s="70"/>
      <c r="B370" s="70"/>
      <c r="C370" s="70"/>
      <c r="D370" s="88"/>
      <c r="E370" s="80"/>
      <c r="F370" s="48"/>
      <c r="G370" s="72"/>
      <c r="H370" s="70"/>
    </row>
    <row r="371" spans="1:8">
      <c r="A371" s="70"/>
      <c r="B371" s="70"/>
      <c r="C371" s="70"/>
      <c r="D371" s="88"/>
      <c r="E371" s="26"/>
      <c r="F371" s="27"/>
      <c r="G371" s="72"/>
      <c r="H371" s="70"/>
    </row>
    <row r="372" spans="1:8">
      <c r="A372" s="70"/>
      <c r="B372" s="70"/>
      <c r="C372" s="70"/>
      <c r="D372" s="88"/>
      <c r="E372" s="26"/>
      <c r="F372" s="27"/>
      <c r="G372" s="72"/>
      <c r="H372" s="70"/>
    </row>
    <row r="373" spans="1:8">
      <c r="A373" s="70"/>
      <c r="B373" s="70"/>
      <c r="C373" s="70"/>
      <c r="D373" s="88"/>
      <c r="E373" s="26"/>
      <c r="F373" s="27"/>
      <c r="G373" s="72"/>
      <c r="H373" s="70"/>
    </row>
    <row r="374" spans="1:8">
      <c r="A374" s="70"/>
      <c r="B374" s="70"/>
      <c r="C374" s="70"/>
      <c r="D374" s="88"/>
      <c r="E374" s="26"/>
      <c r="F374" s="27"/>
      <c r="G374" s="72"/>
      <c r="H374" s="70"/>
    </row>
    <row r="375" spans="1:8">
      <c r="A375" s="70"/>
      <c r="B375" s="70"/>
      <c r="C375" s="70"/>
      <c r="D375" s="88"/>
      <c r="E375" s="26"/>
      <c r="F375" s="27"/>
      <c r="G375" s="72"/>
      <c r="H375" s="70"/>
    </row>
    <row r="376" spans="1:8">
      <c r="A376" s="70"/>
      <c r="B376" s="70"/>
      <c r="C376" s="70"/>
      <c r="D376" s="88"/>
      <c r="E376" s="26"/>
      <c r="F376" s="27"/>
      <c r="G376" s="72"/>
      <c r="H376" s="70"/>
    </row>
    <row r="377" spans="1:8">
      <c r="A377" s="70"/>
      <c r="B377" s="70"/>
      <c r="C377" s="70"/>
      <c r="D377" s="88"/>
      <c r="E377" s="80"/>
      <c r="F377" s="82"/>
      <c r="G377" s="72"/>
      <c r="H377" s="70"/>
    </row>
    <row r="378" spans="1:8">
      <c r="A378" s="70"/>
      <c r="B378" s="70"/>
      <c r="C378" s="70"/>
      <c r="D378" s="88"/>
      <c r="E378" s="26"/>
      <c r="F378" s="27"/>
      <c r="G378" s="72"/>
      <c r="H378" s="70"/>
    </row>
    <row r="379" spans="1:8">
      <c r="A379" s="70"/>
      <c r="B379" s="70"/>
      <c r="C379" s="70"/>
      <c r="D379" s="88"/>
      <c r="E379" s="26"/>
      <c r="F379" s="27"/>
      <c r="G379" s="72"/>
      <c r="H379" s="70"/>
    </row>
    <row r="380" spans="1:8">
      <c r="A380" s="70"/>
      <c r="B380" s="70"/>
      <c r="C380" s="70"/>
      <c r="D380" s="88"/>
      <c r="E380" s="80"/>
      <c r="F380" s="48"/>
      <c r="G380" s="72"/>
      <c r="H380" s="70"/>
    </row>
    <row r="381" spans="1:8">
      <c r="A381" s="70"/>
      <c r="B381" s="70"/>
      <c r="C381" s="70"/>
      <c r="D381" s="88"/>
      <c r="E381" s="26"/>
      <c r="F381" s="27"/>
      <c r="G381" s="72"/>
      <c r="H381" s="70"/>
    </row>
    <row r="382" spans="1:8">
      <c r="A382" s="70"/>
      <c r="B382" s="70"/>
      <c r="C382" s="70"/>
      <c r="D382" s="88"/>
      <c r="E382" s="26"/>
      <c r="F382" s="27"/>
      <c r="G382" s="72"/>
      <c r="H382" s="70"/>
    </row>
    <row r="383" spans="1:8">
      <c r="A383" s="70"/>
      <c r="B383" s="70"/>
      <c r="C383" s="70"/>
      <c r="D383" s="88"/>
      <c r="E383" s="79"/>
      <c r="F383" s="48"/>
      <c r="G383" s="72"/>
      <c r="H383" s="70"/>
    </row>
    <row r="384" spans="1:8">
      <c r="A384" s="70"/>
      <c r="B384" s="70"/>
      <c r="C384" s="70"/>
      <c r="D384" s="88"/>
      <c r="E384" s="26"/>
      <c r="F384" s="27"/>
      <c r="G384" s="72"/>
      <c r="H384" s="70"/>
    </row>
    <row r="385" spans="1:8">
      <c r="A385" s="70"/>
      <c r="B385" s="70"/>
      <c r="C385" s="70"/>
      <c r="D385" s="88"/>
      <c r="E385" s="26"/>
      <c r="F385" s="27"/>
      <c r="G385" s="72"/>
      <c r="H385" s="70"/>
    </row>
    <row r="386" spans="1:8">
      <c r="A386" s="70"/>
      <c r="B386" s="70"/>
      <c r="C386" s="70"/>
      <c r="D386" s="88"/>
      <c r="E386" s="26"/>
      <c r="F386" s="27"/>
      <c r="G386" s="72"/>
      <c r="H386" s="70"/>
    </row>
    <row r="387" spans="1:8">
      <c r="A387" s="70"/>
      <c r="B387" s="70"/>
      <c r="C387" s="70"/>
      <c r="D387" s="88"/>
      <c r="E387" s="26"/>
      <c r="F387" s="27"/>
      <c r="G387" s="72"/>
      <c r="H387" s="70"/>
    </row>
    <row r="388" spans="1:8">
      <c r="A388" s="70"/>
      <c r="B388" s="70"/>
      <c r="C388" s="70"/>
      <c r="D388" s="88"/>
      <c r="E388" s="26"/>
      <c r="F388" s="27"/>
      <c r="G388" s="72"/>
      <c r="H388" s="70"/>
    </row>
    <row r="389" spans="1:8">
      <c r="A389" s="70"/>
      <c r="B389" s="70"/>
      <c r="C389" s="70"/>
      <c r="D389" s="88"/>
      <c r="E389" s="26"/>
      <c r="F389" s="27"/>
      <c r="G389" s="72"/>
      <c r="H389" s="70"/>
    </row>
    <row r="390" spans="1:8">
      <c r="A390" s="70"/>
      <c r="B390" s="70"/>
      <c r="C390" s="70"/>
      <c r="D390" s="88"/>
      <c r="E390" s="26"/>
      <c r="F390" s="27"/>
      <c r="G390" s="72"/>
      <c r="H390" s="70"/>
    </row>
    <row r="391" spans="1:8">
      <c r="A391" s="70"/>
      <c r="B391" s="70"/>
      <c r="C391" s="70"/>
      <c r="D391" s="88"/>
      <c r="E391" s="80"/>
      <c r="F391" s="82"/>
      <c r="G391" s="72"/>
      <c r="H391" s="70"/>
    </row>
    <row r="392" spans="1:8">
      <c r="A392" s="70"/>
      <c r="B392" s="70"/>
      <c r="C392" s="70"/>
      <c r="D392" s="88"/>
      <c r="E392" s="26"/>
      <c r="F392" s="27"/>
      <c r="G392" s="72"/>
      <c r="H392" s="70"/>
    </row>
    <row r="393" spans="1:8">
      <c r="A393" s="70"/>
      <c r="B393" s="70"/>
      <c r="C393" s="70"/>
      <c r="D393" s="88"/>
      <c r="E393" s="26"/>
      <c r="F393" s="27"/>
      <c r="G393" s="72"/>
      <c r="H393" s="70"/>
    </row>
    <row r="394" spans="1:8">
      <c r="A394" s="70"/>
      <c r="B394" s="70"/>
      <c r="C394" s="70"/>
      <c r="D394" s="88"/>
      <c r="E394" s="26"/>
      <c r="F394" s="27"/>
      <c r="G394" s="72"/>
      <c r="H394" s="70"/>
    </row>
    <row r="395" spans="1:8">
      <c r="A395" s="70"/>
      <c r="B395" s="70"/>
      <c r="C395" s="70"/>
      <c r="D395" s="88"/>
      <c r="E395" s="26"/>
      <c r="F395" s="27"/>
      <c r="G395" s="72"/>
      <c r="H395" s="70"/>
    </row>
    <row r="396" spans="1:8">
      <c r="A396" s="70"/>
      <c r="B396" s="70"/>
      <c r="C396" s="70"/>
      <c r="D396" s="88"/>
      <c r="E396" s="26"/>
      <c r="F396" s="27"/>
      <c r="G396" s="72"/>
      <c r="H396" s="70"/>
    </row>
    <row r="397" spans="1:8">
      <c r="A397" s="70"/>
      <c r="B397" s="70"/>
      <c r="C397" s="70"/>
      <c r="D397" s="88"/>
      <c r="E397" s="26"/>
      <c r="F397" s="27"/>
      <c r="G397" s="72"/>
      <c r="H397" s="70"/>
    </row>
    <row r="398" spans="1:8">
      <c r="A398" s="70"/>
      <c r="B398" s="70"/>
      <c r="C398" s="70"/>
      <c r="D398" s="88"/>
      <c r="E398" s="80"/>
      <c r="F398" s="48"/>
      <c r="G398" s="72"/>
      <c r="H398" s="70"/>
    </row>
    <row r="399" spans="1:8">
      <c r="A399" s="70"/>
      <c r="B399" s="70"/>
      <c r="C399" s="70"/>
      <c r="D399" s="88"/>
      <c r="E399" s="26"/>
      <c r="F399" s="27"/>
      <c r="G399" s="72"/>
      <c r="H399" s="70"/>
    </row>
    <row r="400" spans="1:8">
      <c r="A400" s="70"/>
      <c r="B400" s="70"/>
      <c r="C400" s="70"/>
      <c r="D400" s="88"/>
      <c r="E400" s="26"/>
      <c r="F400" s="27"/>
      <c r="G400" s="72"/>
      <c r="H400" s="70"/>
    </row>
    <row r="401" spans="1:8">
      <c r="A401" s="70"/>
      <c r="B401" s="70"/>
      <c r="C401" s="70"/>
      <c r="D401" s="88"/>
      <c r="E401" s="71"/>
      <c r="F401" s="82"/>
      <c r="G401" s="72"/>
      <c r="H401" s="70"/>
    </row>
    <row r="402" spans="1:8">
      <c r="A402" s="70"/>
      <c r="B402" s="70"/>
      <c r="C402" s="70"/>
      <c r="D402" s="88"/>
      <c r="E402" s="26"/>
      <c r="F402" s="27"/>
      <c r="G402" s="72"/>
      <c r="H402" s="70"/>
    </row>
    <row r="403" spans="1:8">
      <c r="A403" s="70"/>
      <c r="B403" s="70"/>
      <c r="C403" s="70"/>
      <c r="D403" s="88"/>
      <c r="E403" s="26"/>
      <c r="F403" s="27"/>
      <c r="G403" s="72"/>
      <c r="H403" s="70"/>
    </row>
    <row r="404" spans="1:8">
      <c r="A404" s="70"/>
      <c r="B404" s="70"/>
      <c r="C404" s="70"/>
      <c r="D404" s="88"/>
      <c r="E404" s="26"/>
      <c r="F404" s="27"/>
      <c r="G404" s="72"/>
      <c r="H404" s="70"/>
    </row>
    <row r="405" spans="1:8">
      <c r="A405" s="70"/>
      <c r="B405" s="70"/>
      <c r="C405" s="70"/>
      <c r="D405" s="88"/>
      <c r="E405" s="26"/>
      <c r="F405" s="27"/>
      <c r="G405" s="72"/>
      <c r="H405" s="70"/>
    </row>
    <row r="406" spans="1:8">
      <c r="A406" s="70"/>
      <c r="B406" s="70"/>
      <c r="C406" s="70"/>
      <c r="D406" s="88"/>
      <c r="E406" s="26"/>
      <c r="F406" s="27"/>
      <c r="G406" s="72"/>
      <c r="H406" s="70"/>
    </row>
    <row r="407" spans="1:8">
      <c r="A407" s="70"/>
      <c r="B407" s="70"/>
      <c r="C407" s="70"/>
      <c r="D407" s="88"/>
      <c r="E407" s="26"/>
      <c r="F407" s="27"/>
      <c r="G407" s="72"/>
      <c r="H407" s="70"/>
    </row>
    <row r="408" spans="1:8">
      <c r="A408" s="70"/>
      <c r="B408" s="70"/>
      <c r="C408" s="70"/>
      <c r="D408" s="88"/>
      <c r="E408" s="26"/>
      <c r="F408" s="27"/>
      <c r="G408" s="72"/>
      <c r="H408" s="70"/>
    </row>
    <row r="409" spans="1:8">
      <c r="A409" s="70"/>
      <c r="B409" s="70"/>
      <c r="C409" s="70"/>
      <c r="D409" s="88"/>
      <c r="E409" s="71"/>
      <c r="F409" s="48"/>
      <c r="G409" s="72"/>
      <c r="H409" s="70"/>
    </row>
    <row r="410" spans="1:8">
      <c r="A410" s="70"/>
      <c r="B410" s="70"/>
      <c r="C410" s="70"/>
      <c r="D410" s="88"/>
      <c r="E410" s="71"/>
      <c r="F410" s="48"/>
      <c r="G410" s="72"/>
      <c r="H410" s="70"/>
    </row>
    <row r="411" spans="1:8">
      <c r="A411" s="70"/>
      <c r="B411" s="70"/>
      <c r="C411" s="70"/>
      <c r="D411" s="88"/>
      <c r="E411" s="26"/>
      <c r="F411" s="27"/>
      <c r="G411" s="72"/>
      <c r="H411" s="70"/>
    </row>
    <row r="412" spans="1:8">
      <c r="A412" s="70"/>
      <c r="B412" s="70"/>
      <c r="C412" s="70"/>
      <c r="D412" s="88"/>
      <c r="E412" s="26"/>
      <c r="F412" s="27"/>
      <c r="G412" s="72"/>
      <c r="H412" s="70"/>
    </row>
    <row r="413" spans="1:8">
      <c r="A413" s="70"/>
      <c r="B413" s="70"/>
      <c r="C413" s="70"/>
      <c r="D413" s="88"/>
      <c r="E413" s="26"/>
      <c r="F413" s="27"/>
      <c r="G413" s="72"/>
      <c r="H413" s="70"/>
    </row>
    <row r="414" spans="1:8">
      <c r="A414" s="70"/>
      <c r="B414" s="70"/>
      <c r="C414" s="70"/>
      <c r="D414" s="88"/>
      <c r="E414" s="26"/>
      <c r="F414" s="27"/>
      <c r="G414" s="72"/>
      <c r="H414" s="70"/>
    </row>
    <row r="415" spans="1:8">
      <c r="A415" s="70"/>
      <c r="B415" s="70"/>
      <c r="C415" s="70"/>
      <c r="D415" s="88"/>
      <c r="E415" s="80"/>
      <c r="F415" s="82"/>
      <c r="G415" s="72"/>
      <c r="H415" s="70"/>
    </row>
    <row r="416" spans="1:8">
      <c r="A416" s="70"/>
      <c r="B416" s="70"/>
      <c r="C416" s="70"/>
      <c r="D416" s="88"/>
      <c r="E416" s="71"/>
      <c r="F416" s="48"/>
      <c r="G416" s="72"/>
      <c r="H416" s="70"/>
    </row>
    <row r="417" spans="1:8">
      <c r="A417" s="70"/>
      <c r="B417" s="70"/>
      <c r="C417" s="70"/>
      <c r="D417" s="88"/>
      <c r="E417" s="26"/>
      <c r="F417" s="27"/>
      <c r="G417" s="72"/>
      <c r="H417" s="70"/>
    </row>
    <row r="418" spans="1:8">
      <c r="A418" s="70"/>
      <c r="B418" s="70"/>
      <c r="C418" s="70"/>
      <c r="D418" s="88"/>
      <c r="E418" s="26"/>
      <c r="F418" s="27"/>
      <c r="G418" s="72"/>
      <c r="H418" s="70"/>
    </row>
    <row r="419" spans="1:8">
      <c r="A419" s="70"/>
      <c r="B419" s="70"/>
      <c r="C419" s="70"/>
      <c r="D419" s="88"/>
      <c r="E419" s="26"/>
      <c r="F419" s="27"/>
      <c r="G419" s="72"/>
      <c r="H419" s="70"/>
    </row>
    <row r="420" spans="1:8">
      <c r="A420" s="70"/>
      <c r="B420" s="70"/>
      <c r="C420" s="70"/>
      <c r="D420" s="88"/>
      <c r="E420" s="26"/>
      <c r="F420" s="27"/>
      <c r="G420" s="72"/>
      <c r="H420" s="70"/>
    </row>
    <row r="421" spans="1:8">
      <c r="A421" s="70"/>
      <c r="B421" s="70"/>
      <c r="C421" s="70"/>
      <c r="D421" s="88"/>
      <c r="E421" s="26"/>
      <c r="F421" s="27"/>
      <c r="G421" s="72"/>
      <c r="H421" s="70"/>
    </row>
    <row r="422" spans="1:8">
      <c r="A422" s="70"/>
      <c r="B422" s="70"/>
      <c r="C422" s="70"/>
      <c r="D422" s="88"/>
      <c r="E422" s="26"/>
      <c r="F422" s="27"/>
      <c r="G422" s="72"/>
      <c r="H422" s="70"/>
    </row>
    <row r="423" spans="1:8">
      <c r="A423" s="70"/>
      <c r="B423" s="70"/>
      <c r="C423" s="70"/>
      <c r="D423" s="88"/>
      <c r="E423" s="26"/>
      <c r="F423" s="27"/>
      <c r="G423" s="72"/>
      <c r="H423" s="70"/>
    </row>
    <row r="424" spans="1:8">
      <c r="A424" s="70"/>
      <c r="B424" s="70"/>
      <c r="C424" s="70"/>
      <c r="D424" s="88"/>
      <c r="E424" s="26"/>
      <c r="F424" s="27"/>
      <c r="G424" s="72"/>
      <c r="H424" s="70"/>
    </row>
    <row r="425" spans="1:8">
      <c r="A425" s="70"/>
      <c r="B425" s="70"/>
      <c r="C425" s="70"/>
      <c r="D425" s="88"/>
      <c r="E425" s="26"/>
      <c r="F425" s="27"/>
      <c r="G425" s="72"/>
      <c r="H425" s="70"/>
    </row>
    <row r="426" spans="1:8">
      <c r="A426" s="70"/>
      <c r="B426" s="70"/>
      <c r="C426" s="70"/>
      <c r="D426" s="88"/>
      <c r="E426" s="71"/>
      <c r="F426" s="48"/>
      <c r="G426" s="72"/>
      <c r="H426" s="70"/>
    </row>
    <row r="427" spans="1:8">
      <c r="A427" s="70"/>
      <c r="B427" s="70"/>
      <c r="C427" s="70"/>
      <c r="D427" s="88"/>
      <c r="E427" s="26"/>
      <c r="F427" s="27"/>
      <c r="G427" s="72"/>
      <c r="H427" s="70"/>
    </row>
    <row r="428" spans="1:8">
      <c r="A428" s="70"/>
      <c r="B428" s="70"/>
      <c r="C428" s="70"/>
      <c r="D428" s="88"/>
      <c r="E428" s="26"/>
      <c r="F428" s="27"/>
      <c r="G428" s="72"/>
      <c r="H428" s="70"/>
    </row>
    <row r="429" spans="1:8">
      <c r="A429" s="70"/>
      <c r="B429" s="70"/>
      <c r="C429" s="70"/>
      <c r="D429" s="88"/>
      <c r="E429" s="26"/>
      <c r="F429" s="27"/>
      <c r="G429" s="72"/>
      <c r="H429" s="70"/>
    </row>
    <row r="430" spans="1:8">
      <c r="A430" s="70"/>
      <c r="B430" s="70"/>
      <c r="C430" s="70"/>
      <c r="D430" s="88"/>
      <c r="E430" s="26"/>
      <c r="F430" s="27"/>
      <c r="G430" s="72"/>
      <c r="H430" s="70"/>
    </row>
    <row r="431" spans="1:8">
      <c r="A431" s="70"/>
      <c r="B431" s="70"/>
      <c r="C431" s="70"/>
      <c r="D431" s="88"/>
      <c r="E431" s="26"/>
      <c r="F431" s="27"/>
      <c r="G431" s="72"/>
      <c r="H431" s="70"/>
    </row>
    <row r="432" spans="1:8">
      <c r="A432" s="70"/>
      <c r="B432" s="70"/>
      <c r="C432" s="70"/>
      <c r="D432" s="88"/>
      <c r="E432" s="26"/>
      <c r="F432" s="27"/>
      <c r="G432" s="72"/>
      <c r="H432" s="70"/>
    </row>
    <row r="433" spans="1:8">
      <c r="A433" s="70"/>
      <c r="B433" s="70"/>
      <c r="C433" s="70"/>
      <c r="D433" s="88"/>
      <c r="E433" s="26"/>
      <c r="F433" s="27"/>
      <c r="G433" s="72"/>
      <c r="H433" s="70"/>
    </row>
    <row r="434" spans="1:8">
      <c r="A434" s="70"/>
      <c r="B434" s="70"/>
      <c r="C434" s="70"/>
      <c r="D434" s="88"/>
      <c r="E434" s="80"/>
      <c r="F434" s="82"/>
      <c r="G434" s="72"/>
      <c r="H434" s="70"/>
    </row>
    <row r="435" spans="1:8">
      <c r="A435" s="70"/>
      <c r="B435" s="70"/>
      <c r="C435" s="70"/>
      <c r="D435" s="88"/>
      <c r="E435" s="26"/>
      <c r="F435" s="27"/>
      <c r="G435" s="72"/>
      <c r="H435" s="70"/>
    </row>
    <row r="436" spans="1:8">
      <c r="A436" s="70"/>
      <c r="B436" s="70"/>
      <c r="C436" s="70"/>
      <c r="D436" s="88"/>
      <c r="E436" s="71"/>
      <c r="F436" s="48"/>
      <c r="G436" s="72"/>
      <c r="H436" s="70"/>
    </row>
    <row r="437" spans="1:8">
      <c r="A437" s="70"/>
      <c r="B437" s="70"/>
      <c r="C437" s="70"/>
      <c r="D437" s="88"/>
      <c r="E437" s="71"/>
      <c r="F437" s="82"/>
      <c r="G437" s="72"/>
      <c r="H437" s="70"/>
    </row>
    <row r="438" spans="1:8">
      <c r="A438" s="70"/>
      <c r="B438" s="70"/>
      <c r="C438" s="70"/>
      <c r="D438" s="88"/>
      <c r="E438" s="26"/>
      <c r="F438" s="27"/>
      <c r="G438" s="72"/>
      <c r="H438" s="70"/>
    </row>
    <row r="439" spans="1:8">
      <c r="A439" s="70"/>
      <c r="B439" s="70"/>
      <c r="C439" s="70"/>
      <c r="D439" s="88"/>
      <c r="E439" s="71"/>
      <c r="F439" s="82"/>
      <c r="G439" s="72"/>
      <c r="H439" s="70"/>
    </row>
    <row r="440" spans="1:8">
      <c r="A440" s="70"/>
      <c r="B440" s="70"/>
      <c r="C440" s="70"/>
      <c r="D440" s="88"/>
      <c r="E440" s="80"/>
      <c r="F440" s="82"/>
      <c r="G440" s="72"/>
      <c r="H440" s="70"/>
    </row>
    <row r="441" spans="1:8">
      <c r="A441" s="70"/>
      <c r="B441" s="70"/>
      <c r="C441" s="70"/>
      <c r="D441" s="88"/>
      <c r="E441" s="26"/>
      <c r="F441" s="27"/>
      <c r="G441" s="72"/>
      <c r="H441" s="70"/>
    </row>
    <row r="442" spans="1:8">
      <c r="A442" s="70"/>
      <c r="B442" s="70"/>
      <c r="C442" s="70"/>
      <c r="D442" s="88"/>
      <c r="E442" s="71"/>
      <c r="F442" s="82"/>
      <c r="G442" s="72"/>
      <c r="H442" s="70"/>
    </row>
    <row r="443" spans="1:8">
      <c r="A443" s="70"/>
      <c r="B443" s="70"/>
      <c r="C443" s="70"/>
      <c r="D443" s="88"/>
      <c r="E443" s="26"/>
      <c r="F443" s="27"/>
      <c r="G443" s="72"/>
      <c r="H443" s="70"/>
    </row>
    <row r="444" spans="1:8">
      <c r="A444" s="70"/>
      <c r="B444" s="70"/>
      <c r="C444" s="70"/>
      <c r="D444" s="88"/>
      <c r="E444" s="26"/>
      <c r="F444" s="27"/>
      <c r="G444" s="72"/>
      <c r="H444" s="70"/>
    </row>
    <row r="445" spans="1:8">
      <c r="A445" s="70"/>
      <c r="B445" s="70"/>
      <c r="C445" s="70"/>
      <c r="D445" s="88"/>
      <c r="E445" s="71"/>
      <c r="F445" s="82"/>
      <c r="G445" s="72"/>
      <c r="H445" s="70"/>
    </row>
    <row r="446" spans="1:8">
      <c r="A446" s="70"/>
      <c r="B446" s="70"/>
      <c r="C446" s="70"/>
      <c r="D446" s="88"/>
      <c r="E446" s="26"/>
      <c r="F446" s="27"/>
      <c r="G446" s="96"/>
      <c r="H446" s="70"/>
    </row>
    <row r="447" spans="1:8">
      <c r="A447" s="70"/>
      <c r="B447" s="70"/>
      <c r="C447" s="70"/>
      <c r="D447" s="88"/>
      <c r="E447" s="71"/>
      <c r="F447" s="48"/>
      <c r="G447" s="96"/>
      <c r="H447" s="70"/>
    </row>
    <row r="448" spans="1:8">
      <c r="A448" s="70"/>
      <c r="B448" s="70"/>
      <c r="C448" s="70"/>
      <c r="D448" s="88"/>
      <c r="E448" s="71"/>
      <c r="F448" s="82"/>
      <c r="G448" s="96"/>
      <c r="H448" s="70"/>
    </row>
    <row r="449" spans="1:8">
      <c r="A449" s="70"/>
      <c r="B449" s="70"/>
      <c r="D449" s="88"/>
      <c r="G449" s="98"/>
      <c r="H449" s="70"/>
    </row>
    <row r="450" spans="1:8">
      <c r="A450" s="70"/>
      <c r="B450" s="70"/>
      <c r="D450" s="88"/>
      <c r="H450" s="70"/>
    </row>
    <row r="451" spans="1:8">
      <c r="A451" s="70"/>
      <c r="B451" s="70"/>
      <c r="D451" s="88"/>
      <c r="H451" s="70"/>
    </row>
    <row r="452" spans="1:8">
      <c r="A452" s="70"/>
      <c r="B452" s="70"/>
      <c r="C452" s="70"/>
      <c r="D452" s="88"/>
      <c r="E452" s="70"/>
      <c r="F452" s="70"/>
      <c r="G452" s="70"/>
      <c r="H452" s="70"/>
    </row>
    <row r="453" spans="1:8">
      <c r="A453" s="83"/>
      <c r="B453" s="83"/>
      <c r="C453" s="83"/>
      <c r="D453" s="88"/>
      <c r="E453" s="83"/>
      <c r="F453" s="83"/>
      <c r="G453" s="83"/>
      <c r="H453" s="83"/>
    </row>
    <row r="454" spans="1:8">
      <c r="A454" s="83"/>
      <c r="B454" s="83"/>
      <c r="C454" s="83"/>
      <c r="D454" s="88"/>
      <c r="E454" s="83"/>
      <c r="F454" s="83"/>
      <c r="G454" s="83"/>
      <c r="H454" s="83"/>
    </row>
    <row r="455" spans="1:8">
      <c r="A455" s="83"/>
      <c r="B455" s="83"/>
      <c r="C455" s="83"/>
      <c r="D455" s="88"/>
      <c r="E455" s="83"/>
      <c r="F455" s="83"/>
      <c r="G455" s="83"/>
      <c r="H455" s="83"/>
    </row>
    <row r="456" spans="1:8">
      <c r="A456" s="83"/>
      <c r="B456" s="83"/>
      <c r="C456" s="83"/>
      <c r="D456" s="88"/>
      <c r="E456" s="83"/>
      <c r="F456" s="83"/>
      <c r="G456" s="83"/>
      <c r="H456" s="83"/>
    </row>
    <row r="457" spans="1:8">
      <c r="A457" s="83"/>
      <c r="B457" s="83"/>
      <c r="C457" s="83"/>
      <c r="D457" s="88"/>
      <c r="E457" s="83"/>
      <c r="F457" s="83"/>
      <c r="G457" s="83"/>
      <c r="H457" s="83"/>
    </row>
    <row r="458" spans="1:8">
      <c r="A458" s="83"/>
      <c r="B458" s="83"/>
      <c r="C458" s="83"/>
      <c r="D458" s="88"/>
      <c r="E458" s="83"/>
      <c r="F458" s="83"/>
      <c r="G458" s="83"/>
      <c r="H458" s="83"/>
    </row>
  </sheetData>
  <pageMargins left="1" right="0.7" top="0.75" bottom="0.75" header="0.3" footer="0.3"/>
  <pageSetup scale="67" orientation="portrait" r:id="rId1"/>
  <headerFooter>
    <oddHeader xml:space="preserve">&amp;RPage 8.4.&amp;P+23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4"/>
  <sheetViews>
    <sheetView view="pageBreakPreview" topLeftCell="C1" zoomScale="80" zoomScaleNormal="100" zoomScaleSheetLayoutView="80" workbookViewId="0">
      <selection activeCell="C5" sqref="C5"/>
    </sheetView>
  </sheetViews>
  <sheetFormatPr defaultRowHeight="15"/>
  <cols>
    <col min="1" max="1" width="12.7109375" style="64" hidden="1" customWidth="1"/>
    <col min="2" max="2" width="30.85546875" style="64" hidden="1" customWidth="1"/>
    <col min="3" max="3" width="46.42578125" style="64" customWidth="1"/>
    <col min="4" max="4" width="13.85546875" style="64" bestFit="1" customWidth="1"/>
    <col min="5" max="5" width="9.140625" style="64"/>
    <col min="6" max="6" width="11" style="64" bestFit="1" customWidth="1"/>
    <col min="7" max="7" width="19" style="64" customWidth="1"/>
    <col min="8" max="8" width="9.140625" style="64"/>
    <col min="9" max="9" width="10.28515625" style="64" bestFit="1" customWidth="1"/>
    <col min="10" max="16384" width="9.140625" style="64"/>
  </cols>
  <sheetData>
    <row r="1" spans="1:9">
      <c r="C1" s="65" t="s">
        <v>124</v>
      </c>
    </row>
    <row r="2" spans="1:9">
      <c r="A2" s="141" t="s">
        <v>566</v>
      </c>
      <c r="C2" s="65" t="str">
        <f>'Page 8.4'!B2</f>
        <v>Washington General Rate Case - 2021</v>
      </c>
    </row>
    <row r="3" spans="1:9">
      <c r="C3" s="65" t="s">
        <v>121</v>
      </c>
    </row>
    <row r="4" spans="1:9">
      <c r="C4" s="65" t="s">
        <v>99</v>
      </c>
    </row>
    <row r="7" spans="1:9" ht="26.25">
      <c r="A7" s="84" t="s">
        <v>87</v>
      </c>
      <c r="B7" s="84" t="s">
        <v>88</v>
      </c>
      <c r="C7" s="66" t="s">
        <v>89</v>
      </c>
      <c r="D7" s="66" t="s">
        <v>90</v>
      </c>
      <c r="E7" s="66" t="s">
        <v>23</v>
      </c>
      <c r="F7" s="257" t="s">
        <v>597</v>
      </c>
      <c r="G7" s="68" t="s">
        <v>293</v>
      </c>
      <c r="H7" s="69" t="s">
        <v>92</v>
      </c>
    </row>
    <row r="8" spans="1:9">
      <c r="A8" s="86" t="s">
        <v>393</v>
      </c>
      <c r="B8" s="86" t="s">
        <v>477</v>
      </c>
      <c r="C8" s="86" t="s">
        <v>515</v>
      </c>
      <c r="D8" s="88">
        <v>397</v>
      </c>
      <c r="E8" s="24" t="s">
        <v>30</v>
      </c>
      <c r="F8" s="25">
        <v>44166</v>
      </c>
      <c r="G8" s="96">
        <v>22915307.220429011</v>
      </c>
      <c r="H8" s="86"/>
      <c r="I8" s="98"/>
    </row>
    <row r="9" spans="1:9">
      <c r="A9" s="86" t="s">
        <v>391</v>
      </c>
      <c r="B9" s="86"/>
      <c r="C9" s="86" t="s">
        <v>516</v>
      </c>
      <c r="D9" s="88">
        <v>397</v>
      </c>
      <c r="E9" s="91" t="s">
        <v>33</v>
      </c>
      <c r="F9" s="48" t="s">
        <v>94</v>
      </c>
      <c r="G9" s="96">
        <v>17491489.495999999</v>
      </c>
      <c r="H9" s="85" t="s">
        <v>559</v>
      </c>
      <c r="I9" s="98"/>
    </row>
    <row r="10" spans="1:9">
      <c r="A10" s="86" t="s">
        <v>393</v>
      </c>
      <c r="B10" s="86" t="s">
        <v>242</v>
      </c>
      <c r="C10" s="86" t="s">
        <v>517</v>
      </c>
      <c r="D10" s="88">
        <v>397</v>
      </c>
      <c r="E10" s="88" t="s">
        <v>30</v>
      </c>
      <c r="F10" s="48" t="s">
        <v>94</v>
      </c>
      <c r="G10" s="96">
        <v>12943662.789999999</v>
      </c>
      <c r="H10" s="86"/>
      <c r="I10" s="98"/>
    </row>
    <row r="11" spans="1:9">
      <c r="A11" s="86" t="s">
        <v>518</v>
      </c>
      <c r="B11" s="86"/>
      <c r="C11" s="86" t="s">
        <v>519</v>
      </c>
      <c r="D11" s="88">
        <v>397</v>
      </c>
      <c r="E11" s="88" t="s">
        <v>33</v>
      </c>
      <c r="F11" s="48" t="s">
        <v>94</v>
      </c>
      <c r="G11" s="96">
        <v>10489598.561232945</v>
      </c>
      <c r="H11" s="86"/>
      <c r="I11" s="98"/>
    </row>
    <row r="12" spans="1:9">
      <c r="A12" s="86" t="s">
        <v>391</v>
      </c>
      <c r="B12" s="86"/>
      <c r="C12" s="102" t="s">
        <v>520</v>
      </c>
      <c r="D12" s="93">
        <v>397</v>
      </c>
      <c r="E12" s="24" t="s">
        <v>27</v>
      </c>
      <c r="F12" s="25" t="s">
        <v>94</v>
      </c>
      <c r="G12" s="106">
        <v>8061851.0585947558</v>
      </c>
      <c r="H12" s="86"/>
      <c r="I12" s="98"/>
    </row>
    <row r="13" spans="1:9">
      <c r="A13" s="86" t="s">
        <v>518</v>
      </c>
      <c r="B13" s="86"/>
      <c r="C13" s="102" t="s">
        <v>83</v>
      </c>
      <c r="D13" s="93">
        <v>397</v>
      </c>
      <c r="E13" s="92" t="s">
        <v>33</v>
      </c>
      <c r="F13" s="97" t="s">
        <v>94</v>
      </c>
      <c r="G13" s="106">
        <v>7110910.3539999994</v>
      </c>
      <c r="H13" s="86"/>
      <c r="I13" s="98"/>
    </row>
    <row r="14" spans="1:9">
      <c r="A14" s="86" t="s">
        <v>393</v>
      </c>
      <c r="B14" s="87" t="s">
        <v>243</v>
      </c>
      <c r="C14" s="102" t="s">
        <v>521</v>
      </c>
      <c r="D14" s="93">
        <v>397</v>
      </c>
      <c r="E14" s="24" t="s">
        <v>29</v>
      </c>
      <c r="F14" s="25" t="s">
        <v>94</v>
      </c>
      <c r="G14" s="106">
        <v>5474129.5299999993</v>
      </c>
      <c r="H14" s="86"/>
      <c r="I14" s="98"/>
    </row>
    <row r="15" spans="1:9">
      <c r="A15" s="86" t="s">
        <v>518</v>
      </c>
      <c r="B15" s="86"/>
      <c r="C15" s="102" t="s">
        <v>522</v>
      </c>
      <c r="D15" s="93">
        <v>397</v>
      </c>
      <c r="E15" s="24" t="s">
        <v>27</v>
      </c>
      <c r="F15" s="25" t="s">
        <v>94</v>
      </c>
      <c r="G15" s="106">
        <v>4771762.82</v>
      </c>
      <c r="H15" s="86"/>
      <c r="I15" s="98"/>
    </row>
    <row r="16" spans="1:9">
      <c r="A16" s="86" t="s">
        <v>391</v>
      </c>
      <c r="B16" s="86" t="s">
        <v>176</v>
      </c>
      <c r="C16" s="102" t="s">
        <v>177</v>
      </c>
      <c r="D16" s="93">
        <v>397</v>
      </c>
      <c r="E16" s="24" t="s">
        <v>27</v>
      </c>
      <c r="F16" s="25" t="s">
        <v>94</v>
      </c>
      <c r="G16" s="106">
        <v>3909187.139</v>
      </c>
      <c r="H16" s="86"/>
      <c r="I16" s="98"/>
    </row>
    <row r="17" spans="1:9">
      <c r="A17" s="86" t="s">
        <v>393</v>
      </c>
      <c r="B17" s="87" t="s">
        <v>241</v>
      </c>
      <c r="C17" s="105" t="s">
        <v>523</v>
      </c>
      <c r="D17" s="93">
        <v>397</v>
      </c>
      <c r="E17" s="93" t="s">
        <v>31</v>
      </c>
      <c r="F17" s="93" t="s">
        <v>94</v>
      </c>
      <c r="G17" s="106">
        <v>3487313.62</v>
      </c>
      <c r="H17" s="86"/>
      <c r="I17" s="98"/>
    </row>
    <row r="18" spans="1:9">
      <c r="A18" s="86" t="s">
        <v>391</v>
      </c>
      <c r="B18" s="86"/>
      <c r="C18" s="102" t="s">
        <v>524</v>
      </c>
      <c r="D18" s="93">
        <v>397</v>
      </c>
      <c r="E18" s="93" t="s">
        <v>26</v>
      </c>
      <c r="F18" s="97" t="s">
        <v>94</v>
      </c>
      <c r="G18" s="106">
        <v>3068103.75</v>
      </c>
      <c r="H18" s="86"/>
      <c r="I18" s="96"/>
    </row>
    <row r="19" spans="1:9">
      <c r="A19" s="86" t="s">
        <v>393</v>
      </c>
      <c r="B19" s="87"/>
      <c r="C19" s="102" t="s">
        <v>525</v>
      </c>
      <c r="D19" s="93">
        <v>397</v>
      </c>
      <c r="E19" s="24" t="s">
        <v>30</v>
      </c>
      <c r="F19" s="25" t="s">
        <v>94</v>
      </c>
      <c r="G19" s="106">
        <v>2659430.5864187088</v>
      </c>
      <c r="H19" s="86"/>
      <c r="I19" s="98"/>
    </row>
    <row r="20" spans="1:9">
      <c r="A20" s="86" t="s">
        <v>360</v>
      </c>
      <c r="B20" s="87" t="s">
        <v>526</v>
      </c>
      <c r="C20" s="105" t="s">
        <v>527</v>
      </c>
      <c r="D20" s="93">
        <v>397</v>
      </c>
      <c r="E20" s="24" t="s">
        <v>265</v>
      </c>
      <c r="F20" s="25" t="s">
        <v>94</v>
      </c>
      <c r="G20" s="106">
        <v>1909771.0000000005</v>
      </c>
      <c r="H20" s="86"/>
      <c r="I20" s="98"/>
    </row>
    <row r="21" spans="1:9">
      <c r="A21" s="86" t="s">
        <v>391</v>
      </c>
      <c r="B21" s="86" t="s">
        <v>174</v>
      </c>
      <c r="C21" s="102" t="s">
        <v>175</v>
      </c>
      <c r="D21" s="93">
        <v>397</v>
      </c>
      <c r="E21" s="24" t="s">
        <v>27</v>
      </c>
      <c r="F21" s="25" t="s">
        <v>94</v>
      </c>
      <c r="G21" s="106">
        <v>1800880.0587780629</v>
      </c>
      <c r="H21" s="86"/>
      <c r="I21" s="98"/>
    </row>
    <row r="22" spans="1:9">
      <c r="A22" s="86" t="s">
        <v>391</v>
      </c>
      <c r="B22" s="87"/>
      <c r="C22" s="105" t="s">
        <v>528</v>
      </c>
      <c r="D22" s="93">
        <v>397</v>
      </c>
      <c r="E22" s="93" t="s">
        <v>27</v>
      </c>
      <c r="F22" s="97" t="s">
        <v>94</v>
      </c>
      <c r="G22" s="106">
        <v>1656219.7310295999</v>
      </c>
      <c r="H22" s="86"/>
      <c r="I22" s="98"/>
    </row>
    <row r="23" spans="1:9">
      <c r="A23" s="86" t="s">
        <v>360</v>
      </c>
      <c r="B23" s="86"/>
      <c r="C23" s="86" t="s">
        <v>529</v>
      </c>
      <c r="D23" s="88">
        <v>397</v>
      </c>
      <c r="E23" s="91" t="s">
        <v>265</v>
      </c>
      <c r="F23" s="82" t="s">
        <v>94</v>
      </c>
      <c r="G23" s="96">
        <v>1621095.0099999998</v>
      </c>
      <c r="H23" s="86"/>
      <c r="I23" s="98"/>
    </row>
    <row r="24" spans="1:9">
      <c r="A24" s="86" t="s">
        <v>393</v>
      </c>
      <c r="B24" s="87" t="s">
        <v>239</v>
      </c>
      <c r="C24" s="86" t="s">
        <v>530</v>
      </c>
      <c r="D24" s="88">
        <v>397</v>
      </c>
      <c r="E24" s="24" t="s">
        <v>29</v>
      </c>
      <c r="F24" s="25" t="s">
        <v>94</v>
      </c>
      <c r="G24" s="96">
        <v>1456844.13</v>
      </c>
      <c r="H24" s="86"/>
      <c r="I24" s="98"/>
    </row>
    <row r="25" spans="1:9">
      <c r="A25" s="86" t="s">
        <v>393</v>
      </c>
      <c r="B25" s="87"/>
      <c r="C25" s="86" t="s">
        <v>531</v>
      </c>
      <c r="D25" s="88">
        <v>397</v>
      </c>
      <c r="E25" s="24" t="s">
        <v>31</v>
      </c>
      <c r="F25" s="25" t="s">
        <v>94</v>
      </c>
      <c r="G25" s="96">
        <v>1389223.8103525811</v>
      </c>
      <c r="H25" s="96"/>
      <c r="I25" s="98"/>
    </row>
    <row r="26" spans="1:9">
      <c r="A26" s="86" t="s">
        <v>393</v>
      </c>
      <c r="B26" s="86" t="s">
        <v>238</v>
      </c>
      <c r="C26" s="86" t="s">
        <v>532</v>
      </c>
      <c r="D26" s="88">
        <v>397</v>
      </c>
      <c r="E26" s="24" t="s">
        <v>30</v>
      </c>
      <c r="F26" s="25" t="s">
        <v>94</v>
      </c>
      <c r="G26" s="96">
        <v>1330157.21</v>
      </c>
      <c r="H26" s="86"/>
      <c r="I26" s="98"/>
    </row>
    <row r="27" spans="1:9">
      <c r="A27" s="86" t="s">
        <v>393</v>
      </c>
      <c r="B27" s="86" t="s">
        <v>240</v>
      </c>
      <c r="C27" s="86" t="s">
        <v>533</v>
      </c>
      <c r="D27" s="88">
        <v>397</v>
      </c>
      <c r="E27" s="24" t="s">
        <v>30</v>
      </c>
      <c r="F27" s="25" t="s">
        <v>94</v>
      </c>
      <c r="G27" s="96">
        <v>1301550.8000000003</v>
      </c>
      <c r="H27" s="86"/>
      <c r="I27" s="98"/>
    </row>
    <row r="28" spans="1:9">
      <c r="A28" s="86" t="s">
        <v>518</v>
      </c>
      <c r="B28" s="87"/>
      <c r="C28" s="87" t="s">
        <v>534</v>
      </c>
      <c r="D28" s="88">
        <v>397</v>
      </c>
      <c r="E28" s="91" t="s">
        <v>265</v>
      </c>
      <c r="F28" s="25">
        <v>44166</v>
      </c>
      <c r="G28" s="96">
        <v>1237861.2130463601</v>
      </c>
      <c r="H28" s="86"/>
      <c r="I28" s="98"/>
    </row>
    <row r="29" spans="1:9">
      <c r="A29" s="86" t="s">
        <v>360</v>
      </c>
      <c r="B29" s="86"/>
      <c r="C29" s="86" t="s">
        <v>535</v>
      </c>
      <c r="D29" s="88">
        <v>397</v>
      </c>
      <c r="E29" s="88" t="s">
        <v>265</v>
      </c>
      <c r="F29" s="82" t="s">
        <v>94</v>
      </c>
      <c r="G29" s="96">
        <v>1019129.8500000001</v>
      </c>
      <c r="H29" s="86"/>
      <c r="I29" s="98"/>
    </row>
    <row r="30" spans="1:9">
      <c r="A30" s="86"/>
      <c r="B30" s="86"/>
      <c r="C30" s="70" t="s">
        <v>93</v>
      </c>
      <c r="D30" s="88">
        <v>397</v>
      </c>
      <c r="E30" s="88" t="s">
        <v>26</v>
      </c>
      <c r="F30" s="82" t="s">
        <v>94</v>
      </c>
      <c r="G30" s="96">
        <v>1519179.9005613266</v>
      </c>
      <c r="H30" s="86"/>
      <c r="I30" s="98"/>
    </row>
    <row r="31" spans="1:9">
      <c r="A31" s="86"/>
      <c r="B31" s="86"/>
      <c r="C31" s="70" t="s">
        <v>93</v>
      </c>
      <c r="D31" s="88">
        <v>397</v>
      </c>
      <c r="E31" s="88" t="s">
        <v>263</v>
      </c>
      <c r="F31" s="82" t="s">
        <v>94</v>
      </c>
      <c r="G31" s="96">
        <v>9187566.6816763803</v>
      </c>
      <c r="H31" s="86"/>
      <c r="I31" s="98"/>
    </row>
    <row r="32" spans="1:9">
      <c r="A32" s="86"/>
      <c r="B32" s="86"/>
      <c r="C32" s="70" t="s">
        <v>93</v>
      </c>
      <c r="D32" s="88">
        <v>397</v>
      </c>
      <c r="E32" s="88" t="s">
        <v>265</v>
      </c>
      <c r="F32" s="82" t="s">
        <v>94</v>
      </c>
      <c r="G32" s="96">
        <v>3925630.70259848</v>
      </c>
      <c r="H32" s="86"/>
      <c r="I32" s="98"/>
    </row>
    <row r="33" spans="1:9">
      <c r="A33" s="86"/>
      <c r="B33" s="86"/>
      <c r="C33" s="70" t="s">
        <v>93</v>
      </c>
      <c r="D33" s="88">
        <v>397</v>
      </c>
      <c r="E33" s="88" t="s">
        <v>31</v>
      </c>
      <c r="F33" s="82" t="s">
        <v>94</v>
      </c>
      <c r="G33" s="96">
        <v>2837766.7247775742</v>
      </c>
      <c r="H33" s="86"/>
      <c r="I33" s="98"/>
    </row>
    <row r="34" spans="1:9">
      <c r="A34" s="86"/>
      <c r="B34" s="86"/>
      <c r="C34" s="70" t="s">
        <v>93</v>
      </c>
      <c r="D34" s="88">
        <v>397</v>
      </c>
      <c r="E34" s="88" t="s">
        <v>266</v>
      </c>
      <c r="F34" s="82" t="s">
        <v>94</v>
      </c>
      <c r="G34" s="96">
        <v>1612550.47</v>
      </c>
      <c r="H34" s="86"/>
      <c r="I34" s="98"/>
    </row>
    <row r="35" spans="1:9">
      <c r="A35" s="86"/>
      <c r="B35" s="86"/>
      <c r="C35" s="70" t="s">
        <v>93</v>
      </c>
      <c r="D35" s="88">
        <v>397</v>
      </c>
      <c r="E35" s="88" t="s">
        <v>27</v>
      </c>
      <c r="F35" s="82" t="s">
        <v>94</v>
      </c>
      <c r="G35" s="96">
        <v>4634917.3148868373</v>
      </c>
      <c r="H35" s="86"/>
      <c r="I35" s="98"/>
    </row>
    <row r="36" spans="1:9">
      <c r="A36" s="86"/>
      <c r="B36" s="86"/>
      <c r="C36" s="70" t="s">
        <v>93</v>
      </c>
      <c r="D36" s="88">
        <v>397</v>
      </c>
      <c r="E36" s="88" t="s">
        <v>33</v>
      </c>
      <c r="F36" s="82" t="s">
        <v>94</v>
      </c>
      <c r="G36" s="96">
        <v>5775355.4508079048</v>
      </c>
      <c r="H36" s="86"/>
      <c r="I36" s="98"/>
    </row>
    <row r="37" spans="1:9">
      <c r="A37" s="86"/>
      <c r="B37" s="86"/>
      <c r="C37" s="70" t="s">
        <v>93</v>
      </c>
      <c r="D37" s="88">
        <v>397</v>
      </c>
      <c r="E37" s="88" t="s">
        <v>30</v>
      </c>
      <c r="F37" s="82" t="s">
        <v>94</v>
      </c>
      <c r="G37" s="96">
        <v>3919027.953542429</v>
      </c>
      <c r="H37" s="86"/>
      <c r="I37" s="98"/>
    </row>
    <row r="38" spans="1:9">
      <c r="A38" s="86"/>
      <c r="B38" s="86"/>
      <c r="C38" s="70" t="s">
        <v>93</v>
      </c>
      <c r="D38" s="88">
        <v>397</v>
      </c>
      <c r="E38" s="88" t="s">
        <v>28</v>
      </c>
      <c r="F38" s="82" t="s">
        <v>94</v>
      </c>
      <c r="G38" s="96">
        <v>2971059.0144631304</v>
      </c>
      <c r="H38" s="86"/>
      <c r="I38" s="98"/>
    </row>
    <row r="39" spans="1:9">
      <c r="A39" s="86"/>
      <c r="B39" s="86"/>
      <c r="C39" s="70" t="s">
        <v>93</v>
      </c>
      <c r="D39" s="88">
        <v>397</v>
      </c>
      <c r="E39" s="88" t="s">
        <v>29</v>
      </c>
      <c r="F39" s="82" t="s">
        <v>94</v>
      </c>
      <c r="G39" s="96">
        <v>3019605.2894625869</v>
      </c>
      <c r="H39" s="86"/>
      <c r="I39" s="98"/>
    </row>
    <row r="40" spans="1:9">
      <c r="A40" s="86"/>
      <c r="B40" s="86"/>
      <c r="C40" s="89" t="s">
        <v>120</v>
      </c>
      <c r="D40" s="88"/>
      <c r="E40" s="88" t="s">
        <v>33</v>
      </c>
      <c r="F40" s="82"/>
      <c r="G40" s="96">
        <v>-1396060.7010000001</v>
      </c>
      <c r="H40" s="86"/>
      <c r="I40" s="98"/>
    </row>
    <row r="41" spans="1:9">
      <c r="A41" s="86"/>
      <c r="B41" s="86"/>
      <c r="C41" s="86"/>
      <c r="D41" s="88"/>
      <c r="E41" s="88"/>
      <c r="F41" s="82"/>
      <c r="G41" s="78">
        <f>SUM(G8:G40)</f>
        <v>155112078.54065865</v>
      </c>
      <c r="H41" s="86"/>
      <c r="I41" s="98"/>
    </row>
    <row r="42" spans="1:9">
      <c r="A42" s="86"/>
      <c r="B42" s="86"/>
      <c r="C42" s="86"/>
      <c r="D42" s="88"/>
      <c r="E42" s="88"/>
      <c r="F42" s="82"/>
      <c r="G42" s="96"/>
      <c r="H42" s="86"/>
      <c r="I42" s="98"/>
    </row>
    <row r="43" spans="1:9">
      <c r="A43" s="86"/>
      <c r="B43" s="86"/>
      <c r="C43" s="86"/>
      <c r="D43" s="88"/>
      <c r="E43" s="88"/>
      <c r="F43" s="82"/>
      <c r="G43" s="96"/>
      <c r="H43" s="86"/>
      <c r="I43" s="98"/>
    </row>
    <row r="44" spans="1:9">
      <c r="A44" s="86"/>
      <c r="B44" s="86"/>
      <c r="C44" s="86"/>
      <c r="D44" s="88"/>
      <c r="E44" s="24"/>
      <c r="F44" s="25"/>
      <c r="G44" s="96"/>
      <c r="H44" s="86"/>
      <c r="I44" s="98"/>
    </row>
    <row r="45" spans="1:9">
      <c r="A45" s="86"/>
      <c r="B45" s="86"/>
      <c r="C45" s="86"/>
      <c r="D45" s="88"/>
      <c r="E45" s="24"/>
      <c r="F45" s="25"/>
      <c r="G45" s="96"/>
      <c r="H45" s="86"/>
      <c r="I45" s="98"/>
    </row>
    <row r="46" spans="1:9">
      <c r="A46" s="86"/>
      <c r="B46" s="86"/>
      <c r="C46" s="86"/>
      <c r="D46" s="88"/>
      <c r="E46" s="24"/>
      <c r="F46" s="25"/>
      <c r="G46" s="96"/>
      <c r="H46" s="86"/>
      <c r="I46" s="98"/>
    </row>
    <row r="47" spans="1:9">
      <c r="A47" s="86"/>
      <c r="B47" s="87"/>
      <c r="C47" s="87"/>
      <c r="D47" s="88"/>
      <c r="E47" s="88"/>
      <c r="F47" s="48"/>
      <c r="G47" s="96"/>
      <c r="H47" s="86"/>
      <c r="I47" s="98"/>
    </row>
    <row r="48" spans="1:9">
      <c r="A48" s="86"/>
      <c r="B48" s="87"/>
      <c r="C48" s="87"/>
      <c r="D48" s="88"/>
      <c r="E48" s="88"/>
      <c r="F48" s="82"/>
      <c r="G48" s="96"/>
      <c r="H48" s="86"/>
      <c r="I48" s="98"/>
    </row>
    <row r="49" spans="1:9">
      <c r="A49" s="86"/>
      <c r="B49" s="87"/>
      <c r="C49" s="87"/>
      <c r="D49" s="88"/>
      <c r="E49" s="24"/>
      <c r="F49" s="25"/>
      <c r="G49" s="96"/>
      <c r="H49" s="86"/>
      <c r="I49" s="98"/>
    </row>
    <row r="50" spans="1:9">
      <c r="A50" s="86"/>
      <c r="B50" s="87"/>
      <c r="C50" s="87"/>
      <c r="D50" s="88"/>
      <c r="E50" s="88"/>
      <c r="F50" s="48"/>
      <c r="G50" s="96"/>
      <c r="H50" s="86"/>
      <c r="I50" s="98"/>
    </row>
    <row r="51" spans="1:9">
      <c r="A51" s="86"/>
      <c r="B51" s="87"/>
      <c r="C51" s="87"/>
      <c r="D51" s="88"/>
      <c r="E51" s="88"/>
      <c r="F51" s="82"/>
      <c r="G51" s="96"/>
      <c r="H51" s="86"/>
      <c r="I51" s="98"/>
    </row>
    <row r="52" spans="1:9">
      <c r="A52" s="86"/>
      <c r="B52" s="86"/>
      <c r="C52" s="86"/>
      <c r="D52" s="88"/>
      <c r="E52" s="91"/>
      <c r="F52" s="82"/>
      <c r="G52" s="96"/>
      <c r="H52" s="86"/>
      <c r="I52" s="98"/>
    </row>
    <row r="53" spans="1:9">
      <c r="A53" s="86"/>
      <c r="B53" s="86"/>
      <c r="C53" s="86"/>
      <c r="D53" s="88"/>
      <c r="E53" s="24"/>
      <c r="F53" s="25"/>
      <c r="G53" s="96"/>
      <c r="H53" s="86"/>
      <c r="I53" s="98"/>
    </row>
    <row r="54" spans="1:9">
      <c r="H54" s="86"/>
      <c r="I54" s="98"/>
    </row>
    <row r="55" spans="1:9">
      <c r="A55" s="86"/>
      <c r="B55" s="86"/>
      <c r="C55" s="86"/>
      <c r="D55" s="88"/>
      <c r="E55" s="91"/>
      <c r="F55" s="82"/>
      <c r="G55" s="96"/>
      <c r="H55" s="86"/>
      <c r="I55" s="98"/>
    </row>
    <row r="56" spans="1:9">
      <c r="A56" s="86"/>
      <c r="B56" s="86"/>
      <c r="C56" s="86"/>
      <c r="D56" s="88"/>
      <c r="E56" s="24"/>
      <c r="F56" s="25"/>
      <c r="G56" s="96"/>
      <c r="H56" s="86"/>
      <c r="I56" s="98"/>
    </row>
    <row r="57" spans="1:9">
      <c r="A57" s="86"/>
      <c r="B57" s="86"/>
      <c r="C57" s="86"/>
      <c r="D57" s="88"/>
      <c r="E57" s="24"/>
      <c r="F57" s="25"/>
      <c r="G57" s="96"/>
      <c r="H57" s="86"/>
      <c r="I57" s="98"/>
    </row>
    <row r="58" spans="1:9">
      <c r="A58" s="86"/>
      <c r="B58" s="86"/>
      <c r="C58" s="86"/>
      <c r="D58" s="88"/>
      <c r="E58" s="24"/>
      <c r="F58" s="25"/>
      <c r="G58" s="96"/>
      <c r="H58" s="86"/>
      <c r="I58" s="98"/>
    </row>
    <row r="59" spans="1:9">
      <c r="A59" s="86"/>
      <c r="B59" s="86"/>
      <c r="C59" s="86"/>
      <c r="D59" s="88"/>
      <c r="E59" s="24"/>
      <c r="F59" s="25"/>
      <c r="G59" s="96"/>
      <c r="H59" s="86"/>
      <c r="I59" s="98"/>
    </row>
    <row r="60" spans="1:9">
      <c r="A60" s="86"/>
      <c r="B60" s="86"/>
      <c r="C60" s="86"/>
      <c r="D60" s="88"/>
      <c r="E60" s="24"/>
      <c r="F60" s="25"/>
      <c r="G60" s="96"/>
      <c r="H60" s="86"/>
      <c r="I60" s="98"/>
    </row>
    <row r="61" spans="1:9">
      <c r="A61" s="86"/>
      <c r="B61" s="86"/>
      <c r="C61" s="86"/>
      <c r="D61" s="88"/>
      <c r="E61" s="24"/>
      <c r="F61" s="25"/>
      <c r="G61" s="96"/>
      <c r="H61" s="86"/>
      <c r="I61" s="98"/>
    </row>
    <row r="62" spans="1:9">
      <c r="A62" s="86"/>
      <c r="B62" s="86"/>
      <c r="C62" s="86"/>
      <c r="D62" s="88"/>
      <c r="E62" s="93"/>
      <c r="F62" s="48"/>
      <c r="G62" s="96"/>
      <c r="H62" s="86"/>
      <c r="I62" s="98"/>
    </row>
    <row r="63" spans="1:9">
      <c r="A63" s="86"/>
      <c r="B63" s="86"/>
      <c r="C63" s="86"/>
      <c r="D63" s="88"/>
      <c r="E63" s="24"/>
      <c r="F63" s="25"/>
      <c r="G63" s="96"/>
      <c r="H63" s="86"/>
      <c r="I63" s="98"/>
    </row>
    <row r="64" spans="1:9">
      <c r="A64" s="86"/>
      <c r="B64" s="86"/>
      <c r="C64" s="86"/>
      <c r="D64" s="88"/>
      <c r="E64" s="24"/>
      <c r="F64" s="25"/>
      <c r="G64" s="96"/>
      <c r="H64" s="86"/>
      <c r="I64" s="98"/>
    </row>
    <row r="65" spans="1:9">
      <c r="A65" s="86"/>
      <c r="B65" s="86"/>
      <c r="C65" s="86"/>
      <c r="D65" s="88"/>
      <c r="E65" s="88"/>
      <c r="F65" s="48"/>
      <c r="G65" s="96"/>
      <c r="H65" s="86"/>
      <c r="I65" s="98"/>
    </row>
    <row r="66" spans="1:9">
      <c r="A66" s="86"/>
      <c r="B66" s="86"/>
      <c r="C66" s="86"/>
      <c r="D66" s="88"/>
      <c r="E66" s="88"/>
      <c r="F66" s="48"/>
      <c r="G66" s="96"/>
      <c r="H66" s="86"/>
      <c r="I66" s="98"/>
    </row>
    <row r="67" spans="1:9">
      <c r="A67" s="86"/>
      <c r="B67" s="86"/>
      <c r="C67" s="86"/>
      <c r="D67" s="88"/>
      <c r="E67" s="24"/>
      <c r="F67" s="25"/>
      <c r="G67" s="96"/>
      <c r="H67" s="86"/>
      <c r="I67" s="98"/>
    </row>
    <row r="68" spans="1:9">
      <c r="A68" s="86"/>
      <c r="B68" s="86"/>
      <c r="C68" s="86"/>
      <c r="D68" s="88"/>
      <c r="E68" s="24"/>
      <c r="F68" s="25"/>
      <c r="G68" s="96"/>
      <c r="H68" s="86"/>
      <c r="I68" s="98"/>
    </row>
    <row r="69" spans="1:9">
      <c r="A69" s="86"/>
      <c r="B69" s="86"/>
      <c r="C69" s="86"/>
      <c r="D69" s="88"/>
      <c r="E69" s="24"/>
      <c r="F69" s="25"/>
      <c r="G69" s="96"/>
      <c r="H69" s="86"/>
      <c r="I69" s="98"/>
    </row>
    <row r="70" spans="1:9">
      <c r="A70" s="86"/>
      <c r="B70" s="86"/>
      <c r="C70" s="86"/>
      <c r="D70" s="88"/>
      <c r="E70" s="24"/>
      <c r="F70" s="25"/>
      <c r="G70" s="96"/>
      <c r="H70" s="86"/>
      <c r="I70" s="98"/>
    </row>
    <row r="71" spans="1:9">
      <c r="A71" s="86"/>
      <c r="B71" s="86"/>
      <c r="C71" s="86"/>
      <c r="D71" s="88"/>
      <c r="E71" s="91"/>
      <c r="F71" s="82"/>
      <c r="G71" s="96"/>
      <c r="H71" s="86"/>
      <c r="I71" s="98"/>
    </row>
    <row r="72" spans="1:9">
      <c r="A72" s="86"/>
      <c r="B72" s="86"/>
      <c r="C72" s="86"/>
      <c r="D72" s="88"/>
      <c r="E72" s="24"/>
      <c r="F72" s="25"/>
      <c r="G72" s="96"/>
      <c r="H72" s="86"/>
      <c r="I72" s="98"/>
    </row>
    <row r="73" spans="1:9">
      <c r="A73" s="86"/>
      <c r="B73" s="86"/>
      <c r="C73" s="86"/>
      <c r="D73" s="88"/>
      <c r="E73" s="24"/>
      <c r="F73" s="25"/>
      <c r="G73" s="96"/>
      <c r="H73" s="86"/>
      <c r="I73" s="98"/>
    </row>
    <row r="74" spans="1:9">
      <c r="A74" s="86"/>
      <c r="B74" s="86"/>
      <c r="C74" s="86"/>
      <c r="D74" s="88"/>
      <c r="E74" s="24"/>
      <c r="F74" s="25"/>
      <c r="G74" s="96"/>
      <c r="H74" s="86"/>
      <c r="I74" s="98"/>
    </row>
    <row r="75" spans="1:9">
      <c r="A75" s="86"/>
      <c r="B75" s="86"/>
      <c r="C75" s="86"/>
      <c r="D75" s="88"/>
      <c r="E75" s="24"/>
      <c r="F75" s="25"/>
      <c r="G75" s="96"/>
      <c r="H75" s="86"/>
      <c r="I75" s="98"/>
    </row>
    <row r="76" spans="1:9">
      <c r="A76" s="86"/>
      <c r="B76" s="86"/>
      <c r="C76" s="86"/>
      <c r="D76" s="88"/>
      <c r="E76" s="91"/>
      <c r="F76" s="82"/>
      <c r="G76" s="96"/>
      <c r="H76" s="86"/>
      <c r="I76" s="98"/>
    </row>
    <row r="77" spans="1:9">
      <c r="A77" s="86"/>
      <c r="B77" s="86"/>
      <c r="C77" s="86"/>
      <c r="D77" s="88"/>
      <c r="E77" s="24"/>
      <c r="F77" s="25"/>
      <c r="G77" s="96"/>
      <c r="H77" s="86"/>
      <c r="I77" s="98"/>
    </row>
    <row r="78" spans="1:9">
      <c r="A78" s="86"/>
      <c r="B78" s="86"/>
      <c r="C78" s="86"/>
      <c r="D78" s="88"/>
      <c r="E78" s="88"/>
      <c r="F78" s="82"/>
      <c r="G78" s="96"/>
      <c r="H78" s="86"/>
      <c r="I78" s="98"/>
    </row>
    <row r="79" spans="1:9">
      <c r="A79" s="86"/>
      <c r="B79" s="86"/>
      <c r="C79" s="86"/>
      <c r="D79" s="88"/>
      <c r="E79" s="91"/>
      <c r="F79" s="82"/>
      <c r="G79" s="96"/>
      <c r="H79" s="86"/>
      <c r="I79" s="98"/>
    </row>
    <row r="80" spans="1:9">
      <c r="A80" s="86"/>
      <c r="B80" s="86"/>
      <c r="C80" s="86"/>
      <c r="D80" s="88"/>
      <c r="E80" s="24"/>
      <c r="F80" s="25"/>
      <c r="G80" s="96"/>
      <c r="H80" s="86"/>
      <c r="I80" s="98"/>
    </row>
    <row r="81" spans="1:9">
      <c r="A81" s="86"/>
      <c r="B81" s="86"/>
      <c r="C81" s="86"/>
      <c r="D81" s="88"/>
      <c r="E81" s="24"/>
      <c r="F81" s="25"/>
      <c r="G81" s="96"/>
      <c r="H81" s="86"/>
      <c r="I81" s="98"/>
    </row>
    <row r="82" spans="1:9">
      <c r="A82" s="86"/>
      <c r="B82" s="86"/>
      <c r="C82" s="86"/>
      <c r="D82" s="88"/>
      <c r="E82" s="24"/>
      <c r="F82" s="25"/>
      <c r="G82" s="96"/>
      <c r="H82" s="86"/>
      <c r="I82" s="98"/>
    </row>
    <row r="83" spans="1:9">
      <c r="A83" s="86"/>
      <c r="B83" s="86"/>
      <c r="C83" s="86"/>
      <c r="D83" s="88"/>
      <c r="E83" s="24"/>
      <c r="F83" s="25"/>
      <c r="G83" s="96"/>
      <c r="H83" s="86"/>
      <c r="I83" s="98"/>
    </row>
    <row r="84" spans="1:9">
      <c r="A84" s="86"/>
      <c r="B84" s="86"/>
      <c r="C84" s="86"/>
      <c r="D84" s="88"/>
      <c r="E84" s="88"/>
      <c r="F84" s="82"/>
      <c r="G84" s="96"/>
      <c r="H84" s="86"/>
      <c r="I84" s="98"/>
    </row>
    <row r="85" spans="1:9">
      <c r="A85" s="86"/>
      <c r="B85" s="86"/>
      <c r="C85" s="86"/>
      <c r="D85" s="88"/>
      <c r="E85" s="24"/>
      <c r="F85" s="25"/>
      <c r="G85" s="96"/>
      <c r="H85" s="86"/>
      <c r="I85" s="98"/>
    </row>
    <row r="86" spans="1:9">
      <c r="A86" s="86"/>
      <c r="B86" s="86"/>
      <c r="C86" s="86"/>
      <c r="D86" s="88"/>
      <c r="E86" s="24"/>
      <c r="F86" s="25"/>
      <c r="G86" s="96"/>
      <c r="H86" s="86"/>
      <c r="I86" s="98"/>
    </row>
    <row r="87" spans="1:9">
      <c r="A87" s="86"/>
      <c r="B87" s="86"/>
      <c r="C87" s="86"/>
      <c r="D87" s="88"/>
      <c r="E87" s="24"/>
      <c r="F87" s="25"/>
      <c r="G87" s="96"/>
      <c r="H87" s="86"/>
      <c r="I87" s="98"/>
    </row>
    <row r="88" spans="1:9">
      <c r="A88" s="86"/>
      <c r="B88" s="86"/>
      <c r="C88" s="86"/>
      <c r="D88" s="88"/>
      <c r="E88" s="88"/>
      <c r="F88" s="48"/>
      <c r="G88" s="96"/>
      <c r="H88" s="86"/>
      <c r="I88" s="98"/>
    </row>
    <row r="89" spans="1:9">
      <c r="A89" s="86"/>
      <c r="B89" s="86"/>
      <c r="C89" s="86"/>
      <c r="D89" s="88"/>
      <c r="E89" s="24"/>
      <c r="F89" s="25"/>
      <c r="G89" s="96"/>
      <c r="H89" s="86"/>
      <c r="I89" s="98"/>
    </row>
    <row r="90" spans="1:9">
      <c r="A90" s="86"/>
      <c r="B90" s="86"/>
      <c r="C90" s="86"/>
      <c r="D90" s="88"/>
      <c r="E90" s="24"/>
      <c r="F90" s="25"/>
      <c r="G90" s="96"/>
      <c r="H90" s="86"/>
      <c r="I90" s="98"/>
    </row>
    <row r="91" spans="1:9">
      <c r="A91" s="86"/>
      <c r="B91" s="86"/>
      <c r="C91" s="86"/>
      <c r="D91" s="88"/>
      <c r="E91" s="24"/>
      <c r="F91" s="25"/>
      <c r="G91" s="96"/>
      <c r="H91" s="86"/>
      <c r="I91" s="98"/>
    </row>
    <row r="92" spans="1:9">
      <c r="A92" s="86"/>
      <c r="B92" s="86"/>
      <c r="C92" s="86"/>
      <c r="D92" s="88"/>
      <c r="E92" s="24"/>
      <c r="F92" s="25"/>
      <c r="G92" s="96"/>
      <c r="H92" s="86"/>
      <c r="I92" s="98"/>
    </row>
    <row r="93" spans="1:9">
      <c r="A93" s="86"/>
      <c r="B93" s="86"/>
      <c r="C93" s="86"/>
      <c r="D93" s="88"/>
      <c r="E93" s="91"/>
      <c r="F93" s="82"/>
      <c r="G93" s="96"/>
      <c r="H93" s="86"/>
      <c r="I93" s="98"/>
    </row>
    <row r="94" spans="1:9">
      <c r="A94" s="86"/>
      <c r="B94" s="86"/>
      <c r="C94" s="86"/>
      <c r="D94" s="88"/>
      <c r="E94" s="24"/>
      <c r="F94" s="25"/>
      <c r="G94" s="96"/>
      <c r="H94" s="86"/>
      <c r="I94" s="98"/>
    </row>
    <row r="95" spans="1:9">
      <c r="A95" s="86"/>
      <c r="B95" s="86"/>
      <c r="C95" s="86"/>
      <c r="D95" s="88"/>
      <c r="E95" s="91"/>
      <c r="F95" s="48"/>
      <c r="G95" s="96"/>
      <c r="H95" s="86"/>
      <c r="I95" s="98"/>
    </row>
    <row r="96" spans="1:9">
      <c r="A96" s="86"/>
      <c r="B96" s="86"/>
      <c r="C96" s="86"/>
      <c r="D96" s="88"/>
      <c r="E96" s="24"/>
      <c r="F96" s="25"/>
      <c r="G96" s="96"/>
      <c r="H96" s="86"/>
      <c r="I96" s="98"/>
    </row>
    <row r="97" spans="1:9">
      <c r="A97" s="86"/>
      <c r="B97" s="86"/>
      <c r="C97" s="86"/>
      <c r="D97" s="88"/>
      <c r="E97" s="24"/>
      <c r="F97" s="25"/>
      <c r="G97" s="96"/>
      <c r="H97" s="86"/>
      <c r="I97" s="98"/>
    </row>
    <row r="98" spans="1:9">
      <c r="A98" s="86"/>
      <c r="B98" s="86"/>
      <c r="C98" s="86"/>
      <c r="D98" s="88"/>
      <c r="E98" s="24"/>
      <c r="F98" s="25"/>
      <c r="G98" s="96"/>
      <c r="H98" s="86"/>
      <c r="I98" s="98"/>
    </row>
    <row r="99" spans="1:9">
      <c r="A99" s="86"/>
      <c r="B99" s="86"/>
      <c r="C99" s="86"/>
      <c r="D99" s="88"/>
      <c r="E99" s="24"/>
      <c r="F99" s="25"/>
      <c r="G99" s="96"/>
      <c r="H99" s="86"/>
      <c r="I99" s="98"/>
    </row>
    <row r="100" spans="1:9">
      <c r="A100" s="86"/>
      <c r="B100" s="86"/>
      <c r="C100" s="86"/>
      <c r="D100" s="88"/>
      <c r="E100" s="88"/>
      <c r="F100" s="82"/>
      <c r="G100" s="96"/>
      <c r="H100" s="86"/>
      <c r="I100" s="98"/>
    </row>
    <row r="101" spans="1:9">
      <c r="A101" s="86"/>
      <c r="B101" s="86"/>
      <c r="C101" s="86"/>
      <c r="D101" s="88"/>
      <c r="E101" s="24"/>
      <c r="F101" s="25"/>
      <c r="G101" s="96"/>
      <c r="H101" s="86"/>
      <c r="I101" s="98"/>
    </row>
    <row r="102" spans="1:9">
      <c r="A102" s="86"/>
      <c r="B102" s="86"/>
      <c r="C102" s="86"/>
      <c r="D102" s="88"/>
      <c r="E102" s="24"/>
      <c r="F102" s="25"/>
      <c r="G102" s="96"/>
      <c r="H102" s="86"/>
      <c r="I102" s="98"/>
    </row>
    <row r="103" spans="1:9">
      <c r="A103" s="86"/>
      <c r="B103" s="86"/>
      <c r="C103" s="86"/>
      <c r="D103" s="88"/>
      <c r="E103" s="24"/>
      <c r="F103" s="25"/>
      <c r="G103" s="96"/>
      <c r="H103" s="86"/>
      <c r="I103" s="98"/>
    </row>
    <row r="104" spans="1:9">
      <c r="A104" s="86"/>
      <c r="B104" s="86"/>
      <c r="C104" s="86"/>
      <c r="D104" s="88"/>
      <c r="E104" s="24"/>
      <c r="F104" s="25"/>
      <c r="G104" s="96"/>
      <c r="H104" s="86"/>
      <c r="I104" s="98"/>
    </row>
    <row r="105" spans="1:9">
      <c r="A105" s="86"/>
      <c r="B105" s="86"/>
      <c r="C105" s="86"/>
      <c r="D105" s="88"/>
      <c r="E105" s="24"/>
      <c r="F105" s="25"/>
      <c r="G105" s="96"/>
      <c r="H105" s="86"/>
      <c r="I105" s="98"/>
    </row>
    <row r="106" spans="1:9">
      <c r="A106" s="86"/>
      <c r="B106" s="86"/>
      <c r="C106" s="86"/>
      <c r="D106" s="88"/>
      <c r="E106" s="24"/>
      <c r="F106" s="25"/>
      <c r="G106" s="96"/>
      <c r="H106" s="86"/>
      <c r="I106" s="98"/>
    </row>
    <row r="107" spans="1:9">
      <c r="A107" s="86"/>
      <c r="B107" s="86"/>
      <c r="C107" s="86"/>
      <c r="D107" s="88"/>
      <c r="E107" s="24"/>
      <c r="F107" s="25"/>
      <c r="G107" s="96"/>
      <c r="H107" s="86"/>
      <c r="I107" s="98"/>
    </row>
    <row r="108" spans="1:9">
      <c r="A108" s="86"/>
      <c r="B108" s="86"/>
      <c r="C108" s="86"/>
      <c r="D108" s="88"/>
      <c r="E108" s="24"/>
      <c r="F108" s="25"/>
      <c r="G108" s="96"/>
      <c r="H108" s="86"/>
      <c r="I108" s="98"/>
    </row>
    <row r="109" spans="1:9">
      <c r="A109" s="86"/>
      <c r="B109" s="86"/>
      <c r="C109" s="86"/>
      <c r="D109" s="88"/>
      <c r="E109" s="24"/>
      <c r="F109" s="25"/>
      <c r="G109" s="96"/>
      <c r="H109" s="86"/>
      <c r="I109" s="98"/>
    </row>
    <row r="110" spans="1:9">
      <c r="A110" s="86"/>
      <c r="B110" s="86"/>
      <c r="C110" s="86"/>
      <c r="D110" s="88"/>
      <c r="E110" s="24"/>
      <c r="F110" s="25"/>
      <c r="G110" s="96"/>
      <c r="H110" s="86"/>
      <c r="I110" s="98"/>
    </row>
    <row r="111" spans="1:9">
      <c r="A111" s="86"/>
      <c r="B111" s="86"/>
      <c r="C111" s="86"/>
      <c r="D111" s="88"/>
      <c r="E111" s="24"/>
      <c r="F111" s="25"/>
      <c r="G111" s="96"/>
      <c r="H111" s="86"/>
      <c r="I111" s="98"/>
    </row>
    <row r="112" spans="1:9">
      <c r="A112" s="86"/>
      <c r="B112" s="86"/>
      <c r="C112" s="86"/>
      <c r="D112" s="88"/>
      <c r="E112" s="24"/>
      <c r="F112" s="25"/>
      <c r="G112" s="96"/>
      <c r="H112" s="86"/>
      <c r="I112" s="98"/>
    </row>
    <row r="113" spans="1:9">
      <c r="A113" s="86"/>
      <c r="B113" s="86"/>
      <c r="C113" s="86"/>
      <c r="D113" s="88"/>
      <c r="E113" s="24"/>
      <c r="F113" s="25"/>
      <c r="G113" s="96"/>
      <c r="H113" s="86"/>
      <c r="I113" s="98"/>
    </row>
    <row r="114" spans="1:9">
      <c r="A114" s="86"/>
      <c r="B114" s="86"/>
      <c r="C114" s="86"/>
      <c r="D114" s="88"/>
      <c r="E114" s="24"/>
      <c r="F114" s="25"/>
      <c r="G114" s="96"/>
      <c r="H114" s="86"/>
      <c r="I114" s="98"/>
    </row>
    <row r="115" spans="1:9">
      <c r="A115" s="86"/>
      <c r="B115" s="86"/>
      <c r="C115" s="86"/>
      <c r="D115" s="88"/>
      <c r="E115" s="24"/>
      <c r="F115" s="25"/>
      <c r="G115" s="96"/>
      <c r="H115" s="86"/>
      <c r="I115" s="98"/>
    </row>
    <row r="116" spans="1:9">
      <c r="A116" s="86"/>
      <c r="B116" s="86"/>
      <c r="C116" s="86"/>
      <c r="D116" s="88"/>
      <c r="E116" s="24"/>
      <c r="F116" s="25"/>
      <c r="G116" s="96"/>
      <c r="H116" s="86"/>
      <c r="I116" s="98"/>
    </row>
    <row r="117" spans="1:9">
      <c r="A117" s="86"/>
      <c r="B117" s="86"/>
      <c r="C117" s="86"/>
      <c r="D117" s="88"/>
      <c r="E117" s="24"/>
      <c r="F117" s="25"/>
      <c r="G117" s="96"/>
      <c r="H117" s="86"/>
      <c r="I117" s="98"/>
    </row>
    <row r="118" spans="1:9">
      <c r="A118" s="86"/>
      <c r="B118" s="86"/>
      <c r="C118" s="86"/>
      <c r="D118" s="88"/>
      <c r="E118" s="24"/>
      <c r="F118" s="25"/>
      <c r="G118" s="96"/>
      <c r="H118" s="86"/>
      <c r="I118" s="98"/>
    </row>
    <row r="119" spans="1:9">
      <c r="A119" s="86"/>
      <c r="B119" s="86"/>
      <c r="C119" s="86"/>
      <c r="D119" s="88"/>
      <c r="E119" s="24"/>
      <c r="F119" s="25"/>
      <c r="G119" s="96"/>
      <c r="H119" s="86"/>
      <c r="I119" s="98"/>
    </row>
    <row r="120" spans="1:9">
      <c r="A120" s="86"/>
      <c r="B120" s="86"/>
      <c r="C120" s="86"/>
      <c r="D120" s="88"/>
      <c r="E120" s="24"/>
      <c r="F120" s="25"/>
      <c r="G120" s="96"/>
      <c r="H120" s="86"/>
      <c r="I120" s="98"/>
    </row>
    <row r="121" spans="1:9">
      <c r="A121" s="86"/>
      <c r="B121" s="86"/>
      <c r="C121" s="86"/>
      <c r="D121" s="88"/>
      <c r="E121" s="24"/>
      <c r="F121" s="25"/>
      <c r="G121" s="96"/>
      <c r="H121" s="86"/>
      <c r="I121" s="98"/>
    </row>
    <row r="122" spans="1:9">
      <c r="A122" s="86"/>
      <c r="B122" s="86"/>
      <c r="C122" s="86"/>
      <c r="D122" s="88"/>
      <c r="E122" s="24"/>
      <c r="F122" s="25"/>
      <c r="G122" s="96"/>
      <c r="H122" s="86"/>
      <c r="I122" s="98"/>
    </row>
    <row r="123" spans="1:9">
      <c r="A123" s="86"/>
      <c r="B123" s="86"/>
      <c r="C123" s="86"/>
      <c r="D123" s="88"/>
      <c r="E123" s="24"/>
      <c r="F123" s="25"/>
      <c r="G123" s="96"/>
      <c r="H123" s="86"/>
      <c r="I123" s="98"/>
    </row>
    <row r="124" spans="1:9">
      <c r="A124" s="86"/>
      <c r="B124" s="86"/>
      <c r="C124" s="86"/>
      <c r="D124" s="88"/>
      <c r="E124" s="24"/>
      <c r="F124" s="25"/>
      <c r="G124" s="96"/>
      <c r="H124" s="86"/>
      <c r="I124" s="98"/>
    </row>
    <row r="125" spans="1:9">
      <c r="A125" s="86"/>
      <c r="B125" s="86"/>
      <c r="C125" s="86"/>
      <c r="D125" s="88"/>
      <c r="E125" s="24"/>
      <c r="F125" s="25"/>
      <c r="G125" s="96"/>
      <c r="H125" s="86"/>
      <c r="I125" s="98"/>
    </row>
    <row r="126" spans="1:9">
      <c r="A126" s="86"/>
      <c r="B126" s="86"/>
      <c r="C126" s="86"/>
      <c r="D126" s="88"/>
      <c r="E126" s="91"/>
      <c r="F126" s="82"/>
      <c r="G126" s="96"/>
      <c r="H126" s="86"/>
      <c r="I126" s="98"/>
    </row>
    <row r="127" spans="1:9">
      <c r="A127" s="86"/>
      <c r="B127" s="86"/>
      <c r="C127" s="86"/>
      <c r="D127" s="88"/>
      <c r="E127" s="24"/>
      <c r="F127" s="25"/>
      <c r="G127" s="96"/>
      <c r="H127" s="86"/>
      <c r="I127" s="98"/>
    </row>
    <row r="128" spans="1:9">
      <c r="A128" s="86"/>
      <c r="B128" s="86"/>
      <c r="C128" s="86"/>
      <c r="D128" s="88"/>
      <c r="E128" s="88"/>
      <c r="F128" s="82"/>
      <c r="G128" s="96"/>
      <c r="H128" s="86"/>
      <c r="I128" s="98"/>
    </row>
    <row r="129" spans="1:9">
      <c r="A129" s="86"/>
      <c r="B129" s="86"/>
      <c r="C129" s="86"/>
      <c r="D129" s="88"/>
      <c r="E129" s="91"/>
      <c r="F129" s="82"/>
      <c r="G129" s="96"/>
      <c r="H129" s="86"/>
      <c r="I129" s="98"/>
    </row>
    <row r="130" spans="1:9">
      <c r="A130" s="86"/>
      <c r="B130" s="86"/>
      <c r="C130" s="86"/>
      <c r="D130" s="88"/>
      <c r="E130" s="24"/>
      <c r="F130" s="25"/>
      <c r="G130" s="96"/>
      <c r="H130" s="86"/>
      <c r="I130" s="98"/>
    </row>
    <row r="131" spans="1:9">
      <c r="A131" s="86"/>
      <c r="B131" s="86"/>
      <c r="C131" s="86"/>
      <c r="D131" s="88"/>
      <c r="E131" s="24"/>
      <c r="F131" s="25"/>
      <c r="G131" s="96"/>
      <c r="H131" s="86"/>
      <c r="I131" s="98"/>
    </row>
    <row r="132" spans="1:9">
      <c r="A132" s="86"/>
      <c r="B132" s="86"/>
      <c r="C132" s="86"/>
      <c r="D132" s="88"/>
      <c r="E132" s="24"/>
      <c r="F132" s="25"/>
      <c r="G132" s="96"/>
      <c r="H132" s="86"/>
      <c r="I132" s="98"/>
    </row>
    <row r="133" spans="1:9">
      <c r="A133" s="86"/>
      <c r="B133" s="86"/>
      <c r="C133" s="86"/>
      <c r="D133" s="88"/>
      <c r="E133" s="24"/>
      <c r="F133" s="25"/>
      <c r="G133" s="96"/>
      <c r="H133" s="86"/>
      <c r="I133" s="98"/>
    </row>
    <row r="134" spans="1:9">
      <c r="A134" s="86"/>
      <c r="B134" s="86"/>
      <c r="C134" s="86"/>
      <c r="D134" s="88"/>
      <c r="E134" s="24"/>
      <c r="F134" s="25"/>
      <c r="G134" s="96"/>
      <c r="H134" s="86"/>
      <c r="I134" s="98"/>
    </row>
    <row r="135" spans="1:9">
      <c r="A135" s="86"/>
      <c r="B135" s="86"/>
      <c r="C135" s="86"/>
      <c r="D135" s="88"/>
      <c r="E135" s="91"/>
      <c r="F135" s="82"/>
      <c r="G135" s="96"/>
      <c r="H135" s="86"/>
      <c r="I135" s="98"/>
    </row>
    <row r="136" spans="1:9">
      <c r="A136" s="86"/>
      <c r="B136" s="86"/>
      <c r="C136" s="86"/>
      <c r="D136" s="88"/>
      <c r="E136" s="88"/>
      <c r="F136" s="82"/>
      <c r="G136" s="96"/>
      <c r="H136" s="86"/>
      <c r="I136" s="98"/>
    </row>
    <row r="137" spans="1:9">
      <c r="A137" s="86"/>
      <c r="B137" s="86"/>
      <c r="C137" s="86"/>
      <c r="D137" s="88"/>
      <c r="E137" s="24"/>
      <c r="F137" s="25"/>
      <c r="G137" s="96"/>
      <c r="H137" s="86"/>
      <c r="I137" s="98"/>
    </row>
    <row r="138" spans="1:9">
      <c r="A138" s="86"/>
      <c r="B138" s="86"/>
      <c r="C138" s="86"/>
      <c r="D138" s="88"/>
      <c r="E138" s="24"/>
      <c r="F138" s="25"/>
      <c r="G138" s="96"/>
      <c r="H138" s="86"/>
      <c r="I138" s="98"/>
    </row>
    <row r="139" spans="1:9">
      <c r="A139" s="86"/>
      <c r="B139" s="86"/>
      <c r="C139" s="86"/>
      <c r="D139" s="88"/>
      <c r="E139" s="24"/>
      <c r="F139" s="25"/>
      <c r="G139" s="96"/>
      <c r="H139" s="86"/>
      <c r="I139" s="98"/>
    </row>
    <row r="140" spans="1:9">
      <c r="A140" s="86"/>
      <c r="B140" s="86"/>
      <c r="C140" s="86"/>
      <c r="D140" s="88"/>
      <c r="E140" s="24"/>
      <c r="F140" s="25"/>
      <c r="G140" s="96"/>
      <c r="H140" s="86"/>
      <c r="I140" s="98"/>
    </row>
    <row r="141" spans="1:9">
      <c r="A141" s="86"/>
      <c r="B141" s="86"/>
      <c r="C141" s="86"/>
      <c r="D141" s="88"/>
      <c r="E141" s="24"/>
      <c r="F141" s="25"/>
      <c r="G141" s="96"/>
      <c r="H141" s="86"/>
      <c r="I141" s="98"/>
    </row>
    <row r="142" spans="1:9">
      <c r="A142" s="86"/>
      <c r="B142" s="86"/>
      <c r="C142" s="86"/>
      <c r="D142" s="88"/>
      <c r="E142" s="88"/>
      <c r="F142" s="48"/>
      <c r="G142" s="96"/>
      <c r="H142" s="86"/>
      <c r="I142" s="98"/>
    </row>
    <row r="143" spans="1:9">
      <c r="A143" s="86"/>
      <c r="B143" s="86"/>
      <c r="C143" s="86"/>
      <c r="D143" s="88"/>
      <c r="E143" s="24"/>
      <c r="F143" s="25"/>
      <c r="G143" s="96"/>
      <c r="H143" s="86"/>
      <c r="I143" s="98"/>
    </row>
    <row r="144" spans="1:9">
      <c r="A144" s="86"/>
      <c r="B144" s="86"/>
      <c r="C144" s="86"/>
      <c r="D144" s="88"/>
      <c r="E144" s="88"/>
      <c r="F144" s="82"/>
      <c r="G144" s="96"/>
      <c r="H144" s="86"/>
      <c r="I144" s="98"/>
    </row>
    <row r="145" spans="1:9">
      <c r="A145" s="86"/>
      <c r="B145" s="86"/>
      <c r="C145" s="86"/>
      <c r="D145" s="88"/>
      <c r="E145" s="24"/>
      <c r="F145" s="25"/>
      <c r="G145" s="96"/>
      <c r="H145" s="86"/>
      <c r="I145" s="98"/>
    </row>
    <row r="146" spans="1:9">
      <c r="A146" s="86"/>
      <c r="B146" s="86"/>
      <c r="C146" s="86"/>
      <c r="D146" s="88"/>
      <c r="E146" s="24"/>
      <c r="F146" s="25"/>
      <c r="G146" s="96"/>
      <c r="H146" s="86"/>
      <c r="I146" s="98"/>
    </row>
    <row r="147" spans="1:9">
      <c r="A147" s="86"/>
      <c r="B147" s="86"/>
      <c r="C147" s="86"/>
      <c r="D147" s="88"/>
      <c r="E147" s="24"/>
      <c r="F147" s="25"/>
      <c r="G147" s="96"/>
      <c r="H147" s="86"/>
      <c r="I147" s="98"/>
    </row>
    <row r="148" spans="1:9">
      <c r="A148" s="86"/>
      <c r="B148" s="86"/>
      <c r="C148" s="86"/>
      <c r="D148" s="88"/>
      <c r="E148" s="88"/>
      <c r="F148" s="48"/>
      <c r="G148" s="96"/>
      <c r="H148" s="86"/>
      <c r="I148" s="98"/>
    </row>
    <row r="149" spans="1:9">
      <c r="A149" s="86"/>
      <c r="B149" s="86"/>
      <c r="C149" s="86"/>
      <c r="D149" s="88"/>
      <c r="E149" s="91"/>
      <c r="F149" s="82"/>
      <c r="G149" s="96"/>
      <c r="H149" s="86"/>
      <c r="I149" s="98"/>
    </row>
    <row r="150" spans="1:9">
      <c r="A150" s="86"/>
      <c r="B150" s="86"/>
      <c r="C150" s="86"/>
      <c r="D150" s="88"/>
      <c r="E150" s="24"/>
      <c r="F150" s="25"/>
      <c r="G150" s="96"/>
      <c r="H150" s="86"/>
      <c r="I150" s="98"/>
    </row>
    <row r="151" spans="1:9">
      <c r="A151" s="86"/>
      <c r="B151" s="86"/>
      <c r="C151" s="86"/>
      <c r="D151" s="88"/>
      <c r="E151" s="24"/>
      <c r="F151" s="25"/>
      <c r="G151" s="96"/>
      <c r="H151" s="86"/>
      <c r="I151" s="98"/>
    </row>
    <row r="152" spans="1:9">
      <c r="A152" s="86"/>
      <c r="B152" s="86"/>
      <c r="C152" s="86"/>
      <c r="D152" s="88"/>
      <c r="E152" s="24"/>
      <c r="F152" s="25"/>
      <c r="G152" s="96"/>
      <c r="H152" s="86"/>
      <c r="I152" s="98"/>
    </row>
    <row r="153" spans="1:9">
      <c r="A153" s="86"/>
      <c r="B153" s="86"/>
      <c r="C153" s="86"/>
      <c r="D153" s="88"/>
      <c r="E153" s="88"/>
      <c r="F153" s="48"/>
      <c r="G153" s="96"/>
      <c r="H153" s="86"/>
      <c r="I153" s="98"/>
    </row>
    <row r="154" spans="1:9">
      <c r="A154" s="86"/>
      <c r="B154" s="86"/>
      <c r="C154" s="86"/>
      <c r="D154" s="88"/>
      <c r="E154" s="88"/>
      <c r="F154" s="48"/>
      <c r="G154" s="96"/>
      <c r="H154" s="86"/>
      <c r="I154" s="98"/>
    </row>
    <row r="155" spans="1:9">
      <c r="A155" s="86"/>
      <c r="B155" s="86"/>
      <c r="C155" s="86"/>
      <c r="D155" s="88"/>
      <c r="E155" s="88"/>
      <c r="F155" s="48"/>
      <c r="G155" s="96"/>
      <c r="H155" s="86"/>
      <c r="I155" s="98"/>
    </row>
    <row r="156" spans="1:9">
      <c r="A156" s="86"/>
      <c r="B156" s="86"/>
      <c r="C156" s="86"/>
      <c r="D156" s="88"/>
      <c r="E156" s="88"/>
      <c r="F156" s="48"/>
      <c r="G156" s="96"/>
      <c r="H156" s="86"/>
      <c r="I156" s="98"/>
    </row>
    <row r="157" spans="1:9">
      <c r="A157" s="86"/>
      <c r="B157" s="86"/>
      <c r="C157" s="86"/>
      <c r="D157" s="88"/>
      <c r="E157" s="24"/>
      <c r="F157" s="25"/>
      <c r="G157" s="96"/>
      <c r="H157" s="86"/>
      <c r="I157" s="98"/>
    </row>
    <row r="158" spans="1:9">
      <c r="A158" s="86"/>
      <c r="B158" s="86"/>
      <c r="C158" s="86"/>
      <c r="D158" s="88"/>
      <c r="E158" s="24"/>
      <c r="F158" s="25"/>
      <c r="G158" s="96"/>
      <c r="H158" s="86"/>
      <c r="I158" s="98"/>
    </row>
    <row r="159" spans="1:9">
      <c r="A159" s="86"/>
      <c r="B159" s="86"/>
      <c r="C159" s="86"/>
      <c r="D159" s="88"/>
      <c r="E159" s="24"/>
      <c r="F159" s="25"/>
      <c r="G159" s="96"/>
      <c r="H159" s="86"/>
      <c r="I159" s="98"/>
    </row>
    <row r="160" spans="1:9">
      <c r="A160" s="86"/>
      <c r="B160" s="86"/>
      <c r="C160" s="86"/>
      <c r="D160" s="88"/>
      <c r="E160" s="24"/>
      <c r="F160" s="25"/>
      <c r="G160" s="96"/>
      <c r="H160" s="86"/>
      <c r="I160" s="98"/>
    </row>
    <row r="161" spans="1:9">
      <c r="A161" s="86"/>
      <c r="B161" s="86"/>
      <c r="C161" s="86"/>
      <c r="D161" s="88"/>
      <c r="E161" s="24"/>
      <c r="F161" s="25"/>
      <c r="G161" s="96"/>
      <c r="H161" s="86"/>
      <c r="I161" s="98"/>
    </row>
    <row r="162" spans="1:9">
      <c r="A162" s="86"/>
      <c r="B162" s="86"/>
      <c r="C162" s="86"/>
      <c r="D162" s="88"/>
      <c r="E162" s="24"/>
      <c r="F162" s="25"/>
      <c r="G162" s="96"/>
      <c r="H162" s="86"/>
      <c r="I162" s="98"/>
    </row>
    <row r="163" spans="1:9">
      <c r="A163" s="86"/>
      <c r="B163" s="86"/>
      <c r="C163" s="86"/>
      <c r="D163" s="88"/>
      <c r="E163" s="24"/>
      <c r="F163" s="25"/>
      <c r="G163" s="96"/>
      <c r="H163" s="86"/>
      <c r="I163" s="98"/>
    </row>
    <row r="164" spans="1:9">
      <c r="A164" s="86"/>
      <c r="B164" s="86"/>
      <c r="C164" s="86"/>
      <c r="D164" s="88"/>
      <c r="E164" s="24"/>
      <c r="F164" s="25"/>
      <c r="G164" s="96"/>
      <c r="H164" s="86"/>
      <c r="I164" s="98"/>
    </row>
    <row r="165" spans="1:9">
      <c r="A165" s="86"/>
      <c r="B165" s="86"/>
      <c r="C165" s="86"/>
      <c r="D165" s="88"/>
      <c r="E165" s="24"/>
      <c r="F165" s="25"/>
      <c r="G165" s="96"/>
      <c r="H165" s="86"/>
      <c r="I165" s="98"/>
    </row>
    <row r="166" spans="1:9">
      <c r="A166" s="86"/>
      <c r="B166" s="86"/>
      <c r="C166" s="86"/>
      <c r="D166" s="88"/>
      <c r="E166" s="24"/>
      <c r="F166" s="25"/>
      <c r="G166" s="96"/>
      <c r="H166" s="86"/>
      <c r="I166" s="98"/>
    </row>
    <row r="167" spans="1:9">
      <c r="A167" s="86"/>
      <c r="B167" s="86"/>
      <c r="C167" s="86"/>
      <c r="D167" s="88"/>
      <c r="E167" s="24"/>
      <c r="F167" s="25"/>
      <c r="G167" s="96"/>
      <c r="H167" s="86"/>
      <c r="I167" s="98"/>
    </row>
    <row r="168" spans="1:9">
      <c r="A168" s="86"/>
      <c r="B168" s="86"/>
      <c r="C168" s="86"/>
      <c r="D168" s="88"/>
      <c r="E168" s="24"/>
      <c r="F168" s="25"/>
      <c r="G168" s="96"/>
      <c r="H168" s="86"/>
      <c r="I168" s="98"/>
    </row>
    <row r="169" spans="1:9">
      <c r="A169" s="86"/>
      <c r="B169" s="86"/>
      <c r="C169" s="86"/>
      <c r="D169" s="88"/>
      <c r="E169" s="24"/>
      <c r="F169" s="25"/>
      <c r="G169" s="96"/>
      <c r="H169" s="86"/>
      <c r="I169" s="98"/>
    </row>
    <row r="170" spans="1:9">
      <c r="A170" s="86"/>
      <c r="B170" s="86"/>
      <c r="C170" s="86"/>
      <c r="D170" s="88"/>
      <c r="E170" s="24"/>
      <c r="F170" s="25"/>
      <c r="G170" s="96"/>
      <c r="H170" s="86"/>
      <c r="I170" s="98"/>
    </row>
    <row r="171" spans="1:9">
      <c r="A171" s="86"/>
      <c r="B171" s="86"/>
      <c r="C171" s="86"/>
      <c r="D171" s="88"/>
      <c r="E171" s="24"/>
      <c r="F171" s="25"/>
      <c r="G171" s="96"/>
      <c r="H171" s="86"/>
      <c r="I171" s="98"/>
    </row>
    <row r="172" spans="1:9">
      <c r="A172" s="86"/>
      <c r="B172" s="86"/>
      <c r="C172" s="86"/>
      <c r="D172" s="88"/>
      <c r="E172" s="88"/>
      <c r="F172" s="82"/>
      <c r="G172" s="96"/>
      <c r="H172" s="86"/>
      <c r="I172" s="98"/>
    </row>
    <row r="173" spans="1:9">
      <c r="A173" s="86"/>
      <c r="B173" s="86"/>
      <c r="C173" s="86"/>
      <c r="D173" s="88"/>
      <c r="E173" s="24"/>
      <c r="F173" s="25"/>
      <c r="G173" s="96"/>
      <c r="H173" s="86"/>
      <c r="I173" s="98"/>
    </row>
    <row r="174" spans="1:9">
      <c r="A174" s="86"/>
      <c r="B174" s="86"/>
      <c r="C174" s="86"/>
      <c r="D174" s="88"/>
      <c r="E174" s="24"/>
      <c r="F174" s="25"/>
      <c r="G174" s="96"/>
      <c r="H174" s="86"/>
      <c r="I174" s="98"/>
    </row>
    <row r="175" spans="1:9">
      <c r="A175" s="86"/>
      <c r="B175" s="86"/>
      <c r="C175" s="86"/>
      <c r="D175" s="88"/>
      <c r="E175" s="24"/>
      <c r="F175" s="25"/>
      <c r="G175" s="96"/>
      <c r="H175" s="86"/>
      <c r="I175" s="98"/>
    </row>
    <row r="176" spans="1:9">
      <c r="A176" s="86"/>
      <c r="B176" s="86"/>
      <c r="C176" s="86"/>
      <c r="D176" s="88"/>
      <c r="E176" s="24"/>
      <c r="F176" s="25"/>
      <c r="G176" s="96"/>
      <c r="H176" s="86"/>
      <c r="I176" s="98"/>
    </row>
    <row r="177" spans="1:9">
      <c r="A177" s="86"/>
      <c r="B177" s="86"/>
      <c r="C177" s="86"/>
      <c r="D177" s="88"/>
      <c r="E177" s="24"/>
      <c r="F177" s="25"/>
      <c r="G177" s="96"/>
      <c r="H177" s="86"/>
      <c r="I177" s="98"/>
    </row>
    <row r="178" spans="1:9">
      <c r="A178" s="86"/>
      <c r="B178" s="86"/>
      <c r="C178" s="86"/>
      <c r="D178" s="88"/>
      <c r="E178" s="24"/>
      <c r="F178" s="25"/>
      <c r="G178" s="96"/>
      <c r="H178" s="86"/>
      <c r="I178" s="98"/>
    </row>
    <row r="179" spans="1:9">
      <c r="A179" s="86"/>
      <c r="B179" s="86"/>
      <c r="C179" s="86"/>
      <c r="D179" s="88"/>
      <c r="E179" s="24"/>
      <c r="F179" s="25"/>
      <c r="G179" s="96"/>
      <c r="H179" s="86"/>
      <c r="I179" s="98"/>
    </row>
    <row r="180" spans="1:9">
      <c r="A180" s="86"/>
      <c r="B180" s="86"/>
      <c r="C180" s="86"/>
      <c r="D180" s="88"/>
      <c r="E180" s="88"/>
      <c r="F180" s="82"/>
      <c r="G180" s="96"/>
      <c r="H180" s="86"/>
      <c r="I180" s="98"/>
    </row>
    <row r="181" spans="1:9">
      <c r="A181" s="86"/>
      <c r="B181" s="86"/>
      <c r="C181" s="86"/>
      <c r="D181" s="88"/>
      <c r="E181" s="88"/>
      <c r="F181" s="82"/>
      <c r="G181" s="96"/>
      <c r="H181" s="86"/>
      <c r="I181" s="98"/>
    </row>
    <row r="182" spans="1:9">
      <c r="A182" s="86"/>
      <c r="B182" s="86"/>
      <c r="C182" s="86"/>
      <c r="D182" s="88"/>
      <c r="E182" s="88"/>
      <c r="F182" s="82"/>
      <c r="G182" s="96"/>
      <c r="H182" s="86"/>
      <c r="I182" s="98"/>
    </row>
    <row r="183" spans="1:9">
      <c r="A183" s="86"/>
      <c r="B183" s="86"/>
      <c r="C183" s="86"/>
      <c r="D183" s="88"/>
      <c r="E183" s="88"/>
      <c r="F183" s="82"/>
      <c r="G183" s="96"/>
      <c r="H183" s="86"/>
      <c r="I183" s="98"/>
    </row>
    <row r="184" spans="1:9">
      <c r="A184" s="86"/>
      <c r="B184" s="86"/>
      <c r="C184" s="86"/>
      <c r="D184" s="88"/>
      <c r="E184" s="24"/>
      <c r="F184" s="25"/>
      <c r="G184" s="96"/>
      <c r="H184" s="86"/>
      <c r="I184" s="98"/>
    </row>
    <row r="185" spans="1:9">
      <c r="A185" s="86"/>
      <c r="B185" s="86"/>
      <c r="C185" s="86"/>
      <c r="D185" s="88"/>
      <c r="E185" s="24"/>
      <c r="F185" s="25"/>
      <c r="G185" s="96"/>
      <c r="H185" s="86"/>
      <c r="I185" s="98"/>
    </row>
    <row r="186" spans="1:9">
      <c r="A186" s="86"/>
      <c r="B186" s="86"/>
      <c r="C186" s="86"/>
      <c r="D186" s="88"/>
      <c r="E186" s="24"/>
      <c r="F186" s="25"/>
      <c r="G186" s="96"/>
      <c r="H186" s="86"/>
      <c r="I186" s="98"/>
    </row>
    <row r="187" spans="1:9">
      <c r="A187" s="86"/>
      <c r="B187" s="86"/>
      <c r="C187" s="86"/>
      <c r="D187" s="88"/>
      <c r="E187" s="24"/>
      <c r="F187" s="25"/>
      <c r="G187" s="96"/>
      <c r="H187" s="86"/>
      <c r="I187" s="98"/>
    </row>
    <row r="188" spans="1:9">
      <c r="A188" s="86"/>
      <c r="B188" s="86"/>
      <c r="C188" s="86"/>
      <c r="D188" s="88"/>
      <c r="E188" s="24"/>
      <c r="F188" s="25"/>
      <c r="G188" s="96"/>
      <c r="H188" s="86"/>
      <c r="I188" s="98"/>
    </row>
    <row r="189" spans="1:9">
      <c r="A189" s="86"/>
      <c r="B189" s="86"/>
      <c r="C189" s="86"/>
      <c r="D189" s="88"/>
      <c r="E189" s="24"/>
      <c r="F189" s="25"/>
      <c r="G189" s="96"/>
      <c r="H189" s="86"/>
      <c r="I189" s="98"/>
    </row>
    <row r="190" spans="1:9">
      <c r="A190" s="86"/>
      <c r="B190" s="86"/>
      <c r="C190" s="86"/>
      <c r="D190" s="88"/>
      <c r="E190" s="88"/>
      <c r="F190" s="82"/>
      <c r="G190" s="96"/>
      <c r="H190" s="86"/>
      <c r="I190" s="98"/>
    </row>
    <row r="191" spans="1:9">
      <c r="A191" s="86"/>
      <c r="B191" s="86"/>
      <c r="C191" s="86"/>
      <c r="D191" s="88"/>
      <c r="E191" s="24"/>
      <c r="F191" s="25"/>
      <c r="G191" s="96"/>
      <c r="H191" s="86"/>
      <c r="I191" s="98"/>
    </row>
    <row r="192" spans="1:9">
      <c r="A192" s="86"/>
      <c r="B192" s="86"/>
      <c r="C192" s="86"/>
      <c r="D192" s="88"/>
      <c r="E192" s="24"/>
      <c r="F192" s="25"/>
      <c r="G192" s="96"/>
      <c r="H192" s="86"/>
      <c r="I192" s="98"/>
    </row>
    <row r="193" spans="1:9">
      <c r="A193" s="86"/>
      <c r="B193" s="86"/>
      <c r="C193" s="86"/>
      <c r="D193" s="88"/>
      <c r="E193" s="24"/>
      <c r="F193" s="25"/>
      <c r="G193" s="96"/>
      <c r="H193" s="86"/>
      <c r="I193" s="98"/>
    </row>
    <row r="194" spans="1:9">
      <c r="A194" s="86"/>
      <c r="B194" s="86"/>
      <c r="C194" s="86"/>
      <c r="D194" s="88"/>
      <c r="E194" s="24"/>
      <c r="F194" s="25"/>
      <c r="G194" s="96"/>
      <c r="H194" s="86"/>
      <c r="I194" s="98"/>
    </row>
    <row r="195" spans="1:9">
      <c r="A195" s="86"/>
      <c r="B195" s="86"/>
      <c r="C195" s="86"/>
      <c r="D195" s="88"/>
      <c r="E195" s="91"/>
      <c r="F195" s="82"/>
      <c r="G195" s="96"/>
      <c r="H195" s="86"/>
      <c r="I195" s="98"/>
    </row>
    <row r="196" spans="1:9">
      <c r="A196" s="86"/>
      <c r="B196" s="86"/>
      <c r="C196" s="86"/>
      <c r="D196" s="88"/>
      <c r="E196" s="24"/>
      <c r="F196" s="25"/>
      <c r="G196" s="96"/>
      <c r="H196" s="86"/>
      <c r="I196" s="98"/>
    </row>
    <row r="197" spans="1:9">
      <c r="A197" s="86"/>
      <c r="B197" s="86"/>
      <c r="C197" s="86"/>
      <c r="D197" s="88"/>
      <c r="E197" s="24"/>
      <c r="F197" s="25"/>
      <c r="G197" s="96"/>
      <c r="H197" s="86"/>
      <c r="I197" s="98"/>
    </row>
    <row r="198" spans="1:9">
      <c r="A198" s="86"/>
      <c r="B198" s="86"/>
      <c r="C198" s="86"/>
      <c r="D198" s="88"/>
      <c r="E198" s="24"/>
      <c r="F198" s="25"/>
      <c r="G198" s="96"/>
      <c r="H198" s="86"/>
      <c r="I198" s="98"/>
    </row>
    <row r="199" spans="1:9">
      <c r="A199" s="86"/>
      <c r="B199" s="86"/>
      <c r="C199" s="86"/>
      <c r="D199" s="88"/>
      <c r="E199" s="88"/>
      <c r="F199" s="97"/>
      <c r="G199" s="96"/>
      <c r="H199" s="86"/>
      <c r="I199" s="98"/>
    </row>
    <row r="200" spans="1:9">
      <c r="A200" s="86"/>
      <c r="B200" s="86"/>
      <c r="C200" s="86"/>
      <c r="D200" s="88"/>
      <c r="E200" s="24"/>
      <c r="F200" s="25"/>
      <c r="G200" s="96"/>
      <c r="H200" s="86"/>
      <c r="I200" s="98"/>
    </row>
    <row r="201" spans="1:9">
      <c r="A201" s="86"/>
      <c r="B201" s="86"/>
      <c r="C201" s="86"/>
      <c r="D201" s="88"/>
      <c r="E201" s="24"/>
      <c r="F201" s="25"/>
      <c r="G201" s="96"/>
      <c r="H201" s="86"/>
      <c r="I201" s="98"/>
    </row>
    <row r="202" spans="1:9">
      <c r="A202" s="86"/>
      <c r="B202" s="86"/>
      <c r="C202" s="86"/>
      <c r="D202" s="88"/>
      <c r="E202" s="88"/>
      <c r="F202" s="48"/>
      <c r="G202" s="96"/>
      <c r="H202" s="86"/>
      <c r="I202" s="98"/>
    </row>
    <row r="203" spans="1:9">
      <c r="A203" s="86"/>
      <c r="B203" s="86"/>
      <c r="C203" s="86"/>
      <c r="D203" s="88"/>
      <c r="E203" s="91"/>
      <c r="F203" s="82"/>
      <c r="G203" s="96"/>
      <c r="H203" s="86"/>
      <c r="I203" s="98"/>
    </row>
    <row r="204" spans="1:9">
      <c r="A204" s="86"/>
      <c r="B204" s="86"/>
      <c r="C204" s="86"/>
      <c r="D204" s="88"/>
      <c r="E204" s="88"/>
      <c r="F204" s="82"/>
      <c r="G204" s="96"/>
      <c r="H204" s="86"/>
      <c r="I204" s="98"/>
    </row>
    <row r="205" spans="1:9">
      <c r="A205" s="86"/>
      <c r="B205" s="86"/>
      <c r="C205" s="86"/>
      <c r="D205" s="88"/>
      <c r="E205" s="88"/>
      <c r="F205" s="97"/>
      <c r="G205" s="96"/>
      <c r="H205" s="86"/>
      <c r="I205" s="98"/>
    </row>
    <row r="206" spans="1:9">
      <c r="A206" s="86"/>
      <c r="B206" s="86"/>
      <c r="C206" s="86"/>
      <c r="D206" s="88"/>
      <c r="E206" s="24"/>
      <c r="F206" s="25"/>
      <c r="G206" s="96"/>
      <c r="H206" s="86"/>
      <c r="I206" s="98"/>
    </row>
    <row r="207" spans="1:9">
      <c r="A207" s="86"/>
      <c r="B207" s="86"/>
      <c r="C207" s="86"/>
      <c r="D207" s="88"/>
      <c r="E207" s="24"/>
      <c r="F207" s="25"/>
      <c r="G207" s="96"/>
      <c r="H207" s="86"/>
      <c r="I207" s="98"/>
    </row>
    <row r="208" spans="1:9">
      <c r="A208" s="86"/>
      <c r="B208" s="86"/>
      <c r="C208" s="86"/>
      <c r="D208" s="88"/>
      <c r="E208" s="24"/>
      <c r="F208" s="25"/>
      <c r="G208" s="96"/>
      <c r="H208" s="86"/>
      <c r="I208" s="98"/>
    </row>
    <row r="209" spans="1:9">
      <c r="A209" s="86"/>
      <c r="B209" s="86"/>
      <c r="C209" s="86"/>
      <c r="D209" s="88"/>
      <c r="E209" s="24"/>
      <c r="F209" s="25"/>
      <c r="G209" s="96"/>
      <c r="H209" s="86"/>
      <c r="I209" s="98"/>
    </row>
    <row r="210" spans="1:9">
      <c r="A210" s="86"/>
      <c r="B210" s="86"/>
      <c r="C210" s="86"/>
      <c r="D210" s="88"/>
      <c r="E210" s="24"/>
      <c r="F210" s="25"/>
      <c r="G210" s="96"/>
      <c r="H210" s="86"/>
      <c r="I210" s="98"/>
    </row>
    <row r="211" spans="1:9">
      <c r="A211" s="86"/>
      <c r="B211" s="86"/>
      <c r="C211" s="86"/>
      <c r="D211" s="88"/>
      <c r="E211" s="24"/>
      <c r="F211" s="25"/>
      <c r="G211" s="96"/>
      <c r="H211" s="86"/>
      <c r="I211" s="98"/>
    </row>
    <row r="212" spans="1:9">
      <c r="A212" s="86"/>
      <c r="B212" s="86"/>
      <c r="C212" s="86"/>
      <c r="D212" s="88"/>
      <c r="E212" s="24"/>
      <c r="F212" s="25"/>
      <c r="G212" s="96"/>
      <c r="H212" s="86"/>
      <c r="I212" s="98"/>
    </row>
    <row r="213" spans="1:9">
      <c r="A213" s="86"/>
      <c r="B213" s="86"/>
      <c r="C213" s="86"/>
      <c r="D213" s="88"/>
      <c r="E213" s="24"/>
      <c r="F213" s="25"/>
      <c r="G213" s="96"/>
      <c r="H213" s="86"/>
      <c r="I213" s="98"/>
    </row>
    <row r="214" spans="1:9">
      <c r="A214" s="86"/>
      <c r="B214" s="86"/>
      <c r="C214" s="86"/>
      <c r="D214" s="88"/>
      <c r="E214" s="91"/>
      <c r="F214" s="48"/>
      <c r="G214" s="96"/>
      <c r="H214" s="86"/>
      <c r="I214" s="98"/>
    </row>
    <row r="215" spans="1:9">
      <c r="A215" s="86"/>
      <c r="B215" s="86"/>
      <c r="C215" s="86"/>
      <c r="D215" s="88"/>
      <c r="E215" s="88"/>
      <c r="F215" s="82"/>
      <c r="G215" s="96"/>
      <c r="H215" s="86"/>
      <c r="I215" s="98"/>
    </row>
    <row r="216" spans="1:9">
      <c r="A216" s="86"/>
      <c r="B216" s="86"/>
      <c r="C216" s="86"/>
      <c r="D216" s="88"/>
      <c r="E216" s="24"/>
      <c r="F216" s="25"/>
      <c r="G216" s="96"/>
      <c r="H216" s="86"/>
      <c r="I216" s="98"/>
    </row>
    <row r="217" spans="1:9">
      <c r="A217" s="86"/>
      <c r="B217" s="86"/>
      <c r="C217" s="86"/>
      <c r="D217" s="88"/>
      <c r="E217" s="24"/>
      <c r="F217" s="25"/>
      <c r="G217" s="96"/>
      <c r="H217" s="86"/>
      <c r="I217" s="98"/>
    </row>
    <row r="218" spans="1:9">
      <c r="A218" s="86"/>
      <c r="B218" s="86"/>
      <c r="C218" s="86"/>
      <c r="D218" s="88"/>
      <c r="E218" s="24"/>
      <c r="F218" s="25"/>
      <c r="G218" s="96"/>
      <c r="H218" s="86"/>
      <c r="I218" s="98"/>
    </row>
    <row r="219" spans="1:9">
      <c r="A219" s="86"/>
      <c r="B219" s="86"/>
      <c r="C219" s="86"/>
      <c r="D219" s="88"/>
      <c r="E219" s="24"/>
      <c r="F219" s="25"/>
      <c r="G219" s="96"/>
      <c r="H219" s="86"/>
      <c r="I219" s="98"/>
    </row>
    <row r="220" spans="1:9">
      <c r="A220" s="86"/>
      <c r="B220" s="86"/>
      <c r="C220" s="86"/>
      <c r="D220" s="88"/>
      <c r="E220" s="24"/>
      <c r="F220" s="25"/>
      <c r="G220" s="96"/>
      <c r="H220" s="86"/>
      <c r="I220" s="98"/>
    </row>
    <row r="221" spans="1:9">
      <c r="A221" s="86"/>
      <c r="B221" s="86"/>
      <c r="C221" s="86"/>
      <c r="D221" s="88"/>
      <c r="E221" s="24"/>
      <c r="F221" s="25"/>
      <c r="G221" s="96"/>
      <c r="H221" s="86"/>
      <c r="I221" s="98"/>
    </row>
    <row r="222" spans="1:9">
      <c r="A222" s="86"/>
      <c r="B222" s="86"/>
      <c r="C222" s="86"/>
      <c r="D222" s="88"/>
      <c r="E222" s="88"/>
      <c r="F222" s="48"/>
      <c r="G222" s="96"/>
      <c r="H222" s="86"/>
      <c r="I222" s="98"/>
    </row>
    <row r="223" spans="1:9">
      <c r="A223" s="86"/>
      <c r="B223" s="86"/>
      <c r="C223" s="86"/>
      <c r="D223" s="88"/>
      <c r="E223" s="24"/>
      <c r="F223" s="25"/>
      <c r="G223" s="96"/>
      <c r="H223" s="86"/>
      <c r="I223" s="98"/>
    </row>
    <row r="224" spans="1:9">
      <c r="A224" s="86"/>
      <c r="B224" s="86"/>
      <c r="C224" s="86"/>
      <c r="D224" s="88"/>
      <c r="E224" s="24"/>
      <c r="F224" s="25"/>
      <c r="G224" s="96"/>
      <c r="H224" s="86"/>
      <c r="I224" s="98"/>
    </row>
    <row r="225" spans="1:9">
      <c r="A225" s="86"/>
      <c r="B225" s="86"/>
      <c r="C225" s="86"/>
      <c r="D225" s="88"/>
      <c r="E225" s="24"/>
      <c r="F225" s="25"/>
      <c r="G225" s="96"/>
      <c r="H225" s="86"/>
      <c r="I225" s="98"/>
    </row>
    <row r="226" spans="1:9">
      <c r="A226" s="86"/>
      <c r="B226" s="86"/>
      <c r="C226" s="86"/>
      <c r="D226" s="88"/>
      <c r="E226" s="88"/>
      <c r="F226" s="48"/>
      <c r="G226" s="96"/>
      <c r="H226" s="86"/>
      <c r="I226" s="98"/>
    </row>
    <row r="227" spans="1:9">
      <c r="A227" s="86"/>
      <c r="B227" s="86"/>
      <c r="C227" s="86"/>
      <c r="D227" s="88"/>
      <c r="E227" s="91"/>
      <c r="F227" s="82"/>
      <c r="G227" s="96"/>
      <c r="H227" s="86"/>
      <c r="I227" s="98"/>
    </row>
    <row r="228" spans="1:9">
      <c r="A228" s="86"/>
      <c r="B228" s="86"/>
      <c r="C228" s="86"/>
      <c r="D228" s="88"/>
      <c r="E228" s="88"/>
      <c r="F228" s="82"/>
      <c r="G228" s="96"/>
      <c r="H228" s="86"/>
      <c r="I228" s="98"/>
    </row>
    <row r="229" spans="1:9">
      <c r="A229" s="86"/>
      <c r="B229" s="86"/>
      <c r="C229" s="86"/>
      <c r="D229" s="88"/>
      <c r="E229" s="24"/>
      <c r="F229" s="25"/>
      <c r="G229" s="96"/>
      <c r="H229" s="86"/>
      <c r="I229" s="98"/>
    </row>
    <row r="230" spans="1:9">
      <c r="A230" s="86"/>
      <c r="B230" s="86"/>
      <c r="C230" s="86"/>
      <c r="D230" s="88"/>
      <c r="E230" s="24"/>
      <c r="F230" s="25"/>
      <c r="G230" s="96"/>
      <c r="H230" s="86"/>
      <c r="I230" s="98"/>
    </row>
    <row r="231" spans="1:9">
      <c r="A231" s="86"/>
      <c r="B231" s="86"/>
      <c r="C231" s="86"/>
      <c r="D231" s="88"/>
      <c r="E231" s="24"/>
      <c r="F231" s="25"/>
      <c r="G231" s="96"/>
      <c r="H231" s="86"/>
      <c r="I231" s="98"/>
    </row>
    <row r="232" spans="1:9">
      <c r="A232" s="86"/>
      <c r="B232" s="86"/>
      <c r="C232" s="86"/>
      <c r="D232" s="88"/>
      <c r="E232" s="24"/>
      <c r="F232" s="25"/>
      <c r="G232" s="96"/>
      <c r="H232" s="86"/>
      <c r="I232" s="98"/>
    </row>
    <row r="233" spans="1:9">
      <c r="A233" s="86"/>
      <c r="B233" s="86"/>
      <c r="C233" s="86"/>
      <c r="D233" s="88"/>
      <c r="E233" s="24"/>
      <c r="F233" s="25"/>
      <c r="G233" s="96"/>
      <c r="H233" s="86"/>
      <c r="I233" s="98"/>
    </row>
    <row r="234" spans="1:9">
      <c r="A234" s="86"/>
      <c r="B234" s="86"/>
      <c r="C234" s="86"/>
      <c r="D234" s="88"/>
      <c r="E234" s="24"/>
      <c r="F234" s="25"/>
      <c r="G234" s="96"/>
      <c r="H234" s="86"/>
      <c r="I234" s="98"/>
    </row>
    <row r="235" spans="1:9">
      <c r="A235" s="86"/>
      <c r="B235" s="86"/>
      <c r="C235" s="86"/>
      <c r="D235" s="88"/>
      <c r="E235" s="24"/>
      <c r="F235" s="25"/>
      <c r="G235" s="96"/>
      <c r="H235" s="86"/>
      <c r="I235" s="98"/>
    </row>
    <row r="236" spans="1:9">
      <c r="A236" s="86"/>
      <c r="B236" s="86"/>
      <c r="C236" s="86"/>
      <c r="D236" s="88"/>
      <c r="E236" s="24"/>
      <c r="F236" s="25"/>
      <c r="G236" s="96"/>
      <c r="H236" s="86"/>
      <c r="I236" s="98"/>
    </row>
    <row r="237" spans="1:9">
      <c r="A237" s="86"/>
      <c r="B237" s="86"/>
      <c r="C237" s="86"/>
      <c r="D237" s="88"/>
      <c r="E237" s="24"/>
      <c r="F237" s="25"/>
      <c r="G237" s="96"/>
      <c r="H237" s="86"/>
      <c r="I237" s="98"/>
    </row>
    <row r="238" spans="1:9">
      <c r="A238" s="86"/>
      <c r="B238" s="86"/>
      <c r="C238" s="86"/>
      <c r="D238" s="88"/>
      <c r="E238" s="24"/>
      <c r="F238" s="25"/>
      <c r="G238" s="96"/>
      <c r="H238" s="86"/>
      <c r="I238" s="98"/>
    </row>
    <row r="239" spans="1:9">
      <c r="A239" s="86"/>
      <c r="B239" s="86"/>
      <c r="C239" s="86"/>
      <c r="D239" s="88"/>
      <c r="E239" s="24"/>
      <c r="F239" s="25"/>
      <c r="G239" s="96"/>
      <c r="H239" s="86"/>
      <c r="I239" s="98"/>
    </row>
    <row r="240" spans="1:9">
      <c r="A240" s="86"/>
      <c r="B240" s="86"/>
      <c r="C240" s="86"/>
      <c r="D240" s="88"/>
      <c r="E240" s="24"/>
      <c r="F240" s="25"/>
      <c r="G240" s="96"/>
      <c r="H240" s="86"/>
      <c r="I240" s="98"/>
    </row>
    <row r="241" spans="1:9">
      <c r="A241" s="86"/>
      <c r="B241" s="86"/>
      <c r="C241" s="86"/>
      <c r="D241" s="88"/>
      <c r="E241" s="24"/>
      <c r="F241" s="25"/>
      <c r="G241" s="96"/>
      <c r="H241" s="86"/>
      <c r="I241" s="98"/>
    </row>
    <row r="242" spans="1:9">
      <c r="A242" s="86"/>
      <c r="B242" s="86"/>
      <c r="C242" s="86"/>
      <c r="D242" s="88"/>
      <c r="E242" s="88"/>
      <c r="F242" s="48"/>
      <c r="G242" s="96"/>
      <c r="H242" s="86"/>
      <c r="I242" s="98"/>
    </row>
    <row r="243" spans="1:9">
      <c r="A243" s="86"/>
      <c r="B243" s="86"/>
      <c r="C243" s="86"/>
      <c r="D243" s="88"/>
      <c r="E243" s="24"/>
      <c r="F243" s="25"/>
      <c r="G243" s="96"/>
      <c r="H243" s="86"/>
      <c r="I243" s="98"/>
    </row>
    <row r="244" spans="1:9">
      <c r="A244" s="86"/>
      <c r="B244" s="86"/>
      <c r="C244" s="86"/>
      <c r="D244" s="88"/>
      <c r="E244" s="91"/>
      <c r="F244" s="48"/>
      <c r="G244" s="96"/>
      <c r="H244" s="86"/>
      <c r="I244" s="98"/>
    </row>
    <row r="245" spans="1:9">
      <c r="A245" s="86"/>
      <c r="B245" s="86"/>
      <c r="C245" s="86"/>
      <c r="D245" s="88"/>
      <c r="E245" s="24"/>
      <c r="F245" s="25"/>
      <c r="G245" s="96"/>
      <c r="H245" s="86"/>
      <c r="I245" s="98"/>
    </row>
    <row r="246" spans="1:9">
      <c r="A246" s="86"/>
      <c r="B246" s="86"/>
      <c r="C246" s="86"/>
      <c r="D246" s="88"/>
      <c r="E246" s="24"/>
      <c r="F246" s="25"/>
      <c r="G246" s="96"/>
      <c r="H246" s="86"/>
      <c r="I246" s="98"/>
    </row>
    <row r="247" spans="1:9">
      <c r="A247" s="86"/>
      <c r="B247" s="86"/>
      <c r="C247" s="86"/>
      <c r="D247" s="88"/>
      <c r="E247" s="24"/>
      <c r="F247" s="25"/>
      <c r="G247" s="96"/>
      <c r="H247" s="86"/>
      <c r="I247" s="98"/>
    </row>
    <row r="248" spans="1:9">
      <c r="A248" s="86"/>
      <c r="B248" s="86"/>
      <c r="C248" s="86"/>
      <c r="D248" s="88"/>
      <c r="E248" s="24"/>
      <c r="F248" s="25"/>
      <c r="G248" s="96"/>
      <c r="H248" s="86"/>
      <c r="I248" s="98"/>
    </row>
    <row r="249" spans="1:9">
      <c r="A249" s="86"/>
      <c r="B249" s="86"/>
      <c r="C249" s="86"/>
      <c r="D249" s="88"/>
      <c r="E249" s="91"/>
      <c r="F249" s="48"/>
      <c r="G249" s="96"/>
      <c r="H249" s="86"/>
      <c r="I249" s="98"/>
    </row>
    <row r="250" spans="1:9">
      <c r="A250" s="86"/>
      <c r="B250" s="86"/>
      <c r="C250" s="86"/>
      <c r="D250" s="88"/>
      <c r="E250" s="24"/>
      <c r="F250" s="25"/>
      <c r="G250" s="96"/>
      <c r="H250" s="86"/>
      <c r="I250" s="98"/>
    </row>
    <row r="251" spans="1:9">
      <c r="A251" s="86"/>
      <c r="B251" s="86"/>
      <c r="C251" s="86"/>
      <c r="D251" s="88"/>
      <c r="E251" s="24"/>
      <c r="F251" s="25"/>
      <c r="G251" s="96"/>
      <c r="H251" s="86"/>
      <c r="I251" s="98"/>
    </row>
    <row r="252" spans="1:9">
      <c r="A252" s="86"/>
      <c r="B252" s="86"/>
      <c r="C252" s="86"/>
      <c r="D252" s="88"/>
      <c r="E252" s="24"/>
      <c r="F252" s="25"/>
      <c r="G252" s="96"/>
      <c r="H252" s="86"/>
      <c r="I252" s="98"/>
    </row>
    <row r="253" spans="1:9">
      <c r="A253" s="86"/>
      <c r="B253" s="86"/>
      <c r="C253" s="86"/>
      <c r="D253" s="88"/>
      <c r="E253" s="24"/>
      <c r="F253" s="25"/>
      <c r="G253" s="96"/>
      <c r="H253" s="86"/>
      <c r="I253" s="98"/>
    </row>
    <row r="254" spans="1:9">
      <c r="A254" s="86"/>
      <c r="B254" s="86"/>
      <c r="C254" s="86"/>
      <c r="D254" s="88"/>
      <c r="E254" s="24"/>
      <c r="F254" s="25"/>
      <c r="G254" s="96"/>
      <c r="H254" s="86"/>
      <c r="I254" s="98"/>
    </row>
    <row r="255" spans="1:9">
      <c r="A255" s="86"/>
      <c r="B255" s="86"/>
      <c r="C255" s="86"/>
      <c r="D255" s="88"/>
      <c r="E255" s="24"/>
      <c r="F255" s="25"/>
      <c r="G255" s="96"/>
      <c r="H255" s="86"/>
      <c r="I255" s="98"/>
    </row>
    <row r="256" spans="1:9">
      <c r="A256" s="86"/>
      <c r="B256" s="86"/>
      <c r="C256" s="86"/>
      <c r="D256" s="88"/>
      <c r="E256" s="88"/>
      <c r="F256" s="82"/>
      <c r="G256" s="96"/>
      <c r="H256" s="86"/>
      <c r="I256" s="98"/>
    </row>
    <row r="257" spans="1:9">
      <c r="A257" s="86"/>
      <c r="B257" s="86"/>
      <c r="C257" s="86"/>
      <c r="D257" s="88"/>
      <c r="E257" s="24"/>
      <c r="F257" s="25"/>
      <c r="G257" s="96"/>
      <c r="H257" s="86"/>
      <c r="I257" s="98"/>
    </row>
    <row r="258" spans="1:9">
      <c r="A258" s="86"/>
      <c r="B258" s="86"/>
      <c r="C258" s="86"/>
      <c r="D258" s="88"/>
      <c r="E258" s="24"/>
      <c r="F258" s="25"/>
      <c r="G258" s="96"/>
      <c r="H258" s="86"/>
      <c r="I258" s="98"/>
    </row>
    <row r="259" spans="1:9">
      <c r="A259" s="86"/>
      <c r="B259" s="86"/>
      <c r="C259" s="86"/>
      <c r="D259" s="88"/>
      <c r="E259" s="24"/>
      <c r="F259" s="25"/>
      <c r="G259" s="96"/>
      <c r="H259" s="86"/>
      <c r="I259" s="98"/>
    </row>
    <row r="260" spans="1:9">
      <c r="A260" s="86"/>
      <c r="B260" s="86"/>
      <c r="C260" s="86"/>
      <c r="D260" s="88"/>
      <c r="E260" s="91"/>
      <c r="F260" s="82"/>
      <c r="G260" s="96"/>
      <c r="H260" s="86"/>
      <c r="I260" s="98"/>
    </row>
    <row r="261" spans="1:9">
      <c r="A261" s="86"/>
      <c r="B261" s="86"/>
      <c r="C261" s="86"/>
      <c r="D261" s="88"/>
      <c r="E261" s="24"/>
      <c r="F261" s="25"/>
      <c r="G261" s="96"/>
      <c r="H261" s="86"/>
      <c r="I261" s="98"/>
    </row>
    <row r="262" spans="1:9">
      <c r="A262" s="86"/>
      <c r="B262" s="86"/>
      <c r="C262" s="86"/>
      <c r="D262" s="88"/>
      <c r="E262" s="24"/>
      <c r="F262" s="25"/>
      <c r="G262" s="96"/>
      <c r="H262" s="86"/>
      <c r="I262" s="98"/>
    </row>
    <row r="263" spans="1:9">
      <c r="A263" s="86"/>
      <c r="B263" s="86"/>
      <c r="C263" s="86"/>
      <c r="D263" s="88"/>
      <c r="E263" s="24"/>
      <c r="F263" s="25"/>
      <c r="G263" s="96"/>
      <c r="H263" s="86"/>
      <c r="I263" s="98"/>
    </row>
    <row r="264" spans="1:9">
      <c r="A264" s="86"/>
      <c r="B264" s="86"/>
      <c r="C264" s="86"/>
      <c r="D264" s="88"/>
      <c r="E264" s="24"/>
      <c r="F264" s="25"/>
      <c r="G264" s="96"/>
      <c r="H264" s="86"/>
      <c r="I264" s="98"/>
    </row>
    <row r="265" spans="1:9">
      <c r="A265" s="86"/>
      <c r="B265" s="86"/>
      <c r="C265" s="86"/>
      <c r="D265" s="88"/>
      <c r="E265" s="24"/>
      <c r="F265" s="25"/>
      <c r="G265" s="96"/>
      <c r="H265" s="86"/>
      <c r="I265" s="98"/>
    </row>
    <row r="266" spans="1:9">
      <c r="A266" s="86"/>
      <c r="B266" s="86"/>
      <c r="C266" s="86"/>
      <c r="D266" s="88"/>
      <c r="E266" s="91"/>
      <c r="F266" s="82"/>
      <c r="G266" s="96"/>
      <c r="H266" s="86"/>
      <c r="I266" s="98"/>
    </row>
    <row r="267" spans="1:9">
      <c r="A267" s="86"/>
      <c r="B267" s="86"/>
      <c r="C267" s="86"/>
      <c r="D267" s="88"/>
      <c r="E267" s="24"/>
      <c r="F267" s="25"/>
      <c r="G267" s="96"/>
      <c r="H267" s="86"/>
      <c r="I267" s="98"/>
    </row>
    <row r="268" spans="1:9">
      <c r="A268" s="86"/>
      <c r="B268" s="86"/>
      <c r="C268" s="86"/>
      <c r="D268" s="88"/>
      <c r="E268" s="24"/>
      <c r="F268" s="25"/>
      <c r="G268" s="96"/>
      <c r="H268" s="86"/>
      <c r="I268" s="98"/>
    </row>
    <row r="269" spans="1:9">
      <c r="A269" s="86"/>
      <c r="B269" s="86"/>
      <c r="C269" s="86"/>
      <c r="D269" s="88"/>
      <c r="E269" s="24"/>
      <c r="F269" s="25"/>
      <c r="G269" s="96"/>
      <c r="H269" s="86"/>
      <c r="I269" s="98"/>
    </row>
    <row r="270" spans="1:9">
      <c r="A270" s="86"/>
      <c r="B270" s="86"/>
      <c r="C270" s="86"/>
      <c r="D270" s="88"/>
      <c r="E270" s="24"/>
      <c r="F270" s="25"/>
      <c r="G270" s="96"/>
      <c r="H270" s="86"/>
      <c r="I270" s="98"/>
    </row>
    <row r="271" spans="1:9">
      <c r="A271" s="86"/>
      <c r="B271" s="86"/>
      <c r="C271" s="86"/>
      <c r="D271" s="88"/>
      <c r="E271" s="88"/>
      <c r="F271" s="82"/>
      <c r="G271" s="96"/>
      <c r="H271" s="86"/>
      <c r="I271" s="98"/>
    </row>
    <row r="272" spans="1:9">
      <c r="A272" s="86"/>
      <c r="B272" s="86"/>
      <c r="C272" s="86"/>
      <c r="D272" s="88"/>
      <c r="E272" s="24"/>
      <c r="F272" s="25"/>
      <c r="G272" s="96"/>
      <c r="H272" s="86"/>
      <c r="I272" s="98"/>
    </row>
    <row r="273" spans="1:9">
      <c r="A273" s="86"/>
      <c r="B273" s="86"/>
      <c r="C273" s="86"/>
      <c r="D273" s="88"/>
      <c r="E273" s="24"/>
      <c r="F273" s="25"/>
      <c r="G273" s="96"/>
      <c r="H273" s="86"/>
      <c r="I273" s="98"/>
    </row>
    <row r="274" spans="1:9">
      <c r="A274" s="86"/>
      <c r="B274" s="86"/>
      <c r="C274" s="86"/>
      <c r="D274" s="88"/>
      <c r="E274" s="24"/>
      <c r="F274" s="25"/>
      <c r="G274" s="96"/>
      <c r="H274" s="86"/>
      <c r="I274" s="98"/>
    </row>
    <row r="275" spans="1:9">
      <c r="A275" s="86"/>
      <c r="B275" s="86"/>
      <c r="C275" s="86"/>
      <c r="D275" s="88"/>
      <c r="E275" s="24"/>
      <c r="F275" s="25"/>
      <c r="G275" s="96"/>
      <c r="H275" s="86"/>
      <c r="I275" s="98"/>
    </row>
    <row r="276" spans="1:9">
      <c r="A276" s="86"/>
      <c r="B276" s="86"/>
      <c r="C276" s="86"/>
      <c r="D276" s="88"/>
      <c r="E276" s="88"/>
      <c r="F276" s="82"/>
      <c r="G276" s="96"/>
      <c r="H276" s="86"/>
      <c r="I276" s="98"/>
    </row>
    <row r="277" spans="1:9">
      <c r="A277" s="86"/>
      <c r="B277" s="86"/>
      <c r="C277" s="86"/>
      <c r="D277" s="88"/>
      <c r="E277" s="24"/>
      <c r="F277" s="25"/>
      <c r="G277" s="96"/>
      <c r="H277" s="86"/>
      <c r="I277" s="98"/>
    </row>
    <row r="278" spans="1:9">
      <c r="A278" s="86"/>
      <c r="B278" s="86"/>
      <c r="C278" s="86"/>
      <c r="D278" s="88"/>
      <c r="E278" s="24"/>
      <c r="F278" s="25"/>
      <c r="G278" s="96"/>
      <c r="H278" s="86"/>
      <c r="I278" s="98"/>
    </row>
    <row r="279" spans="1:9">
      <c r="A279" s="86"/>
      <c r="B279" s="86"/>
      <c r="C279" s="86"/>
      <c r="D279" s="88"/>
      <c r="E279" s="24"/>
      <c r="F279" s="25"/>
      <c r="G279" s="96"/>
      <c r="H279" s="86"/>
      <c r="I279" s="98"/>
    </row>
    <row r="280" spans="1:9">
      <c r="A280" s="86"/>
      <c r="B280" s="86"/>
      <c r="C280" s="86"/>
      <c r="D280" s="88"/>
      <c r="E280" s="24"/>
      <c r="F280" s="25"/>
      <c r="G280" s="96"/>
      <c r="H280" s="86"/>
      <c r="I280" s="98"/>
    </row>
    <row r="281" spans="1:9">
      <c r="A281" s="86"/>
      <c r="B281" s="86"/>
      <c r="C281" s="86"/>
      <c r="D281" s="88"/>
      <c r="E281" s="24"/>
      <c r="F281" s="25"/>
      <c r="G281" s="96"/>
      <c r="H281" s="86"/>
      <c r="I281" s="98"/>
    </row>
    <row r="282" spans="1:9">
      <c r="A282" s="86"/>
      <c r="B282" s="86"/>
      <c r="C282" s="86"/>
      <c r="D282" s="88"/>
      <c r="E282" s="24"/>
      <c r="F282" s="25"/>
      <c r="G282" s="96"/>
      <c r="H282" s="86"/>
      <c r="I282" s="98"/>
    </row>
    <row r="283" spans="1:9">
      <c r="A283" s="86"/>
      <c r="B283" s="86"/>
      <c r="C283" s="86"/>
      <c r="D283" s="88"/>
      <c r="E283" s="24"/>
      <c r="F283" s="25"/>
      <c r="G283" s="96"/>
      <c r="H283" s="86"/>
      <c r="I283" s="98"/>
    </row>
    <row r="284" spans="1:9">
      <c r="A284" s="86"/>
      <c r="B284" s="86"/>
      <c r="C284" s="86"/>
      <c r="D284" s="88"/>
      <c r="E284" s="24"/>
      <c r="F284" s="25"/>
      <c r="G284" s="96"/>
      <c r="H284" s="86"/>
      <c r="I284" s="98"/>
    </row>
    <row r="285" spans="1:9">
      <c r="A285" s="86"/>
      <c r="B285" s="86"/>
      <c r="C285" s="86"/>
      <c r="D285" s="88"/>
      <c r="E285" s="24"/>
      <c r="F285" s="25"/>
      <c r="G285" s="96"/>
      <c r="H285" s="86"/>
      <c r="I285" s="98"/>
    </row>
    <row r="286" spans="1:9">
      <c r="A286" s="86"/>
      <c r="B286" s="86"/>
      <c r="C286" s="86"/>
      <c r="D286" s="88"/>
      <c r="E286" s="88"/>
      <c r="F286" s="48"/>
      <c r="G286" s="96"/>
      <c r="H286" s="86"/>
      <c r="I286" s="98"/>
    </row>
    <row r="287" spans="1:9">
      <c r="A287" s="86"/>
      <c r="B287" s="86"/>
      <c r="C287" s="86"/>
      <c r="D287" s="88"/>
      <c r="E287" s="91"/>
      <c r="F287" s="82"/>
      <c r="G287" s="96"/>
      <c r="H287" s="86"/>
      <c r="I287" s="98"/>
    </row>
    <row r="288" spans="1:9">
      <c r="A288" s="86"/>
      <c r="B288" s="86"/>
      <c r="C288" s="86"/>
      <c r="D288" s="88"/>
      <c r="E288" s="24"/>
      <c r="F288" s="25"/>
      <c r="G288" s="96"/>
      <c r="H288" s="86"/>
      <c r="I288" s="98"/>
    </row>
    <row r="289" spans="1:9">
      <c r="A289" s="86"/>
      <c r="B289" s="86"/>
      <c r="C289" s="86"/>
      <c r="D289" s="88"/>
      <c r="E289" s="91"/>
      <c r="F289" s="82"/>
      <c r="G289" s="96"/>
      <c r="H289" s="86"/>
      <c r="I289" s="98"/>
    </row>
    <row r="290" spans="1:9">
      <c r="A290" s="86"/>
      <c r="B290" s="86"/>
      <c r="C290" s="86"/>
      <c r="D290" s="88"/>
      <c r="E290" s="88"/>
      <c r="F290" s="82"/>
      <c r="G290" s="96"/>
      <c r="H290" s="86"/>
      <c r="I290" s="98"/>
    </row>
    <row r="291" spans="1:9">
      <c r="A291" s="86"/>
      <c r="B291" s="86"/>
      <c r="C291" s="86"/>
      <c r="D291" s="88"/>
      <c r="E291" s="24"/>
      <c r="F291" s="25"/>
      <c r="G291" s="96"/>
      <c r="H291" s="86"/>
      <c r="I291" s="98"/>
    </row>
    <row r="292" spans="1:9">
      <c r="A292" s="86"/>
      <c r="B292" s="86"/>
      <c r="C292" s="86"/>
      <c r="D292" s="88"/>
      <c r="E292" s="91"/>
      <c r="F292" s="82"/>
      <c r="G292" s="96"/>
      <c r="H292" s="86"/>
      <c r="I292" s="98"/>
    </row>
    <row r="293" spans="1:9">
      <c r="A293" s="86"/>
      <c r="B293" s="86"/>
      <c r="C293" s="86"/>
      <c r="D293" s="88"/>
      <c r="E293" s="91"/>
      <c r="F293" s="82"/>
      <c r="G293" s="96"/>
      <c r="H293" s="86"/>
      <c r="I293" s="98"/>
    </row>
    <row r="294" spans="1:9">
      <c r="A294" s="86"/>
      <c r="B294" s="86"/>
      <c r="C294" s="86"/>
      <c r="D294" s="88"/>
      <c r="E294" s="24"/>
      <c r="F294" s="25"/>
      <c r="G294" s="96"/>
      <c r="H294" s="86"/>
      <c r="I294" s="98"/>
    </row>
    <row r="295" spans="1:9">
      <c r="A295" s="86"/>
      <c r="B295" s="86"/>
      <c r="C295" s="86"/>
      <c r="D295" s="88"/>
      <c r="E295" s="24"/>
      <c r="F295" s="25"/>
      <c r="G295" s="96"/>
      <c r="H295" s="86"/>
      <c r="I295" s="98"/>
    </row>
    <row r="296" spans="1:9">
      <c r="A296" s="86"/>
      <c r="B296" s="86"/>
      <c r="C296" s="86"/>
      <c r="D296" s="88"/>
      <c r="E296" s="24"/>
      <c r="F296" s="25"/>
      <c r="G296" s="96"/>
      <c r="H296" s="86"/>
      <c r="I296" s="98"/>
    </row>
    <row r="297" spans="1:9">
      <c r="A297" s="86"/>
      <c r="B297" s="86"/>
      <c r="C297" s="86"/>
      <c r="D297" s="88"/>
      <c r="E297" s="24"/>
      <c r="F297" s="25"/>
      <c r="G297" s="96"/>
      <c r="H297" s="86"/>
      <c r="I297" s="98"/>
    </row>
    <row r="298" spans="1:9">
      <c r="A298" s="86"/>
      <c r="B298" s="86"/>
      <c r="C298" s="86"/>
      <c r="D298" s="88"/>
      <c r="E298" s="88"/>
      <c r="F298" s="48"/>
      <c r="G298" s="96"/>
      <c r="H298" s="86"/>
      <c r="I298" s="98"/>
    </row>
    <row r="299" spans="1:9">
      <c r="A299" s="86"/>
      <c r="B299" s="86"/>
      <c r="C299" s="86"/>
      <c r="D299" s="88"/>
      <c r="E299" s="24"/>
      <c r="F299" s="25"/>
      <c r="G299" s="96"/>
      <c r="H299" s="86"/>
      <c r="I299" s="98"/>
    </row>
    <row r="300" spans="1:9">
      <c r="A300" s="86"/>
      <c r="B300" s="86"/>
      <c r="C300" s="86"/>
      <c r="D300" s="88"/>
      <c r="E300" s="24"/>
      <c r="F300" s="25"/>
      <c r="G300" s="96"/>
      <c r="H300" s="86"/>
      <c r="I300" s="98"/>
    </row>
    <row r="301" spans="1:9">
      <c r="A301" s="86"/>
      <c r="B301" s="86"/>
      <c r="C301" s="86"/>
      <c r="D301" s="88"/>
      <c r="E301" s="24"/>
      <c r="F301" s="25"/>
      <c r="G301" s="96"/>
      <c r="H301" s="86"/>
      <c r="I301" s="98"/>
    </row>
    <row r="302" spans="1:9">
      <c r="A302" s="86"/>
      <c r="B302" s="86"/>
      <c r="C302" s="86"/>
      <c r="D302" s="88"/>
      <c r="E302" s="24"/>
      <c r="F302" s="25"/>
      <c r="G302" s="96"/>
      <c r="H302" s="86"/>
      <c r="I302" s="98"/>
    </row>
    <row r="303" spans="1:9">
      <c r="A303" s="86"/>
      <c r="B303" s="86"/>
      <c r="C303" s="86"/>
      <c r="D303" s="88"/>
      <c r="E303" s="24"/>
      <c r="F303" s="25"/>
      <c r="G303" s="96"/>
      <c r="H303" s="86"/>
      <c r="I303" s="98"/>
    </row>
    <row r="304" spans="1:9">
      <c r="A304" s="86"/>
      <c r="B304" s="86"/>
      <c r="C304" s="86"/>
      <c r="D304" s="88"/>
      <c r="E304" s="91"/>
      <c r="F304" s="82"/>
      <c r="G304" s="96"/>
      <c r="H304" s="86"/>
      <c r="I304" s="98"/>
    </row>
    <row r="305" spans="1:9">
      <c r="A305" s="86"/>
      <c r="B305" s="86"/>
      <c r="C305" s="86"/>
      <c r="D305" s="88"/>
      <c r="E305" s="24"/>
      <c r="F305" s="25"/>
      <c r="G305" s="96"/>
      <c r="H305" s="86"/>
      <c r="I305" s="98"/>
    </row>
    <row r="306" spans="1:9">
      <c r="A306" s="86"/>
      <c r="B306" s="86"/>
      <c r="C306" s="86"/>
      <c r="D306" s="88"/>
      <c r="E306" s="24"/>
      <c r="F306" s="25"/>
      <c r="G306" s="96"/>
      <c r="H306" s="86"/>
      <c r="I306" s="98"/>
    </row>
    <row r="307" spans="1:9">
      <c r="A307" s="86"/>
      <c r="B307" s="86"/>
      <c r="C307" s="86"/>
      <c r="D307" s="88"/>
      <c r="E307" s="91"/>
      <c r="F307" s="48"/>
      <c r="G307" s="96"/>
      <c r="H307" s="86"/>
      <c r="I307" s="98"/>
    </row>
    <row r="308" spans="1:9">
      <c r="A308" s="86"/>
      <c r="B308" s="86"/>
      <c r="C308" s="86"/>
      <c r="D308" s="88"/>
      <c r="E308" s="24"/>
      <c r="F308" s="25"/>
      <c r="G308" s="96"/>
      <c r="H308" s="86"/>
      <c r="I308" s="98"/>
    </row>
    <row r="309" spans="1:9">
      <c r="A309" s="86"/>
      <c r="B309" s="86"/>
      <c r="C309" s="86"/>
      <c r="D309" s="88"/>
      <c r="E309" s="24"/>
      <c r="F309" s="25"/>
      <c r="G309" s="96"/>
      <c r="H309" s="86"/>
      <c r="I309" s="98"/>
    </row>
    <row r="310" spans="1:9">
      <c r="A310" s="86"/>
      <c r="B310" s="86"/>
      <c r="C310" s="86"/>
      <c r="D310" s="88"/>
      <c r="E310" s="24"/>
      <c r="F310" s="25"/>
      <c r="G310" s="96"/>
      <c r="H310" s="86"/>
      <c r="I310" s="98"/>
    </row>
    <row r="311" spans="1:9">
      <c r="A311" s="86"/>
      <c r="B311" s="86"/>
      <c r="C311" s="86"/>
      <c r="D311" s="88"/>
      <c r="E311" s="24"/>
      <c r="F311" s="25"/>
      <c r="G311" s="96"/>
      <c r="H311" s="86"/>
      <c r="I311" s="98"/>
    </row>
    <row r="312" spans="1:9">
      <c r="A312" s="86"/>
      <c r="B312" s="86"/>
      <c r="C312" s="86"/>
      <c r="D312" s="88"/>
      <c r="E312" s="91"/>
      <c r="F312" s="82"/>
      <c r="G312" s="96"/>
      <c r="H312" s="86"/>
      <c r="I312" s="98"/>
    </row>
    <row r="313" spans="1:9">
      <c r="A313" s="86"/>
      <c r="B313" s="86"/>
      <c r="C313" s="86"/>
      <c r="D313" s="88"/>
      <c r="E313" s="24"/>
      <c r="F313" s="25"/>
      <c r="G313" s="96"/>
      <c r="H313" s="86"/>
      <c r="I313" s="98"/>
    </row>
    <row r="314" spans="1:9">
      <c r="A314" s="86"/>
      <c r="B314" s="86"/>
      <c r="C314" s="86"/>
      <c r="D314" s="88"/>
      <c r="E314" s="91"/>
      <c r="F314" s="82"/>
      <c r="G314" s="96"/>
      <c r="H314" s="86"/>
      <c r="I314" s="98"/>
    </row>
    <row r="315" spans="1:9">
      <c r="A315" s="86"/>
      <c r="B315" s="86"/>
      <c r="C315" s="86"/>
      <c r="D315" s="88"/>
      <c r="E315" s="24"/>
      <c r="F315" s="25"/>
      <c r="G315" s="96"/>
      <c r="H315" s="86"/>
      <c r="I315" s="98"/>
    </row>
    <row r="316" spans="1:9">
      <c r="A316" s="86"/>
      <c r="B316" s="86"/>
      <c r="C316" s="86"/>
      <c r="D316" s="88"/>
      <c r="E316" s="91"/>
      <c r="F316" s="82"/>
      <c r="G316" s="96"/>
      <c r="H316" s="86"/>
      <c r="I316" s="98"/>
    </row>
    <row r="317" spans="1:9">
      <c r="A317" s="86"/>
      <c r="B317" s="86"/>
      <c r="C317" s="86"/>
      <c r="D317" s="88"/>
      <c r="E317" s="24"/>
      <c r="F317" s="25"/>
      <c r="G317" s="96"/>
      <c r="H317" s="86"/>
      <c r="I317" s="98"/>
    </row>
    <row r="318" spans="1:9">
      <c r="A318" s="86"/>
      <c r="B318" s="86"/>
      <c r="C318" s="86"/>
      <c r="D318" s="88"/>
      <c r="E318" s="91"/>
      <c r="F318" s="48"/>
      <c r="G318" s="96"/>
      <c r="H318" s="86"/>
      <c r="I318" s="98"/>
    </row>
    <row r="319" spans="1:9">
      <c r="A319" s="86"/>
      <c r="B319" s="86"/>
      <c r="C319" s="86"/>
      <c r="D319" s="88"/>
      <c r="E319" s="24"/>
      <c r="F319" s="25"/>
      <c r="G319" s="96"/>
      <c r="H319" s="86"/>
      <c r="I319" s="98"/>
    </row>
    <row r="320" spans="1:9">
      <c r="A320" s="86"/>
      <c r="B320" s="86"/>
      <c r="C320" s="86"/>
      <c r="D320" s="88"/>
      <c r="E320" s="24"/>
      <c r="F320" s="25"/>
      <c r="G320" s="96"/>
      <c r="H320" s="86"/>
      <c r="I320" s="98"/>
    </row>
    <row r="321" spans="1:9">
      <c r="A321" s="86"/>
      <c r="B321" s="86"/>
      <c r="C321" s="86"/>
      <c r="D321" s="88"/>
      <c r="E321" s="24"/>
      <c r="F321" s="25"/>
      <c r="G321" s="96"/>
      <c r="H321" s="86"/>
      <c r="I321" s="98"/>
    </row>
    <row r="322" spans="1:9">
      <c r="A322" s="86"/>
      <c r="B322" s="86"/>
      <c r="C322" s="86"/>
      <c r="D322" s="88"/>
      <c r="E322" s="24"/>
      <c r="F322" s="25"/>
      <c r="G322" s="96"/>
      <c r="H322" s="86"/>
      <c r="I322" s="98"/>
    </row>
    <row r="323" spans="1:9">
      <c r="A323" s="86"/>
      <c r="B323" s="86"/>
      <c r="C323" s="86"/>
      <c r="D323" s="88"/>
      <c r="E323" s="24"/>
      <c r="F323" s="25"/>
      <c r="G323" s="96"/>
      <c r="H323" s="86"/>
      <c r="I323" s="98"/>
    </row>
    <row r="324" spans="1:9">
      <c r="A324" s="86"/>
      <c r="B324" s="86"/>
      <c r="C324" s="86"/>
      <c r="D324" s="88"/>
      <c r="E324" s="24"/>
      <c r="F324" s="25"/>
      <c r="G324" s="96"/>
      <c r="H324" s="86"/>
      <c r="I324" s="98"/>
    </row>
    <row r="325" spans="1:9">
      <c r="A325" s="86"/>
      <c r="B325" s="86"/>
      <c r="C325" s="86"/>
      <c r="D325" s="88"/>
      <c r="E325" s="24"/>
      <c r="F325" s="25"/>
      <c r="G325" s="96"/>
      <c r="H325" s="86"/>
      <c r="I325" s="98"/>
    </row>
    <row r="326" spans="1:9">
      <c r="A326" s="86"/>
      <c r="B326" s="86"/>
      <c r="C326" s="86"/>
      <c r="D326" s="88"/>
      <c r="E326" s="24"/>
      <c r="F326" s="25"/>
      <c r="G326" s="96"/>
      <c r="H326" s="86"/>
      <c r="I326" s="98"/>
    </row>
    <row r="327" spans="1:9">
      <c r="A327" s="86"/>
      <c r="B327" s="86"/>
      <c r="C327" s="86"/>
      <c r="D327" s="88"/>
      <c r="E327" s="24"/>
      <c r="F327" s="25"/>
      <c r="G327" s="96"/>
      <c r="H327" s="86"/>
      <c r="I327" s="98"/>
    </row>
    <row r="328" spans="1:9">
      <c r="A328" s="86"/>
      <c r="B328" s="86"/>
      <c r="C328" s="86"/>
      <c r="D328" s="88"/>
      <c r="E328" s="88"/>
      <c r="F328" s="82"/>
      <c r="G328" s="96"/>
      <c r="H328" s="86"/>
      <c r="I328" s="98"/>
    </row>
    <row r="329" spans="1:9">
      <c r="A329" s="86"/>
      <c r="B329" s="86"/>
      <c r="C329" s="86"/>
      <c r="D329" s="88"/>
      <c r="E329" s="88"/>
      <c r="F329" s="48"/>
      <c r="G329" s="96"/>
      <c r="H329" s="86"/>
      <c r="I329" s="98"/>
    </row>
    <row r="330" spans="1:9">
      <c r="A330" s="86"/>
      <c r="B330" s="86"/>
      <c r="C330" s="86"/>
      <c r="D330" s="88"/>
      <c r="E330" s="24"/>
      <c r="F330" s="25"/>
      <c r="G330" s="96"/>
      <c r="H330" s="86"/>
      <c r="I330" s="98"/>
    </row>
    <row r="331" spans="1:9">
      <c r="A331" s="86"/>
      <c r="B331" s="86"/>
      <c r="C331" s="86"/>
      <c r="D331" s="88"/>
      <c r="E331" s="24"/>
      <c r="F331" s="25"/>
      <c r="G331" s="96"/>
      <c r="H331" s="86"/>
      <c r="I331" s="98"/>
    </row>
    <row r="332" spans="1:9">
      <c r="A332" s="86"/>
      <c r="B332" s="86"/>
      <c r="C332" s="86"/>
      <c r="D332" s="88"/>
      <c r="E332" s="24"/>
      <c r="F332" s="25"/>
      <c r="G332" s="96"/>
      <c r="H332" s="86"/>
      <c r="I332" s="98"/>
    </row>
    <row r="333" spans="1:9">
      <c r="A333" s="86"/>
      <c r="B333" s="86"/>
      <c r="C333" s="86"/>
      <c r="D333" s="88"/>
      <c r="E333" s="24"/>
      <c r="F333" s="25"/>
      <c r="G333" s="96"/>
      <c r="H333" s="86"/>
      <c r="I333" s="98"/>
    </row>
    <row r="334" spans="1:9">
      <c r="A334" s="86"/>
      <c r="B334" s="86"/>
      <c r="C334" s="86"/>
      <c r="D334" s="88"/>
      <c r="E334" s="24"/>
      <c r="F334" s="25"/>
      <c r="G334" s="96"/>
      <c r="H334" s="86"/>
      <c r="I334" s="98"/>
    </row>
    <row r="335" spans="1:9">
      <c r="A335" s="86"/>
      <c r="B335" s="86"/>
      <c r="C335" s="86"/>
      <c r="D335" s="88"/>
      <c r="E335" s="24"/>
      <c r="F335" s="25"/>
      <c r="G335" s="96"/>
      <c r="H335" s="86"/>
      <c r="I335" s="98"/>
    </row>
    <row r="336" spans="1:9">
      <c r="A336" s="86"/>
      <c r="B336" s="86"/>
      <c r="C336" s="86"/>
      <c r="D336" s="88"/>
      <c r="E336" s="24"/>
      <c r="F336" s="25"/>
      <c r="G336" s="96"/>
      <c r="H336" s="86"/>
      <c r="I336" s="98"/>
    </row>
    <row r="337" spans="1:9">
      <c r="A337" s="86"/>
      <c r="B337" s="86"/>
      <c r="C337" s="86"/>
      <c r="D337" s="88"/>
      <c r="E337" s="24"/>
      <c r="F337" s="25"/>
      <c r="G337" s="96"/>
      <c r="H337" s="86"/>
      <c r="I337" s="98"/>
    </row>
    <row r="338" spans="1:9">
      <c r="A338" s="86"/>
      <c r="B338" s="86"/>
      <c r="C338" s="86"/>
      <c r="D338" s="88"/>
      <c r="E338" s="88"/>
      <c r="F338" s="82"/>
      <c r="G338" s="96"/>
      <c r="H338" s="86"/>
      <c r="I338" s="98"/>
    </row>
    <row r="339" spans="1:9">
      <c r="A339" s="86"/>
      <c r="B339" s="86"/>
      <c r="C339" s="86"/>
      <c r="D339" s="88"/>
      <c r="E339" s="24"/>
      <c r="F339" s="25"/>
      <c r="G339" s="96"/>
      <c r="H339" s="86"/>
      <c r="I339" s="98"/>
    </row>
    <row r="340" spans="1:9">
      <c r="A340" s="86"/>
      <c r="B340" s="86"/>
      <c r="C340" s="86"/>
      <c r="D340" s="88"/>
      <c r="E340" s="24"/>
      <c r="F340" s="25"/>
      <c r="G340" s="96"/>
      <c r="H340" s="86"/>
      <c r="I340" s="98"/>
    </row>
    <row r="341" spans="1:9">
      <c r="A341" s="86"/>
      <c r="B341" s="86"/>
      <c r="C341" s="86"/>
      <c r="D341" s="88"/>
      <c r="E341" s="24"/>
      <c r="F341" s="25"/>
      <c r="G341" s="96"/>
      <c r="H341" s="86"/>
      <c r="I341" s="98"/>
    </row>
    <row r="342" spans="1:9">
      <c r="A342" s="86"/>
      <c r="B342" s="86"/>
      <c r="C342" s="86"/>
      <c r="D342" s="88"/>
      <c r="E342" s="88"/>
      <c r="F342" s="82"/>
      <c r="G342" s="96"/>
      <c r="H342" s="86"/>
      <c r="I342" s="98"/>
    </row>
    <row r="343" spans="1:9">
      <c r="A343" s="86"/>
      <c r="B343" s="86"/>
      <c r="C343" s="86"/>
      <c r="D343" s="88"/>
      <c r="E343" s="88"/>
      <c r="F343" s="97"/>
      <c r="G343" s="96"/>
      <c r="H343" s="86"/>
      <c r="I343" s="98"/>
    </row>
    <row r="344" spans="1:9">
      <c r="A344" s="86"/>
      <c r="B344" s="86"/>
      <c r="C344" s="86"/>
      <c r="D344" s="88"/>
      <c r="E344" s="24"/>
      <c r="F344" s="25"/>
      <c r="G344" s="96"/>
      <c r="H344" s="86"/>
      <c r="I344" s="98"/>
    </row>
    <row r="345" spans="1:9">
      <c r="A345" s="86"/>
      <c r="B345" s="86"/>
      <c r="C345" s="86"/>
      <c r="D345" s="88"/>
      <c r="E345" s="24"/>
      <c r="F345" s="25"/>
      <c r="G345" s="96"/>
      <c r="H345" s="86"/>
      <c r="I345" s="98"/>
    </row>
    <row r="346" spans="1:9">
      <c r="A346" s="86"/>
      <c r="B346" s="86"/>
      <c r="C346" s="86"/>
      <c r="D346" s="88"/>
      <c r="E346" s="24"/>
      <c r="F346" s="25"/>
      <c r="G346" s="96"/>
      <c r="H346" s="86"/>
      <c r="I346" s="98"/>
    </row>
    <row r="347" spans="1:9">
      <c r="A347" s="86"/>
      <c r="B347" s="86"/>
      <c r="C347" s="86"/>
      <c r="D347" s="88"/>
      <c r="E347" s="24"/>
      <c r="F347" s="25"/>
      <c r="G347" s="96"/>
      <c r="H347" s="86"/>
      <c r="I347" s="98"/>
    </row>
    <row r="348" spans="1:9">
      <c r="A348" s="86"/>
      <c r="B348" s="86"/>
      <c r="C348" s="86"/>
      <c r="D348" s="88"/>
      <c r="E348" s="88"/>
      <c r="F348" s="82"/>
      <c r="G348" s="96"/>
      <c r="H348" s="86"/>
      <c r="I348" s="98"/>
    </row>
    <row r="349" spans="1:9">
      <c r="A349" s="86"/>
      <c r="B349" s="86"/>
      <c r="C349" s="86"/>
      <c r="D349" s="88"/>
      <c r="E349" s="24"/>
      <c r="F349" s="25"/>
      <c r="G349" s="96"/>
      <c r="H349" s="86"/>
      <c r="I349" s="98"/>
    </row>
    <row r="350" spans="1:9">
      <c r="A350" s="86"/>
      <c r="B350" s="86"/>
      <c r="C350" s="86"/>
      <c r="D350" s="88"/>
      <c r="E350" s="24"/>
      <c r="F350" s="25"/>
      <c r="G350" s="96"/>
      <c r="H350" s="86"/>
      <c r="I350" s="98"/>
    </row>
    <row r="351" spans="1:9">
      <c r="A351" s="86"/>
      <c r="B351" s="86"/>
      <c r="C351" s="86"/>
      <c r="D351" s="88"/>
      <c r="E351" s="24"/>
      <c r="F351" s="25"/>
      <c r="G351" s="96"/>
      <c r="H351" s="86"/>
      <c r="I351" s="98"/>
    </row>
    <row r="352" spans="1:9">
      <c r="A352" s="86"/>
      <c r="B352" s="86"/>
      <c r="C352" s="86"/>
      <c r="D352" s="88"/>
      <c r="E352" s="24"/>
      <c r="F352" s="25"/>
      <c r="G352" s="96"/>
      <c r="H352" s="86"/>
      <c r="I352" s="98"/>
    </row>
    <row r="353" spans="1:9">
      <c r="A353" s="86"/>
      <c r="B353" s="86"/>
      <c r="C353" s="86"/>
      <c r="D353" s="88"/>
      <c r="E353" s="24"/>
      <c r="F353" s="25"/>
      <c r="G353" s="96"/>
      <c r="H353" s="86"/>
      <c r="I353" s="98"/>
    </row>
    <row r="354" spans="1:9">
      <c r="A354" s="86"/>
      <c r="B354" s="86"/>
      <c r="C354" s="86"/>
      <c r="D354" s="88"/>
      <c r="E354" s="24"/>
      <c r="F354" s="25"/>
      <c r="G354" s="96"/>
      <c r="H354" s="86"/>
      <c r="I354" s="98"/>
    </row>
    <row r="355" spans="1:9">
      <c r="A355" s="86"/>
      <c r="B355" s="86"/>
      <c r="C355" s="86"/>
      <c r="D355" s="88"/>
      <c r="E355" s="24"/>
      <c r="F355" s="25"/>
      <c r="G355" s="96"/>
      <c r="H355" s="86"/>
      <c r="I355" s="98"/>
    </row>
    <row r="356" spans="1:9">
      <c r="A356" s="86"/>
      <c r="B356" s="86"/>
      <c r="C356" s="86"/>
      <c r="D356" s="88"/>
      <c r="E356" s="24"/>
      <c r="F356" s="25"/>
      <c r="G356" s="96"/>
      <c r="H356" s="86"/>
      <c r="I356" s="98"/>
    </row>
    <row r="357" spans="1:9">
      <c r="A357" s="86"/>
      <c r="B357" s="86"/>
      <c r="C357" s="86"/>
      <c r="D357" s="88"/>
      <c r="E357" s="24"/>
      <c r="F357" s="25"/>
      <c r="G357" s="96"/>
      <c r="H357" s="86"/>
      <c r="I357" s="98"/>
    </row>
    <row r="358" spans="1:9">
      <c r="A358" s="86"/>
      <c r="B358" s="86"/>
      <c r="C358" s="86"/>
      <c r="D358" s="88"/>
      <c r="E358" s="24"/>
      <c r="F358" s="25"/>
      <c r="G358" s="96"/>
      <c r="H358" s="86"/>
      <c r="I358" s="98"/>
    </row>
    <row r="359" spans="1:9">
      <c r="A359" s="86"/>
      <c r="B359" s="86"/>
      <c r="C359" s="86"/>
      <c r="D359" s="88"/>
      <c r="E359" s="91"/>
      <c r="F359" s="48"/>
      <c r="G359" s="96"/>
      <c r="H359" s="86"/>
      <c r="I359" s="98"/>
    </row>
    <row r="360" spans="1:9">
      <c r="A360" s="86"/>
      <c r="B360" s="86"/>
      <c r="C360" s="86"/>
      <c r="D360" s="88"/>
      <c r="E360" s="24"/>
      <c r="F360" s="25"/>
      <c r="G360" s="96"/>
      <c r="H360" s="86"/>
      <c r="I360" s="98"/>
    </row>
    <row r="361" spans="1:9">
      <c r="A361" s="86"/>
      <c r="B361" s="86"/>
      <c r="C361" s="86"/>
      <c r="D361" s="88"/>
      <c r="E361" s="24"/>
      <c r="F361" s="25"/>
      <c r="G361" s="96"/>
      <c r="H361" s="86"/>
      <c r="I361" s="98"/>
    </row>
    <row r="362" spans="1:9">
      <c r="A362" s="86"/>
      <c r="B362" s="86"/>
      <c r="C362" s="86"/>
      <c r="D362" s="88"/>
      <c r="E362" s="24"/>
      <c r="F362" s="25"/>
      <c r="G362" s="96"/>
      <c r="H362" s="86"/>
      <c r="I362" s="98"/>
    </row>
    <row r="363" spans="1:9">
      <c r="A363" s="86"/>
      <c r="B363" s="86"/>
      <c r="C363" s="86"/>
      <c r="D363" s="88"/>
      <c r="E363" s="24"/>
      <c r="F363" s="25"/>
      <c r="G363" s="96"/>
      <c r="H363" s="86"/>
      <c r="I363" s="98"/>
    </row>
    <row r="364" spans="1:9">
      <c r="A364" s="86"/>
      <c r="B364" s="86"/>
      <c r="C364" s="86"/>
      <c r="D364" s="88"/>
      <c r="E364" s="24"/>
      <c r="F364" s="25"/>
      <c r="G364" s="96"/>
      <c r="H364" s="86"/>
      <c r="I364" s="98"/>
    </row>
    <row r="365" spans="1:9">
      <c r="A365" s="86"/>
      <c r="B365" s="86"/>
      <c r="C365" s="86"/>
      <c r="D365" s="88"/>
      <c r="E365" s="24"/>
      <c r="F365" s="25"/>
      <c r="G365" s="96"/>
      <c r="H365" s="86"/>
      <c r="I365" s="98"/>
    </row>
    <row r="366" spans="1:9">
      <c r="A366" s="86"/>
      <c r="B366" s="86"/>
      <c r="C366" s="86"/>
      <c r="D366" s="88"/>
      <c r="E366" s="24"/>
      <c r="F366" s="25"/>
      <c r="G366" s="96"/>
      <c r="H366" s="86"/>
      <c r="I366" s="98"/>
    </row>
    <row r="367" spans="1:9">
      <c r="A367" s="86"/>
      <c r="B367" s="86"/>
      <c r="C367" s="86"/>
      <c r="D367" s="88"/>
      <c r="E367" s="91"/>
      <c r="F367" s="82"/>
      <c r="G367" s="96"/>
      <c r="H367" s="86"/>
      <c r="I367" s="98"/>
    </row>
    <row r="368" spans="1:9">
      <c r="A368" s="86"/>
      <c r="B368" s="86"/>
      <c r="C368" s="86"/>
      <c r="D368" s="88"/>
      <c r="E368" s="24"/>
      <c r="F368" s="25"/>
      <c r="G368" s="96"/>
      <c r="H368" s="86"/>
      <c r="I368" s="98"/>
    </row>
    <row r="369" spans="1:9">
      <c r="A369" s="86"/>
      <c r="B369" s="86"/>
      <c r="C369" s="86"/>
      <c r="D369" s="88"/>
      <c r="E369" s="24"/>
      <c r="F369" s="25"/>
      <c r="G369" s="96"/>
      <c r="H369" s="86"/>
      <c r="I369" s="98"/>
    </row>
    <row r="370" spans="1:9">
      <c r="A370" s="86"/>
      <c r="B370" s="86"/>
      <c r="C370" s="86"/>
      <c r="D370" s="88"/>
      <c r="E370" s="24"/>
      <c r="F370" s="25"/>
      <c r="G370" s="96"/>
      <c r="H370" s="86"/>
      <c r="I370" s="98"/>
    </row>
    <row r="371" spans="1:9">
      <c r="A371" s="86"/>
      <c r="B371" s="86"/>
      <c r="C371" s="86"/>
      <c r="D371" s="88"/>
      <c r="E371" s="24"/>
      <c r="F371" s="25"/>
      <c r="G371" s="96"/>
      <c r="H371" s="86"/>
      <c r="I371" s="98"/>
    </row>
    <row r="372" spans="1:9">
      <c r="A372" s="86"/>
      <c r="B372" s="86"/>
      <c r="C372" s="86"/>
      <c r="D372" s="88"/>
      <c r="E372" s="24"/>
      <c r="F372" s="25"/>
      <c r="G372" s="96"/>
      <c r="H372" s="86"/>
      <c r="I372" s="98"/>
    </row>
    <row r="373" spans="1:9">
      <c r="A373" s="86"/>
      <c r="B373" s="86"/>
      <c r="C373" s="86"/>
      <c r="D373" s="88"/>
      <c r="E373" s="24"/>
      <c r="F373" s="25"/>
      <c r="G373" s="96"/>
      <c r="H373" s="86"/>
      <c r="I373" s="98"/>
    </row>
    <row r="374" spans="1:9">
      <c r="A374" s="86"/>
      <c r="B374" s="86"/>
      <c r="C374" s="86"/>
      <c r="D374" s="88"/>
      <c r="E374" s="91"/>
      <c r="F374" s="48"/>
      <c r="G374" s="96"/>
      <c r="H374" s="86"/>
      <c r="I374" s="98"/>
    </row>
    <row r="375" spans="1:9">
      <c r="A375" s="86"/>
      <c r="B375" s="86"/>
      <c r="C375" s="86"/>
      <c r="D375" s="88"/>
      <c r="E375" s="24"/>
      <c r="F375" s="25"/>
      <c r="G375" s="96"/>
      <c r="H375" s="86"/>
      <c r="I375" s="98"/>
    </row>
    <row r="376" spans="1:9">
      <c r="A376" s="86"/>
      <c r="B376" s="86"/>
      <c r="C376" s="86"/>
      <c r="D376" s="88"/>
      <c r="E376" s="24"/>
      <c r="F376" s="25"/>
      <c r="G376" s="96"/>
      <c r="H376" s="86"/>
      <c r="I376" s="98"/>
    </row>
    <row r="377" spans="1:9">
      <c r="A377" s="86"/>
      <c r="B377" s="86"/>
      <c r="C377" s="86"/>
      <c r="D377" s="88"/>
      <c r="E377" s="24"/>
      <c r="F377" s="25"/>
      <c r="G377" s="96"/>
      <c r="H377" s="86"/>
      <c r="I377" s="98"/>
    </row>
    <row r="378" spans="1:9">
      <c r="A378" s="86"/>
      <c r="B378" s="86"/>
      <c r="C378" s="86"/>
      <c r="D378" s="88"/>
      <c r="E378" s="24"/>
      <c r="F378" s="25"/>
      <c r="G378" s="96"/>
      <c r="H378" s="86"/>
      <c r="I378" s="98"/>
    </row>
    <row r="379" spans="1:9">
      <c r="A379" s="86"/>
      <c r="B379" s="86"/>
      <c r="C379" s="86"/>
      <c r="D379" s="88"/>
      <c r="E379" s="88"/>
      <c r="F379" s="48"/>
      <c r="G379" s="96"/>
      <c r="H379" s="86"/>
      <c r="I379" s="98"/>
    </row>
    <row r="380" spans="1:9">
      <c r="A380" s="86"/>
      <c r="B380" s="86"/>
      <c r="C380" s="86"/>
      <c r="D380" s="88"/>
      <c r="E380" s="24"/>
      <c r="F380" s="25"/>
      <c r="G380" s="96"/>
      <c r="H380" s="86"/>
      <c r="I380" s="98"/>
    </row>
    <row r="381" spans="1:9">
      <c r="A381" s="86"/>
      <c r="B381" s="86"/>
      <c r="C381" s="86"/>
      <c r="D381" s="88"/>
      <c r="E381" s="24"/>
      <c r="F381" s="25"/>
      <c r="G381" s="96"/>
      <c r="H381" s="86"/>
      <c r="I381" s="98"/>
    </row>
    <row r="382" spans="1:9">
      <c r="A382" s="86"/>
      <c r="B382" s="86"/>
      <c r="C382" s="86"/>
      <c r="D382" s="88"/>
      <c r="E382" s="24"/>
      <c r="F382" s="25"/>
      <c r="G382" s="96"/>
      <c r="H382" s="86"/>
      <c r="I382" s="98"/>
    </row>
    <row r="383" spans="1:9">
      <c r="A383" s="86"/>
      <c r="B383" s="86"/>
      <c r="C383" s="86"/>
      <c r="D383" s="88"/>
      <c r="E383" s="24"/>
      <c r="F383" s="25"/>
      <c r="G383" s="96"/>
      <c r="H383" s="86"/>
      <c r="I383" s="98"/>
    </row>
    <row r="384" spans="1:9">
      <c r="A384" s="86"/>
      <c r="B384" s="86"/>
      <c r="C384" s="86"/>
      <c r="D384" s="88"/>
      <c r="E384" s="24"/>
      <c r="F384" s="25"/>
      <c r="G384" s="96"/>
      <c r="H384" s="86"/>
      <c r="I384" s="98"/>
    </row>
    <row r="385" spans="1:9">
      <c r="A385" s="86"/>
      <c r="B385" s="86"/>
      <c r="C385" s="86"/>
      <c r="D385" s="88"/>
      <c r="E385" s="24"/>
      <c r="F385" s="25"/>
      <c r="G385" s="96"/>
      <c r="H385" s="86"/>
      <c r="I385" s="98"/>
    </row>
    <row r="386" spans="1:9">
      <c r="A386" s="86"/>
      <c r="B386" s="86"/>
      <c r="C386" s="86"/>
      <c r="D386" s="88"/>
      <c r="E386" s="88"/>
      <c r="F386" s="82"/>
      <c r="G386" s="96"/>
      <c r="H386" s="86"/>
      <c r="I386" s="98"/>
    </row>
    <row r="387" spans="1:9">
      <c r="A387" s="86"/>
      <c r="B387" s="86"/>
      <c r="C387" s="86"/>
      <c r="D387" s="88"/>
      <c r="E387" s="24"/>
      <c r="F387" s="25"/>
      <c r="G387" s="96"/>
      <c r="H387" s="86"/>
      <c r="I387" s="98"/>
    </row>
    <row r="388" spans="1:9">
      <c r="A388" s="86"/>
      <c r="B388" s="86"/>
      <c r="C388" s="86"/>
      <c r="D388" s="88"/>
      <c r="E388" s="24"/>
      <c r="F388" s="25"/>
      <c r="G388" s="96"/>
      <c r="H388" s="86"/>
      <c r="I388" s="98"/>
    </row>
    <row r="389" spans="1:9">
      <c r="A389" s="86"/>
      <c r="B389" s="86"/>
      <c r="C389" s="86"/>
      <c r="D389" s="88"/>
      <c r="E389" s="24"/>
      <c r="F389" s="25"/>
      <c r="G389" s="96"/>
      <c r="H389" s="86"/>
      <c r="I389" s="98"/>
    </row>
    <row r="390" spans="1:9">
      <c r="A390" s="86"/>
      <c r="B390" s="86"/>
      <c r="C390" s="86"/>
      <c r="D390" s="88"/>
      <c r="E390" s="24"/>
      <c r="F390" s="25"/>
      <c r="G390" s="96"/>
      <c r="H390" s="86"/>
      <c r="I390" s="98"/>
    </row>
    <row r="391" spans="1:9">
      <c r="A391" s="86"/>
      <c r="B391" s="86"/>
      <c r="C391" s="86"/>
      <c r="D391" s="88"/>
      <c r="E391" s="91"/>
      <c r="F391" s="48"/>
      <c r="G391" s="96"/>
      <c r="H391" s="86"/>
      <c r="I391" s="98"/>
    </row>
    <row r="392" spans="1:9">
      <c r="A392" s="86"/>
      <c r="B392" s="86"/>
      <c r="C392" s="86"/>
      <c r="D392" s="88"/>
      <c r="E392" s="24"/>
      <c r="F392" s="25"/>
      <c r="G392" s="96"/>
      <c r="H392" s="86"/>
      <c r="I392" s="98"/>
    </row>
    <row r="393" spans="1:9">
      <c r="A393" s="86"/>
      <c r="B393" s="86"/>
      <c r="C393" s="86"/>
      <c r="D393" s="88"/>
      <c r="E393" s="24"/>
      <c r="F393" s="25"/>
      <c r="G393" s="96"/>
      <c r="H393" s="86"/>
      <c r="I393" s="98"/>
    </row>
    <row r="394" spans="1:9">
      <c r="A394" s="86"/>
      <c r="B394" s="86"/>
      <c r="C394" s="86"/>
      <c r="D394" s="88"/>
      <c r="E394" s="88"/>
      <c r="F394" s="48"/>
      <c r="G394" s="96"/>
      <c r="H394" s="86"/>
      <c r="I394" s="98"/>
    </row>
    <row r="395" spans="1:9">
      <c r="A395" s="86"/>
      <c r="B395" s="86"/>
      <c r="C395" s="86"/>
      <c r="D395" s="88"/>
      <c r="E395" s="24"/>
      <c r="F395" s="25"/>
      <c r="G395" s="96"/>
      <c r="H395" s="86"/>
      <c r="I395" s="98"/>
    </row>
    <row r="396" spans="1:9">
      <c r="A396" s="86"/>
      <c r="B396" s="86"/>
      <c r="C396" s="86"/>
      <c r="D396" s="88"/>
      <c r="E396" s="24"/>
      <c r="F396" s="25"/>
      <c r="G396" s="96"/>
      <c r="H396" s="86"/>
      <c r="I396" s="98"/>
    </row>
    <row r="397" spans="1:9">
      <c r="A397" s="86"/>
      <c r="B397" s="86"/>
      <c r="C397" s="86"/>
      <c r="D397" s="88"/>
      <c r="E397" s="24"/>
      <c r="F397" s="25"/>
      <c r="G397" s="96"/>
      <c r="H397" s="86"/>
      <c r="I397" s="98"/>
    </row>
    <row r="398" spans="1:9">
      <c r="A398" s="86"/>
      <c r="B398" s="86"/>
      <c r="C398" s="86"/>
      <c r="D398" s="88"/>
      <c r="E398" s="91"/>
      <c r="F398" s="48"/>
      <c r="G398" s="96"/>
      <c r="H398" s="86"/>
      <c r="I398" s="98"/>
    </row>
    <row r="399" spans="1:9">
      <c r="A399" s="86"/>
      <c r="B399" s="86"/>
      <c r="C399" s="86"/>
      <c r="D399" s="88"/>
      <c r="E399" s="24"/>
      <c r="F399" s="25"/>
      <c r="G399" s="96"/>
      <c r="H399" s="86"/>
      <c r="I399" s="98"/>
    </row>
    <row r="400" spans="1:9">
      <c r="A400" s="86"/>
      <c r="B400" s="86"/>
      <c r="C400" s="86"/>
      <c r="D400" s="88"/>
      <c r="E400" s="24"/>
      <c r="F400" s="25"/>
      <c r="G400" s="96"/>
      <c r="H400" s="86"/>
      <c r="I400" s="98"/>
    </row>
    <row r="401" spans="1:9">
      <c r="A401" s="86"/>
      <c r="B401" s="86"/>
      <c r="C401" s="86"/>
      <c r="D401" s="88"/>
      <c r="E401" s="24"/>
      <c r="F401" s="25"/>
      <c r="G401" s="96"/>
      <c r="H401" s="86"/>
      <c r="I401" s="98"/>
    </row>
    <row r="402" spans="1:9">
      <c r="A402" s="86"/>
      <c r="B402" s="86"/>
      <c r="C402" s="86"/>
      <c r="D402" s="88"/>
      <c r="E402" s="24"/>
      <c r="F402" s="25"/>
      <c r="G402" s="96"/>
      <c r="H402" s="86"/>
      <c r="I402" s="98"/>
    </row>
    <row r="403" spans="1:9">
      <c r="A403" s="86"/>
      <c r="B403" s="86"/>
      <c r="C403" s="86"/>
      <c r="D403" s="88"/>
      <c r="E403" s="88"/>
      <c r="F403" s="48"/>
      <c r="G403" s="96"/>
      <c r="H403" s="86"/>
      <c r="I403" s="98"/>
    </row>
    <row r="404" spans="1:9">
      <c r="A404" s="86"/>
      <c r="B404" s="86"/>
      <c r="C404" s="86"/>
      <c r="D404" s="88"/>
      <c r="E404" s="24"/>
      <c r="F404" s="25"/>
      <c r="G404" s="96"/>
      <c r="H404" s="86"/>
      <c r="I404" s="98"/>
    </row>
    <row r="405" spans="1:9">
      <c r="A405" s="86"/>
      <c r="B405" s="86"/>
      <c r="C405" s="86"/>
      <c r="D405" s="88"/>
      <c r="E405" s="24"/>
      <c r="F405" s="25"/>
      <c r="G405" s="96"/>
      <c r="H405" s="86"/>
      <c r="I405" s="98"/>
    </row>
    <row r="406" spans="1:9">
      <c r="A406" s="86"/>
      <c r="B406" s="86"/>
      <c r="C406" s="86"/>
      <c r="D406" s="88"/>
      <c r="E406" s="24"/>
      <c r="F406" s="25"/>
      <c r="G406" s="96"/>
      <c r="H406" s="86"/>
      <c r="I406" s="98"/>
    </row>
    <row r="407" spans="1:9">
      <c r="A407" s="86"/>
      <c r="B407" s="86"/>
      <c r="C407" s="86"/>
      <c r="D407" s="88"/>
      <c r="E407" s="88"/>
      <c r="F407" s="48"/>
      <c r="G407" s="96"/>
      <c r="H407" s="86"/>
      <c r="I407" s="98"/>
    </row>
    <row r="408" spans="1:9">
      <c r="A408" s="86"/>
      <c r="B408" s="86"/>
      <c r="C408" s="86"/>
      <c r="D408" s="88"/>
      <c r="E408" s="24"/>
      <c r="F408" s="25"/>
      <c r="G408" s="96"/>
      <c r="H408" s="86"/>
      <c r="I408" s="98"/>
    </row>
    <row r="409" spans="1:9">
      <c r="A409" s="86"/>
      <c r="B409" s="86"/>
      <c r="C409" s="86"/>
      <c r="D409" s="88"/>
      <c r="E409" s="88"/>
      <c r="F409" s="82"/>
      <c r="G409" s="96"/>
      <c r="H409" s="86"/>
      <c r="I409" s="98"/>
    </row>
    <row r="410" spans="1:9">
      <c r="A410" s="86"/>
      <c r="B410" s="86"/>
      <c r="C410" s="86"/>
      <c r="D410" s="88"/>
      <c r="E410" s="24"/>
      <c r="F410" s="25"/>
      <c r="G410" s="96"/>
      <c r="H410" s="86"/>
      <c r="I410" s="98"/>
    </row>
    <row r="411" spans="1:9">
      <c r="A411" s="86"/>
      <c r="B411" s="86"/>
      <c r="C411" s="86"/>
      <c r="D411" s="88"/>
      <c r="E411" s="88"/>
      <c r="F411" s="82"/>
      <c r="G411" s="96"/>
      <c r="H411" s="86"/>
      <c r="I411" s="98"/>
    </row>
    <row r="412" spans="1:9">
      <c r="A412" s="86"/>
      <c r="B412" s="86"/>
      <c r="C412" s="86"/>
      <c r="D412" s="88"/>
      <c r="E412" s="91"/>
      <c r="F412" s="82"/>
      <c r="G412" s="96"/>
      <c r="H412" s="86"/>
      <c r="I412" s="98"/>
    </row>
    <row r="413" spans="1:9">
      <c r="A413" s="86"/>
      <c r="B413" s="86"/>
      <c r="C413" s="86"/>
      <c r="D413" s="88"/>
      <c r="E413" s="24"/>
      <c r="F413" s="25"/>
      <c r="G413" s="96"/>
      <c r="H413" s="86"/>
      <c r="I413" s="98"/>
    </row>
    <row r="414" spans="1:9">
      <c r="A414" s="86"/>
      <c r="B414" s="86"/>
      <c r="C414" s="86"/>
      <c r="D414" s="88"/>
      <c r="E414" s="88"/>
      <c r="F414" s="82"/>
      <c r="G414" s="96"/>
      <c r="H414" s="86"/>
      <c r="I414" s="98"/>
    </row>
    <row r="415" spans="1:9">
      <c r="A415" s="86"/>
      <c r="B415" s="86"/>
      <c r="C415" s="86"/>
      <c r="D415" s="88"/>
      <c r="E415" s="24"/>
      <c r="F415" s="25"/>
      <c r="G415" s="96"/>
      <c r="H415" s="86"/>
      <c r="I415" s="98"/>
    </row>
    <row r="416" spans="1:9">
      <c r="A416" s="86"/>
      <c r="B416" s="86"/>
      <c r="C416" s="86"/>
      <c r="D416" s="88"/>
      <c r="E416" s="88"/>
      <c r="F416" s="82"/>
      <c r="G416" s="96"/>
      <c r="H416" s="86"/>
      <c r="I416" s="98"/>
    </row>
    <row r="417" spans="1:9">
      <c r="A417" s="86"/>
      <c r="B417" s="86"/>
      <c r="C417" s="86"/>
      <c r="D417" s="88"/>
      <c r="E417" s="24"/>
      <c r="F417" s="25"/>
      <c r="G417" s="96"/>
      <c r="H417" s="86"/>
      <c r="I417" s="98"/>
    </row>
    <row r="418" spans="1:9">
      <c r="A418" s="86"/>
      <c r="B418" s="86"/>
      <c r="C418" s="86"/>
      <c r="D418" s="88"/>
      <c r="E418" s="24"/>
      <c r="F418" s="25"/>
      <c r="G418" s="96"/>
      <c r="H418" s="86"/>
      <c r="I418" s="98"/>
    </row>
    <row r="419" spans="1:9">
      <c r="A419" s="86"/>
      <c r="B419" s="86"/>
      <c r="C419" s="86"/>
      <c r="D419" s="88"/>
      <c r="E419" s="91"/>
      <c r="F419" s="48"/>
      <c r="G419" s="96"/>
      <c r="H419" s="86"/>
      <c r="I419" s="98"/>
    </row>
    <row r="420" spans="1:9">
      <c r="A420" s="86"/>
      <c r="B420" s="86"/>
      <c r="C420" s="86"/>
      <c r="D420" s="88"/>
      <c r="E420" s="24"/>
      <c r="F420" s="25"/>
      <c r="G420" s="96"/>
      <c r="H420" s="86"/>
      <c r="I420" s="98"/>
    </row>
    <row r="421" spans="1:9">
      <c r="A421" s="86"/>
      <c r="B421" s="86"/>
      <c r="C421" s="86"/>
      <c r="D421" s="88"/>
      <c r="E421" s="24"/>
      <c r="F421" s="25"/>
      <c r="G421" s="96"/>
      <c r="H421" s="86"/>
      <c r="I421" s="98"/>
    </row>
    <row r="422" spans="1:9">
      <c r="A422" s="86"/>
      <c r="B422" s="86"/>
      <c r="C422" s="86"/>
      <c r="D422" s="88"/>
      <c r="E422" s="24"/>
      <c r="F422" s="25"/>
      <c r="G422" s="96"/>
      <c r="H422" s="86"/>
      <c r="I422" s="98"/>
    </row>
    <row r="423" spans="1:9">
      <c r="A423" s="86"/>
      <c r="B423" s="86"/>
      <c r="C423" s="86"/>
      <c r="D423" s="88"/>
      <c r="E423" s="24"/>
      <c r="F423" s="25"/>
      <c r="G423" s="96"/>
      <c r="H423" s="86"/>
      <c r="I423" s="98"/>
    </row>
    <row r="424" spans="1:9">
      <c r="A424" s="86"/>
      <c r="B424" s="86"/>
      <c r="C424" s="86"/>
      <c r="D424" s="88"/>
      <c r="E424" s="24"/>
      <c r="F424" s="25"/>
      <c r="G424" s="96"/>
      <c r="H424" s="86"/>
      <c r="I424" s="98"/>
    </row>
    <row r="425" spans="1:9">
      <c r="A425" s="86"/>
      <c r="B425" s="86"/>
      <c r="C425" s="86"/>
      <c r="D425" s="88"/>
      <c r="E425" s="24"/>
      <c r="F425" s="25"/>
      <c r="G425" s="96"/>
      <c r="H425" s="86"/>
      <c r="I425" s="98"/>
    </row>
    <row r="426" spans="1:9">
      <c r="A426" s="86"/>
      <c r="B426" s="86"/>
      <c r="C426" s="86"/>
      <c r="D426" s="88"/>
      <c r="E426" s="24"/>
      <c r="F426" s="25"/>
      <c r="G426" s="96"/>
      <c r="H426" s="86"/>
      <c r="I426" s="98"/>
    </row>
    <row r="427" spans="1:9">
      <c r="A427" s="86"/>
      <c r="B427" s="86"/>
      <c r="C427" s="86"/>
      <c r="D427" s="88"/>
      <c r="E427" s="24"/>
      <c r="F427" s="25"/>
      <c r="G427" s="96"/>
      <c r="H427" s="86"/>
      <c r="I427" s="98"/>
    </row>
    <row r="428" spans="1:9">
      <c r="A428" s="86"/>
      <c r="B428" s="86"/>
      <c r="C428" s="86"/>
      <c r="D428" s="88"/>
      <c r="E428" s="91"/>
      <c r="F428" s="82"/>
      <c r="G428" s="96"/>
      <c r="H428" s="86"/>
      <c r="I428" s="98"/>
    </row>
    <row r="429" spans="1:9">
      <c r="A429" s="86"/>
      <c r="B429" s="86"/>
      <c r="C429" s="86"/>
      <c r="D429" s="88"/>
      <c r="E429" s="24"/>
      <c r="F429" s="25"/>
      <c r="G429" s="96"/>
      <c r="H429" s="86"/>
      <c r="I429" s="98"/>
    </row>
    <row r="430" spans="1:9">
      <c r="A430" s="86"/>
      <c r="B430" s="86"/>
      <c r="C430" s="86"/>
      <c r="D430" s="88"/>
      <c r="E430" s="24"/>
      <c r="F430" s="25"/>
      <c r="G430" s="96"/>
      <c r="H430" s="86"/>
      <c r="I430" s="98"/>
    </row>
    <row r="431" spans="1:9">
      <c r="A431" s="86"/>
      <c r="B431" s="86"/>
      <c r="C431" s="86"/>
      <c r="D431" s="88"/>
      <c r="E431" s="24"/>
      <c r="F431" s="25"/>
      <c r="G431" s="96"/>
      <c r="H431" s="86"/>
      <c r="I431" s="98"/>
    </row>
    <row r="432" spans="1:9">
      <c r="A432" s="86"/>
      <c r="B432" s="86"/>
      <c r="C432" s="86"/>
      <c r="D432" s="88"/>
      <c r="E432" s="24"/>
      <c r="F432" s="25"/>
      <c r="G432" s="96"/>
      <c r="H432" s="86"/>
      <c r="I432" s="98"/>
    </row>
    <row r="433" spans="1:8">
      <c r="A433" s="70"/>
      <c r="B433" s="70"/>
      <c r="C433" s="70"/>
      <c r="D433" s="88"/>
      <c r="E433" s="26"/>
      <c r="F433" s="27"/>
      <c r="G433" s="72"/>
      <c r="H433" s="70"/>
    </row>
    <row r="434" spans="1:8">
      <c r="A434" s="70"/>
      <c r="B434" s="70"/>
      <c r="C434" s="70"/>
      <c r="D434" s="88"/>
      <c r="E434" s="26"/>
      <c r="F434" s="27"/>
      <c r="G434" s="72"/>
      <c r="H434" s="70"/>
    </row>
    <row r="435" spans="1:8">
      <c r="A435" s="70"/>
      <c r="B435" s="70"/>
      <c r="C435" s="70"/>
      <c r="D435" s="88"/>
      <c r="E435" s="26"/>
      <c r="F435" s="27"/>
      <c r="G435" s="72"/>
      <c r="H435" s="70"/>
    </row>
    <row r="436" spans="1:8">
      <c r="A436" s="70"/>
      <c r="B436" s="70"/>
      <c r="C436" s="70"/>
      <c r="D436" s="88"/>
      <c r="E436" s="80"/>
      <c r="F436" s="48"/>
      <c r="G436" s="72"/>
      <c r="H436" s="70"/>
    </row>
    <row r="437" spans="1:8">
      <c r="A437" s="70"/>
      <c r="B437" s="70"/>
      <c r="C437" s="70"/>
      <c r="D437" s="88"/>
      <c r="E437" s="26"/>
      <c r="F437" s="27"/>
      <c r="G437" s="72"/>
      <c r="H437" s="70"/>
    </row>
    <row r="438" spans="1:8">
      <c r="A438" s="70"/>
      <c r="B438" s="70"/>
      <c r="C438" s="70"/>
      <c r="D438" s="88"/>
      <c r="E438" s="26"/>
      <c r="F438" s="27"/>
      <c r="G438" s="72"/>
      <c r="H438" s="70"/>
    </row>
    <row r="439" spans="1:8">
      <c r="A439" s="70"/>
      <c r="B439" s="70"/>
      <c r="C439" s="70"/>
      <c r="D439" s="88"/>
      <c r="E439" s="26"/>
      <c r="F439" s="27"/>
      <c r="G439" s="72"/>
      <c r="H439" s="70"/>
    </row>
    <row r="440" spans="1:8">
      <c r="A440" s="70"/>
      <c r="B440" s="70"/>
      <c r="C440" s="70"/>
      <c r="D440" s="88"/>
      <c r="E440" s="26"/>
      <c r="F440" s="27"/>
      <c r="G440" s="72"/>
      <c r="H440" s="70"/>
    </row>
    <row r="441" spans="1:8">
      <c r="A441" s="70"/>
      <c r="B441" s="70"/>
      <c r="C441" s="70"/>
      <c r="D441" s="88"/>
      <c r="E441" s="26"/>
      <c r="F441" s="27"/>
      <c r="G441" s="72"/>
      <c r="H441" s="70"/>
    </row>
    <row r="442" spans="1:8">
      <c r="A442" s="70"/>
      <c r="B442" s="70"/>
      <c r="C442" s="70"/>
      <c r="D442" s="88"/>
      <c r="E442" s="26"/>
      <c r="F442" s="27"/>
      <c r="G442" s="72"/>
      <c r="H442" s="70"/>
    </row>
    <row r="443" spans="1:8">
      <c r="A443" s="70"/>
      <c r="B443" s="70"/>
      <c r="C443" s="70"/>
      <c r="D443" s="88"/>
      <c r="E443" s="80"/>
      <c r="F443" s="82"/>
      <c r="G443" s="72"/>
      <c r="H443" s="70"/>
    </row>
    <row r="444" spans="1:8">
      <c r="A444" s="70"/>
      <c r="B444" s="70"/>
      <c r="C444" s="70"/>
      <c r="D444" s="88"/>
      <c r="E444" s="26"/>
      <c r="F444" s="27"/>
      <c r="G444" s="72"/>
      <c r="H444" s="70"/>
    </row>
    <row r="445" spans="1:8">
      <c r="A445" s="70"/>
      <c r="B445" s="70"/>
      <c r="C445" s="70"/>
      <c r="D445" s="88"/>
      <c r="E445" s="26"/>
      <c r="F445" s="27"/>
      <c r="G445" s="72"/>
      <c r="H445" s="70"/>
    </row>
    <row r="446" spans="1:8">
      <c r="A446" s="70"/>
      <c r="B446" s="70"/>
      <c r="C446" s="70"/>
      <c r="D446" s="88"/>
      <c r="E446" s="80"/>
      <c r="F446" s="48"/>
      <c r="G446" s="72"/>
      <c r="H446" s="70"/>
    </row>
    <row r="447" spans="1:8">
      <c r="A447" s="70"/>
      <c r="B447" s="70"/>
      <c r="C447" s="70"/>
      <c r="D447" s="88"/>
      <c r="E447" s="26"/>
      <c r="F447" s="27"/>
      <c r="G447" s="72"/>
      <c r="H447" s="70"/>
    </row>
    <row r="448" spans="1:8">
      <c r="A448" s="70"/>
      <c r="B448" s="70"/>
      <c r="C448" s="70"/>
      <c r="D448" s="88"/>
      <c r="E448" s="26"/>
      <c r="F448" s="27"/>
      <c r="G448" s="72"/>
      <c r="H448" s="70"/>
    </row>
    <row r="449" spans="1:8">
      <c r="A449" s="70"/>
      <c r="B449" s="70"/>
      <c r="C449" s="70"/>
      <c r="D449" s="88"/>
      <c r="E449" s="79"/>
      <c r="F449" s="48"/>
      <c r="G449" s="72"/>
      <c r="H449" s="70"/>
    </row>
    <row r="450" spans="1:8">
      <c r="A450" s="70"/>
      <c r="B450" s="70"/>
      <c r="C450" s="70"/>
      <c r="D450" s="88"/>
      <c r="E450" s="26"/>
      <c r="F450" s="27"/>
      <c r="G450" s="72"/>
      <c r="H450" s="70"/>
    </row>
    <row r="451" spans="1:8">
      <c r="A451" s="70"/>
      <c r="B451" s="70"/>
      <c r="C451" s="70"/>
      <c r="D451" s="88"/>
      <c r="E451" s="26"/>
      <c r="F451" s="27"/>
      <c r="G451" s="72"/>
      <c r="H451" s="70"/>
    </row>
    <row r="452" spans="1:8">
      <c r="A452" s="70"/>
      <c r="B452" s="70"/>
      <c r="C452" s="70"/>
      <c r="D452" s="88"/>
      <c r="E452" s="26"/>
      <c r="F452" s="27"/>
      <c r="G452" s="72"/>
      <c r="H452" s="70"/>
    </row>
    <row r="453" spans="1:8">
      <c r="A453" s="70"/>
      <c r="B453" s="70"/>
      <c r="C453" s="70"/>
      <c r="D453" s="88"/>
      <c r="E453" s="26"/>
      <c r="F453" s="27"/>
      <c r="G453" s="72"/>
      <c r="H453" s="70"/>
    </row>
    <row r="454" spans="1:8">
      <c r="A454" s="70"/>
      <c r="B454" s="70"/>
      <c r="C454" s="70"/>
      <c r="D454" s="88"/>
      <c r="E454" s="26"/>
      <c r="F454" s="27"/>
      <c r="G454" s="72"/>
      <c r="H454" s="70"/>
    </row>
    <row r="455" spans="1:8">
      <c r="A455" s="70"/>
      <c r="B455" s="70"/>
      <c r="C455" s="70"/>
      <c r="D455" s="88"/>
      <c r="E455" s="26"/>
      <c r="F455" s="27"/>
      <c r="G455" s="72"/>
      <c r="H455" s="70"/>
    </row>
    <row r="456" spans="1:8">
      <c r="A456" s="70"/>
      <c r="B456" s="70"/>
      <c r="C456" s="70"/>
      <c r="D456" s="88"/>
      <c r="E456" s="26"/>
      <c r="F456" s="27"/>
      <c r="G456" s="72"/>
      <c r="H456" s="70"/>
    </row>
    <row r="457" spans="1:8">
      <c r="A457" s="70"/>
      <c r="B457" s="70"/>
      <c r="C457" s="70"/>
      <c r="D457" s="88"/>
      <c r="E457" s="80"/>
      <c r="F457" s="82"/>
      <c r="G457" s="72"/>
      <c r="H457" s="70"/>
    </row>
    <row r="458" spans="1:8">
      <c r="A458" s="70"/>
      <c r="B458" s="70"/>
      <c r="C458" s="70"/>
      <c r="D458" s="88"/>
      <c r="E458" s="26"/>
      <c r="F458" s="27"/>
      <c r="G458" s="72"/>
      <c r="H458" s="70"/>
    </row>
    <row r="459" spans="1:8">
      <c r="A459" s="70"/>
      <c r="B459" s="70"/>
      <c r="C459" s="70"/>
      <c r="D459" s="88"/>
      <c r="E459" s="26"/>
      <c r="F459" s="27"/>
      <c r="G459" s="72"/>
      <c r="H459" s="70"/>
    </row>
    <row r="460" spans="1:8">
      <c r="A460" s="70"/>
      <c r="B460" s="70"/>
      <c r="C460" s="70"/>
      <c r="D460" s="88"/>
      <c r="E460" s="26"/>
      <c r="F460" s="27"/>
      <c r="G460" s="72"/>
      <c r="H460" s="70"/>
    </row>
    <row r="461" spans="1:8">
      <c r="A461" s="70"/>
      <c r="B461" s="70"/>
      <c r="C461" s="70"/>
      <c r="D461" s="88"/>
      <c r="E461" s="26"/>
      <c r="F461" s="27"/>
      <c r="G461" s="72"/>
      <c r="H461" s="70"/>
    </row>
    <row r="462" spans="1:8">
      <c r="A462" s="70"/>
      <c r="B462" s="70"/>
      <c r="C462" s="70"/>
      <c r="D462" s="88"/>
      <c r="E462" s="26"/>
      <c r="F462" s="27"/>
      <c r="G462" s="72"/>
      <c r="H462" s="70"/>
    </row>
    <row r="463" spans="1:8">
      <c r="A463" s="70"/>
      <c r="B463" s="70"/>
      <c r="C463" s="70"/>
      <c r="D463" s="88"/>
      <c r="E463" s="26"/>
      <c r="F463" s="27"/>
      <c r="G463" s="72"/>
      <c r="H463" s="70"/>
    </row>
    <row r="464" spans="1:8">
      <c r="A464" s="70"/>
      <c r="B464" s="70"/>
      <c r="C464" s="70"/>
      <c r="D464" s="88"/>
      <c r="E464" s="80"/>
      <c r="F464" s="48"/>
      <c r="G464" s="72"/>
      <c r="H464" s="70"/>
    </row>
    <row r="465" spans="1:8">
      <c r="A465" s="70"/>
      <c r="B465" s="70"/>
      <c r="C465" s="70"/>
      <c r="D465" s="88"/>
      <c r="E465" s="26"/>
      <c r="F465" s="27"/>
      <c r="G465" s="72"/>
      <c r="H465" s="70"/>
    </row>
    <row r="466" spans="1:8">
      <c r="A466" s="70"/>
      <c r="B466" s="70"/>
      <c r="C466" s="70"/>
      <c r="D466" s="88"/>
      <c r="E466" s="26"/>
      <c r="F466" s="27"/>
      <c r="G466" s="72"/>
      <c r="H466" s="70"/>
    </row>
    <row r="467" spans="1:8">
      <c r="A467" s="70"/>
      <c r="B467" s="70"/>
      <c r="C467" s="70"/>
      <c r="D467" s="88"/>
      <c r="E467" s="71"/>
      <c r="F467" s="82"/>
      <c r="G467" s="72"/>
      <c r="H467" s="70"/>
    </row>
    <row r="468" spans="1:8">
      <c r="A468" s="70"/>
      <c r="B468" s="70"/>
      <c r="C468" s="70"/>
      <c r="D468" s="88"/>
      <c r="E468" s="26"/>
      <c r="F468" s="27"/>
      <c r="G468" s="72"/>
      <c r="H468" s="70"/>
    </row>
    <row r="469" spans="1:8">
      <c r="A469" s="70"/>
      <c r="B469" s="70"/>
      <c r="C469" s="70"/>
      <c r="D469" s="88"/>
      <c r="E469" s="26"/>
      <c r="F469" s="27"/>
      <c r="G469" s="72"/>
      <c r="H469" s="70"/>
    </row>
    <row r="470" spans="1:8">
      <c r="A470" s="70"/>
      <c r="B470" s="70"/>
      <c r="C470" s="70"/>
      <c r="D470" s="88"/>
      <c r="E470" s="26"/>
      <c r="F470" s="27"/>
      <c r="G470" s="72"/>
      <c r="H470" s="70"/>
    </row>
    <row r="471" spans="1:8">
      <c r="A471" s="70"/>
      <c r="B471" s="70"/>
      <c r="C471" s="70"/>
      <c r="D471" s="88"/>
      <c r="E471" s="26"/>
      <c r="F471" s="27"/>
      <c r="G471" s="72"/>
      <c r="H471" s="70"/>
    </row>
    <row r="472" spans="1:8">
      <c r="A472" s="70"/>
      <c r="B472" s="70"/>
      <c r="C472" s="70"/>
      <c r="D472" s="88"/>
      <c r="E472" s="26"/>
      <c r="F472" s="27"/>
      <c r="G472" s="72"/>
      <c r="H472" s="70"/>
    </row>
    <row r="473" spans="1:8">
      <c r="A473" s="70"/>
      <c r="B473" s="70"/>
      <c r="C473" s="70"/>
      <c r="D473" s="88"/>
      <c r="E473" s="26"/>
      <c r="F473" s="27"/>
      <c r="G473" s="72"/>
      <c r="H473" s="70"/>
    </row>
    <row r="474" spans="1:8">
      <c r="A474" s="70"/>
      <c r="B474" s="70"/>
      <c r="C474" s="70"/>
      <c r="D474" s="88"/>
      <c r="E474" s="26"/>
      <c r="F474" s="27"/>
      <c r="G474" s="72"/>
      <c r="H474" s="70"/>
    </row>
    <row r="475" spans="1:8">
      <c r="A475" s="70"/>
      <c r="B475" s="70"/>
      <c r="C475" s="70"/>
      <c r="D475" s="88"/>
      <c r="E475" s="71"/>
      <c r="F475" s="48"/>
      <c r="G475" s="72"/>
      <c r="H475" s="70"/>
    </row>
    <row r="476" spans="1:8">
      <c r="A476" s="70"/>
      <c r="B476" s="70"/>
      <c r="C476" s="70"/>
      <c r="D476" s="88"/>
      <c r="E476" s="71"/>
      <c r="F476" s="48"/>
      <c r="G476" s="72"/>
      <c r="H476" s="70"/>
    </row>
    <row r="477" spans="1:8">
      <c r="A477" s="70"/>
      <c r="B477" s="70"/>
      <c r="C477" s="70"/>
      <c r="D477" s="88"/>
      <c r="E477" s="26"/>
      <c r="F477" s="27"/>
      <c r="G477" s="72"/>
      <c r="H477" s="70"/>
    </row>
    <row r="478" spans="1:8">
      <c r="A478" s="70"/>
      <c r="B478" s="70"/>
      <c r="C478" s="70"/>
      <c r="D478" s="88"/>
      <c r="E478" s="26"/>
      <c r="F478" s="27"/>
      <c r="G478" s="72"/>
      <c r="H478" s="70"/>
    </row>
    <row r="479" spans="1:8">
      <c r="A479" s="70"/>
      <c r="B479" s="70"/>
      <c r="C479" s="70"/>
      <c r="D479" s="88"/>
      <c r="E479" s="26"/>
      <c r="F479" s="27"/>
      <c r="G479" s="72"/>
      <c r="H479" s="70"/>
    </row>
    <row r="480" spans="1:8">
      <c r="A480" s="70"/>
      <c r="B480" s="70"/>
      <c r="C480" s="70"/>
      <c r="D480" s="88"/>
      <c r="E480" s="26"/>
      <c r="F480" s="27"/>
      <c r="G480" s="72"/>
      <c r="H480" s="70"/>
    </row>
    <row r="481" spans="1:8">
      <c r="A481" s="70"/>
      <c r="B481" s="70"/>
      <c r="C481" s="70"/>
      <c r="D481" s="88"/>
      <c r="E481" s="80"/>
      <c r="F481" s="82"/>
      <c r="G481" s="72"/>
      <c r="H481" s="70"/>
    </row>
    <row r="482" spans="1:8">
      <c r="A482" s="70"/>
      <c r="B482" s="70"/>
      <c r="C482" s="70"/>
      <c r="D482" s="88"/>
      <c r="E482" s="71"/>
      <c r="F482" s="48"/>
      <c r="G482" s="72"/>
      <c r="H482" s="70"/>
    </row>
    <row r="483" spans="1:8">
      <c r="A483" s="70"/>
      <c r="B483" s="70"/>
      <c r="C483" s="70"/>
      <c r="D483" s="88"/>
      <c r="E483" s="26"/>
      <c r="F483" s="27"/>
      <c r="G483" s="72"/>
      <c r="H483" s="70"/>
    </row>
    <row r="484" spans="1:8">
      <c r="A484" s="70"/>
      <c r="B484" s="70"/>
      <c r="C484" s="70"/>
      <c r="D484" s="88"/>
      <c r="E484" s="26"/>
      <c r="F484" s="27"/>
      <c r="G484" s="72"/>
      <c r="H484" s="70"/>
    </row>
    <row r="485" spans="1:8">
      <c r="A485" s="70"/>
      <c r="B485" s="70"/>
      <c r="C485" s="70"/>
      <c r="D485" s="88"/>
      <c r="E485" s="26"/>
      <c r="F485" s="27"/>
      <c r="G485" s="72"/>
      <c r="H485" s="70"/>
    </row>
    <row r="486" spans="1:8">
      <c r="A486" s="70"/>
      <c r="B486" s="70"/>
      <c r="C486" s="70"/>
      <c r="D486" s="88"/>
      <c r="E486" s="26"/>
      <c r="F486" s="27"/>
      <c r="G486" s="72"/>
      <c r="H486" s="70"/>
    </row>
    <row r="487" spans="1:8">
      <c r="A487" s="70"/>
      <c r="B487" s="70"/>
      <c r="C487" s="70"/>
      <c r="D487" s="88"/>
      <c r="E487" s="26"/>
      <c r="F487" s="27"/>
      <c r="G487" s="72"/>
      <c r="H487" s="70"/>
    </row>
    <row r="488" spans="1:8">
      <c r="A488" s="70"/>
      <c r="B488" s="70"/>
      <c r="C488" s="70"/>
      <c r="D488" s="88"/>
      <c r="E488" s="26"/>
      <c r="F488" s="27"/>
      <c r="G488" s="72"/>
      <c r="H488" s="70"/>
    </row>
    <row r="489" spans="1:8">
      <c r="A489" s="70"/>
      <c r="B489" s="70"/>
      <c r="C489" s="70"/>
      <c r="D489" s="88"/>
      <c r="E489" s="26"/>
      <c r="F489" s="27"/>
      <c r="G489" s="72"/>
      <c r="H489" s="70"/>
    </row>
    <row r="490" spans="1:8">
      <c r="A490" s="70"/>
      <c r="B490" s="70"/>
      <c r="C490" s="70"/>
      <c r="D490" s="88"/>
      <c r="E490" s="26"/>
      <c r="F490" s="27"/>
      <c r="G490" s="72"/>
      <c r="H490" s="70"/>
    </row>
    <row r="491" spans="1:8">
      <c r="A491" s="70"/>
      <c r="B491" s="70"/>
      <c r="C491" s="70"/>
      <c r="D491" s="88"/>
      <c r="E491" s="26"/>
      <c r="F491" s="27"/>
      <c r="G491" s="72"/>
      <c r="H491" s="70"/>
    </row>
    <row r="492" spans="1:8">
      <c r="A492" s="70"/>
      <c r="B492" s="70"/>
      <c r="C492" s="70"/>
      <c r="D492" s="88"/>
      <c r="E492" s="71"/>
      <c r="F492" s="48"/>
      <c r="G492" s="72"/>
      <c r="H492" s="70"/>
    </row>
    <row r="493" spans="1:8">
      <c r="A493" s="70"/>
      <c r="B493" s="70"/>
      <c r="C493" s="70"/>
      <c r="D493" s="88"/>
      <c r="E493" s="26"/>
      <c r="F493" s="27"/>
      <c r="G493" s="72"/>
      <c r="H493" s="70"/>
    </row>
    <row r="494" spans="1:8">
      <c r="A494" s="70"/>
      <c r="B494" s="70"/>
      <c r="C494" s="70"/>
      <c r="D494" s="88"/>
      <c r="E494" s="26"/>
      <c r="F494" s="27"/>
      <c r="G494" s="72"/>
      <c r="H494" s="70"/>
    </row>
    <row r="495" spans="1:8">
      <c r="A495" s="70"/>
      <c r="B495" s="70"/>
      <c r="C495" s="70"/>
      <c r="D495" s="88"/>
      <c r="E495" s="26"/>
      <c r="F495" s="27"/>
      <c r="G495" s="72"/>
      <c r="H495" s="70"/>
    </row>
    <row r="496" spans="1:8">
      <c r="A496" s="70"/>
      <c r="B496" s="70"/>
      <c r="C496" s="70"/>
      <c r="D496" s="88"/>
      <c r="E496" s="26"/>
      <c r="F496" s="27"/>
      <c r="G496" s="72"/>
      <c r="H496" s="70"/>
    </row>
    <row r="497" spans="1:8">
      <c r="A497" s="70"/>
      <c r="B497" s="70"/>
      <c r="C497" s="70"/>
      <c r="D497" s="88"/>
      <c r="E497" s="26"/>
      <c r="F497" s="27"/>
      <c r="G497" s="72"/>
      <c r="H497" s="70"/>
    </row>
    <row r="498" spans="1:8">
      <c r="A498" s="70"/>
      <c r="B498" s="70"/>
      <c r="C498" s="70"/>
      <c r="D498" s="88"/>
      <c r="E498" s="26"/>
      <c r="F498" s="27"/>
      <c r="G498" s="72"/>
      <c r="H498" s="70"/>
    </row>
    <row r="499" spans="1:8">
      <c r="A499" s="70"/>
      <c r="B499" s="70"/>
      <c r="C499" s="70"/>
      <c r="D499" s="88"/>
      <c r="E499" s="26"/>
      <c r="F499" s="27"/>
      <c r="G499" s="72"/>
      <c r="H499" s="70"/>
    </row>
    <row r="500" spans="1:8">
      <c r="A500" s="70"/>
      <c r="B500" s="70"/>
      <c r="C500" s="70"/>
      <c r="D500" s="88"/>
      <c r="E500" s="80"/>
      <c r="F500" s="82"/>
      <c r="G500" s="72"/>
      <c r="H500" s="70"/>
    </row>
    <row r="501" spans="1:8">
      <c r="A501" s="70"/>
      <c r="B501" s="70"/>
      <c r="C501" s="70"/>
      <c r="D501" s="88"/>
      <c r="E501" s="26"/>
      <c r="F501" s="27"/>
      <c r="G501" s="72"/>
      <c r="H501" s="70"/>
    </row>
    <row r="502" spans="1:8">
      <c r="A502" s="70"/>
      <c r="B502" s="70"/>
      <c r="C502" s="70"/>
      <c r="D502" s="88"/>
      <c r="E502" s="71"/>
      <c r="F502" s="48"/>
      <c r="G502" s="72"/>
      <c r="H502" s="70"/>
    </row>
    <row r="503" spans="1:8">
      <c r="A503" s="70"/>
      <c r="B503" s="70"/>
      <c r="C503" s="70"/>
      <c r="D503" s="88"/>
      <c r="E503" s="71"/>
      <c r="F503" s="82"/>
      <c r="G503" s="72"/>
      <c r="H503" s="70"/>
    </row>
    <row r="504" spans="1:8">
      <c r="A504" s="70"/>
      <c r="B504" s="70"/>
      <c r="C504" s="70"/>
      <c r="D504" s="88"/>
      <c r="E504" s="26"/>
      <c r="F504" s="27"/>
      <c r="G504" s="72"/>
      <c r="H504" s="70"/>
    </row>
    <row r="505" spans="1:8">
      <c r="A505" s="70"/>
      <c r="B505" s="70"/>
      <c r="C505" s="70"/>
      <c r="D505" s="88"/>
      <c r="E505" s="71"/>
      <c r="F505" s="82"/>
      <c r="G505" s="72"/>
      <c r="H505" s="70"/>
    </row>
    <row r="506" spans="1:8">
      <c r="A506" s="70"/>
      <c r="B506" s="70"/>
      <c r="C506" s="70"/>
      <c r="D506" s="88"/>
      <c r="E506" s="80"/>
      <c r="F506" s="82"/>
      <c r="G506" s="72"/>
      <c r="H506" s="70"/>
    </row>
    <row r="507" spans="1:8">
      <c r="A507" s="70"/>
      <c r="B507" s="70"/>
      <c r="C507" s="70"/>
      <c r="D507" s="88"/>
      <c r="E507" s="26"/>
      <c r="F507" s="27"/>
      <c r="G507" s="72"/>
      <c r="H507" s="70"/>
    </row>
    <row r="508" spans="1:8">
      <c r="A508" s="70"/>
      <c r="B508" s="70"/>
      <c r="C508" s="70"/>
      <c r="D508" s="88"/>
      <c r="E508" s="71"/>
      <c r="F508" s="82"/>
      <c r="G508" s="72"/>
      <c r="H508" s="70"/>
    </row>
    <row r="509" spans="1:8">
      <c r="A509" s="70"/>
      <c r="B509" s="70"/>
      <c r="C509" s="70"/>
      <c r="D509" s="88"/>
      <c r="E509" s="26"/>
      <c r="F509" s="27"/>
      <c r="G509" s="72"/>
      <c r="H509" s="70"/>
    </row>
    <row r="510" spans="1:8">
      <c r="A510" s="70"/>
      <c r="B510" s="70"/>
      <c r="C510" s="70"/>
      <c r="D510" s="88"/>
      <c r="E510" s="26"/>
      <c r="F510" s="27"/>
      <c r="G510" s="72"/>
      <c r="H510" s="70"/>
    </row>
    <row r="511" spans="1:8">
      <c r="A511" s="70"/>
      <c r="B511" s="70"/>
      <c r="C511" s="70"/>
      <c r="D511" s="88"/>
      <c r="E511" s="71"/>
      <c r="F511" s="82"/>
      <c r="G511" s="72"/>
      <c r="H511" s="70"/>
    </row>
    <row r="512" spans="1:8">
      <c r="A512" s="70"/>
      <c r="B512" s="70"/>
      <c r="C512" s="70"/>
      <c r="D512" s="88"/>
      <c r="E512" s="26"/>
      <c r="F512" s="27"/>
      <c r="G512" s="96"/>
      <c r="H512" s="70"/>
    </row>
    <row r="513" spans="1:8">
      <c r="A513" s="70"/>
      <c r="B513" s="70"/>
      <c r="C513" s="70"/>
      <c r="D513" s="88"/>
      <c r="E513" s="71"/>
      <c r="F513" s="48"/>
      <c r="G513" s="96"/>
      <c r="H513" s="70"/>
    </row>
    <row r="514" spans="1:8">
      <c r="A514" s="70"/>
      <c r="B514" s="70"/>
      <c r="C514" s="70"/>
      <c r="D514" s="88"/>
      <c r="E514" s="71"/>
      <c r="F514" s="82"/>
      <c r="G514" s="96"/>
      <c r="H514" s="70"/>
    </row>
    <row r="515" spans="1:8">
      <c r="A515" s="70"/>
      <c r="B515" s="70"/>
      <c r="D515" s="88"/>
      <c r="G515" s="98"/>
      <c r="H515" s="70"/>
    </row>
    <row r="516" spans="1:8">
      <c r="A516" s="70"/>
      <c r="B516" s="70"/>
      <c r="D516" s="88"/>
      <c r="H516" s="70"/>
    </row>
    <row r="517" spans="1:8">
      <c r="A517" s="70"/>
      <c r="B517" s="70"/>
      <c r="D517" s="88"/>
      <c r="H517" s="70"/>
    </row>
    <row r="518" spans="1:8">
      <c r="A518" s="70"/>
      <c r="B518" s="70"/>
      <c r="C518" s="70"/>
      <c r="D518" s="88"/>
      <c r="E518" s="70"/>
      <c r="F518" s="70"/>
      <c r="G518" s="70"/>
      <c r="H518" s="70"/>
    </row>
    <row r="519" spans="1:8">
      <c r="A519" s="83"/>
      <c r="B519" s="83"/>
      <c r="C519" s="83"/>
      <c r="D519" s="88"/>
      <c r="E519" s="83"/>
      <c r="F519" s="83"/>
      <c r="G519" s="83"/>
      <c r="H519" s="83"/>
    </row>
    <row r="520" spans="1:8">
      <c r="A520" s="83"/>
      <c r="B520" s="83"/>
      <c r="C520" s="83"/>
      <c r="D520" s="88"/>
      <c r="E520" s="83"/>
      <c r="F520" s="83"/>
      <c r="G520" s="83"/>
      <c r="H520" s="83"/>
    </row>
    <row r="521" spans="1:8">
      <c r="A521" s="83"/>
      <c r="B521" s="83"/>
      <c r="C521" s="83"/>
      <c r="D521" s="88"/>
      <c r="E521" s="83"/>
      <c r="F521" s="83"/>
      <c r="G521" s="83"/>
      <c r="H521" s="83"/>
    </row>
    <row r="522" spans="1:8">
      <c r="A522" s="83"/>
      <c r="B522" s="83"/>
      <c r="C522" s="83"/>
      <c r="D522" s="88"/>
      <c r="E522" s="83"/>
      <c r="F522" s="83"/>
      <c r="G522" s="83"/>
      <c r="H522" s="83"/>
    </row>
    <row r="523" spans="1:8">
      <c r="A523" s="83"/>
      <c r="B523" s="83"/>
      <c r="C523" s="83"/>
      <c r="D523" s="88"/>
      <c r="E523" s="83"/>
      <c r="F523" s="83"/>
      <c r="G523" s="83"/>
      <c r="H523" s="83"/>
    </row>
    <row r="524" spans="1:8">
      <c r="A524" s="83"/>
      <c r="B524" s="83"/>
      <c r="C524" s="83"/>
      <c r="D524" s="88"/>
      <c r="E524" s="83"/>
      <c r="F524" s="83"/>
      <c r="G524" s="83"/>
      <c r="H524" s="83"/>
    </row>
  </sheetData>
  <pageMargins left="0.7" right="0.7" top="0.75" bottom="0.75" header="0.3" footer="0.3"/>
  <pageSetup scale="85" fitToHeight="0" orientation="portrait" r:id="rId1"/>
  <headerFooter>
    <oddHeader>&amp;RPage 8.4.26</oddHeader>
  </headerFooter>
  <ignoredErrors>
    <ignoredError sqref="B2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5"/>
  <sheetViews>
    <sheetView view="pageBreakPreview" topLeftCell="C1" zoomScale="80" zoomScaleNormal="100" zoomScaleSheetLayoutView="80" workbookViewId="0">
      <selection activeCell="C5" sqref="C5"/>
    </sheetView>
  </sheetViews>
  <sheetFormatPr defaultRowHeight="15"/>
  <cols>
    <col min="1" max="1" width="9.7109375" style="64" hidden="1" customWidth="1"/>
    <col min="2" max="2" width="30.85546875" style="64" hidden="1" customWidth="1"/>
    <col min="3" max="3" width="54.140625" style="64" bestFit="1" customWidth="1"/>
    <col min="4" max="4" width="13.85546875" style="64" bestFit="1" customWidth="1"/>
    <col min="5" max="5" width="9.140625" style="64"/>
    <col min="6" max="6" width="14" style="64" bestFit="1" customWidth="1"/>
    <col min="7" max="7" width="15.140625" style="64" bestFit="1" customWidth="1"/>
    <col min="8" max="8" width="9.140625" style="64"/>
    <col min="9" max="9" width="10.28515625" style="64" bestFit="1" customWidth="1"/>
    <col min="10" max="16384" width="9.140625" style="64"/>
  </cols>
  <sheetData>
    <row r="1" spans="1:9">
      <c r="C1" s="65" t="s">
        <v>124</v>
      </c>
    </row>
    <row r="2" spans="1:9">
      <c r="A2" s="141" t="s">
        <v>566</v>
      </c>
      <c r="C2" s="65" t="str">
        <f>'Page 8.4'!B2</f>
        <v>Washington General Rate Case - 2021</v>
      </c>
    </row>
    <row r="3" spans="1:9">
      <c r="C3" s="65" t="s">
        <v>121</v>
      </c>
    </row>
    <row r="4" spans="1:9">
      <c r="C4" s="65" t="s">
        <v>100</v>
      </c>
    </row>
    <row r="7" spans="1:9" ht="39">
      <c r="A7" s="84" t="s">
        <v>87</v>
      </c>
      <c r="B7" s="84" t="s">
        <v>88</v>
      </c>
      <c r="C7" s="66" t="s">
        <v>89</v>
      </c>
      <c r="D7" s="66" t="s">
        <v>90</v>
      </c>
      <c r="E7" s="66" t="s">
        <v>23</v>
      </c>
      <c r="F7" s="67" t="s">
        <v>91</v>
      </c>
      <c r="G7" s="68" t="s">
        <v>293</v>
      </c>
      <c r="H7" s="69" t="s">
        <v>92</v>
      </c>
    </row>
    <row r="8" spans="1:9">
      <c r="A8" s="111" t="s">
        <v>518</v>
      </c>
      <c r="B8" s="111"/>
      <c r="C8" s="111" t="s">
        <v>519</v>
      </c>
      <c r="D8" s="91">
        <v>303</v>
      </c>
      <c r="E8" s="91" t="s">
        <v>33</v>
      </c>
      <c r="F8" s="25" t="s">
        <v>94</v>
      </c>
      <c r="G8" s="112">
        <v>11727661.966701442</v>
      </c>
      <c r="H8" s="85"/>
      <c r="I8" s="98"/>
    </row>
    <row r="9" spans="1:9">
      <c r="A9" s="111" t="s">
        <v>518</v>
      </c>
      <c r="B9" s="111"/>
      <c r="C9" s="111" t="s">
        <v>518</v>
      </c>
      <c r="D9" s="91">
        <v>303</v>
      </c>
      <c r="E9" s="24" t="s">
        <v>33</v>
      </c>
      <c r="F9" s="25" t="s">
        <v>94</v>
      </c>
      <c r="G9" s="112">
        <v>8878450.4900000002</v>
      </c>
      <c r="H9" s="86"/>
      <c r="I9" s="98"/>
    </row>
    <row r="10" spans="1:9">
      <c r="A10" s="111" t="s">
        <v>518</v>
      </c>
      <c r="B10" s="111"/>
      <c r="C10" s="111" t="s">
        <v>536</v>
      </c>
      <c r="D10" s="91">
        <v>303</v>
      </c>
      <c r="E10" s="91" t="s">
        <v>33</v>
      </c>
      <c r="F10" s="25">
        <v>44196</v>
      </c>
      <c r="G10" s="112">
        <v>4082899.486125675</v>
      </c>
      <c r="H10" s="86"/>
      <c r="I10" s="98"/>
    </row>
    <row r="11" spans="1:9">
      <c r="A11" s="111" t="s">
        <v>518</v>
      </c>
      <c r="B11" s="94"/>
      <c r="C11" s="94" t="s">
        <v>537</v>
      </c>
      <c r="D11" s="91">
        <v>303</v>
      </c>
      <c r="E11" s="24" t="s">
        <v>33</v>
      </c>
      <c r="F11" s="25">
        <v>44196</v>
      </c>
      <c r="G11" s="112">
        <v>2041449.7430628375</v>
      </c>
      <c r="H11" s="86"/>
      <c r="I11" s="98"/>
    </row>
    <row r="12" spans="1:9">
      <c r="A12" s="111" t="s">
        <v>518</v>
      </c>
      <c r="B12" s="94"/>
      <c r="C12" s="94" t="s">
        <v>150</v>
      </c>
      <c r="D12" s="91">
        <v>303</v>
      </c>
      <c r="E12" s="91" t="s">
        <v>33</v>
      </c>
      <c r="F12" s="25">
        <v>44012</v>
      </c>
      <c r="G12" s="112">
        <v>1958454.6870039126</v>
      </c>
      <c r="H12" s="86"/>
      <c r="I12" s="98"/>
    </row>
    <row r="13" spans="1:9">
      <c r="A13" s="111" t="s">
        <v>518</v>
      </c>
      <c r="B13" s="111"/>
      <c r="C13" s="111" t="s">
        <v>538</v>
      </c>
      <c r="D13" s="91">
        <v>303</v>
      </c>
      <c r="E13" s="91" t="s">
        <v>33</v>
      </c>
      <c r="F13" s="25">
        <v>44012</v>
      </c>
      <c r="G13" s="112">
        <v>1659004.3939042038</v>
      </c>
      <c r="H13" s="86"/>
      <c r="I13" s="98"/>
    </row>
    <row r="14" spans="1:9">
      <c r="A14" s="111" t="s">
        <v>518</v>
      </c>
      <c r="B14" s="94"/>
      <c r="C14" s="111" t="s">
        <v>539</v>
      </c>
      <c r="D14" s="91">
        <v>303</v>
      </c>
      <c r="E14" s="24" t="s">
        <v>33</v>
      </c>
      <c r="F14" s="25">
        <v>44043</v>
      </c>
      <c r="G14" s="112">
        <v>1246854.0882064004</v>
      </c>
      <c r="H14" s="86"/>
      <c r="I14" s="98"/>
    </row>
    <row r="15" spans="1:9">
      <c r="A15" s="111" t="s">
        <v>518</v>
      </c>
      <c r="B15" s="111"/>
      <c r="C15" s="111" t="s">
        <v>540</v>
      </c>
      <c r="D15" s="91">
        <v>303</v>
      </c>
      <c r="E15" s="91" t="s">
        <v>33</v>
      </c>
      <c r="F15" s="25">
        <v>44196</v>
      </c>
      <c r="G15" s="112">
        <v>1224869.8458377025</v>
      </c>
      <c r="H15" s="86"/>
      <c r="I15" s="98"/>
    </row>
    <row r="16" spans="1:9">
      <c r="A16" s="111" t="s">
        <v>518</v>
      </c>
      <c r="B16" s="94"/>
      <c r="C16" s="94" t="s">
        <v>541</v>
      </c>
      <c r="D16" s="91">
        <v>303</v>
      </c>
      <c r="E16" s="91" t="s">
        <v>33</v>
      </c>
      <c r="F16" s="25">
        <v>44196</v>
      </c>
      <c r="G16" s="112">
        <v>1224869.8458377025</v>
      </c>
      <c r="H16" s="86"/>
      <c r="I16" s="98"/>
    </row>
    <row r="17" spans="1:9">
      <c r="A17" s="111" t="s">
        <v>518</v>
      </c>
      <c r="B17" s="111"/>
      <c r="C17" s="111" t="s">
        <v>542</v>
      </c>
      <c r="D17" s="91">
        <v>303</v>
      </c>
      <c r="E17" s="24" t="s">
        <v>33</v>
      </c>
      <c r="F17" s="25">
        <v>44196</v>
      </c>
      <c r="G17" s="112">
        <v>1143211.8561151891</v>
      </c>
      <c r="H17" s="86"/>
      <c r="I17" s="98"/>
    </row>
    <row r="18" spans="1:9">
      <c r="A18" s="111"/>
      <c r="B18" s="111"/>
      <c r="C18" s="70" t="s">
        <v>93</v>
      </c>
      <c r="D18" s="91"/>
      <c r="E18" s="24" t="s">
        <v>33</v>
      </c>
      <c r="F18" s="25"/>
      <c r="G18" s="112">
        <v>3425027.469297803</v>
      </c>
      <c r="H18" s="86"/>
      <c r="I18" s="98"/>
    </row>
    <row r="19" spans="1:9">
      <c r="A19" s="111"/>
      <c r="B19" s="111"/>
      <c r="C19" s="111"/>
      <c r="D19" s="91"/>
      <c r="E19" s="24"/>
      <c r="F19" s="25"/>
      <c r="G19" s="113">
        <f>SUM(G8:G18)</f>
        <v>38612753.872092873</v>
      </c>
      <c r="H19" s="86"/>
      <c r="I19" s="98"/>
    </row>
    <row r="20" spans="1:9">
      <c r="A20" s="111"/>
      <c r="B20" s="111"/>
      <c r="C20" s="111"/>
      <c r="D20" s="91"/>
      <c r="E20" s="24"/>
      <c r="F20" s="25"/>
      <c r="G20" s="112"/>
      <c r="H20" s="86"/>
      <c r="I20" s="98"/>
    </row>
    <row r="21" spans="1:9">
      <c r="A21" s="111"/>
      <c r="B21" s="111"/>
      <c r="C21" s="111"/>
      <c r="D21" s="91"/>
      <c r="E21" s="24"/>
      <c r="F21" s="25"/>
      <c r="G21" s="112"/>
      <c r="H21" s="86"/>
      <c r="I21" s="98"/>
    </row>
    <row r="22" spans="1:9">
      <c r="A22" s="111"/>
      <c r="B22" s="111"/>
      <c r="C22" s="111"/>
      <c r="D22" s="91"/>
      <c r="E22" s="91"/>
      <c r="F22" s="114"/>
      <c r="G22" s="112"/>
      <c r="H22" s="86"/>
      <c r="I22" s="98"/>
    </row>
    <row r="23" spans="1:9">
      <c r="A23" s="111"/>
      <c r="B23" s="111"/>
      <c r="C23" s="115"/>
      <c r="D23" s="91"/>
      <c r="E23" s="91"/>
      <c r="F23" s="114"/>
      <c r="G23" s="112"/>
      <c r="H23" s="86"/>
      <c r="I23" s="98"/>
    </row>
    <row r="24" spans="1:9">
      <c r="A24" s="111"/>
      <c r="B24" s="111"/>
      <c r="C24" s="115"/>
      <c r="D24" s="91"/>
      <c r="E24" s="91"/>
      <c r="F24" s="114"/>
      <c r="G24" s="112"/>
      <c r="H24" s="86"/>
      <c r="I24" s="98"/>
    </row>
    <row r="25" spans="1:9">
      <c r="A25" s="111"/>
      <c r="B25" s="111"/>
      <c r="C25" s="115"/>
      <c r="D25" s="91"/>
      <c r="E25" s="91"/>
      <c r="F25" s="114"/>
      <c r="G25" s="112"/>
      <c r="H25" s="86"/>
      <c r="I25" s="98"/>
    </row>
    <row r="26" spans="1:9">
      <c r="A26" s="111"/>
      <c r="B26" s="111"/>
      <c r="C26" s="115"/>
      <c r="D26" s="91"/>
      <c r="E26" s="91"/>
      <c r="F26" s="114"/>
      <c r="G26" s="112"/>
      <c r="H26" s="86"/>
      <c r="I26" s="98"/>
    </row>
    <row r="27" spans="1:9">
      <c r="A27" s="111"/>
      <c r="B27" s="111"/>
      <c r="C27" s="115"/>
      <c r="D27" s="91"/>
      <c r="E27" s="91"/>
      <c r="F27" s="114"/>
      <c r="G27" s="112"/>
      <c r="H27" s="86"/>
      <c r="I27" s="98"/>
    </row>
    <row r="28" spans="1:9">
      <c r="A28" s="111"/>
      <c r="B28" s="111"/>
      <c r="C28" s="115"/>
      <c r="D28" s="91"/>
      <c r="E28" s="91"/>
      <c r="F28" s="114"/>
      <c r="G28" s="112"/>
      <c r="H28" s="86"/>
      <c r="I28" s="98"/>
    </row>
    <row r="29" spans="1:9">
      <c r="A29" s="111"/>
      <c r="B29" s="111"/>
      <c r="C29" s="115"/>
      <c r="D29" s="91"/>
      <c r="E29" s="91"/>
      <c r="F29" s="114"/>
      <c r="G29" s="112"/>
      <c r="H29" s="86"/>
      <c r="I29" s="98"/>
    </row>
    <row r="30" spans="1:9">
      <c r="A30" s="111"/>
      <c r="B30" s="111"/>
      <c r="C30" s="115"/>
      <c r="D30" s="91"/>
      <c r="E30" s="91"/>
      <c r="F30" s="114"/>
      <c r="G30" s="112"/>
      <c r="H30" s="86"/>
      <c r="I30" s="98"/>
    </row>
    <row r="31" spans="1:9">
      <c r="A31" s="111"/>
      <c r="B31" s="111"/>
      <c r="C31" s="115"/>
      <c r="D31" s="91"/>
      <c r="E31" s="91"/>
      <c r="F31" s="114"/>
      <c r="G31" s="112"/>
      <c r="H31" s="86"/>
      <c r="I31" s="98"/>
    </row>
    <row r="32" spans="1:9">
      <c r="A32" s="111"/>
      <c r="B32" s="111"/>
      <c r="C32" s="115"/>
      <c r="D32" s="91"/>
      <c r="E32" s="91"/>
      <c r="F32" s="114"/>
      <c r="G32" s="112"/>
      <c r="H32" s="86"/>
      <c r="I32" s="98"/>
    </row>
    <row r="33" spans="1:9">
      <c r="A33" s="111"/>
      <c r="B33" s="111"/>
      <c r="C33" s="89"/>
      <c r="D33" s="91"/>
      <c r="E33" s="91"/>
      <c r="F33" s="114"/>
      <c r="G33" s="112"/>
      <c r="H33" s="86"/>
      <c r="I33" s="98"/>
    </row>
    <row r="34" spans="1:9">
      <c r="A34" s="111"/>
      <c r="B34" s="111"/>
      <c r="C34" s="111"/>
      <c r="D34" s="91"/>
      <c r="E34" s="91"/>
      <c r="F34" s="114"/>
      <c r="G34" s="112"/>
      <c r="H34" s="86"/>
      <c r="I34" s="98"/>
    </row>
    <row r="35" spans="1:9">
      <c r="A35" s="111"/>
      <c r="B35" s="111"/>
      <c r="C35" s="111"/>
      <c r="D35" s="91"/>
      <c r="E35" s="91"/>
      <c r="F35" s="114"/>
      <c r="G35" s="112"/>
      <c r="H35" s="86"/>
      <c r="I35" s="98"/>
    </row>
    <row r="36" spans="1:9">
      <c r="A36" s="111"/>
      <c r="B36" s="111"/>
      <c r="C36" s="111"/>
      <c r="D36" s="91"/>
      <c r="E36" s="91"/>
      <c r="F36" s="114"/>
      <c r="G36" s="112"/>
      <c r="H36" s="86"/>
      <c r="I36" s="98"/>
    </row>
    <row r="37" spans="1:9">
      <c r="A37" s="111"/>
      <c r="B37" s="111"/>
      <c r="C37" s="111"/>
      <c r="D37" s="91"/>
      <c r="E37" s="91"/>
      <c r="F37" s="114"/>
      <c r="G37" s="112"/>
      <c r="H37" s="86"/>
      <c r="I37" s="98"/>
    </row>
    <row r="38" spans="1:9">
      <c r="A38" s="91"/>
      <c r="B38" s="91"/>
      <c r="C38" s="91"/>
      <c r="D38" s="91"/>
      <c r="E38" s="91"/>
      <c r="F38" s="95"/>
      <c r="G38" s="116"/>
      <c r="H38" s="85"/>
      <c r="I38" s="98"/>
    </row>
    <row r="39" spans="1:9">
      <c r="A39" s="111"/>
      <c r="B39" s="111"/>
      <c r="C39" s="111"/>
      <c r="D39" s="91"/>
      <c r="E39" s="91"/>
      <c r="F39" s="114"/>
      <c r="G39" s="112"/>
      <c r="H39" s="86"/>
      <c r="I39" s="98"/>
    </row>
    <row r="40" spans="1:9">
      <c r="A40" s="111"/>
      <c r="B40" s="94"/>
      <c r="C40" s="111"/>
      <c r="D40" s="91"/>
      <c r="E40" s="24"/>
      <c r="F40" s="25"/>
      <c r="G40" s="112"/>
      <c r="H40" s="86"/>
      <c r="I40" s="98"/>
    </row>
    <row r="41" spans="1:9">
      <c r="A41" s="111"/>
      <c r="B41" s="94"/>
      <c r="C41" s="94"/>
      <c r="D41" s="91"/>
      <c r="E41" s="91"/>
      <c r="F41" s="48"/>
      <c r="G41" s="112"/>
      <c r="H41" s="86"/>
      <c r="I41" s="98"/>
    </row>
    <row r="42" spans="1:9">
      <c r="A42" s="111"/>
      <c r="B42" s="111"/>
      <c r="C42" s="111"/>
      <c r="D42" s="91"/>
      <c r="E42" s="24"/>
      <c r="F42" s="25"/>
      <c r="G42" s="112"/>
      <c r="H42" s="86"/>
      <c r="I42" s="98"/>
    </row>
    <row r="43" spans="1:9">
      <c r="A43" s="111"/>
      <c r="B43" s="111"/>
      <c r="C43" s="111"/>
      <c r="D43" s="91"/>
      <c r="E43" s="24"/>
      <c r="F43" s="25"/>
      <c r="G43" s="112"/>
      <c r="H43" s="86"/>
      <c r="I43" s="98"/>
    </row>
    <row r="44" spans="1:9">
      <c r="A44" s="111"/>
      <c r="B44" s="94"/>
      <c r="C44" s="94"/>
      <c r="D44" s="91"/>
      <c r="E44" s="24"/>
      <c r="F44" s="25"/>
      <c r="G44" s="112"/>
      <c r="H44" s="86"/>
      <c r="I44" s="98"/>
    </row>
    <row r="45" spans="1:9">
      <c r="A45" s="111"/>
      <c r="B45" s="94"/>
      <c r="C45" s="94"/>
      <c r="D45" s="91"/>
      <c r="E45" s="24"/>
      <c r="F45" s="25"/>
      <c r="G45" s="112"/>
      <c r="H45" s="86"/>
      <c r="I45" s="98"/>
    </row>
    <row r="46" spans="1:9">
      <c r="A46" s="111"/>
      <c r="B46" s="94"/>
      <c r="C46" s="111"/>
      <c r="D46" s="91"/>
      <c r="E46" s="24"/>
      <c r="F46" s="25"/>
      <c r="G46" s="112"/>
      <c r="H46" s="86"/>
      <c r="I46" s="98"/>
    </row>
    <row r="47" spans="1:9">
      <c r="A47" s="111"/>
      <c r="B47" s="94"/>
      <c r="C47" s="94"/>
      <c r="D47" s="91"/>
      <c r="E47" s="24"/>
      <c r="F47" s="25"/>
      <c r="G47" s="112"/>
      <c r="H47" s="86"/>
      <c r="I47" s="98"/>
    </row>
    <row r="48" spans="1:9">
      <c r="A48" s="111"/>
      <c r="B48" s="94"/>
      <c r="C48" s="111"/>
      <c r="D48" s="91"/>
      <c r="E48" s="24"/>
      <c r="F48" s="25"/>
      <c r="G48" s="112"/>
      <c r="H48" s="86"/>
      <c r="I48" s="98"/>
    </row>
    <row r="49" spans="1:9">
      <c r="A49" s="111"/>
      <c r="B49" s="111"/>
      <c r="C49" s="111"/>
      <c r="D49" s="91"/>
      <c r="E49" s="24"/>
      <c r="F49" s="25"/>
      <c r="G49" s="112"/>
      <c r="H49" s="86"/>
      <c r="I49" s="98"/>
    </row>
    <row r="50" spans="1:9">
      <c r="A50" s="111"/>
      <c r="B50" s="111"/>
      <c r="C50" s="111"/>
      <c r="D50" s="91"/>
      <c r="E50" s="24"/>
      <c r="F50" s="25"/>
      <c r="G50" s="112"/>
      <c r="H50" s="86"/>
      <c r="I50" s="98"/>
    </row>
    <row r="51" spans="1:9">
      <c r="A51" s="111"/>
      <c r="B51" s="111"/>
      <c r="C51" s="111"/>
      <c r="D51" s="91"/>
      <c r="E51" s="24"/>
      <c r="F51" s="25"/>
      <c r="G51" s="112"/>
      <c r="H51" s="86"/>
      <c r="I51" s="109"/>
    </row>
    <row r="52" spans="1:9">
      <c r="A52" s="111"/>
      <c r="B52" s="111"/>
      <c r="C52" s="111"/>
      <c r="D52" s="91"/>
      <c r="E52" s="24"/>
      <c r="F52" s="25"/>
      <c r="G52" s="112"/>
      <c r="H52" s="86"/>
      <c r="I52" s="98"/>
    </row>
    <row r="53" spans="1:9">
      <c r="A53" s="111"/>
      <c r="B53" s="111"/>
      <c r="C53" s="111"/>
      <c r="D53" s="91"/>
      <c r="E53" s="24"/>
      <c r="F53" s="25"/>
      <c r="G53" s="112"/>
      <c r="H53" s="86"/>
      <c r="I53" s="98"/>
    </row>
    <row r="54" spans="1:9">
      <c r="A54" s="111"/>
      <c r="B54" s="94"/>
      <c r="C54" s="94"/>
      <c r="D54" s="91"/>
      <c r="E54" s="24"/>
      <c r="F54" s="25"/>
      <c r="G54" s="112"/>
      <c r="H54" s="86"/>
      <c r="I54" s="98"/>
    </row>
    <row r="55" spans="1:9">
      <c r="A55" s="111"/>
      <c r="B55" s="111"/>
      <c r="C55" s="111"/>
      <c r="D55" s="91"/>
      <c r="E55" s="91"/>
      <c r="F55" s="48"/>
      <c r="G55" s="112"/>
      <c r="H55" s="86"/>
      <c r="I55" s="98"/>
    </row>
    <row r="56" spans="1:9">
      <c r="A56" s="111"/>
      <c r="B56" s="111"/>
      <c r="C56" s="111"/>
      <c r="D56" s="91"/>
      <c r="E56" s="91"/>
      <c r="F56" s="114"/>
      <c r="G56" s="112"/>
      <c r="H56" s="86"/>
      <c r="I56" s="98"/>
    </row>
    <row r="57" spans="1:9">
      <c r="A57" s="111"/>
      <c r="B57" s="94"/>
      <c r="C57" s="94"/>
      <c r="D57" s="91"/>
      <c r="E57" s="24"/>
      <c r="F57" s="25"/>
      <c r="G57" s="112"/>
      <c r="H57" s="86"/>
      <c r="I57" s="98"/>
    </row>
    <row r="58" spans="1:9">
      <c r="A58" s="111"/>
      <c r="B58" s="111"/>
      <c r="C58" s="111"/>
      <c r="D58" s="91"/>
      <c r="E58" s="91"/>
      <c r="F58" s="114"/>
      <c r="G58" s="112"/>
      <c r="H58" s="86"/>
      <c r="I58" s="98"/>
    </row>
    <row r="59" spans="1:9">
      <c r="A59" s="111"/>
      <c r="B59" s="94"/>
      <c r="C59" s="94"/>
      <c r="D59" s="91"/>
      <c r="E59" s="24"/>
      <c r="F59" s="25"/>
      <c r="G59" s="112"/>
      <c r="H59" s="86"/>
      <c r="I59" s="98"/>
    </row>
    <row r="60" spans="1:9">
      <c r="A60" s="111"/>
      <c r="B60" s="94"/>
      <c r="C60" s="94"/>
      <c r="D60" s="91"/>
      <c r="E60" s="91"/>
      <c r="F60" s="48"/>
      <c r="G60" s="112"/>
      <c r="H60" s="86"/>
      <c r="I60" s="98"/>
    </row>
    <row r="61" spans="1:9">
      <c r="A61" s="111"/>
      <c r="B61" s="94"/>
      <c r="C61" s="94"/>
      <c r="D61" s="91"/>
      <c r="E61" s="24"/>
      <c r="F61" s="25"/>
      <c r="G61" s="112"/>
      <c r="H61" s="86"/>
      <c r="I61" s="98"/>
    </row>
    <row r="62" spans="1:9">
      <c r="A62" s="111"/>
      <c r="B62" s="111"/>
      <c r="C62" s="111"/>
      <c r="D62" s="91"/>
      <c r="E62" s="24"/>
      <c r="F62" s="25"/>
      <c r="G62" s="112"/>
      <c r="H62" s="86"/>
      <c r="I62" s="98"/>
    </row>
    <row r="63" spans="1:9">
      <c r="A63" s="111"/>
      <c r="B63" s="111"/>
      <c r="C63" s="111"/>
      <c r="D63" s="91"/>
      <c r="E63" s="24"/>
      <c r="F63" s="25"/>
      <c r="G63" s="112"/>
      <c r="H63" s="86"/>
      <c r="I63" s="98"/>
    </row>
    <row r="64" spans="1:9">
      <c r="A64" s="111"/>
      <c r="B64" s="94"/>
      <c r="C64" s="94"/>
      <c r="D64" s="91"/>
      <c r="E64" s="24"/>
      <c r="F64" s="25"/>
      <c r="G64" s="112"/>
      <c r="H64" s="86"/>
      <c r="I64" s="98"/>
    </row>
    <row r="65" spans="1:9">
      <c r="A65" s="111"/>
      <c r="B65" s="111"/>
      <c r="C65" s="111"/>
      <c r="D65" s="91"/>
      <c r="E65" s="91"/>
      <c r="F65" s="114"/>
      <c r="G65" s="112"/>
      <c r="H65" s="86"/>
      <c r="I65" s="98"/>
    </row>
    <row r="66" spans="1:9">
      <c r="A66" s="111"/>
      <c r="B66" s="94"/>
      <c r="C66" s="94"/>
      <c r="D66" s="91"/>
      <c r="E66" s="92"/>
      <c r="F66" s="117"/>
      <c r="G66" s="112"/>
      <c r="H66" s="86"/>
      <c r="I66" s="98"/>
    </row>
    <row r="67" spans="1:9">
      <c r="A67" s="111"/>
      <c r="B67" s="111"/>
      <c r="C67" s="111"/>
      <c r="D67" s="91"/>
      <c r="E67" s="91"/>
      <c r="F67" s="114"/>
      <c r="G67" s="112"/>
      <c r="H67" s="86"/>
      <c r="I67" s="98"/>
    </row>
    <row r="68" spans="1:9">
      <c r="A68" s="111"/>
      <c r="B68" s="94"/>
      <c r="C68" s="94"/>
      <c r="D68" s="91"/>
      <c r="E68" s="91"/>
      <c r="F68" s="48"/>
      <c r="G68" s="112"/>
      <c r="H68" s="86"/>
      <c r="I68" s="98"/>
    </row>
    <row r="69" spans="1:9">
      <c r="A69" s="111"/>
      <c r="B69" s="94"/>
      <c r="C69" s="94"/>
      <c r="D69" s="91"/>
      <c r="E69" s="24"/>
      <c r="F69" s="25"/>
      <c r="G69" s="112"/>
      <c r="H69" s="86"/>
      <c r="I69" s="98"/>
    </row>
    <row r="70" spans="1:9">
      <c r="A70" s="111"/>
      <c r="B70" s="94"/>
      <c r="C70" s="94"/>
      <c r="D70" s="91"/>
      <c r="E70" s="91"/>
      <c r="F70" s="48"/>
      <c r="G70" s="112"/>
      <c r="H70" s="86"/>
      <c r="I70" s="98"/>
    </row>
    <row r="71" spans="1:9">
      <c r="A71" s="111"/>
      <c r="B71" s="94"/>
      <c r="C71" s="111"/>
      <c r="D71" s="91"/>
      <c r="E71" s="24"/>
      <c r="F71" s="25"/>
      <c r="G71" s="112"/>
      <c r="H71" s="86"/>
      <c r="I71" s="98"/>
    </row>
    <row r="72" spans="1:9">
      <c r="A72" s="111"/>
      <c r="B72" s="111"/>
      <c r="C72" s="111"/>
      <c r="D72" s="91"/>
      <c r="E72" s="24"/>
      <c r="F72" s="25"/>
      <c r="G72" s="112"/>
      <c r="H72" s="86"/>
      <c r="I72" s="98"/>
    </row>
    <row r="73" spans="1:9">
      <c r="A73" s="111"/>
      <c r="B73" s="111"/>
      <c r="C73" s="111"/>
      <c r="D73" s="91"/>
      <c r="E73" s="24"/>
      <c r="F73" s="25"/>
      <c r="G73" s="112"/>
      <c r="H73" s="86"/>
      <c r="I73" s="98"/>
    </row>
    <row r="74" spans="1:9">
      <c r="A74" s="111"/>
      <c r="B74" s="94"/>
      <c r="C74" s="94"/>
      <c r="D74" s="91"/>
      <c r="E74" s="91"/>
      <c r="F74" s="114"/>
      <c r="G74" s="112"/>
      <c r="H74" s="86"/>
      <c r="I74" s="98"/>
    </row>
    <row r="75" spans="1:9">
      <c r="A75" s="111"/>
      <c r="B75" s="94"/>
      <c r="C75" s="94"/>
      <c r="D75" s="91"/>
      <c r="E75" s="91"/>
      <c r="F75" s="48"/>
      <c r="G75" s="112"/>
      <c r="H75" s="86"/>
      <c r="I75" s="98"/>
    </row>
    <row r="76" spans="1:9">
      <c r="A76" s="111"/>
      <c r="B76" s="111"/>
      <c r="C76" s="111"/>
      <c r="D76" s="91"/>
      <c r="E76" s="24"/>
      <c r="F76" s="25"/>
      <c r="G76" s="112"/>
      <c r="H76" s="86"/>
      <c r="I76" s="98"/>
    </row>
    <row r="77" spans="1:9">
      <c r="A77" s="111"/>
      <c r="B77" s="94"/>
      <c r="C77" s="111"/>
      <c r="D77" s="91"/>
      <c r="E77" s="24"/>
      <c r="F77" s="25"/>
      <c r="G77" s="112"/>
      <c r="H77" s="86"/>
      <c r="I77" s="98"/>
    </row>
    <row r="78" spans="1:9">
      <c r="A78" s="111"/>
      <c r="B78" s="111"/>
      <c r="C78" s="111"/>
      <c r="D78" s="91"/>
      <c r="E78" s="24"/>
      <c r="F78" s="25"/>
      <c r="G78" s="112"/>
      <c r="H78" s="86"/>
      <c r="I78" s="98"/>
    </row>
    <row r="79" spans="1:9">
      <c r="A79" s="111"/>
      <c r="B79" s="94"/>
      <c r="C79" s="94"/>
      <c r="D79" s="91"/>
      <c r="E79" s="24"/>
      <c r="F79" s="25"/>
      <c r="G79" s="112"/>
      <c r="H79" s="86"/>
      <c r="I79" s="98"/>
    </row>
    <row r="80" spans="1:9">
      <c r="A80" s="111"/>
      <c r="B80" s="94"/>
      <c r="C80" s="111"/>
      <c r="D80" s="91"/>
      <c r="E80" s="24"/>
      <c r="F80" s="25"/>
      <c r="G80" s="112"/>
      <c r="H80" s="86"/>
      <c r="I80" s="98"/>
    </row>
    <row r="81" spans="1:9">
      <c r="A81" s="111"/>
      <c r="B81" s="111"/>
      <c r="C81" s="111"/>
      <c r="D81" s="91"/>
      <c r="E81" s="91"/>
      <c r="F81" s="114"/>
      <c r="G81" s="112"/>
      <c r="H81" s="86"/>
      <c r="I81" s="98"/>
    </row>
    <row r="82" spans="1:9">
      <c r="A82" s="111"/>
      <c r="B82" s="111"/>
      <c r="C82" s="111"/>
      <c r="D82" s="91"/>
      <c r="E82" s="91"/>
      <c r="F82" s="114"/>
      <c r="G82" s="112"/>
      <c r="H82" s="86"/>
      <c r="I82" s="98"/>
    </row>
    <row r="83" spans="1:9">
      <c r="A83" s="111"/>
      <c r="B83" s="111"/>
      <c r="C83" s="111"/>
      <c r="D83" s="91"/>
      <c r="E83" s="91"/>
      <c r="F83" s="114"/>
      <c r="G83" s="112"/>
      <c r="H83" s="86"/>
      <c r="I83" s="98"/>
    </row>
    <row r="84" spans="1:9">
      <c r="A84" s="111"/>
      <c r="B84" s="111"/>
      <c r="C84" s="111"/>
      <c r="D84" s="91"/>
      <c r="E84" s="24"/>
      <c r="F84" s="25"/>
      <c r="G84" s="112"/>
      <c r="H84" s="86"/>
      <c r="I84" s="98"/>
    </row>
    <row r="85" spans="1:9">
      <c r="A85" s="111"/>
      <c r="B85" s="111"/>
      <c r="C85" s="111"/>
      <c r="D85" s="91"/>
      <c r="E85" s="24"/>
      <c r="F85" s="25"/>
      <c r="G85" s="112"/>
      <c r="H85" s="86"/>
      <c r="I85" s="98"/>
    </row>
    <row r="86" spans="1:9">
      <c r="A86" s="111"/>
      <c r="B86" s="111"/>
      <c r="C86" s="111"/>
      <c r="D86" s="91"/>
      <c r="E86" s="24"/>
      <c r="F86" s="25"/>
      <c r="G86" s="112"/>
      <c r="H86" s="86"/>
      <c r="I86" s="98"/>
    </row>
    <row r="87" spans="1:9">
      <c r="A87" s="111"/>
      <c r="B87" s="111"/>
      <c r="C87" s="111"/>
      <c r="D87" s="91"/>
      <c r="E87" s="24"/>
      <c r="F87" s="25"/>
      <c r="G87" s="112"/>
      <c r="H87" s="86"/>
      <c r="I87" s="98"/>
    </row>
    <row r="88" spans="1:9">
      <c r="A88" s="111"/>
      <c r="B88" s="111"/>
      <c r="C88" s="111"/>
      <c r="D88" s="91"/>
      <c r="E88" s="24"/>
      <c r="F88" s="25"/>
      <c r="G88" s="112"/>
      <c r="H88" s="86"/>
      <c r="I88" s="98"/>
    </row>
    <row r="89" spans="1:9">
      <c r="A89" s="111"/>
      <c r="B89" s="111"/>
      <c r="C89" s="111"/>
      <c r="D89" s="91"/>
      <c r="E89" s="24"/>
      <c r="F89" s="25"/>
      <c r="G89" s="112"/>
      <c r="H89" s="86"/>
      <c r="I89" s="98"/>
    </row>
    <row r="90" spans="1:9">
      <c r="A90" s="111"/>
      <c r="B90" s="94"/>
      <c r="C90" s="94"/>
      <c r="D90" s="91"/>
      <c r="E90" s="24"/>
      <c r="F90" s="25"/>
      <c r="G90" s="112"/>
      <c r="H90" s="86"/>
      <c r="I90" s="98"/>
    </row>
    <row r="91" spans="1:9">
      <c r="A91" s="111"/>
      <c r="B91" s="111"/>
      <c r="C91" s="111"/>
      <c r="D91" s="91"/>
      <c r="E91" s="24"/>
      <c r="F91" s="25"/>
      <c r="G91" s="112"/>
      <c r="H91" s="86"/>
      <c r="I91" s="98"/>
    </row>
    <row r="92" spans="1:9">
      <c r="A92" s="111"/>
      <c r="B92" s="111"/>
      <c r="C92" s="111"/>
      <c r="D92" s="91"/>
      <c r="E92" s="91"/>
      <c r="F92" s="114"/>
      <c r="G92" s="112"/>
      <c r="H92" s="86"/>
      <c r="I92" s="98"/>
    </row>
    <row r="93" spans="1:9">
      <c r="A93" s="111"/>
      <c r="B93" s="111"/>
      <c r="C93" s="111"/>
      <c r="D93" s="91"/>
      <c r="E93" s="24"/>
      <c r="F93" s="25"/>
      <c r="G93" s="112"/>
      <c r="H93" s="86"/>
      <c r="I93" s="98"/>
    </row>
    <row r="94" spans="1:9">
      <c r="A94" s="111"/>
      <c r="B94" s="111"/>
      <c r="C94" s="111"/>
      <c r="D94" s="91"/>
      <c r="E94" s="91"/>
      <c r="F94" s="91"/>
      <c r="G94" s="112"/>
      <c r="H94" s="86"/>
      <c r="I94" s="98"/>
    </row>
    <row r="95" spans="1:9">
      <c r="A95" s="111"/>
      <c r="B95" s="94"/>
      <c r="C95" s="94"/>
      <c r="D95" s="91"/>
      <c r="E95" s="91"/>
      <c r="F95" s="114"/>
      <c r="G95" s="112"/>
      <c r="H95" s="86"/>
      <c r="I95" s="98"/>
    </row>
    <row r="96" spans="1:9">
      <c r="A96" s="111"/>
      <c r="B96" s="111"/>
      <c r="C96" s="111"/>
      <c r="D96" s="91"/>
      <c r="E96" s="24"/>
      <c r="F96" s="25"/>
      <c r="G96" s="112"/>
      <c r="H96" s="86"/>
      <c r="I96" s="98"/>
    </row>
    <row r="97" spans="1:9">
      <c r="A97" s="111"/>
      <c r="B97" s="111"/>
      <c r="C97" s="111"/>
      <c r="D97" s="91"/>
      <c r="E97" s="24"/>
      <c r="F97" s="25"/>
      <c r="G97" s="112"/>
      <c r="H97" s="86"/>
      <c r="I97" s="98"/>
    </row>
    <row r="98" spans="1:9">
      <c r="A98" s="111"/>
      <c r="B98" s="111"/>
      <c r="C98" s="111"/>
      <c r="D98" s="91"/>
      <c r="E98" s="24"/>
      <c r="F98" s="25"/>
      <c r="G98" s="112"/>
      <c r="H98" s="86"/>
      <c r="I98" s="98"/>
    </row>
    <row r="99" spans="1:9">
      <c r="A99" s="111"/>
      <c r="B99" s="111"/>
      <c r="C99" s="111"/>
      <c r="D99" s="91"/>
      <c r="E99" s="91"/>
      <c r="F99" s="48"/>
      <c r="G99" s="112"/>
      <c r="H99" s="86"/>
      <c r="I99" s="98"/>
    </row>
    <row r="100" spans="1:9">
      <c r="A100" s="111"/>
      <c r="B100" s="111"/>
      <c r="C100" s="111"/>
      <c r="D100" s="91"/>
      <c r="E100" s="92"/>
      <c r="F100" s="48"/>
      <c r="G100" s="112"/>
      <c r="H100" s="86"/>
      <c r="I100" s="98"/>
    </row>
    <row r="101" spans="1:9">
      <c r="A101" s="111"/>
      <c r="B101" s="111"/>
      <c r="C101" s="111"/>
      <c r="D101" s="91"/>
      <c r="E101" s="91"/>
      <c r="F101" s="114"/>
      <c r="G101" s="112"/>
      <c r="H101" s="86"/>
      <c r="I101" s="98"/>
    </row>
    <row r="102" spans="1:9">
      <c r="A102" s="111"/>
      <c r="B102" s="111"/>
      <c r="C102" s="111"/>
      <c r="D102" s="91"/>
      <c r="E102" s="24"/>
      <c r="F102" s="25"/>
      <c r="G102" s="112"/>
      <c r="H102" s="86"/>
      <c r="I102" s="98"/>
    </row>
    <row r="103" spans="1:9">
      <c r="A103" s="111"/>
      <c r="B103" s="111"/>
      <c r="C103" s="111"/>
      <c r="D103" s="91"/>
      <c r="E103" s="24"/>
      <c r="F103" s="25"/>
      <c r="G103" s="112"/>
      <c r="H103" s="86"/>
      <c r="I103" s="98"/>
    </row>
    <row r="104" spans="1:9">
      <c r="A104" s="111"/>
      <c r="B104" s="111"/>
      <c r="C104" s="111"/>
      <c r="D104" s="91"/>
      <c r="E104" s="24"/>
      <c r="F104" s="25"/>
      <c r="G104" s="112"/>
      <c r="H104" s="86"/>
      <c r="I104" s="98"/>
    </row>
    <row r="105" spans="1:9">
      <c r="A105" s="111"/>
      <c r="B105" s="111"/>
      <c r="C105" s="111"/>
      <c r="D105" s="91"/>
      <c r="E105" s="24"/>
      <c r="F105" s="25"/>
      <c r="G105" s="112"/>
      <c r="H105" s="86"/>
      <c r="I105" s="98"/>
    </row>
    <row r="106" spans="1:9">
      <c r="A106" s="111"/>
      <c r="B106" s="111"/>
      <c r="C106" s="111"/>
      <c r="D106" s="91"/>
      <c r="E106" s="24"/>
      <c r="F106" s="25"/>
      <c r="G106" s="112"/>
      <c r="H106" s="86"/>
      <c r="I106" s="98"/>
    </row>
    <row r="107" spans="1:9">
      <c r="A107" s="111"/>
      <c r="B107" s="111"/>
      <c r="C107" s="111"/>
      <c r="D107" s="91"/>
      <c r="E107" s="91"/>
      <c r="F107" s="48"/>
      <c r="G107" s="112"/>
      <c r="H107" s="86"/>
      <c r="I107" s="98"/>
    </row>
    <row r="108" spans="1:9">
      <c r="A108" s="111"/>
      <c r="B108" s="94"/>
      <c r="C108" s="94"/>
      <c r="D108" s="91"/>
      <c r="E108" s="24"/>
      <c r="F108" s="25"/>
      <c r="G108" s="112"/>
      <c r="H108" s="86"/>
      <c r="I108" s="98"/>
    </row>
    <row r="109" spans="1:9">
      <c r="A109" s="111"/>
      <c r="B109" s="111"/>
      <c r="C109" s="111"/>
      <c r="D109" s="91"/>
      <c r="E109" s="24"/>
      <c r="F109" s="25"/>
      <c r="G109" s="112"/>
      <c r="H109" s="86"/>
      <c r="I109" s="98"/>
    </row>
    <row r="110" spans="1:9">
      <c r="A110" s="111"/>
      <c r="B110" s="94"/>
      <c r="C110" s="94"/>
      <c r="D110" s="91"/>
      <c r="E110" s="91"/>
      <c r="F110" s="114"/>
      <c r="G110" s="112"/>
      <c r="H110" s="86"/>
      <c r="I110" s="98"/>
    </row>
    <row r="111" spans="1:9">
      <c r="A111" s="111"/>
      <c r="B111" s="94"/>
      <c r="C111" s="111"/>
      <c r="D111" s="91"/>
      <c r="E111" s="24"/>
      <c r="F111" s="25"/>
      <c r="G111" s="112"/>
      <c r="H111" s="86"/>
      <c r="I111" s="98"/>
    </row>
    <row r="112" spans="1:9">
      <c r="A112" s="111"/>
      <c r="B112" s="94"/>
      <c r="C112" s="94"/>
      <c r="D112" s="91"/>
      <c r="E112" s="24"/>
      <c r="F112" s="25"/>
      <c r="G112" s="112"/>
      <c r="H112" s="86"/>
      <c r="I112" s="98"/>
    </row>
    <row r="113" spans="1:9">
      <c r="A113" s="111"/>
      <c r="B113" s="94"/>
      <c r="C113" s="94"/>
      <c r="D113" s="91"/>
      <c r="E113" s="24"/>
      <c r="F113" s="25"/>
      <c r="G113" s="112"/>
      <c r="H113" s="86"/>
      <c r="I113" s="98"/>
    </row>
    <row r="114" spans="1:9">
      <c r="A114" s="111"/>
      <c r="B114" s="94"/>
      <c r="C114" s="94"/>
      <c r="D114" s="91"/>
      <c r="E114" s="91"/>
      <c r="F114" s="48"/>
      <c r="G114" s="112"/>
      <c r="H114" s="86"/>
      <c r="I114" s="98"/>
    </row>
    <row r="115" spans="1:9">
      <c r="A115" s="111"/>
      <c r="B115" s="94"/>
      <c r="C115" s="94"/>
      <c r="D115" s="91"/>
      <c r="E115" s="24"/>
      <c r="F115" s="25"/>
      <c r="G115" s="112"/>
      <c r="H115" s="86"/>
      <c r="I115" s="98"/>
    </row>
    <row r="116" spans="1:9">
      <c r="A116" s="111"/>
      <c r="B116" s="111"/>
      <c r="C116" s="111"/>
      <c r="D116" s="91"/>
      <c r="E116" s="24"/>
      <c r="F116" s="25"/>
      <c r="G116" s="112"/>
      <c r="H116" s="86"/>
      <c r="I116" s="98"/>
    </row>
    <row r="117" spans="1:9">
      <c r="A117" s="111"/>
      <c r="B117" s="111"/>
      <c r="C117" s="111"/>
      <c r="D117" s="91"/>
      <c r="E117" s="24"/>
      <c r="F117" s="25"/>
      <c r="G117" s="112"/>
      <c r="H117" s="86"/>
      <c r="I117" s="98"/>
    </row>
    <row r="118" spans="1:9">
      <c r="A118" s="111"/>
      <c r="B118" s="111"/>
      <c r="C118" s="111"/>
      <c r="D118" s="91"/>
      <c r="E118" s="24"/>
      <c r="F118" s="25"/>
      <c r="G118" s="112"/>
      <c r="H118" s="86"/>
      <c r="I118" s="98"/>
    </row>
    <row r="119" spans="1:9">
      <c r="A119" s="111"/>
      <c r="B119" s="111"/>
      <c r="C119" s="111"/>
      <c r="D119" s="91"/>
      <c r="E119" s="91"/>
      <c r="F119" s="114"/>
      <c r="G119" s="112"/>
      <c r="H119" s="86"/>
      <c r="I119" s="98"/>
    </row>
    <row r="120" spans="1:9">
      <c r="A120" s="111"/>
      <c r="B120" s="94"/>
      <c r="C120" s="111"/>
      <c r="D120" s="91"/>
      <c r="E120" s="24"/>
      <c r="F120" s="25"/>
      <c r="G120" s="112"/>
      <c r="H120" s="86"/>
      <c r="I120" s="98"/>
    </row>
    <row r="121" spans="1:9">
      <c r="A121" s="91"/>
      <c r="B121" s="91"/>
      <c r="C121" s="91"/>
      <c r="D121" s="91"/>
      <c r="E121" s="91"/>
      <c r="F121" s="95"/>
      <c r="G121" s="112"/>
      <c r="H121" s="86"/>
      <c r="I121" s="98"/>
    </row>
    <row r="122" spans="1:9">
      <c r="A122" s="111"/>
      <c r="B122" s="111"/>
      <c r="C122" s="111"/>
      <c r="D122" s="91"/>
      <c r="E122" s="91"/>
      <c r="F122" s="48"/>
      <c r="G122" s="112"/>
      <c r="H122" s="86"/>
      <c r="I122" s="98"/>
    </row>
    <row r="123" spans="1:9">
      <c r="A123" s="111"/>
      <c r="B123" s="94"/>
      <c r="C123" s="94"/>
      <c r="D123" s="91"/>
      <c r="E123" s="24"/>
      <c r="F123" s="25"/>
      <c r="G123" s="112"/>
      <c r="H123" s="86"/>
      <c r="I123" s="98"/>
    </row>
    <row r="124" spans="1:9">
      <c r="A124" s="111"/>
      <c r="B124" s="94"/>
      <c r="C124" s="94"/>
      <c r="D124" s="91"/>
      <c r="E124" s="92"/>
      <c r="F124" s="117"/>
      <c r="G124" s="112"/>
      <c r="H124" s="86"/>
      <c r="I124" s="98"/>
    </row>
    <row r="125" spans="1:9">
      <c r="A125" s="111"/>
      <c r="B125" s="94"/>
      <c r="C125" s="94"/>
      <c r="D125" s="91"/>
      <c r="E125" s="92"/>
      <c r="F125" s="117"/>
      <c r="G125" s="112"/>
      <c r="H125" s="86"/>
      <c r="I125" s="98"/>
    </row>
    <row r="126" spans="1:9">
      <c r="A126" s="111"/>
      <c r="B126" s="111"/>
      <c r="C126" s="89"/>
      <c r="D126" s="91"/>
      <c r="E126" s="24"/>
      <c r="F126" s="25"/>
      <c r="G126" s="112"/>
      <c r="H126" s="86"/>
      <c r="I126" s="98"/>
    </row>
    <row r="127" spans="1:9">
      <c r="A127" s="111"/>
      <c r="B127" s="94"/>
      <c r="C127" s="94"/>
      <c r="D127" s="91"/>
      <c r="E127" s="24"/>
      <c r="F127" s="25"/>
      <c r="G127" s="112"/>
      <c r="H127" s="86"/>
      <c r="I127" s="98"/>
    </row>
    <row r="128" spans="1:9">
      <c r="A128" s="111"/>
      <c r="B128" s="111"/>
      <c r="C128" s="111"/>
      <c r="D128" s="91"/>
      <c r="E128" s="24"/>
      <c r="F128" s="25"/>
      <c r="G128" s="112"/>
      <c r="H128" s="92"/>
      <c r="I128" s="98"/>
    </row>
    <row r="129" spans="1:9">
      <c r="A129" s="111"/>
      <c r="B129" s="111"/>
      <c r="C129" s="111"/>
      <c r="D129" s="91"/>
      <c r="E129" s="24"/>
      <c r="F129" s="25"/>
      <c r="G129" s="112"/>
      <c r="H129" s="86"/>
      <c r="I129" s="98"/>
    </row>
    <row r="130" spans="1:9">
      <c r="A130" s="111"/>
      <c r="B130" s="94"/>
      <c r="C130" s="94"/>
      <c r="D130" s="91"/>
      <c r="E130" s="24"/>
      <c r="F130" s="25"/>
      <c r="G130" s="112"/>
      <c r="H130" s="86"/>
      <c r="I130" s="98"/>
    </row>
    <row r="131" spans="1:9">
      <c r="A131" s="111"/>
      <c r="B131" s="111"/>
      <c r="C131" s="111"/>
      <c r="D131" s="91"/>
      <c r="E131" s="91"/>
      <c r="F131" s="48"/>
      <c r="G131" s="112"/>
      <c r="H131" s="86"/>
      <c r="I131" s="98"/>
    </row>
    <row r="132" spans="1:9">
      <c r="A132" s="111"/>
      <c r="B132" s="94"/>
      <c r="C132" s="94"/>
      <c r="D132" s="91"/>
      <c r="E132" s="91"/>
      <c r="F132" s="114"/>
      <c r="G132" s="112"/>
      <c r="H132" s="86"/>
      <c r="I132" s="98"/>
    </row>
    <row r="133" spans="1:9">
      <c r="A133" s="111"/>
      <c r="B133" s="94"/>
      <c r="C133" s="94"/>
      <c r="D133" s="91"/>
      <c r="E133" s="91"/>
      <c r="F133" s="114"/>
      <c r="G133" s="112"/>
      <c r="H133" s="86"/>
      <c r="I133" s="98"/>
    </row>
    <row r="134" spans="1:9">
      <c r="A134" s="111"/>
      <c r="B134" s="111"/>
      <c r="C134" s="111"/>
      <c r="D134" s="91"/>
      <c r="E134" s="24"/>
      <c r="F134" s="25"/>
      <c r="G134" s="112"/>
      <c r="H134" s="86"/>
      <c r="I134" s="98"/>
    </row>
    <row r="135" spans="1:9">
      <c r="A135" s="111"/>
      <c r="B135" s="111"/>
      <c r="C135" s="111"/>
      <c r="D135" s="91"/>
      <c r="E135" s="91"/>
      <c r="F135" s="48"/>
      <c r="G135" s="112"/>
      <c r="H135" s="86"/>
      <c r="I135" s="98"/>
    </row>
    <row r="136" spans="1:9">
      <c r="A136" s="111"/>
      <c r="B136" s="111"/>
      <c r="C136" s="111"/>
      <c r="D136" s="91"/>
      <c r="E136" s="24"/>
      <c r="F136" s="25"/>
      <c r="G136" s="112"/>
      <c r="H136" s="86"/>
      <c r="I136" s="98"/>
    </row>
    <row r="137" spans="1:9">
      <c r="A137" s="111"/>
      <c r="B137" s="111"/>
      <c r="C137" s="111"/>
      <c r="D137" s="91"/>
      <c r="E137" s="24"/>
      <c r="F137" s="25"/>
      <c r="G137" s="112"/>
      <c r="H137" s="86"/>
      <c r="I137" s="98"/>
    </row>
    <row r="138" spans="1:9">
      <c r="A138" s="111"/>
      <c r="B138" s="94"/>
      <c r="C138" s="94"/>
      <c r="D138" s="91"/>
      <c r="E138" s="24"/>
      <c r="F138" s="25"/>
      <c r="G138" s="112"/>
      <c r="H138" s="86"/>
      <c r="I138" s="98"/>
    </row>
    <row r="139" spans="1:9">
      <c r="A139" s="111"/>
      <c r="B139" s="111"/>
      <c r="C139" s="111"/>
      <c r="D139" s="91"/>
      <c r="E139" s="24"/>
      <c r="F139" s="25"/>
      <c r="G139" s="112"/>
      <c r="H139" s="86"/>
      <c r="I139" s="98"/>
    </row>
    <row r="140" spans="1:9">
      <c r="A140" s="111"/>
      <c r="B140" s="94"/>
      <c r="C140" s="94"/>
      <c r="D140" s="91"/>
      <c r="E140" s="24"/>
      <c r="F140" s="25"/>
      <c r="G140" s="112"/>
      <c r="H140" s="86"/>
      <c r="I140" s="98"/>
    </row>
    <row r="141" spans="1:9">
      <c r="A141" s="111"/>
      <c r="B141" s="111"/>
      <c r="C141" s="111"/>
      <c r="D141" s="91"/>
      <c r="E141" s="91"/>
      <c r="F141" s="25"/>
      <c r="G141" s="112"/>
      <c r="H141" s="86"/>
      <c r="I141" s="98"/>
    </row>
    <row r="142" spans="1:9">
      <c r="A142" s="111"/>
      <c r="B142" s="111"/>
      <c r="C142" s="111"/>
      <c r="D142" s="91"/>
      <c r="E142" s="24"/>
      <c r="F142" s="25"/>
      <c r="G142" s="112"/>
      <c r="H142" s="86"/>
      <c r="I142" s="98"/>
    </row>
    <row r="143" spans="1:9">
      <c r="A143" s="111"/>
      <c r="B143" s="111"/>
      <c r="C143" s="111"/>
      <c r="D143" s="91"/>
      <c r="E143" s="24"/>
      <c r="F143" s="25"/>
      <c r="G143" s="112"/>
      <c r="H143" s="86"/>
      <c r="I143" s="98"/>
    </row>
    <row r="144" spans="1:9">
      <c r="A144" s="111"/>
      <c r="B144" s="111"/>
      <c r="C144" s="111"/>
      <c r="D144" s="91"/>
      <c r="E144" s="24"/>
      <c r="F144" s="25"/>
      <c r="G144" s="112"/>
      <c r="H144" s="86"/>
      <c r="I144" s="98"/>
    </row>
    <row r="145" spans="1:9">
      <c r="A145" s="111"/>
      <c r="B145" s="111"/>
      <c r="C145" s="111"/>
      <c r="D145" s="91"/>
      <c r="E145" s="91"/>
      <c r="F145" s="25"/>
      <c r="G145" s="112"/>
      <c r="H145" s="86"/>
      <c r="I145" s="98"/>
    </row>
    <row r="146" spans="1:9">
      <c r="A146" s="111"/>
      <c r="B146" s="111"/>
      <c r="C146" s="111"/>
      <c r="D146" s="91"/>
      <c r="E146" s="24"/>
      <c r="F146" s="25"/>
      <c r="G146" s="112"/>
      <c r="H146" s="86"/>
      <c r="I146" s="98"/>
    </row>
    <row r="147" spans="1:9">
      <c r="A147" s="111"/>
      <c r="B147" s="111"/>
      <c r="C147" s="111"/>
      <c r="D147" s="91"/>
      <c r="E147" s="24"/>
      <c r="F147" s="25"/>
      <c r="G147" s="112"/>
      <c r="H147" s="86"/>
      <c r="I147" s="98"/>
    </row>
    <row r="148" spans="1:9">
      <c r="A148" s="111"/>
      <c r="B148" s="111"/>
      <c r="C148" s="111"/>
      <c r="D148" s="91"/>
      <c r="E148" s="24"/>
      <c r="F148" s="25"/>
      <c r="G148" s="112"/>
      <c r="H148" s="86"/>
      <c r="I148" s="98"/>
    </row>
    <row r="149" spans="1:9">
      <c r="A149" s="111"/>
      <c r="B149" s="111"/>
      <c r="C149" s="111"/>
      <c r="D149" s="91"/>
      <c r="E149" s="91"/>
      <c r="F149" s="48"/>
      <c r="G149" s="112"/>
      <c r="H149" s="86"/>
      <c r="I149" s="98"/>
    </row>
    <row r="150" spans="1:9">
      <c r="A150" s="111"/>
      <c r="B150" s="94"/>
      <c r="C150" s="94"/>
      <c r="D150" s="91"/>
      <c r="E150" s="91"/>
      <c r="F150" s="48"/>
      <c r="G150" s="112"/>
      <c r="H150" s="86"/>
      <c r="I150" s="98"/>
    </row>
    <row r="151" spans="1:9">
      <c r="A151" s="111"/>
      <c r="B151" s="111"/>
      <c r="C151" s="111"/>
      <c r="D151" s="91"/>
      <c r="E151" s="24"/>
      <c r="F151" s="25"/>
      <c r="G151" s="112"/>
      <c r="H151" s="86"/>
      <c r="I151" s="98"/>
    </row>
    <row r="152" spans="1:9">
      <c r="A152" s="111"/>
      <c r="B152" s="111"/>
      <c r="C152" s="111"/>
      <c r="D152" s="91"/>
      <c r="E152" s="24"/>
      <c r="F152" s="25"/>
      <c r="G152" s="112"/>
      <c r="H152" s="86"/>
      <c r="I152" s="98"/>
    </row>
    <row r="153" spans="1:9">
      <c r="A153" s="111"/>
      <c r="B153" s="111"/>
      <c r="C153" s="111"/>
      <c r="D153" s="91"/>
      <c r="E153" s="92"/>
      <c r="F153" s="48"/>
      <c r="G153" s="112"/>
      <c r="H153" s="86"/>
      <c r="I153" s="98"/>
    </row>
    <row r="154" spans="1:9">
      <c r="A154" s="111"/>
      <c r="B154" s="94"/>
      <c r="C154" s="94"/>
      <c r="D154" s="91"/>
      <c r="E154" s="24"/>
      <c r="F154" s="25"/>
      <c r="G154" s="112"/>
      <c r="H154" s="86"/>
      <c r="I154" s="98"/>
    </row>
    <row r="155" spans="1:9">
      <c r="A155" s="111"/>
      <c r="B155" s="94"/>
      <c r="C155" s="94"/>
      <c r="D155" s="91"/>
      <c r="E155" s="91"/>
      <c r="F155" s="114"/>
      <c r="G155" s="112"/>
      <c r="H155" s="86"/>
      <c r="I155" s="98"/>
    </row>
    <row r="156" spans="1:9">
      <c r="A156" s="111"/>
      <c r="B156" s="111"/>
      <c r="C156" s="111"/>
      <c r="D156" s="91"/>
      <c r="E156" s="91"/>
      <c r="F156" s="114"/>
      <c r="G156" s="112"/>
      <c r="H156" s="86"/>
      <c r="I156" s="98"/>
    </row>
    <row r="157" spans="1:9">
      <c r="A157" s="111"/>
      <c r="B157" s="111"/>
      <c r="C157" s="111"/>
      <c r="D157" s="91"/>
      <c r="E157" s="91"/>
      <c r="F157" s="48"/>
      <c r="G157" s="112"/>
      <c r="H157" s="86"/>
      <c r="I157" s="98"/>
    </row>
    <row r="158" spans="1:9">
      <c r="A158" s="111"/>
      <c r="B158" s="111"/>
      <c r="C158" s="111"/>
      <c r="D158" s="91"/>
      <c r="E158" s="91"/>
      <c r="F158" s="48"/>
      <c r="G158" s="112"/>
      <c r="H158" s="86"/>
      <c r="I158" s="98"/>
    </row>
    <row r="159" spans="1:9">
      <c r="A159" s="111"/>
      <c r="B159" s="94"/>
      <c r="C159" s="94"/>
      <c r="D159" s="91"/>
      <c r="E159" s="91"/>
      <c r="F159" s="48"/>
      <c r="G159" s="112"/>
      <c r="H159" s="86"/>
      <c r="I159" s="98"/>
    </row>
    <row r="160" spans="1:9">
      <c r="A160" s="111"/>
      <c r="B160" s="111"/>
      <c r="C160" s="111"/>
      <c r="D160" s="91"/>
      <c r="E160" s="91"/>
      <c r="F160" s="48"/>
      <c r="G160" s="112"/>
      <c r="H160" s="86"/>
      <c r="I160" s="98"/>
    </row>
    <row r="161" spans="1:9">
      <c r="A161" s="111"/>
      <c r="B161" s="111"/>
      <c r="C161" s="111"/>
      <c r="D161" s="91"/>
      <c r="E161" s="24"/>
      <c r="F161" s="25"/>
      <c r="G161" s="112"/>
      <c r="H161" s="86"/>
      <c r="I161" s="98"/>
    </row>
    <row r="162" spans="1:9">
      <c r="A162" s="111"/>
      <c r="B162" s="111"/>
      <c r="C162" s="111"/>
      <c r="D162" s="91"/>
      <c r="E162" s="91"/>
      <c r="F162" s="48"/>
      <c r="G162" s="112"/>
      <c r="H162" s="86"/>
      <c r="I162" s="98"/>
    </row>
    <row r="163" spans="1:9">
      <c r="A163" s="111"/>
      <c r="B163" s="94"/>
      <c r="C163" s="94"/>
      <c r="D163" s="91"/>
      <c r="E163" s="24"/>
      <c r="F163" s="25"/>
      <c r="G163" s="112"/>
      <c r="H163" s="86"/>
      <c r="I163" s="98"/>
    </row>
    <row r="164" spans="1:9">
      <c r="A164" s="111"/>
      <c r="B164" s="94"/>
      <c r="C164" s="94"/>
      <c r="D164" s="91"/>
      <c r="E164" s="24"/>
      <c r="F164" s="25"/>
      <c r="G164" s="112"/>
      <c r="H164" s="86"/>
      <c r="I164" s="98"/>
    </row>
    <row r="165" spans="1:9">
      <c r="A165" s="111"/>
      <c r="B165" s="111"/>
      <c r="C165" s="111"/>
      <c r="D165" s="91"/>
      <c r="E165" s="91"/>
      <c r="F165" s="48"/>
      <c r="G165" s="112"/>
      <c r="H165" s="86"/>
      <c r="I165" s="98"/>
    </row>
    <row r="166" spans="1:9">
      <c r="A166" s="111"/>
      <c r="B166" s="111"/>
      <c r="C166" s="111"/>
      <c r="D166" s="91"/>
      <c r="E166" s="24"/>
      <c r="F166" s="25"/>
      <c r="G166" s="112"/>
      <c r="H166" s="86"/>
      <c r="I166" s="98"/>
    </row>
    <row r="167" spans="1:9">
      <c r="A167" s="111"/>
      <c r="B167" s="111"/>
      <c r="C167" s="111"/>
      <c r="D167" s="91"/>
      <c r="E167" s="24"/>
      <c r="F167" s="25"/>
      <c r="G167" s="112"/>
      <c r="H167" s="86"/>
      <c r="I167" s="98"/>
    </row>
    <row r="168" spans="1:9">
      <c r="A168" s="111"/>
      <c r="B168" s="111"/>
      <c r="C168" s="111"/>
      <c r="D168" s="91"/>
      <c r="E168" s="91"/>
      <c r="F168" s="114"/>
      <c r="G168" s="112"/>
      <c r="H168" s="86"/>
      <c r="I168" s="98"/>
    </row>
    <row r="169" spans="1:9">
      <c r="A169" s="111"/>
      <c r="B169" s="111"/>
      <c r="C169" s="111"/>
      <c r="D169" s="91"/>
      <c r="E169" s="24"/>
      <c r="F169" s="25"/>
      <c r="G169" s="112"/>
      <c r="H169" s="86"/>
      <c r="I169" s="98"/>
    </row>
    <row r="170" spans="1:9">
      <c r="A170" s="111"/>
      <c r="B170" s="111"/>
      <c r="C170" s="111"/>
      <c r="D170" s="91"/>
      <c r="E170" s="91"/>
      <c r="F170" s="114"/>
      <c r="G170" s="112"/>
      <c r="H170" s="86"/>
      <c r="I170" s="98"/>
    </row>
    <row r="171" spans="1:9">
      <c r="A171" s="111"/>
      <c r="B171" s="94"/>
      <c r="C171" s="94"/>
      <c r="D171" s="91"/>
      <c r="E171" s="24"/>
      <c r="F171" s="25"/>
      <c r="G171" s="112"/>
      <c r="H171" s="86"/>
      <c r="I171" s="98"/>
    </row>
    <row r="172" spans="1:9">
      <c r="A172" s="111"/>
      <c r="B172" s="111"/>
      <c r="C172" s="111"/>
      <c r="D172" s="91"/>
      <c r="E172" s="24"/>
      <c r="F172" s="25"/>
      <c r="G172" s="112"/>
      <c r="H172" s="86"/>
      <c r="I172" s="98"/>
    </row>
    <row r="173" spans="1:9">
      <c r="A173" s="111"/>
      <c r="B173" s="94"/>
      <c r="C173" s="94"/>
      <c r="D173" s="91"/>
      <c r="E173" s="24"/>
      <c r="F173" s="25"/>
      <c r="G173" s="112"/>
      <c r="H173" s="86"/>
      <c r="I173" s="98"/>
    </row>
    <row r="174" spans="1:9">
      <c r="A174" s="111"/>
      <c r="B174" s="94"/>
      <c r="C174" s="94"/>
      <c r="D174" s="91"/>
      <c r="E174" s="91"/>
      <c r="F174" s="48"/>
      <c r="G174" s="112"/>
      <c r="H174" s="86"/>
      <c r="I174" s="98"/>
    </row>
    <row r="175" spans="1:9">
      <c r="A175" s="111"/>
      <c r="B175" s="111"/>
      <c r="C175" s="111"/>
      <c r="D175" s="91"/>
      <c r="E175" s="24"/>
      <c r="F175" s="25"/>
      <c r="G175" s="112"/>
      <c r="H175" s="86"/>
      <c r="I175" s="98"/>
    </row>
    <row r="176" spans="1:9">
      <c r="A176" s="111"/>
      <c r="B176" s="111"/>
      <c r="C176" s="111"/>
      <c r="D176" s="91"/>
      <c r="E176" s="24"/>
      <c r="F176" s="25"/>
      <c r="G176" s="112"/>
      <c r="H176" s="86"/>
      <c r="I176" s="98"/>
    </row>
    <row r="177" spans="1:9">
      <c r="A177" s="111"/>
      <c r="B177" s="94"/>
      <c r="C177" s="94"/>
      <c r="D177" s="91"/>
      <c r="E177" s="91"/>
      <c r="F177" s="114"/>
      <c r="G177" s="112"/>
      <c r="H177" s="86"/>
      <c r="I177" s="98"/>
    </row>
    <row r="178" spans="1:9">
      <c r="A178" s="111"/>
      <c r="B178" s="111"/>
      <c r="C178" s="111"/>
      <c r="D178" s="91"/>
      <c r="E178" s="24"/>
      <c r="F178" s="25"/>
      <c r="G178" s="112"/>
      <c r="H178" s="86"/>
      <c r="I178" s="98"/>
    </row>
    <row r="179" spans="1:9">
      <c r="A179" s="111"/>
      <c r="B179" s="111"/>
      <c r="C179" s="111"/>
      <c r="D179" s="91"/>
      <c r="E179" s="24"/>
      <c r="F179" s="25"/>
      <c r="G179" s="112"/>
      <c r="H179" s="86"/>
      <c r="I179" s="98"/>
    </row>
    <row r="180" spans="1:9">
      <c r="A180" s="111"/>
      <c r="B180" s="94"/>
      <c r="C180" s="94"/>
      <c r="D180" s="91"/>
      <c r="E180" s="24"/>
      <c r="F180" s="25"/>
      <c r="G180" s="112"/>
      <c r="H180" s="86"/>
      <c r="I180" s="98"/>
    </row>
    <row r="181" spans="1:9">
      <c r="A181" s="111"/>
      <c r="B181" s="111"/>
      <c r="C181" s="111"/>
      <c r="D181" s="91"/>
      <c r="E181" s="24"/>
      <c r="F181" s="25"/>
      <c r="G181" s="112"/>
      <c r="H181" s="86"/>
      <c r="I181" s="98"/>
    </row>
    <row r="182" spans="1:9">
      <c r="A182" s="111"/>
      <c r="B182" s="111"/>
      <c r="C182" s="111"/>
      <c r="D182" s="91"/>
      <c r="E182" s="24"/>
      <c r="F182" s="25"/>
      <c r="G182" s="112"/>
      <c r="H182" s="86"/>
      <c r="I182" s="98"/>
    </row>
    <row r="183" spans="1:9">
      <c r="A183" s="111"/>
      <c r="B183" s="94"/>
      <c r="C183" s="94"/>
      <c r="D183" s="91"/>
      <c r="E183" s="24"/>
      <c r="F183" s="25"/>
      <c r="G183" s="112"/>
      <c r="H183" s="86"/>
      <c r="I183" s="98"/>
    </row>
    <row r="184" spans="1:9">
      <c r="A184" s="111"/>
      <c r="B184" s="111"/>
      <c r="C184" s="111"/>
      <c r="D184" s="91"/>
      <c r="E184" s="24"/>
      <c r="F184" s="25"/>
      <c r="G184" s="112"/>
      <c r="H184" s="86"/>
      <c r="I184" s="98"/>
    </row>
    <row r="185" spans="1:9">
      <c r="A185" s="111"/>
      <c r="B185" s="111"/>
      <c r="C185" s="111"/>
      <c r="D185" s="91"/>
      <c r="E185" s="24"/>
      <c r="F185" s="25"/>
      <c r="G185" s="112"/>
      <c r="H185" s="86"/>
      <c r="I185" s="98"/>
    </row>
    <row r="186" spans="1:9">
      <c r="A186" s="111"/>
      <c r="B186" s="94"/>
      <c r="C186" s="94"/>
      <c r="D186" s="91"/>
      <c r="E186" s="24"/>
      <c r="F186" s="25"/>
      <c r="G186" s="112"/>
      <c r="H186" s="86"/>
      <c r="I186" s="98"/>
    </row>
    <row r="187" spans="1:9">
      <c r="A187" s="111"/>
      <c r="B187" s="111"/>
      <c r="C187" s="111"/>
      <c r="D187" s="91"/>
      <c r="E187" s="24"/>
      <c r="F187" s="25"/>
      <c r="G187" s="112"/>
      <c r="H187" s="86"/>
      <c r="I187" s="98"/>
    </row>
    <row r="188" spans="1:9">
      <c r="A188" s="111"/>
      <c r="B188" s="111"/>
      <c r="C188" s="111"/>
      <c r="D188" s="91"/>
      <c r="E188" s="24"/>
      <c r="F188" s="25"/>
      <c r="G188" s="112"/>
      <c r="H188" s="86"/>
      <c r="I188" s="98"/>
    </row>
    <row r="189" spans="1:9">
      <c r="A189" s="111"/>
      <c r="B189" s="111"/>
      <c r="C189" s="111"/>
      <c r="D189" s="91"/>
      <c r="E189" s="91"/>
      <c r="F189" s="48"/>
      <c r="G189" s="112"/>
      <c r="H189" s="86"/>
      <c r="I189" s="98"/>
    </row>
    <row r="190" spans="1:9">
      <c r="A190" s="111"/>
      <c r="B190" s="111"/>
      <c r="C190" s="111"/>
      <c r="D190" s="91"/>
      <c r="E190" s="24"/>
      <c r="F190" s="25"/>
      <c r="G190" s="112"/>
      <c r="H190" s="86"/>
      <c r="I190" s="98"/>
    </row>
    <row r="191" spans="1:9">
      <c r="A191" s="111"/>
      <c r="B191" s="111"/>
      <c r="C191" s="111"/>
      <c r="D191" s="91"/>
      <c r="E191" s="91"/>
      <c r="F191" s="114"/>
      <c r="G191" s="112"/>
      <c r="H191" s="86"/>
      <c r="I191" s="98"/>
    </row>
    <row r="192" spans="1:9">
      <c r="A192" s="111"/>
      <c r="B192" s="111"/>
      <c r="C192" s="111"/>
      <c r="D192" s="91"/>
      <c r="E192" s="24"/>
      <c r="F192" s="25"/>
      <c r="G192" s="112"/>
      <c r="H192" s="86"/>
      <c r="I192" s="98"/>
    </row>
    <row r="193" spans="1:9">
      <c r="A193" s="111"/>
      <c r="B193" s="94"/>
      <c r="C193" s="94"/>
      <c r="D193" s="91"/>
      <c r="E193" s="91"/>
      <c r="F193" s="48"/>
      <c r="G193" s="112"/>
      <c r="H193" s="86"/>
      <c r="I193" s="98"/>
    </row>
    <row r="194" spans="1:9">
      <c r="A194" s="111"/>
      <c r="B194" s="118"/>
      <c r="C194" s="118"/>
      <c r="D194" s="91"/>
      <c r="E194" s="91"/>
      <c r="F194" s="114"/>
      <c r="G194" s="112"/>
      <c r="H194" s="86"/>
      <c r="I194" s="98"/>
    </row>
    <row r="195" spans="1:9">
      <c r="A195" s="111"/>
      <c r="B195" s="111"/>
      <c r="C195" s="111"/>
      <c r="D195" s="91"/>
      <c r="E195" s="24"/>
      <c r="F195" s="25"/>
      <c r="G195" s="112"/>
      <c r="H195" s="86"/>
      <c r="I195" s="98"/>
    </row>
    <row r="196" spans="1:9">
      <c r="A196" s="111"/>
      <c r="B196" s="111"/>
      <c r="C196" s="111"/>
      <c r="D196" s="91"/>
      <c r="E196" s="24"/>
      <c r="F196" s="25"/>
      <c r="G196" s="112"/>
      <c r="H196" s="86"/>
      <c r="I196" s="98"/>
    </row>
    <row r="197" spans="1:9">
      <c r="A197" s="111"/>
      <c r="B197" s="111"/>
      <c r="C197" s="111"/>
      <c r="D197" s="91"/>
      <c r="E197" s="91"/>
      <c r="F197" s="48"/>
      <c r="G197" s="112"/>
      <c r="H197" s="86"/>
      <c r="I197" s="98"/>
    </row>
    <row r="198" spans="1:9">
      <c r="A198" s="111"/>
      <c r="B198" s="94"/>
      <c r="C198" s="94"/>
      <c r="D198" s="91"/>
      <c r="E198" s="24"/>
      <c r="F198" s="25"/>
      <c r="G198" s="112"/>
      <c r="H198" s="86"/>
      <c r="I198" s="98"/>
    </row>
    <row r="199" spans="1:9">
      <c r="A199" s="111"/>
      <c r="B199" s="111"/>
      <c r="C199" s="111"/>
      <c r="D199" s="91"/>
      <c r="E199" s="91"/>
      <c r="F199" s="114"/>
      <c r="G199" s="112"/>
      <c r="H199" s="86"/>
      <c r="I199" s="98"/>
    </row>
    <row r="200" spans="1:9">
      <c r="A200" s="111"/>
      <c r="B200" s="111"/>
      <c r="C200" s="111"/>
      <c r="D200" s="91"/>
      <c r="E200" s="24"/>
      <c r="F200" s="25"/>
      <c r="G200" s="112"/>
      <c r="H200" s="86"/>
      <c r="I200" s="98"/>
    </row>
    <row r="201" spans="1:9">
      <c r="A201" s="111"/>
      <c r="B201" s="111"/>
      <c r="C201" s="111"/>
      <c r="D201" s="91"/>
      <c r="E201" s="24"/>
      <c r="F201" s="25"/>
      <c r="G201" s="112"/>
      <c r="H201" s="86"/>
      <c r="I201" s="98"/>
    </row>
    <row r="202" spans="1:9">
      <c r="A202" s="111"/>
      <c r="B202" s="111"/>
      <c r="C202" s="111"/>
      <c r="D202" s="91"/>
      <c r="E202" s="91"/>
      <c r="F202" s="25"/>
      <c r="G202" s="112"/>
      <c r="H202" s="86"/>
      <c r="I202" s="98"/>
    </row>
    <row r="203" spans="1:9">
      <c r="A203" s="111"/>
      <c r="B203" s="111"/>
      <c r="C203" s="111"/>
      <c r="D203" s="91"/>
      <c r="E203" s="24"/>
      <c r="F203" s="25"/>
      <c r="G203" s="112"/>
      <c r="H203" s="86"/>
      <c r="I203" s="98"/>
    </row>
    <row r="204" spans="1:9">
      <c r="A204" s="111"/>
      <c r="B204" s="94"/>
      <c r="C204" s="94"/>
      <c r="D204" s="91"/>
      <c r="E204" s="92"/>
      <c r="F204" s="48"/>
      <c r="G204" s="112"/>
      <c r="H204" s="86"/>
      <c r="I204" s="98"/>
    </row>
    <row r="205" spans="1:9">
      <c r="A205" s="111"/>
      <c r="B205" s="94"/>
      <c r="C205" s="94"/>
      <c r="D205" s="91"/>
      <c r="E205" s="24"/>
      <c r="F205" s="25"/>
      <c r="G205" s="112"/>
      <c r="H205" s="86"/>
      <c r="I205" s="98"/>
    </row>
    <row r="206" spans="1:9">
      <c r="A206" s="111"/>
      <c r="B206" s="111"/>
      <c r="C206" s="111"/>
      <c r="D206" s="91"/>
      <c r="E206" s="91"/>
      <c r="F206" s="25"/>
      <c r="G206" s="112"/>
      <c r="H206" s="86"/>
      <c r="I206" s="98"/>
    </row>
    <row r="207" spans="1:9">
      <c r="A207" s="111"/>
      <c r="B207" s="94"/>
      <c r="C207" s="94"/>
      <c r="D207" s="91"/>
      <c r="E207" s="24"/>
      <c r="F207" s="25"/>
      <c r="G207" s="112"/>
      <c r="H207" s="86"/>
      <c r="I207" s="98"/>
    </row>
    <row r="208" spans="1:9">
      <c r="A208" s="111"/>
      <c r="B208" s="94"/>
      <c r="C208" s="94"/>
      <c r="D208" s="91"/>
      <c r="E208" s="24"/>
      <c r="F208" s="25"/>
      <c r="G208" s="112"/>
      <c r="H208" s="86"/>
      <c r="I208" s="98"/>
    </row>
    <row r="209" spans="1:9">
      <c r="A209" s="111"/>
      <c r="B209" s="111"/>
      <c r="C209" s="111"/>
      <c r="D209" s="91"/>
      <c r="E209" s="24"/>
      <c r="F209" s="25"/>
      <c r="G209" s="112"/>
      <c r="H209" s="86"/>
      <c r="I209" s="98"/>
    </row>
    <row r="210" spans="1:9">
      <c r="A210" s="111"/>
      <c r="B210" s="94"/>
      <c r="C210" s="94"/>
      <c r="D210" s="91"/>
      <c r="E210" s="24"/>
      <c r="F210" s="25"/>
      <c r="G210" s="112"/>
      <c r="H210" s="86"/>
      <c r="I210" s="98"/>
    </row>
    <row r="211" spans="1:9">
      <c r="A211" s="111"/>
      <c r="B211" s="94"/>
      <c r="C211" s="94"/>
      <c r="D211" s="91"/>
      <c r="E211" s="91"/>
      <c r="F211" s="48"/>
      <c r="G211" s="112"/>
      <c r="H211" s="86"/>
      <c r="I211" s="98"/>
    </row>
    <row r="212" spans="1:9">
      <c r="A212" s="111"/>
      <c r="B212" s="94"/>
      <c r="C212" s="111"/>
      <c r="D212" s="91"/>
      <c r="E212" s="24"/>
      <c r="F212" s="25"/>
      <c r="G212" s="112"/>
      <c r="H212" s="86"/>
      <c r="I212" s="98"/>
    </row>
    <row r="213" spans="1:9">
      <c r="A213" s="111"/>
      <c r="B213" s="111"/>
      <c r="C213" s="111"/>
      <c r="D213" s="91"/>
      <c r="E213" s="24"/>
      <c r="F213" s="25"/>
      <c r="G213" s="112"/>
      <c r="H213" s="86"/>
      <c r="I213" s="98"/>
    </row>
    <row r="214" spans="1:9">
      <c r="A214" s="111"/>
      <c r="B214" s="94"/>
      <c r="C214" s="94"/>
      <c r="D214" s="91"/>
      <c r="E214" s="24"/>
      <c r="F214" s="25"/>
      <c r="G214" s="112"/>
      <c r="H214" s="86"/>
      <c r="I214" s="98"/>
    </row>
    <row r="215" spans="1:9">
      <c r="A215" s="111"/>
      <c r="B215" s="111"/>
      <c r="C215" s="111"/>
      <c r="D215" s="91"/>
      <c r="E215" s="24"/>
      <c r="F215" s="25"/>
      <c r="G215" s="112"/>
      <c r="H215" s="86"/>
      <c r="I215" s="98"/>
    </row>
    <row r="216" spans="1:9">
      <c r="A216" s="111"/>
      <c r="B216" s="111"/>
      <c r="C216" s="111"/>
      <c r="D216" s="91"/>
      <c r="E216" s="91"/>
      <c r="F216" s="114"/>
      <c r="G216" s="112"/>
      <c r="H216" s="86"/>
      <c r="I216" s="98"/>
    </row>
    <row r="217" spans="1:9">
      <c r="A217" s="111"/>
      <c r="B217" s="111"/>
      <c r="C217" s="111"/>
      <c r="D217" s="91"/>
      <c r="E217" s="24"/>
      <c r="F217" s="25"/>
      <c r="G217" s="112"/>
      <c r="H217" s="86"/>
      <c r="I217" s="98"/>
    </row>
    <row r="218" spans="1:9">
      <c r="A218" s="111"/>
      <c r="B218" s="111"/>
      <c r="C218" s="111"/>
      <c r="D218" s="91"/>
      <c r="E218" s="91"/>
      <c r="F218" s="114"/>
      <c r="G218" s="112"/>
      <c r="H218" s="86"/>
      <c r="I218" s="98"/>
    </row>
    <row r="219" spans="1:9">
      <c r="A219" s="111"/>
      <c r="B219" s="111"/>
      <c r="C219" s="111"/>
      <c r="D219" s="91"/>
      <c r="E219" s="24"/>
      <c r="F219" s="25"/>
      <c r="G219" s="112"/>
      <c r="H219" s="86"/>
      <c r="I219" s="98"/>
    </row>
    <row r="220" spans="1:9">
      <c r="A220" s="111"/>
      <c r="B220" s="111"/>
      <c r="C220" s="111"/>
      <c r="D220" s="91"/>
      <c r="E220" s="91"/>
      <c r="F220" s="114"/>
      <c r="G220" s="112"/>
      <c r="H220" s="86"/>
      <c r="I220" s="98"/>
    </row>
    <row r="221" spans="1:9">
      <c r="A221" s="111"/>
      <c r="B221" s="111"/>
      <c r="C221" s="111"/>
      <c r="D221" s="91"/>
      <c r="E221" s="91"/>
      <c r="F221" s="48"/>
      <c r="G221" s="112"/>
      <c r="H221" s="86"/>
      <c r="I221" s="98"/>
    </row>
    <row r="222" spans="1:9">
      <c r="A222" s="111"/>
      <c r="B222" s="111"/>
      <c r="C222" s="111"/>
      <c r="D222" s="91"/>
      <c r="E222" s="24"/>
      <c r="F222" s="25"/>
      <c r="G222" s="112"/>
      <c r="H222" s="86"/>
      <c r="I222" s="98"/>
    </row>
    <row r="223" spans="1:9">
      <c r="A223" s="111"/>
      <c r="B223" s="94"/>
      <c r="C223" s="94"/>
      <c r="D223" s="91"/>
      <c r="E223" s="24"/>
      <c r="F223" s="25"/>
      <c r="G223" s="112"/>
      <c r="H223" s="86"/>
      <c r="I223" s="98"/>
    </row>
    <row r="224" spans="1:9">
      <c r="A224" s="111"/>
      <c r="B224" s="94"/>
      <c r="C224" s="94"/>
      <c r="D224" s="91"/>
      <c r="E224" s="91"/>
      <c r="F224" s="91"/>
      <c r="G224" s="112"/>
      <c r="H224" s="86"/>
      <c r="I224" s="98"/>
    </row>
    <row r="225" spans="1:9">
      <c r="A225" s="111"/>
      <c r="B225" s="94"/>
      <c r="C225" s="94"/>
      <c r="D225" s="91"/>
      <c r="E225" s="24"/>
      <c r="F225" s="25"/>
      <c r="G225" s="112"/>
      <c r="H225" s="86"/>
      <c r="I225" s="98"/>
    </row>
    <row r="226" spans="1:9">
      <c r="A226" s="111"/>
      <c r="B226" s="94"/>
      <c r="C226" s="94"/>
      <c r="D226" s="91"/>
      <c r="E226" s="91"/>
      <c r="F226" s="114"/>
      <c r="G226" s="112"/>
      <c r="H226" s="86"/>
      <c r="I226" s="98"/>
    </row>
    <row r="227" spans="1:9">
      <c r="A227" s="111"/>
      <c r="B227" s="111"/>
      <c r="C227" s="111"/>
      <c r="D227" s="91"/>
      <c r="E227" s="24"/>
      <c r="F227" s="25"/>
      <c r="G227" s="112"/>
      <c r="H227" s="86"/>
      <c r="I227" s="98"/>
    </row>
    <row r="228" spans="1:9">
      <c r="A228" s="111"/>
      <c r="B228" s="111"/>
      <c r="C228" s="111"/>
      <c r="D228" s="91"/>
      <c r="E228" s="24"/>
      <c r="F228" s="25"/>
      <c r="G228" s="112"/>
      <c r="H228" s="86"/>
      <c r="I228" s="98"/>
    </row>
    <row r="229" spans="1:9">
      <c r="A229" s="111"/>
      <c r="B229" s="111"/>
      <c r="C229" s="111"/>
      <c r="D229" s="91"/>
      <c r="E229" s="24"/>
      <c r="F229" s="25"/>
      <c r="G229" s="112"/>
      <c r="H229" s="86"/>
      <c r="I229" s="98"/>
    </row>
    <row r="230" spans="1:9">
      <c r="A230" s="111"/>
      <c r="B230" s="94"/>
      <c r="C230" s="94"/>
      <c r="D230" s="91"/>
      <c r="E230" s="24"/>
      <c r="F230" s="25"/>
      <c r="G230" s="112"/>
      <c r="H230" s="86"/>
      <c r="I230" s="98"/>
    </row>
    <row r="231" spans="1:9">
      <c r="A231" s="111"/>
      <c r="B231" s="111"/>
      <c r="C231" s="111"/>
      <c r="D231" s="91"/>
      <c r="E231" s="24"/>
      <c r="F231" s="25"/>
      <c r="G231" s="112"/>
      <c r="H231" s="86"/>
      <c r="I231" s="98"/>
    </row>
    <row r="232" spans="1:9">
      <c r="A232" s="111"/>
      <c r="B232" s="94"/>
      <c r="C232" s="94"/>
      <c r="D232" s="91"/>
      <c r="E232" s="24"/>
      <c r="F232" s="25"/>
      <c r="G232" s="112"/>
      <c r="H232" s="86"/>
      <c r="I232" s="98"/>
    </row>
    <row r="233" spans="1:9">
      <c r="A233" s="111"/>
      <c r="B233" s="111"/>
      <c r="C233" s="111"/>
      <c r="D233" s="91"/>
      <c r="E233" s="24"/>
      <c r="F233" s="25"/>
      <c r="G233" s="112"/>
      <c r="H233" s="86"/>
      <c r="I233" s="98"/>
    </row>
    <row r="234" spans="1:9">
      <c r="A234" s="111"/>
      <c r="B234" s="94"/>
      <c r="C234" s="94"/>
      <c r="D234" s="91"/>
      <c r="E234" s="24"/>
      <c r="F234" s="25"/>
      <c r="G234" s="112"/>
      <c r="H234" s="86"/>
      <c r="I234" s="98"/>
    </row>
    <row r="235" spans="1:9">
      <c r="A235" s="111"/>
      <c r="B235" s="111"/>
      <c r="C235" s="111"/>
      <c r="D235" s="91"/>
      <c r="E235" s="91"/>
      <c r="F235" s="114"/>
      <c r="G235" s="112"/>
      <c r="H235" s="86"/>
      <c r="I235" s="98"/>
    </row>
    <row r="236" spans="1:9">
      <c r="A236" s="111"/>
      <c r="B236" s="111"/>
      <c r="C236" s="111"/>
      <c r="D236" s="91"/>
      <c r="E236" s="24"/>
      <c r="F236" s="25"/>
      <c r="G236" s="112"/>
      <c r="H236" s="86"/>
      <c r="I236" s="98"/>
    </row>
    <row r="237" spans="1:9">
      <c r="A237" s="111"/>
      <c r="B237" s="111"/>
      <c r="C237" s="111"/>
      <c r="D237" s="91"/>
      <c r="E237" s="24"/>
      <c r="F237" s="25"/>
      <c r="G237" s="112"/>
      <c r="H237" s="86"/>
      <c r="I237" s="98"/>
    </row>
    <row r="238" spans="1:9">
      <c r="A238" s="111"/>
      <c r="B238" s="111"/>
      <c r="C238" s="111"/>
      <c r="D238" s="91"/>
      <c r="E238" s="24"/>
      <c r="F238" s="25"/>
      <c r="G238" s="112"/>
      <c r="H238" s="86"/>
      <c r="I238" s="98"/>
    </row>
    <row r="239" spans="1:9">
      <c r="A239" s="111"/>
      <c r="B239" s="94"/>
      <c r="C239" s="94"/>
      <c r="D239" s="91"/>
      <c r="E239" s="92"/>
      <c r="F239" s="117"/>
      <c r="G239" s="112"/>
      <c r="H239" s="86"/>
      <c r="I239" s="98"/>
    </row>
    <row r="240" spans="1:9">
      <c r="A240" s="111"/>
      <c r="B240" s="94"/>
      <c r="C240" s="94"/>
      <c r="D240" s="91"/>
      <c r="E240" s="24"/>
      <c r="F240" s="25"/>
      <c r="G240" s="112"/>
      <c r="H240" s="86"/>
      <c r="I240" s="98"/>
    </row>
    <row r="241" spans="1:9">
      <c r="A241" s="111"/>
      <c r="B241" s="111"/>
      <c r="C241" s="111"/>
      <c r="D241" s="91"/>
      <c r="E241" s="24"/>
      <c r="F241" s="25"/>
      <c r="G241" s="112"/>
      <c r="H241" s="86"/>
      <c r="I241" s="98"/>
    </row>
    <row r="242" spans="1:9">
      <c r="A242" s="111"/>
      <c r="B242" s="111"/>
      <c r="C242" s="111"/>
      <c r="D242" s="91"/>
      <c r="E242" s="91"/>
      <c r="F242" s="114"/>
      <c r="G242" s="112"/>
      <c r="H242" s="86"/>
      <c r="I242" s="98"/>
    </row>
    <row r="243" spans="1:9">
      <c r="A243" s="111"/>
      <c r="B243" s="94"/>
      <c r="C243" s="94"/>
      <c r="D243" s="91"/>
      <c r="E243" s="91"/>
      <c r="F243" s="48"/>
      <c r="G243" s="112"/>
      <c r="H243" s="86"/>
      <c r="I243" s="98"/>
    </row>
    <row r="244" spans="1:9">
      <c r="A244" s="111"/>
      <c r="B244" s="111"/>
      <c r="C244" s="111"/>
      <c r="D244" s="91"/>
      <c r="E244" s="92"/>
      <c r="F244" s="48"/>
      <c r="G244" s="112"/>
      <c r="H244" s="86"/>
      <c r="I244" s="98"/>
    </row>
    <row r="245" spans="1:9">
      <c r="A245" s="111"/>
      <c r="B245" s="94"/>
      <c r="C245" s="94"/>
      <c r="D245" s="91"/>
      <c r="E245" s="24"/>
      <c r="F245" s="25"/>
      <c r="G245" s="112"/>
      <c r="H245" s="86"/>
      <c r="I245" s="98"/>
    </row>
    <row r="246" spans="1:9">
      <c r="A246" s="111"/>
      <c r="B246" s="111"/>
      <c r="C246" s="111"/>
      <c r="D246" s="91"/>
      <c r="E246" s="91"/>
      <c r="F246" s="114"/>
      <c r="G246" s="112"/>
      <c r="H246" s="86"/>
      <c r="I246" s="98"/>
    </row>
    <row r="247" spans="1:9">
      <c r="A247" s="111"/>
      <c r="B247" s="111"/>
      <c r="C247" s="111"/>
      <c r="D247" s="91"/>
      <c r="E247" s="24"/>
      <c r="F247" s="25"/>
      <c r="G247" s="112"/>
      <c r="H247" s="86"/>
      <c r="I247" s="98"/>
    </row>
    <row r="248" spans="1:9">
      <c r="A248" s="111"/>
      <c r="B248" s="94"/>
      <c r="C248" s="94"/>
      <c r="D248" s="91"/>
      <c r="E248" s="24"/>
      <c r="F248" s="25"/>
      <c r="G248" s="112"/>
      <c r="H248" s="86"/>
      <c r="I248" s="98"/>
    </row>
    <row r="249" spans="1:9">
      <c r="A249" s="111"/>
      <c r="B249" s="94"/>
      <c r="C249" s="94"/>
      <c r="D249" s="91"/>
      <c r="E249" s="91"/>
      <c r="F249" s="114"/>
      <c r="G249" s="112"/>
      <c r="H249" s="86"/>
      <c r="I249" s="98"/>
    </row>
    <row r="250" spans="1:9">
      <c r="A250" s="111"/>
      <c r="B250" s="94"/>
      <c r="C250" s="94"/>
      <c r="D250" s="91"/>
      <c r="E250" s="91"/>
      <c r="F250" s="114"/>
      <c r="G250" s="112"/>
      <c r="H250" s="86"/>
      <c r="I250" s="98"/>
    </row>
    <row r="251" spans="1:9">
      <c r="A251" s="111"/>
      <c r="B251" s="111"/>
      <c r="C251" s="111"/>
      <c r="D251" s="91"/>
      <c r="E251" s="24"/>
      <c r="F251" s="25"/>
      <c r="G251" s="112"/>
      <c r="H251" s="86"/>
      <c r="I251" s="98"/>
    </row>
    <row r="252" spans="1:9">
      <c r="A252" s="111"/>
      <c r="B252" s="94"/>
      <c r="C252" s="94"/>
      <c r="D252" s="91"/>
      <c r="E252" s="24"/>
      <c r="F252" s="25"/>
      <c r="G252" s="112"/>
      <c r="H252" s="86"/>
      <c r="I252" s="98"/>
    </row>
    <row r="253" spans="1:9">
      <c r="A253" s="111"/>
      <c r="B253" s="94"/>
      <c r="C253" s="94"/>
      <c r="D253" s="91"/>
      <c r="E253" s="24"/>
      <c r="F253" s="25"/>
      <c r="G253" s="112"/>
      <c r="H253" s="86"/>
      <c r="I253" s="98"/>
    </row>
    <row r="254" spans="1:9">
      <c r="A254" s="111"/>
      <c r="B254" s="94"/>
      <c r="C254" s="94"/>
      <c r="D254" s="91"/>
      <c r="E254" s="24"/>
      <c r="F254" s="25"/>
      <c r="G254" s="112"/>
      <c r="H254" s="86"/>
      <c r="I254" s="98"/>
    </row>
    <row r="255" spans="1:9">
      <c r="A255" s="111"/>
      <c r="B255" s="111"/>
      <c r="C255" s="111"/>
      <c r="D255" s="91"/>
      <c r="E255" s="91"/>
      <c r="F255" s="48"/>
      <c r="G255" s="112"/>
      <c r="H255" s="86"/>
      <c r="I255" s="98"/>
    </row>
    <row r="256" spans="1:9">
      <c r="A256" s="86"/>
      <c r="B256" s="86"/>
      <c r="C256" s="86"/>
      <c r="D256" s="88"/>
      <c r="E256" s="91"/>
      <c r="F256" s="48"/>
      <c r="G256" s="96"/>
      <c r="H256" s="86"/>
      <c r="I256" s="98"/>
    </row>
    <row r="257" spans="1:9">
      <c r="A257" s="86"/>
      <c r="B257" s="86"/>
      <c r="C257" s="86"/>
      <c r="D257" s="88"/>
      <c r="E257" s="91"/>
      <c r="F257" s="82"/>
      <c r="G257" s="96"/>
      <c r="H257" s="86"/>
      <c r="I257" s="98"/>
    </row>
    <row r="258" spans="1:9">
      <c r="A258" s="86"/>
      <c r="B258" s="86"/>
      <c r="C258" s="86"/>
      <c r="D258" s="88"/>
      <c r="E258" s="88"/>
      <c r="F258" s="48"/>
      <c r="G258" s="96"/>
      <c r="H258" s="86"/>
      <c r="I258" s="98"/>
    </row>
    <row r="259" spans="1:9">
      <c r="A259" s="86"/>
      <c r="B259" s="86"/>
      <c r="C259" s="86"/>
      <c r="D259" s="88"/>
      <c r="E259" s="88"/>
      <c r="F259" s="48"/>
      <c r="G259" s="96"/>
      <c r="H259" s="86"/>
      <c r="I259" s="98"/>
    </row>
    <row r="260" spans="1:9">
      <c r="A260" s="86"/>
      <c r="B260" s="86"/>
      <c r="C260" s="86"/>
      <c r="D260" s="88"/>
      <c r="E260" s="24"/>
      <c r="F260" s="25"/>
      <c r="G260" s="96"/>
      <c r="H260" s="86"/>
      <c r="I260" s="98"/>
    </row>
    <row r="261" spans="1:9">
      <c r="A261" s="86"/>
      <c r="B261" s="86"/>
      <c r="C261" s="86"/>
      <c r="D261" s="88"/>
      <c r="E261" s="24"/>
      <c r="F261" s="25"/>
      <c r="G261" s="96"/>
      <c r="H261" s="86"/>
      <c r="I261" s="98"/>
    </row>
    <row r="262" spans="1:9">
      <c r="A262" s="86"/>
      <c r="B262" s="86"/>
      <c r="C262" s="86"/>
      <c r="D262" s="88"/>
      <c r="E262" s="24"/>
      <c r="F262" s="25"/>
      <c r="G262" s="96"/>
      <c r="H262" s="86"/>
      <c r="I262" s="98"/>
    </row>
    <row r="263" spans="1:9">
      <c r="A263" s="86"/>
      <c r="B263" s="86"/>
      <c r="C263" s="86"/>
      <c r="D263" s="88"/>
      <c r="E263" s="88"/>
      <c r="F263" s="48"/>
      <c r="G263" s="96"/>
      <c r="H263" s="86"/>
      <c r="I263" s="98"/>
    </row>
    <row r="264" spans="1:9">
      <c r="A264" s="86"/>
      <c r="B264" s="86"/>
      <c r="C264" s="86"/>
      <c r="D264" s="88"/>
      <c r="E264" s="93"/>
      <c r="F264" s="48"/>
      <c r="G264" s="96"/>
      <c r="H264" s="86"/>
      <c r="I264" s="98"/>
    </row>
    <row r="265" spans="1:9">
      <c r="A265" s="86"/>
      <c r="B265" s="86"/>
      <c r="C265" s="86"/>
      <c r="D265" s="88"/>
      <c r="E265" s="24"/>
      <c r="F265" s="25"/>
      <c r="G265" s="96"/>
      <c r="H265" s="86"/>
      <c r="I265" s="98"/>
    </row>
    <row r="266" spans="1:9">
      <c r="A266" s="86"/>
      <c r="B266" s="87"/>
      <c r="C266" s="87"/>
      <c r="D266" s="88"/>
      <c r="E266" s="24"/>
      <c r="F266" s="25"/>
      <c r="G266" s="96"/>
      <c r="H266" s="86"/>
      <c r="I266" s="98"/>
    </row>
    <row r="267" spans="1:9">
      <c r="A267" s="86"/>
      <c r="B267" s="86"/>
      <c r="C267" s="86"/>
      <c r="D267" s="88"/>
      <c r="E267" s="88"/>
      <c r="F267" s="48"/>
      <c r="G267" s="96"/>
      <c r="H267" s="86"/>
      <c r="I267" s="98"/>
    </row>
    <row r="268" spans="1:9">
      <c r="A268" s="86"/>
      <c r="B268" s="86"/>
      <c r="C268" s="86"/>
      <c r="D268" s="88"/>
      <c r="E268" s="91"/>
      <c r="F268" s="48"/>
      <c r="G268" s="96"/>
      <c r="H268" s="86"/>
      <c r="I268" s="98"/>
    </row>
    <row r="269" spans="1:9">
      <c r="A269" s="86"/>
      <c r="B269" s="86"/>
      <c r="C269" s="86"/>
      <c r="D269" s="88"/>
      <c r="E269" s="24"/>
      <c r="F269" s="25"/>
      <c r="G269" s="96"/>
      <c r="H269" s="86"/>
      <c r="I269" s="98"/>
    </row>
    <row r="270" spans="1:9">
      <c r="A270" s="86"/>
      <c r="B270" s="86"/>
      <c r="C270" s="86"/>
      <c r="D270" s="88"/>
      <c r="E270" s="91"/>
      <c r="F270" s="48"/>
      <c r="G270" s="96"/>
      <c r="H270" s="86"/>
      <c r="I270" s="98"/>
    </row>
    <row r="271" spans="1:9">
      <c r="A271" s="86"/>
      <c r="B271" s="86"/>
      <c r="C271" s="86"/>
      <c r="D271" s="88"/>
      <c r="E271" s="24"/>
      <c r="F271" s="25"/>
      <c r="G271" s="96"/>
      <c r="H271" s="86"/>
      <c r="I271" s="98"/>
    </row>
    <row r="272" spans="1:9">
      <c r="A272" s="86"/>
      <c r="B272" s="86"/>
      <c r="C272" s="86"/>
      <c r="D272" s="88"/>
      <c r="E272" s="24"/>
      <c r="F272" s="25"/>
      <c r="G272" s="96"/>
      <c r="H272" s="86"/>
      <c r="I272" s="98"/>
    </row>
    <row r="273" spans="1:9">
      <c r="A273" s="86"/>
      <c r="B273" s="87"/>
      <c r="C273" s="87"/>
      <c r="D273" s="88"/>
      <c r="E273" s="24"/>
      <c r="F273" s="25"/>
      <c r="G273" s="96"/>
      <c r="H273" s="86"/>
      <c r="I273" s="98"/>
    </row>
    <row r="274" spans="1:9">
      <c r="A274" s="86"/>
      <c r="B274" s="86"/>
      <c r="C274" s="86"/>
      <c r="D274" s="88"/>
      <c r="E274" s="24"/>
      <c r="F274" s="25"/>
      <c r="G274" s="96"/>
      <c r="H274" s="86"/>
      <c r="I274" s="98"/>
    </row>
    <row r="275" spans="1:9">
      <c r="A275" s="86"/>
      <c r="B275" s="87"/>
      <c r="C275" s="87"/>
      <c r="D275" s="88"/>
      <c r="E275" s="88"/>
      <c r="F275" s="88"/>
      <c r="G275" s="110"/>
      <c r="H275" s="86"/>
      <c r="I275" s="98"/>
    </row>
    <row r="276" spans="1:9">
      <c r="A276" s="86"/>
      <c r="B276" s="87"/>
      <c r="C276" s="87"/>
      <c r="D276" s="88"/>
      <c r="E276" s="24"/>
      <c r="F276" s="25"/>
      <c r="G276" s="96"/>
      <c r="H276" s="86"/>
      <c r="I276" s="98"/>
    </row>
    <row r="277" spans="1:9">
      <c r="A277" s="86"/>
      <c r="B277" s="86"/>
      <c r="C277" s="86"/>
      <c r="D277" s="88"/>
      <c r="E277" s="24"/>
      <c r="F277" s="25"/>
      <c r="G277" s="96"/>
      <c r="H277" s="86"/>
      <c r="I277" s="98"/>
    </row>
    <row r="278" spans="1:9">
      <c r="A278" s="86"/>
      <c r="B278" s="86"/>
      <c r="C278" s="86"/>
      <c r="D278" s="88"/>
      <c r="E278" s="88"/>
      <c r="F278" s="82"/>
      <c r="G278" s="96"/>
      <c r="H278" s="86"/>
      <c r="I278" s="98"/>
    </row>
    <row r="279" spans="1:9">
      <c r="A279" s="86"/>
      <c r="B279" s="86"/>
      <c r="C279" s="111"/>
      <c r="D279" s="88"/>
      <c r="E279" s="24"/>
      <c r="F279" s="25"/>
      <c r="G279" s="96"/>
      <c r="H279" s="86"/>
      <c r="I279" s="98"/>
    </row>
    <row r="280" spans="1:9">
      <c r="A280" s="86"/>
      <c r="B280" s="86"/>
      <c r="C280" s="86"/>
      <c r="D280" s="88"/>
      <c r="E280" s="24"/>
      <c r="F280" s="25"/>
      <c r="G280" s="96"/>
      <c r="H280" s="86"/>
      <c r="I280" s="98"/>
    </row>
    <row r="281" spans="1:9">
      <c r="A281" s="86"/>
      <c r="B281" s="86"/>
      <c r="C281" s="86"/>
      <c r="D281" s="88"/>
      <c r="E281" s="24"/>
      <c r="F281" s="25"/>
      <c r="G281" s="96"/>
      <c r="H281" s="86"/>
      <c r="I281" s="98"/>
    </row>
    <row r="282" spans="1:9">
      <c r="A282" s="86"/>
      <c r="B282" s="87"/>
      <c r="C282" s="87"/>
      <c r="D282" s="88"/>
      <c r="E282" s="88"/>
      <c r="F282" s="48"/>
      <c r="G282" s="96"/>
      <c r="H282" s="86"/>
      <c r="I282" s="98"/>
    </row>
    <row r="283" spans="1:9">
      <c r="A283" s="86"/>
      <c r="B283" s="86"/>
      <c r="C283" s="86"/>
      <c r="D283" s="88"/>
      <c r="E283" s="24"/>
      <c r="F283" s="25"/>
      <c r="G283" s="96"/>
      <c r="H283" s="86"/>
      <c r="I283" s="98"/>
    </row>
    <row r="284" spans="1:9">
      <c r="A284" s="86"/>
      <c r="B284" s="87"/>
      <c r="C284" s="87"/>
      <c r="D284" s="88"/>
      <c r="E284" s="24"/>
      <c r="F284" s="25"/>
      <c r="G284" s="96"/>
      <c r="H284" s="86"/>
      <c r="I284" s="98"/>
    </row>
    <row r="285" spans="1:9">
      <c r="A285" s="86"/>
      <c r="B285" s="86"/>
      <c r="C285" s="86"/>
      <c r="D285" s="88"/>
      <c r="E285" s="88"/>
      <c r="F285" s="82"/>
      <c r="G285" s="96"/>
      <c r="H285" s="86"/>
      <c r="I285" s="98"/>
    </row>
    <row r="286" spans="1:9">
      <c r="A286" s="86"/>
      <c r="B286" s="87"/>
      <c r="C286" s="87"/>
      <c r="D286" s="88"/>
      <c r="E286" s="92"/>
      <c r="F286" s="77"/>
      <c r="G286" s="96"/>
      <c r="H286" s="86"/>
      <c r="I286" s="98"/>
    </row>
    <row r="287" spans="1:9">
      <c r="A287" s="86"/>
      <c r="B287" s="86"/>
      <c r="C287" s="86"/>
      <c r="D287" s="88"/>
      <c r="E287" s="88"/>
      <c r="F287" s="82"/>
      <c r="G287" s="96"/>
      <c r="H287" s="86"/>
      <c r="I287" s="98"/>
    </row>
    <row r="288" spans="1:9">
      <c r="A288" s="86"/>
      <c r="B288" s="87"/>
      <c r="C288" s="87"/>
      <c r="D288" s="88"/>
      <c r="E288" s="88"/>
      <c r="F288" s="82"/>
      <c r="G288" s="96"/>
      <c r="H288" s="86"/>
      <c r="I288" s="98"/>
    </row>
    <row r="289" spans="1:9">
      <c r="A289" s="86"/>
      <c r="B289" s="86"/>
      <c r="C289" s="86"/>
      <c r="D289" s="88"/>
      <c r="E289" s="24"/>
      <c r="F289" s="25"/>
      <c r="G289" s="96"/>
      <c r="H289" s="86"/>
      <c r="I289" s="98"/>
    </row>
    <row r="290" spans="1:9">
      <c r="A290" s="86"/>
      <c r="B290" s="86"/>
      <c r="C290" s="86"/>
      <c r="D290" s="88"/>
      <c r="E290" s="24"/>
      <c r="F290" s="25"/>
      <c r="G290" s="96"/>
      <c r="H290" s="86"/>
      <c r="I290" s="98"/>
    </row>
    <row r="291" spans="1:9">
      <c r="A291" s="86"/>
      <c r="B291" s="86"/>
      <c r="C291" s="86"/>
      <c r="D291" s="88"/>
      <c r="E291" s="88"/>
      <c r="F291" s="48"/>
      <c r="G291" s="96"/>
      <c r="H291" s="86"/>
      <c r="I291" s="98"/>
    </row>
    <row r="292" spans="1:9">
      <c r="A292" s="86"/>
      <c r="B292" s="86"/>
      <c r="C292" s="86"/>
      <c r="D292" s="88"/>
      <c r="E292" s="24"/>
      <c r="F292" s="25"/>
      <c r="G292" s="96"/>
      <c r="H292" s="86"/>
      <c r="I292" s="98"/>
    </row>
    <row r="293" spans="1:9">
      <c r="A293" s="86"/>
      <c r="B293" s="86"/>
      <c r="C293" s="86"/>
      <c r="D293" s="88"/>
      <c r="E293" s="24"/>
      <c r="F293" s="25"/>
      <c r="G293" s="96"/>
      <c r="H293" s="86"/>
      <c r="I293" s="98"/>
    </row>
    <row r="294" spans="1:9">
      <c r="A294" s="86"/>
      <c r="B294" s="86"/>
      <c r="C294" s="86"/>
      <c r="D294" s="88"/>
      <c r="E294" s="88"/>
      <c r="F294" s="48"/>
      <c r="G294" s="96"/>
      <c r="H294" s="86"/>
      <c r="I294" s="98"/>
    </row>
    <row r="295" spans="1:9">
      <c r="A295" s="86"/>
      <c r="B295" s="86"/>
      <c r="C295" s="86"/>
      <c r="D295" s="88"/>
      <c r="E295" s="24"/>
      <c r="F295" s="25"/>
      <c r="G295" s="96"/>
      <c r="H295" s="86"/>
      <c r="I295" s="98"/>
    </row>
    <row r="296" spans="1:9">
      <c r="A296" s="86"/>
      <c r="B296" s="86"/>
      <c r="C296" s="86"/>
      <c r="D296" s="88"/>
      <c r="E296" s="24"/>
      <c r="F296" s="25"/>
      <c r="G296" s="96"/>
      <c r="H296" s="86"/>
      <c r="I296" s="98"/>
    </row>
    <row r="297" spans="1:9">
      <c r="A297" s="86"/>
      <c r="B297" s="86"/>
      <c r="C297" s="86"/>
      <c r="D297" s="88"/>
      <c r="E297" s="24"/>
      <c r="F297" s="25"/>
      <c r="G297" s="96"/>
      <c r="H297" s="86"/>
      <c r="I297" s="98"/>
    </row>
    <row r="298" spans="1:9">
      <c r="A298" s="86"/>
      <c r="B298" s="86"/>
      <c r="C298" s="86"/>
      <c r="D298" s="88"/>
      <c r="E298" s="88"/>
      <c r="F298" s="82"/>
      <c r="G298" s="96"/>
      <c r="H298" s="86"/>
      <c r="I298" s="98"/>
    </row>
    <row r="299" spans="1:9">
      <c r="A299" s="86"/>
      <c r="B299" s="86"/>
      <c r="C299" s="86"/>
      <c r="D299" s="88"/>
      <c r="E299" s="24"/>
      <c r="F299" s="25"/>
      <c r="G299" s="96"/>
      <c r="H299" s="86"/>
      <c r="I299" s="98"/>
    </row>
    <row r="300" spans="1:9">
      <c r="A300" s="86"/>
      <c r="B300" s="86"/>
      <c r="C300" s="86"/>
      <c r="D300" s="88"/>
      <c r="E300" s="24"/>
      <c r="F300" s="25"/>
      <c r="G300" s="96"/>
      <c r="H300" s="86"/>
      <c r="I300" s="98"/>
    </row>
    <row r="301" spans="1:9">
      <c r="A301" s="86"/>
      <c r="B301" s="86"/>
      <c r="C301" s="86"/>
      <c r="D301" s="88"/>
      <c r="E301" s="91"/>
      <c r="F301" s="82"/>
      <c r="G301" s="96"/>
      <c r="H301" s="86"/>
      <c r="I301" s="98"/>
    </row>
    <row r="302" spans="1:9">
      <c r="A302" s="86"/>
      <c r="B302" s="86"/>
      <c r="C302" s="86"/>
      <c r="D302" s="88"/>
      <c r="E302" s="91"/>
      <c r="F302" s="25"/>
      <c r="G302" s="96"/>
      <c r="H302" s="86"/>
      <c r="I302" s="98"/>
    </row>
    <row r="303" spans="1:9">
      <c r="A303" s="86"/>
      <c r="B303" s="86"/>
      <c r="C303" s="86"/>
      <c r="D303" s="88"/>
      <c r="E303" s="24"/>
      <c r="F303" s="25"/>
      <c r="G303" s="96"/>
      <c r="H303" s="86"/>
      <c r="I303" s="98"/>
    </row>
    <row r="304" spans="1:9">
      <c r="A304" s="86"/>
      <c r="B304" s="86"/>
      <c r="C304" s="86"/>
      <c r="D304" s="88"/>
      <c r="E304" s="88"/>
      <c r="F304" s="48"/>
      <c r="G304" s="96"/>
      <c r="H304" s="86"/>
      <c r="I304" s="98"/>
    </row>
    <row r="305" spans="1:9">
      <c r="A305" s="86"/>
      <c r="B305" s="87"/>
      <c r="C305" s="87"/>
      <c r="D305" s="88"/>
      <c r="E305" s="24"/>
      <c r="F305" s="25"/>
      <c r="G305" s="96"/>
      <c r="H305" s="86"/>
      <c r="I305" s="98"/>
    </row>
    <row r="306" spans="1:9">
      <c r="A306" s="86"/>
      <c r="B306" s="86"/>
      <c r="C306" s="86"/>
      <c r="D306" s="88"/>
      <c r="E306" s="24"/>
      <c r="F306" s="25"/>
      <c r="G306" s="96"/>
      <c r="H306" s="86"/>
      <c r="I306" s="98"/>
    </row>
    <row r="307" spans="1:9">
      <c r="A307" s="86"/>
      <c r="B307" s="86"/>
      <c r="C307" s="86"/>
      <c r="D307" s="88"/>
      <c r="E307" s="88"/>
      <c r="F307" s="48"/>
      <c r="G307" s="96"/>
      <c r="H307" s="86"/>
      <c r="I307" s="98"/>
    </row>
    <row r="308" spans="1:9">
      <c r="A308" s="86"/>
      <c r="B308" s="87"/>
      <c r="C308" s="87"/>
      <c r="D308" s="88"/>
      <c r="E308" s="24"/>
      <c r="F308" s="25"/>
      <c r="G308" s="96"/>
      <c r="H308" s="86"/>
      <c r="I308" s="98"/>
    </row>
    <row r="309" spans="1:9">
      <c r="A309" s="86"/>
      <c r="B309" s="86"/>
      <c r="C309" s="86"/>
      <c r="D309" s="88"/>
      <c r="E309" s="24"/>
      <c r="F309" s="25"/>
      <c r="G309" s="96"/>
      <c r="H309" s="86"/>
      <c r="I309" s="98"/>
    </row>
    <row r="310" spans="1:9">
      <c r="A310" s="86"/>
      <c r="B310" s="86"/>
      <c r="C310" s="86"/>
      <c r="D310" s="88"/>
      <c r="E310" s="24"/>
      <c r="F310" s="25"/>
      <c r="G310" s="96"/>
      <c r="H310" s="86"/>
      <c r="I310" s="98"/>
    </row>
    <row r="311" spans="1:9">
      <c r="A311" s="86"/>
      <c r="B311" s="86"/>
      <c r="C311" s="86"/>
      <c r="D311" s="88"/>
      <c r="E311" s="24"/>
      <c r="F311" s="25"/>
      <c r="G311" s="96"/>
      <c r="H311" s="86"/>
      <c r="I311" s="98"/>
    </row>
    <row r="312" spans="1:9">
      <c r="A312" s="86"/>
      <c r="B312" s="87"/>
      <c r="C312" s="87"/>
      <c r="D312" s="88"/>
      <c r="E312" s="88"/>
      <c r="F312" s="82"/>
      <c r="G312" s="96"/>
      <c r="H312" s="86"/>
      <c r="I312" s="98"/>
    </row>
    <row r="313" spans="1:9">
      <c r="A313" s="86"/>
      <c r="B313" s="87"/>
      <c r="C313" s="87"/>
      <c r="D313" s="88"/>
      <c r="E313" s="88"/>
      <c r="F313" s="82"/>
      <c r="G313" s="96"/>
      <c r="H313" s="86"/>
      <c r="I313" s="98"/>
    </row>
    <row r="314" spans="1:9">
      <c r="A314" s="86"/>
      <c r="B314" s="86"/>
      <c r="C314" s="86"/>
      <c r="D314" s="88"/>
      <c r="E314" s="91"/>
      <c r="F314" s="48"/>
      <c r="G314" s="96"/>
      <c r="H314" s="86"/>
      <c r="I314" s="98"/>
    </row>
    <row r="315" spans="1:9">
      <c r="A315" s="86"/>
      <c r="B315" s="86"/>
      <c r="C315" s="86"/>
      <c r="D315" s="88"/>
      <c r="E315" s="24"/>
      <c r="F315" s="25"/>
      <c r="G315" s="96"/>
      <c r="H315" s="86"/>
      <c r="I315" s="98"/>
    </row>
    <row r="316" spans="1:9">
      <c r="A316" s="86"/>
      <c r="B316" s="86"/>
      <c r="C316" s="86"/>
      <c r="D316" s="88"/>
      <c r="E316" s="24"/>
      <c r="F316" s="25"/>
      <c r="G316" s="96"/>
      <c r="H316" s="86"/>
      <c r="I316" s="98"/>
    </row>
    <row r="317" spans="1:9">
      <c r="A317" s="86"/>
      <c r="B317" s="87"/>
      <c r="C317" s="87"/>
      <c r="D317" s="88"/>
      <c r="E317" s="92"/>
      <c r="F317" s="77"/>
      <c r="G317" s="96"/>
      <c r="H317" s="86"/>
      <c r="I317" s="98"/>
    </row>
    <row r="318" spans="1:9">
      <c r="A318" s="86"/>
      <c r="B318" s="86"/>
      <c r="C318" s="86"/>
      <c r="D318" s="88"/>
      <c r="E318" s="88"/>
      <c r="F318" s="48"/>
      <c r="G318" s="96"/>
      <c r="H318" s="86"/>
      <c r="I318" s="98"/>
    </row>
    <row r="319" spans="1:9">
      <c r="A319" s="86"/>
      <c r="B319" s="87"/>
      <c r="C319" s="87"/>
      <c r="D319" s="88"/>
      <c r="E319" s="91"/>
      <c r="F319" s="82"/>
      <c r="G319" s="96"/>
      <c r="H319" s="86"/>
      <c r="I319" s="98"/>
    </row>
    <row r="320" spans="1:9">
      <c r="A320" s="86"/>
      <c r="B320" s="86"/>
      <c r="C320" s="86"/>
      <c r="D320" s="88"/>
      <c r="E320" s="88"/>
      <c r="F320" s="48"/>
      <c r="G320" s="96"/>
      <c r="H320" s="86"/>
      <c r="I320" s="98"/>
    </row>
    <row r="321" spans="1:9">
      <c r="A321" s="86"/>
      <c r="B321" s="87"/>
      <c r="C321" s="87"/>
      <c r="D321" s="88"/>
      <c r="E321" s="24"/>
      <c r="F321" s="25"/>
      <c r="G321" s="96"/>
      <c r="H321" s="86"/>
      <c r="I321" s="98"/>
    </row>
    <row r="322" spans="1:9">
      <c r="A322" s="86"/>
      <c r="B322" s="86"/>
      <c r="C322" s="86"/>
      <c r="D322" s="88"/>
      <c r="E322" s="88"/>
      <c r="F322" s="88"/>
      <c r="G322" s="96"/>
      <c r="H322" s="86"/>
      <c r="I322" s="98"/>
    </row>
    <row r="323" spans="1:9">
      <c r="A323" s="86"/>
      <c r="B323" s="86"/>
      <c r="C323" s="86"/>
      <c r="D323" s="88"/>
      <c r="E323" s="24"/>
      <c r="F323" s="25"/>
      <c r="G323" s="96"/>
      <c r="H323" s="86"/>
      <c r="I323" s="98"/>
    </row>
    <row r="324" spans="1:9">
      <c r="A324" s="86"/>
      <c r="B324" s="87"/>
      <c r="C324" s="87"/>
      <c r="D324" s="88"/>
      <c r="E324" s="24"/>
      <c r="F324" s="25"/>
      <c r="G324" s="96"/>
      <c r="H324" s="86"/>
      <c r="I324" s="98"/>
    </row>
    <row r="325" spans="1:9">
      <c r="A325" s="86"/>
      <c r="B325" s="87"/>
      <c r="C325" s="87"/>
      <c r="D325" s="88"/>
      <c r="E325" s="24"/>
      <c r="F325" s="25"/>
      <c r="G325" s="96"/>
      <c r="H325" s="86"/>
      <c r="I325" s="98"/>
    </row>
    <row r="326" spans="1:9">
      <c r="A326" s="86"/>
      <c r="B326" s="86"/>
      <c r="C326" s="86"/>
      <c r="D326" s="88"/>
      <c r="E326" s="24"/>
      <c r="F326" s="25"/>
      <c r="G326" s="96"/>
      <c r="H326" s="86"/>
      <c r="I326" s="98"/>
    </row>
    <row r="327" spans="1:9">
      <c r="A327" s="86"/>
      <c r="B327" s="86"/>
      <c r="C327" s="86"/>
      <c r="D327" s="88"/>
      <c r="E327" s="88"/>
      <c r="F327" s="82"/>
      <c r="G327" s="96"/>
      <c r="H327" s="86"/>
      <c r="I327" s="98"/>
    </row>
    <row r="328" spans="1:9">
      <c r="A328" s="86"/>
      <c r="B328" s="86"/>
      <c r="C328" s="86"/>
      <c r="D328" s="88"/>
      <c r="E328" s="24"/>
      <c r="F328" s="25"/>
      <c r="G328" s="96"/>
      <c r="H328" s="86"/>
      <c r="I328" s="98"/>
    </row>
    <row r="329" spans="1:9">
      <c r="A329" s="86"/>
      <c r="B329" s="86"/>
      <c r="C329" s="86"/>
      <c r="D329" s="88"/>
      <c r="E329" s="24"/>
      <c r="F329" s="25"/>
      <c r="G329" s="96"/>
      <c r="H329" s="86"/>
      <c r="I329" s="98"/>
    </row>
    <row r="330" spans="1:9">
      <c r="A330" s="86"/>
      <c r="B330" s="87"/>
      <c r="C330" s="87"/>
      <c r="D330" s="88"/>
      <c r="E330" s="24"/>
      <c r="F330" s="25"/>
      <c r="G330" s="96"/>
      <c r="H330" s="86"/>
      <c r="I330" s="98"/>
    </row>
    <row r="331" spans="1:9">
      <c r="A331" s="86"/>
      <c r="B331" s="86"/>
      <c r="C331" s="86"/>
      <c r="D331" s="88"/>
      <c r="E331" s="24"/>
      <c r="F331" s="25"/>
      <c r="G331" s="96"/>
      <c r="H331" s="86"/>
      <c r="I331" s="98"/>
    </row>
    <row r="332" spans="1:9">
      <c r="A332" s="86"/>
      <c r="B332" s="86"/>
      <c r="C332" s="86"/>
      <c r="D332" s="88"/>
      <c r="E332" s="24"/>
      <c r="F332" s="25"/>
      <c r="G332" s="96"/>
      <c r="H332" s="86"/>
      <c r="I332" s="98"/>
    </row>
    <row r="333" spans="1:9">
      <c r="A333" s="86"/>
      <c r="B333" s="86"/>
      <c r="C333" s="86"/>
      <c r="D333" s="88"/>
      <c r="E333" s="24"/>
      <c r="F333" s="25"/>
      <c r="G333" s="96"/>
      <c r="H333" s="86"/>
      <c r="I333" s="98"/>
    </row>
    <row r="334" spans="1:9">
      <c r="A334" s="86"/>
      <c r="B334" s="86"/>
      <c r="C334" s="86"/>
      <c r="D334" s="88"/>
      <c r="E334" s="91"/>
      <c r="F334" s="82"/>
      <c r="G334" s="96"/>
      <c r="H334" s="86"/>
      <c r="I334" s="98"/>
    </row>
    <row r="335" spans="1:9">
      <c r="A335" s="86"/>
      <c r="B335" s="86"/>
      <c r="C335" s="86"/>
      <c r="D335" s="88"/>
      <c r="E335" s="24"/>
      <c r="F335" s="25"/>
      <c r="G335" s="96"/>
      <c r="H335" s="86"/>
      <c r="I335" s="98"/>
    </row>
    <row r="336" spans="1:9">
      <c r="A336" s="86"/>
      <c r="B336" s="86"/>
      <c r="C336" s="86"/>
      <c r="D336" s="88"/>
      <c r="E336" s="24"/>
      <c r="F336" s="25"/>
      <c r="G336" s="96"/>
      <c r="H336" s="86"/>
      <c r="I336" s="98"/>
    </row>
    <row r="337" spans="1:9">
      <c r="A337" s="86"/>
      <c r="B337" s="86"/>
      <c r="C337" s="86"/>
      <c r="D337" s="88"/>
      <c r="E337" s="24"/>
      <c r="F337" s="25"/>
      <c r="G337" s="96"/>
      <c r="H337" s="86"/>
      <c r="I337" s="98"/>
    </row>
    <row r="338" spans="1:9">
      <c r="A338" s="86"/>
      <c r="B338" s="87"/>
      <c r="C338" s="87"/>
      <c r="D338" s="88"/>
      <c r="E338" s="88"/>
      <c r="F338" s="48"/>
      <c r="G338" s="96"/>
      <c r="H338" s="86"/>
      <c r="I338" s="98"/>
    </row>
    <row r="339" spans="1:9">
      <c r="A339" s="86"/>
      <c r="B339" s="87"/>
      <c r="C339" s="87"/>
      <c r="D339" s="88"/>
      <c r="E339" s="88"/>
      <c r="F339" s="82"/>
      <c r="G339" s="96"/>
      <c r="H339" s="86"/>
      <c r="I339" s="98"/>
    </row>
    <row r="340" spans="1:9">
      <c r="A340" s="86"/>
      <c r="B340" s="87"/>
      <c r="C340" s="87"/>
      <c r="D340" s="88"/>
      <c r="E340" s="24"/>
      <c r="F340" s="25"/>
      <c r="G340" s="96"/>
      <c r="H340" s="86"/>
      <c r="I340" s="98"/>
    </row>
    <row r="341" spans="1:9">
      <c r="A341" s="86"/>
      <c r="B341" s="87"/>
      <c r="C341" s="87"/>
      <c r="D341" s="88"/>
      <c r="E341" s="88"/>
      <c r="F341" s="48"/>
      <c r="G341" s="96"/>
      <c r="H341" s="86"/>
      <c r="I341" s="98"/>
    </row>
    <row r="342" spans="1:9">
      <c r="A342" s="86"/>
      <c r="B342" s="87"/>
      <c r="C342" s="87"/>
      <c r="D342" s="88"/>
      <c r="E342" s="88"/>
      <c r="F342" s="82"/>
      <c r="G342" s="96"/>
      <c r="H342" s="86"/>
      <c r="I342" s="98"/>
    </row>
    <row r="343" spans="1:9">
      <c r="A343" s="86"/>
      <c r="B343" s="86"/>
      <c r="C343" s="86"/>
      <c r="D343" s="88"/>
      <c r="E343" s="91"/>
      <c r="F343" s="82"/>
      <c r="G343" s="96"/>
      <c r="H343" s="86"/>
      <c r="I343" s="98"/>
    </row>
    <row r="344" spans="1:9">
      <c r="A344" s="86"/>
      <c r="B344" s="86"/>
      <c r="C344" s="86"/>
      <c r="D344" s="88"/>
      <c r="E344" s="24"/>
      <c r="F344" s="25"/>
      <c r="G344" s="96"/>
      <c r="H344" s="86"/>
      <c r="I344" s="98"/>
    </row>
    <row r="345" spans="1:9">
      <c r="H345" s="86"/>
      <c r="I345" s="98"/>
    </row>
    <row r="346" spans="1:9">
      <c r="A346" s="86"/>
      <c r="B346" s="86"/>
      <c r="C346" s="86"/>
      <c r="D346" s="88"/>
      <c r="E346" s="91"/>
      <c r="F346" s="82"/>
      <c r="G346" s="96"/>
      <c r="H346" s="86"/>
      <c r="I346" s="98"/>
    </row>
    <row r="347" spans="1:9">
      <c r="A347" s="86"/>
      <c r="B347" s="86"/>
      <c r="C347" s="86"/>
      <c r="D347" s="88"/>
      <c r="E347" s="24"/>
      <c r="F347" s="25"/>
      <c r="G347" s="96"/>
      <c r="H347" s="86"/>
      <c r="I347" s="98"/>
    </row>
    <row r="348" spans="1:9">
      <c r="A348" s="86"/>
      <c r="B348" s="86"/>
      <c r="C348" s="86"/>
      <c r="D348" s="88"/>
      <c r="E348" s="24"/>
      <c r="F348" s="25"/>
      <c r="G348" s="96"/>
      <c r="H348" s="86"/>
      <c r="I348" s="98"/>
    </row>
    <row r="349" spans="1:9">
      <c r="A349" s="86"/>
      <c r="B349" s="86"/>
      <c r="C349" s="86"/>
      <c r="D349" s="88"/>
      <c r="E349" s="24"/>
      <c r="F349" s="25"/>
      <c r="G349" s="96"/>
      <c r="H349" s="86"/>
      <c r="I349" s="98"/>
    </row>
    <row r="350" spans="1:9">
      <c r="A350" s="86"/>
      <c r="B350" s="86"/>
      <c r="C350" s="86"/>
      <c r="D350" s="88"/>
      <c r="E350" s="24"/>
      <c r="F350" s="25"/>
      <c r="G350" s="96"/>
      <c r="H350" s="86"/>
      <c r="I350" s="98"/>
    </row>
    <row r="351" spans="1:9">
      <c r="A351" s="86"/>
      <c r="B351" s="86"/>
      <c r="C351" s="86"/>
      <c r="D351" s="88"/>
      <c r="E351" s="24"/>
      <c r="F351" s="25"/>
      <c r="G351" s="96"/>
      <c r="H351" s="86"/>
      <c r="I351" s="98"/>
    </row>
    <row r="352" spans="1:9">
      <c r="A352" s="86"/>
      <c r="B352" s="86"/>
      <c r="C352" s="86"/>
      <c r="D352" s="88"/>
      <c r="E352" s="24"/>
      <c r="F352" s="25"/>
      <c r="G352" s="96"/>
      <c r="H352" s="86"/>
      <c r="I352" s="98"/>
    </row>
    <row r="353" spans="1:9">
      <c r="A353" s="86"/>
      <c r="B353" s="86"/>
      <c r="C353" s="86"/>
      <c r="D353" s="88"/>
      <c r="E353" s="93"/>
      <c r="F353" s="48"/>
      <c r="G353" s="96"/>
      <c r="H353" s="86"/>
      <c r="I353" s="98"/>
    </row>
    <row r="354" spans="1:9">
      <c r="A354" s="86"/>
      <c r="B354" s="86"/>
      <c r="C354" s="86"/>
      <c r="D354" s="88"/>
      <c r="E354" s="24"/>
      <c r="F354" s="25"/>
      <c r="G354" s="96"/>
      <c r="H354" s="86"/>
      <c r="I354" s="98"/>
    </row>
    <row r="355" spans="1:9">
      <c r="A355" s="86"/>
      <c r="B355" s="86"/>
      <c r="C355" s="86"/>
      <c r="D355" s="88"/>
      <c r="E355" s="24"/>
      <c r="F355" s="25"/>
      <c r="G355" s="96"/>
      <c r="H355" s="86"/>
      <c r="I355" s="98"/>
    </row>
    <row r="356" spans="1:9">
      <c r="A356" s="86"/>
      <c r="B356" s="86"/>
      <c r="C356" s="86"/>
      <c r="D356" s="88"/>
      <c r="E356" s="88"/>
      <c r="F356" s="48"/>
      <c r="G356" s="96"/>
      <c r="H356" s="86"/>
      <c r="I356" s="98"/>
    </row>
    <row r="357" spans="1:9">
      <c r="A357" s="86"/>
      <c r="B357" s="86"/>
      <c r="C357" s="86"/>
      <c r="D357" s="88"/>
      <c r="E357" s="88"/>
      <c r="F357" s="48"/>
      <c r="G357" s="96"/>
      <c r="H357" s="86"/>
      <c r="I357" s="98"/>
    </row>
    <row r="358" spans="1:9">
      <c r="A358" s="86"/>
      <c r="B358" s="86"/>
      <c r="C358" s="86"/>
      <c r="D358" s="88"/>
      <c r="E358" s="24"/>
      <c r="F358" s="25"/>
      <c r="G358" s="96"/>
      <c r="H358" s="86"/>
      <c r="I358" s="98"/>
    </row>
    <row r="359" spans="1:9">
      <c r="A359" s="86"/>
      <c r="B359" s="86"/>
      <c r="C359" s="86"/>
      <c r="D359" s="88"/>
      <c r="E359" s="24"/>
      <c r="F359" s="25"/>
      <c r="G359" s="96"/>
      <c r="H359" s="86"/>
      <c r="I359" s="98"/>
    </row>
    <row r="360" spans="1:9">
      <c r="A360" s="86"/>
      <c r="B360" s="86"/>
      <c r="C360" s="86"/>
      <c r="D360" s="88"/>
      <c r="E360" s="24"/>
      <c r="F360" s="25"/>
      <c r="G360" s="96"/>
      <c r="H360" s="86"/>
      <c r="I360" s="98"/>
    </row>
    <row r="361" spans="1:9">
      <c r="A361" s="86"/>
      <c r="B361" s="86"/>
      <c r="C361" s="86"/>
      <c r="D361" s="88"/>
      <c r="E361" s="24"/>
      <c r="F361" s="25"/>
      <c r="G361" s="96"/>
      <c r="H361" s="86"/>
      <c r="I361" s="98"/>
    </row>
    <row r="362" spans="1:9">
      <c r="A362" s="86"/>
      <c r="B362" s="86"/>
      <c r="C362" s="86"/>
      <c r="D362" s="88"/>
      <c r="E362" s="91"/>
      <c r="F362" s="82"/>
      <c r="G362" s="96"/>
      <c r="H362" s="86"/>
      <c r="I362" s="98"/>
    </row>
    <row r="363" spans="1:9">
      <c r="A363" s="86"/>
      <c r="B363" s="86"/>
      <c r="C363" s="86"/>
      <c r="D363" s="88"/>
      <c r="E363" s="24"/>
      <c r="F363" s="25"/>
      <c r="G363" s="96"/>
      <c r="H363" s="86"/>
      <c r="I363" s="98"/>
    </row>
    <row r="364" spans="1:9">
      <c r="A364" s="86"/>
      <c r="B364" s="86"/>
      <c r="C364" s="86"/>
      <c r="D364" s="88"/>
      <c r="E364" s="24"/>
      <c r="F364" s="25"/>
      <c r="G364" s="96"/>
      <c r="H364" s="86"/>
      <c r="I364" s="98"/>
    </row>
    <row r="365" spans="1:9">
      <c r="A365" s="86"/>
      <c r="B365" s="86"/>
      <c r="C365" s="86"/>
      <c r="D365" s="88"/>
      <c r="E365" s="24"/>
      <c r="F365" s="25"/>
      <c r="G365" s="96"/>
      <c r="H365" s="86"/>
      <c r="I365" s="98"/>
    </row>
    <row r="366" spans="1:9">
      <c r="A366" s="86"/>
      <c r="B366" s="86"/>
      <c r="C366" s="86"/>
      <c r="D366" s="88"/>
      <c r="E366" s="24"/>
      <c r="F366" s="25"/>
      <c r="G366" s="96"/>
      <c r="H366" s="86"/>
      <c r="I366" s="98"/>
    </row>
    <row r="367" spans="1:9">
      <c r="A367" s="86"/>
      <c r="B367" s="86"/>
      <c r="C367" s="86"/>
      <c r="D367" s="88"/>
      <c r="E367" s="91"/>
      <c r="F367" s="82"/>
      <c r="G367" s="96"/>
      <c r="H367" s="86"/>
      <c r="I367" s="98"/>
    </row>
    <row r="368" spans="1:9">
      <c r="A368" s="86"/>
      <c r="B368" s="86"/>
      <c r="C368" s="86"/>
      <c r="D368" s="88"/>
      <c r="E368" s="24"/>
      <c r="F368" s="25"/>
      <c r="G368" s="96"/>
      <c r="H368" s="86"/>
      <c r="I368" s="98"/>
    </row>
    <row r="369" spans="1:9">
      <c r="A369" s="86"/>
      <c r="B369" s="86"/>
      <c r="C369" s="86"/>
      <c r="D369" s="88"/>
      <c r="E369" s="88"/>
      <c r="F369" s="82"/>
      <c r="G369" s="96"/>
      <c r="H369" s="86"/>
      <c r="I369" s="98"/>
    </row>
    <row r="370" spans="1:9">
      <c r="A370" s="86"/>
      <c r="B370" s="86"/>
      <c r="C370" s="86"/>
      <c r="D370" s="88"/>
      <c r="E370" s="91"/>
      <c r="F370" s="82"/>
      <c r="G370" s="96"/>
      <c r="H370" s="86"/>
      <c r="I370" s="98"/>
    </row>
    <row r="371" spans="1:9">
      <c r="A371" s="86"/>
      <c r="B371" s="86"/>
      <c r="C371" s="86"/>
      <c r="D371" s="88"/>
      <c r="E371" s="24"/>
      <c r="F371" s="25"/>
      <c r="G371" s="96"/>
      <c r="H371" s="86"/>
      <c r="I371" s="98"/>
    </row>
    <row r="372" spans="1:9">
      <c r="A372" s="86"/>
      <c r="B372" s="86"/>
      <c r="C372" s="86"/>
      <c r="D372" s="88"/>
      <c r="E372" s="24"/>
      <c r="F372" s="25"/>
      <c r="G372" s="96"/>
      <c r="H372" s="86"/>
      <c r="I372" s="98"/>
    </row>
    <row r="373" spans="1:9">
      <c r="A373" s="86"/>
      <c r="B373" s="86"/>
      <c r="C373" s="86"/>
      <c r="D373" s="88"/>
      <c r="E373" s="24"/>
      <c r="F373" s="25"/>
      <c r="G373" s="96"/>
      <c r="H373" s="86"/>
      <c r="I373" s="98"/>
    </row>
    <row r="374" spans="1:9">
      <c r="A374" s="86"/>
      <c r="B374" s="86"/>
      <c r="C374" s="86"/>
      <c r="D374" s="88"/>
      <c r="E374" s="24"/>
      <c r="F374" s="25"/>
      <c r="G374" s="96"/>
      <c r="H374" s="86"/>
      <c r="I374" s="98"/>
    </row>
    <row r="375" spans="1:9">
      <c r="A375" s="86"/>
      <c r="B375" s="86"/>
      <c r="C375" s="86"/>
      <c r="D375" s="88"/>
      <c r="E375" s="88"/>
      <c r="F375" s="82"/>
      <c r="G375" s="96"/>
      <c r="H375" s="86"/>
      <c r="I375" s="98"/>
    </row>
    <row r="376" spans="1:9">
      <c r="A376" s="86"/>
      <c r="B376" s="86"/>
      <c r="C376" s="86"/>
      <c r="D376" s="88"/>
      <c r="E376" s="24"/>
      <c r="F376" s="25"/>
      <c r="G376" s="96"/>
      <c r="H376" s="86"/>
      <c r="I376" s="98"/>
    </row>
    <row r="377" spans="1:9">
      <c r="A377" s="86"/>
      <c r="B377" s="86"/>
      <c r="C377" s="86"/>
      <c r="D377" s="88"/>
      <c r="E377" s="24"/>
      <c r="F377" s="25"/>
      <c r="G377" s="96"/>
      <c r="H377" s="86"/>
      <c r="I377" s="98"/>
    </row>
    <row r="378" spans="1:9">
      <c r="A378" s="86"/>
      <c r="B378" s="86"/>
      <c r="C378" s="86"/>
      <c r="D378" s="88"/>
      <c r="E378" s="24"/>
      <c r="F378" s="25"/>
      <c r="G378" s="96"/>
      <c r="H378" s="86"/>
      <c r="I378" s="98"/>
    </row>
    <row r="379" spans="1:9">
      <c r="A379" s="86"/>
      <c r="B379" s="86"/>
      <c r="C379" s="86"/>
      <c r="D379" s="88"/>
      <c r="E379" s="88"/>
      <c r="F379" s="48"/>
      <c r="G379" s="96"/>
      <c r="H379" s="86"/>
      <c r="I379" s="98"/>
    </row>
    <row r="380" spans="1:9">
      <c r="A380" s="86"/>
      <c r="B380" s="86"/>
      <c r="C380" s="86"/>
      <c r="D380" s="88"/>
      <c r="E380" s="24"/>
      <c r="F380" s="25"/>
      <c r="G380" s="96"/>
      <c r="H380" s="86"/>
      <c r="I380" s="98"/>
    </row>
    <row r="381" spans="1:9">
      <c r="A381" s="86"/>
      <c r="B381" s="86"/>
      <c r="C381" s="86"/>
      <c r="D381" s="88"/>
      <c r="E381" s="24"/>
      <c r="F381" s="25"/>
      <c r="G381" s="96"/>
      <c r="H381" s="86"/>
      <c r="I381" s="98"/>
    </row>
    <row r="382" spans="1:9">
      <c r="A382" s="86"/>
      <c r="B382" s="86"/>
      <c r="C382" s="86"/>
      <c r="D382" s="88"/>
      <c r="E382" s="24"/>
      <c r="F382" s="25"/>
      <c r="G382" s="96"/>
      <c r="H382" s="86"/>
      <c r="I382" s="98"/>
    </row>
    <row r="383" spans="1:9">
      <c r="A383" s="86"/>
      <c r="B383" s="86"/>
      <c r="C383" s="86"/>
      <c r="D383" s="88"/>
      <c r="E383" s="24"/>
      <c r="F383" s="25"/>
      <c r="G383" s="96"/>
      <c r="H383" s="86"/>
      <c r="I383" s="98"/>
    </row>
    <row r="384" spans="1:9">
      <c r="A384" s="86"/>
      <c r="B384" s="86"/>
      <c r="C384" s="86"/>
      <c r="D384" s="88"/>
      <c r="E384" s="91"/>
      <c r="F384" s="82"/>
      <c r="G384" s="96"/>
      <c r="H384" s="86"/>
      <c r="I384" s="98"/>
    </row>
    <row r="385" spans="1:9">
      <c r="A385" s="86"/>
      <c r="B385" s="86"/>
      <c r="C385" s="86"/>
      <c r="D385" s="88"/>
      <c r="E385" s="24"/>
      <c r="F385" s="25"/>
      <c r="G385" s="96"/>
      <c r="H385" s="86"/>
      <c r="I385" s="98"/>
    </row>
    <row r="386" spans="1:9">
      <c r="A386" s="86"/>
      <c r="B386" s="86"/>
      <c r="C386" s="86"/>
      <c r="D386" s="88"/>
      <c r="E386" s="91"/>
      <c r="F386" s="48"/>
      <c r="G386" s="96"/>
      <c r="H386" s="86"/>
      <c r="I386" s="98"/>
    </row>
    <row r="387" spans="1:9">
      <c r="A387" s="86"/>
      <c r="B387" s="86"/>
      <c r="C387" s="86"/>
      <c r="D387" s="88"/>
      <c r="E387" s="24"/>
      <c r="F387" s="25"/>
      <c r="G387" s="96"/>
      <c r="H387" s="86"/>
      <c r="I387" s="98"/>
    </row>
    <row r="388" spans="1:9">
      <c r="A388" s="86"/>
      <c r="B388" s="86"/>
      <c r="C388" s="86"/>
      <c r="D388" s="88"/>
      <c r="E388" s="24"/>
      <c r="F388" s="25"/>
      <c r="G388" s="96"/>
      <c r="H388" s="86"/>
      <c r="I388" s="98"/>
    </row>
    <row r="389" spans="1:9">
      <c r="A389" s="86"/>
      <c r="B389" s="86"/>
      <c r="C389" s="86"/>
      <c r="D389" s="88"/>
      <c r="E389" s="24"/>
      <c r="F389" s="25"/>
      <c r="G389" s="96"/>
      <c r="H389" s="86"/>
      <c r="I389" s="98"/>
    </row>
    <row r="390" spans="1:9">
      <c r="A390" s="86"/>
      <c r="B390" s="86"/>
      <c r="C390" s="86"/>
      <c r="D390" s="88"/>
      <c r="E390" s="24"/>
      <c r="F390" s="25"/>
      <c r="G390" s="96"/>
      <c r="H390" s="86"/>
      <c r="I390" s="98"/>
    </row>
    <row r="391" spans="1:9">
      <c r="A391" s="86"/>
      <c r="B391" s="86"/>
      <c r="C391" s="86"/>
      <c r="D391" s="88"/>
      <c r="E391" s="88"/>
      <c r="F391" s="82"/>
      <c r="G391" s="96"/>
      <c r="H391" s="86"/>
      <c r="I391" s="98"/>
    </row>
    <row r="392" spans="1:9">
      <c r="A392" s="86"/>
      <c r="B392" s="86"/>
      <c r="C392" s="86"/>
      <c r="D392" s="88"/>
      <c r="E392" s="24"/>
      <c r="F392" s="25"/>
      <c r="G392" s="96"/>
      <c r="H392" s="86"/>
      <c r="I392" s="98"/>
    </row>
    <row r="393" spans="1:9">
      <c r="A393" s="86"/>
      <c r="B393" s="86"/>
      <c r="C393" s="86"/>
      <c r="D393" s="88"/>
      <c r="E393" s="24"/>
      <c r="F393" s="25"/>
      <c r="G393" s="96"/>
      <c r="H393" s="86"/>
      <c r="I393" s="98"/>
    </row>
    <row r="394" spans="1:9">
      <c r="A394" s="86"/>
      <c r="B394" s="86"/>
      <c r="C394" s="86"/>
      <c r="D394" s="88"/>
      <c r="E394" s="24"/>
      <c r="F394" s="25"/>
      <c r="G394" s="96"/>
      <c r="H394" s="86"/>
      <c r="I394" s="98"/>
    </row>
    <row r="395" spans="1:9">
      <c r="A395" s="86"/>
      <c r="B395" s="86"/>
      <c r="C395" s="86"/>
      <c r="D395" s="88"/>
      <c r="E395" s="24"/>
      <c r="F395" s="25"/>
      <c r="G395" s="96"/>
      <c r="H395" s="86"/>
      <c r="I395" s="98"/>
    </row>
    <row r="396" spans="1:9">
      <c r="A396" s="86"/>
      <c r="B396" s="86"/>
      <c r="C396" s="86"/>
      <c r="D396" s="88"/>
      <c r="E396" s="24"/>
      <c r="F396" s="25"/>
      <c r="G396" s="96"/>
      <c r="H396" s="86"/>
      <c r="I396" s="98"/>
    </row>
    <row r="397" spans="1:9">
      <c r="A397" s="86"/>
      <c r="B397" s="86"/>
      <c r="C397" s="86"/>
      <c r="D397" s="88"/>
      <c r="E397" s="24"/>
      <c r="F397" s="25"/>
      <c r="G397" s="96"/>
      <c r="H397" s="86"/>
      <c r="I397" s="98"/>
    </row>
    <row r="398" spans="1:9">
      <c r="A398" s="86"/>
      <c r="B398" s="86"/>
      <c r="C398" s="86"/>
      <c r="D398" s="88"/>
      <c r="E398" s="24"/>
      <c r="F398" s="25"/>
      <c r="G398" s="96"/>
      <c r="H398" s="86"/>
      <c r="I398" s="98"/>
    </row>
    <row r="399" spans="1:9">
      <c r="A399" s="86"/>
      <c r="B399" s="86"/>
      <c r="C399" s="86"/>
      <c r="D399" s="88"/>
      <c r="E399" s="24"/>
      <c r="F399" s="25"/>
      <c r="G399" s="96"/>
      <c r="H399" s="86"/>
      <c r="I399" s="98"/>
    </row>
    <row r="400" spans="1:9">
      <c r="A400" s="86"/>
      <c r="B400" s="86"/>
      <c r="C400" s="86"/>
      <c r="D400" s="88"/>
      <c r="E400" s="24"/>
      <c r="F400" s="25"/>
      <c r="G400" s="96"/>
      <c r="H400" s="86"/>
      <c r="I400" s="98"/>
    </row>
    <row r="401" spans="1:9">
      <c r="A401" s="86"/>
      <c r="B401" s="86"/>
      <c r="C401" s="86"/>
      <c r="D401" s="88"/>
      <c r="E401" s="24"/>
      <c r="F401" s="25"/>
      <c r="G401" s="96"/>
      <c r="H401" s="86"/>
      <c r="I401" s="98"/>
    </row>
    <row r="402" spans="1:9">
      <c r="A402" s="86"/>
      <c r="B402" s="86"/>
      <c r="C402" s="86"/>
      <c r="D402" s="88"/>
      <c r="E402" s="24"/>
      <c r="F402" s="25"/>
      <c r="G402" s="96"/>
      <c r="H402" s="86"/>
      <c r="I402" s="98"/>
    </row>
    <row r="403" spans="1:9">
      <c r="A403" s="86"/>
      <c r="B403" s="86"/>
      <c r="C403" s="86"/>
      <c r="D403" s="88"/>
      <c r="E403" s="24"/>
      <c r="F403" s="25"/>
      <c r="G403" s="96"/>
      <c r="H403" s="86"/>
      <c r="I403" s="98"/>
    </row>
    <row r="404" spans="1:9">
      <c r="A404" s="86"/>
      <c r="B404" s="86"/>
      <c r="C404" s="86"/>
      <c r="D404" s="88"/>
      <c r="E404" s="24"/>
      <c r="F404" s="25"/>
      <c r="G404" s="96"/>
      <c r="H404" s="86"/>
      <c r="I404" s="98"/>
    </row>
    <row r="405" spans="1:9">
      <c r="A405" s="86"/>
      <c r="B405" s="86"/>
      <c r="C405" s="86"/>
      <c r="D405" s="88"/>
      <c r="E405" s="24"/>
      <c r="F405" s="25"/>
      <c r="G405" s="96"/>
      <c r="H405" s="86"/>
      <c r="I405" s="98"/>
    </row>
    <row r="406" spans="1:9">
      <c r="A406" s="86"/>
      <c r="B406" s="86"/>
      <c r="C406" s="86"/>
      <c r="D406" s="88"/>
      <c r="E406" s="24"/>
      <c r="F406" s="25"/>
      <c r="G406" s="96"/>
      <c r="H406" s="86"/>
      <c r="I406" s="98"/>
    </row>
    <row r="407" spans="1:9">
      <c r="A407" s="86"/>
      <c r="B407" s="86"/>
      <c r="C407" s="86"/>
      <c r="D407" s="88"/>
      <c r="E407" s="24"/>
      <c r="F407" s="25"/>
      <c r="G407" s="96"/>
      <c r="H407" s="86"/>
      <c r="I407" s="98"/>
    </row>
    <row r="408" spans="1:9">
      <c r="A408" s="86"/>
      <c r="B408" s="86"/>
      <c r="C408" s="86"/>
      <c r="D408" s="88"/>
      <c r="E408" s="24"/>
      <c r="F408" s="25"/>
      <c r="G408" s="96"/>
      <c r="H408" s="86"/>
      <c r="I408" s="98"/>
    </row>
    <row r="409" spans="1:9">
      <c r="A409" s="86"/>
      <c r="B409" s="86"/>
      <c r="C409" s="86"/>
      <c r="D409" s="88"/>
      <c r="E409" s="24"/>
      <c r="F409" s="25"/>
      <c r="G409" s="96"/>
      <c r="H409" s="86"/>
      <c r="I409" s="98"/>
    </row>
    <row r="410" spans="1:9">
      <c r="A410" s="86"/>
      <c r="B410" s="86"/>
      <c r="C410" s="86"/>
      <c r="D410" s="88"/>
      <c r="E410" s="24"/>
      <c r="F410" s="25"/>
      <c r="G410" s="96"/>
      <c r="H410" s="86"/>
      <c r="I410" s="98"/>
    </row>
    <row r="411" spans="1:9">
      <c r="A411" s="86"/>
      <c r="B411" s="86"/>
      <c r="C411" s="86"/>
      <c r="D411" s="88"/>
      <c r="E411" s="24"/>
      <c r="F411" s="25"/>
      <c r="G411" s="96"/>
      <c r="H411" s="86"/>
      <c r="I411" s="98"/>
    </row>
    <row r="412" spans="1:9">
      <c r="A412" s="86"/>
      <c r="B412" s="86"/>
      <c r="C412" s="86"/>
      <c r="D412" s="88"/>
      <c r="E412" s="24"/>
      <c r="F412" s="25"/>
      <c r="G412" s="96"/>
      <c r="H412" s="86"/>
      <c r="I412" s="98"/>
    </row>
    <row r="413" spans="1:9">
      <c r="A413" s="86"/>
      <c r="B413" s="86"/>
      <c r="C413" s="86"/>
      <c r="D413" s="88"/>
      <c r="E413" s="24"/>
      <c r="F413" s="25"/>
      <c r="G413" s="96"/>
      <c r="H413" s="86"/>
      <c r="I413" s="98"/>
    </row>
    <row r="414" spans="1:9">
      <c r="A414" s="86"/>
      <c r="B414" s="86"/>
      <c r="C414" s="86"/>
      <c r="D414" s="88"/>
      <c r="E414" s="24"/>
      <c r="F414" s="25"/>
      <c r="G414" s="96"/>
      <c r="H414" s="86"/>
      <c r="I414" s="98"/>
    </row>
    <row r="415" spans="1:9">
      <c r="A415" s="86"/>
      <c r="B415" s="86"/>
      <c r="C415" s="86"/>
      <c r="D415" s="88"/>
      <c r="E415" s="24"/>
      <c r="F415" s="25"/>
      <c r="G415" s="96"/>
      <c r="H415" s="86"/>
      <c r="I415" s="98"/>
    </row>
    <row r="416" spans="1:9">
      <c r="A416" s="86"/>
      <c r="B416" s="86"/>
      <c r="C416" s="86"/>
      <c r="D416" s="88"/>
      <c r="E416" s="24"/>
      <c r="F416" s="25"/>
      <c r="G416" s="96"/>
      <c r="H416" s="86"/>
      <c r="I416" s="98"/>
    </row>
    <row r="417" spans="1:9">
      <c r="A417" s="86"/>
      <c r="B417" s="86"/>
      <c r="C417" s="86"/>
      <c r="D417" s="88"/>
      <c r="E417" s="91"/>
      <c r="F417" s="82"/>
      <c r="G417" s="96"/>
      <c r="H417" s="86"/>
      <c r="I417" s="98"/>
    </row>
    <row r="418" spans="1:9">
      <c r="A418" s="86"/>
      <c r="B418" s="86"/>
      <c r="C418" s="86"/>
      <c r="D418" s="88"/>
      <c r="E418" s="24"/>
      <c r="F418" s="25"/>
      <c r="G418" s="96"/>
      <c r="H418" s="86"/>
      <c r="I418" s="98"/>
    </row>
    <row r="419" spans="1:9">
      <c r="A419" s="86"/>
      <c r="B419" s="86"/>
      <c r="C419" s="86"/>
      <c r="D419" s="88"/>
      <c r="E419" s="88"/>
      <c r="F419" s="82"/>
      <c r="G419" s="96"/>
      <c r="H419" s="86"/>
      <c r="I419" s="98"/>
    </row>
    <row r="420" spans="1:9">
      <c r="A420" s="86"/>
      <c r="B420" s="86"/>
      <c r="C420" s="86"/>
      <c r="D420" s="88"/>
      <c r="E420" s="91"/>
      <c r="F420" s="82"/>
      <c r="G420" s="96"/>
      <c r="H420" s="86"/>
      <c r="I420" s="98"/>
    </row>
    <row r="421" spans="1:9">
      <c r="A421" s="86"/>
      <c r="B421" s="86"/>
      <c r="C421" s="86"/>
      <c r="D421" s="88"/>
      <c r="E421" s="24"/>
      <c r="F421" s="25"/>
      <c r="G421" s="96"/>
      <c r="H421" s="86"/>
      <c r="I421" s="98"/>
    </row>
    <row r="422" spans="1:9">
      <c r="A422" s="86"/>
      <c r="B422" s="86"/>
      <c r="C422" s="86"/>
      <c r="D422" s="88"/>
      <c r="E422" s="24"/>
      <c r="F422" s="25"/>
      <c r="G422" s="96"/>
      <c r="H422" s="86"/>
      <c r="I422" s="98"/>
    </row>
    <row r="423" spans="1:9">
      <c r="A423" s="86"/>
      <c r="B423" s="86"/>
      <c r="C423" s="86"/>
      <c r="D423" s="88"/>
      <c r="E423" s="24"/>
      <c r="F423" s="25"/>
      <c r="G423" s="96"/>
      <c r="H423" s="86"/>
      <c r="I423" s="98"/>
    </row>
    <row r="424" spans="1:9">
      <c r="A424" s="86"/>
      <c r="B424" s="86"/>
      <c r="C424" s="86"/>
      <c r="D424" s="88"/>
      <c r="E424" s="24"/>
      <c r="F424" s="25"/>
      <c r="G424" s="96"/>
      <c r="H424" s="86"/>
      <c r="I424" s="98"/>
    </row>
    <row r="425" spans="1:9">
      <c r="A425" s="86"/>
      <c r="B425" s="86"/>
      <c r="C425" s="86"/>
      <c r="D425" s="88"/>
      <c r="E425" s="24"/>
      <c r="F425" s="25"/>
      <c r="G425" s="96"/>
      <c r="H425" s="86"/>
      <c r="I425" s="98"/>
    </row>
    <row r="426" spans="1:9">
      <c r="A426" s="86"/>
      <c r="B426" s="86"/>
      <c r="C426" s="86"/>
      <c r="D426" s="88"/>
      <c r="E426" s="91"/>
      <c r="F426" s="82"/>
      <c r="G426" s="96"/>
      <c r="H426" s="86"/>
      <c r="I426" s="98"/>
    </row>
    <row r="427" spans="1:9">
      <c r="A427" s="86"/>
      <c r="B427" s="86"/>
      <c r="C427" s="86"/>
      <c r="D427" s="88"/>
      <c r="E427" s="88"/>
      <c r="F427" s="82"/>
      <c r="G427" s="96"/>
      <c r="H427" s="86"/>
      <c r="I427" s="98"/>
    </row>
    <row r="428" spans="1:9">
      <c r="A428" s="86"/>
      <c r="B428" s="86"/>
      <c r="C428" s="86"/>
      <c r="D428" s="88"/>
      <c r="E428" s="24"/>
      <c r="F428" s="25"/>
      <c r="G428" s="96"/>
      <c r="H428" s="86"/>
      <c r="I428" s="98"/>
    </row>
    <row r="429" spans="1:9">
      <c r="A429" s="86"/>
      <c r="B429" s="86"/>
      <c r="C429" s="86"/>
      <c r="D429" s="88"/>
      <c r="E429" s="24"/>
      <c r="F429" s="25"/>
      <c r="G429" s="96"/>
      <c r="H429" s="86"/>
      <c r="I429" s="98"/>
    </row>
    <row r="430" spans="1:9">
      <c r="A430" s="86"/>
      <c r="B430" s="86"/>
      <c r="C430" s="86"/>
      <c r="D430" s="88"/>
      <c r="E430" s="24"/>
      <c r="F430" s="25"/>
      <c r="G430" s="96"/>
      <c r="H430" s="86"/>
      <c r="I430" s="98"/>
    </row>
    <row r="431" spans="1:9">
      <c r="A431" s="86"/>
      <c r="B431" s="86"/>
      <c r="C431" s="86"/>
      <c r="D431" s="88"/>
      <c r="E431" s="24"/>
      <c r="F431" s="25"/>
      <c r="G431" s="96"/>
      <c r="H431" s="86"/>
      <c r="I431" s="98"/>
    </row>
    <row r="432" spans="1:9">
      <c r="A432" s="86"/>
      <c r="B432" s="86"/>
      <c r="C432" s="86"/>
      <c r="D432" s="88"/>
      <c r="E432" s="24"/>
      <c r="F432" s="25"/>
      <c r="G432" s="96"/>
      <c r="H432" s="86"/>
      <c r="I432" s="98"/>
    </row>
    <row r="433" spans="1:9">
      <c r="A433" s="86"/>
      <c r="B433" s="86"/>
      <c r="C433" s="86"/>
      <c r="D433" s="88"/>
      <c r="E433" s="88"/>
      <c r="F433" s="48"/>
      <c r="G433" s="96"/>
      <c r="H433" s="86"/>
      <c r="I433" s="98"/>
    </row>
    <row r="434" spans="1:9">
      <c r="A434" s="86"/>
      <c r="B434" s="86"/>
      <c r="C434" s="86"/>
      <c r="D434" s="88"/>
      <c r="E434" s="24"/>
      <c r="F434" s="25"/>
      <c r="G434" s="96"/>
      <c r="H434" s="86"/>
      <c r="I434" s="98"/>
    </row>
    <row r="435" spans="1:9">
      <c r="A435" s="86"/>
      <c r="B435" s="86"/>
      <c r="C435" s="86"/>
      <c r="D435" s="88"/>
      <c r="E435" s="88"/>
      <c r="F435" s="82"/>
      <c r="G435" s="96"/>
      <c r="H435" s="86"/>
      <c r="I435" s="98"/>
    </row>
    <row r="436" spans="1:9">
      <c r="A436" s="86"/>
      <c r="B436" s="86"/>
      <c r="C436" s="86"/>
      <c r="D436" s="88"/>
      <c r="E436" s="24"/>
      <c r="F436" s="25"/>
      <c r="G436" s="96"/>
      <c r="H436" s="86"/>
      <c r="I436" s="98"/>
    </row>
    <row r="437" spans="1:9">
      <c r="A437" s="86"/>
      <c r="B437" s="86"/>
      <c r="C437" s="86"/>
      <c r="D437" s="88"/>
      <c r="E437" s="24"/>
      <c r="F437" s="25"/>
      <c r="G437" s="96"/>
      <c r="H437" s="86"/>
      <c r="I437" s="98"/>
    </row>
    <row r="438" spans="1:9">
      <c r="A438" s="86"/>
      <c r="B438" s="86"/>
      <c r="C438" s="86"/>
      <c r="D438" s="88"/>
      <c r="E438" s="24"/>
      <c r="F438" s="25"/>
      <c r="G438" s="96"/>
      <c r="H438" s="86"/>
      <c r="I438" s="98"/>
    </row>
    <row r="439" spans="1:9">
      <c r="A439" s="86"/>
      <c r="B439" s="86"/>
      <c r="C439" s="86"/>
      <c r="D439" s="88"/>
      <c r="E439" s="88"/>
      <c r="F439" s="48"/>
      <c r="G439" s="96"/>
      <c r="H439" s="86"/>
      <c r="I439" s="98"/>
    </row>
    <row r="440" spans="1:9">
      <c r="A440" s="86"/>
      <c r="B440" s="86"/>
      <c r="C440" s="86"/>
      <c r="D440" s="88"/>
      <c r="E440" s="91"/>
      <c r="F440" s="82"/>
      <c r="G440" s="96"/>
      <c r="H440" s="86"/>
      <c r="I440" s="98"/>
    </row>
    <row r="441" spans="1:9">
      <c r="A441" s="86"/>
      <c r="B441" s="86"/>
      <c r="C441" s="86"/>
      <c r="D441" s="88"/>
      <c r="E441" s="24"/>
      <c r="F441" s="25"/>
      <c r="G441" s="96"/>
      <c r="H441" s="86"/>
      <c r="I441" s="98"/>
    </row>
    <row r="442" spans="1:9">
      <c r="A442" s="86"/>
      <c r="B442" s="86"/>
      <c r="C442" s="86"/>
      <c r="D442" s="88"/>
      <c r="E442" s="24"/>
      <c r="F442" s="25"/>
      <c r="G442" s="96"/>
      <c r="H442" s="86"/>
      <c r="I442" s="98"/>
    </row>
    <row r="443" spans="1:9">
      <c r="A443" s="86"/>
      <c r="B443" s="86"/>
      <c r="C443" s="86"/>
      <c r="D443" s="88"/>
      <c r="E443" s="24"/>
      <c r="F443" s="25"/>
      <c r="G443" s="96"/>
      <c r="H443" s="86"/>
      <c r="I443" s="98"/>
    </row>
    <row r="444" spans="1:9">
      <c r="A444" s="86"/>
      <c r="B444" s="86"/>
      <c r="C444" s="86"/>
      <c r="D444" s="88"/>
      <c r="E444" s="88"/>
      <c r="F444" s="48"/>
      <c r="G444" s="96"/>
      <c r="H444" s="86"/>
      <c r="I444" s="98"/>
    </row>
    <row r="445" spans="1:9">
      <c r="A445" s="86"/>
      <c r="B445" s="86"/>
      <c r="C445" s="86"/>
      <c r="D445" s="88"/>
      <c r="E445" s="88"/>
      <c r="F445" s="48"/>
      <c r="G445" s="96"/>
      <c r="H445" s="86"/>
      <c r="I445" s="98"/>
    </row>
    <row r="446" spans="1:9">
      <c r="A446" s="86"/>
      <c r="B446" s="86"/>
      <c r="C446" s="86"/>
      <c r="D446" s="88"/>
      <c r="E446" s="88"/>
      <c r="F446" s="48"/>
      <c r="G446" s="96"/>
      <c r="H446" s="86"/>
      <c r="I446" s="98"/>
    </row>
    <row r="447" spans="1:9">
      <c r="A447" s="86"/>
      <c r="B447" s="86"/>
      <c r="C447" s="86"/>
      <c r="D447" s="88"/>
      <c r="E447" s="88"/>
      <c r="F447" s="48"/>
      <c r="G447" s="96"/>
      <c r="H447" s="86"/>
      <c r="I447" s="98"/>
    </row>
    <row r="448" spans="1:9">
      <c r="A448" s="86"/>
      <c r="B448" s="86"/>
      <c r="C448" s="86"/>
      <c r="D448" s="88"/>
      <c r="E448" s="24"/>
      <c r="F448" s="25"/>
      <c r="G448" s="96"/>
      <c r="H448" s="86"/>
      <c r="I448" s="98"/>
    </row>
    <row r="449" spans="1:9">
      <c r="A449" s="86"/>
      <c r="B449" s="86"/>
      <c r="C449" s="86"/>
      <c r="D449" s="88"/>
      <c r="E449" s="24"/>
      <c r="F449" s="25"/>
      <c r="G449" s="96"/>
      <c r="H449" s="86"/>
      <c r="I449" s="98"/>
    </row>
    <row r="450" spans="1:9">
      <c r="A450" s="86"/>
      <c r="B450" s="86"/>
      <c r="C450" s="86"/>
      <c r="D450" s="88"/>
      <c r="E450" s="24"/>
      <c r="F450" s="25"/>
      <c r="G450" s="96"/>
      <c r="H450" s="86"/>
      <c r="I450" s="98"/>
    </row>
    <row r="451" spans="1:9">
      <c r="A451" s="86"/>
      <c r="B451" s="86"/>
      <c r="C451" s="86"/>
      <c r="D451" s="88"/>
      <c r="E451" s="24"/>
      <c r="F451" s="25"/>
      <c r="G451" s="96"/>
      <c r="H451" s="86"/>
      <c r="I451" s="98"/>
    </row>
    <row r="452" spans="1:9">
      <c r="A452" s="86"/>
      <c r="B452" s="86"/>
      <c r="C452" s="86"/>
      <c r="D452" s="88"/>
      <c r="E452" s="24"/>
      <c r="F452" s="25"/>
      <c r="G452" s="96"/>
      <c r="H452" s="86"/>
      <c r="I452" s="98"/>
    </row>
    <row r="453" spans="1:9">
      <c r="A453" s="86"/>
      <c r="B453" s="86"/>
      <c r="C453" s="86"/>
      <c r="D453" s="88"/>
      <c r="E453" s="24"/>
      <c r="F453" s="25"/>
      <c r="G453" s="96"/>
      <c r="H453" s="86"/>
      <c r="I453" s="98"/>
    </row>
    <row r="454" spans="1:9">
      <c r="A454" s="86"/>
      <c r="B454" s="86"/>
      <c r="C454" s="86"/>
      <c r="D454" s="88"/>
      <c r="E454" s="24"/>
      <c r="F454" s="25"/>
      <c r="G454" s="96"/>
      <c r="H454" s="86"/>
      <c r="I454" s="98"/>
    </row>
    <row r="455" spans="1:9">
      <c r="A455" s="86"/>
      <c r="B455" s="86"/>
      <c r="C455" s="86"/>
      <c r="D455" s="88"/>
      <c r="E455" s="24"/>
      <c r="F455" s="25"/>
      <c r="G455" s="96"/>
      <c r="H455" s="86"/>
      <c r="I455" s="98"/>
    </row>
    <row r="456" spans="1:9">
      <c r="A456" s="86"/>
      <c r="B456" s="86"/>
      <c r="C456" s="86"/>
      <c r="D456" s="88"/>
      <c r="E456" s="24"/>
      <c r="F456" s="25"/>
      <c r="G456" s="96"/>
      <c r="H456" s="86"/>
      <c r="I456" s="98"/>
    </row>
    <row r="457" spans="1:9">
      <c r="A457" s="86"/>
      <c r="B457" s="86"/>
      <c r="C457" s="86"/>
      <c r="D457" s="88"/>
      <c r="E457" s="24"/>
      <c r="F457" s="25"/>
      <c r="G457" s="96"/>
      <c r="H457" s="86"/>
      <c r="I457" s="98"/>
    </row>
    <row r="458" spans="1:9">
      <c r="A458" s="86"/>
      <c r="B458" s="86"/>
      <c r="C458" s="86"/>
      <c r="D458" s="88"/>
      <c r="E458" s="24"/>
      <c r="F458" s="25"/>
      <c r="G458" s="96"/>
      <c r="H458" s="86"/>
      <c r="I458" s="98"/>
    </row>
    <row r="459" spans="1:9">
      <c r="A459" s="86"/>
      <c r="B459" s="86"/>
      <c r="C459" s="86"/>
      <c r="D459" s="88"/>
      <c r="E459" s="24"/>
      <c r="F459" s="25"/>
      <c r="G459" s="96"/>
      <c r="H459" s="86"/>
      <c r="I459" s="98"/>
    </row>
    <row r="460" spans="1:9">
      <c r="A460" s="86"/>
      <c r="B460" s="86"/>
      <c r="C460" s="86"/>
      <c r="D460" s="88"/>
      <c r="E460" s="24"/>
      <c r="F460" s="25"/>
      <c r="G460" s="96"/>
      <c r="H460" s="86"/>
      <c r="I460" s="98"/>
    </row>
    <row r="461" spans="1:9">
      <c r="A461" s="86"/>
      <c r="B461" s="86"/>
      <c r="C461" s="86"/>
      <c r="D461" s="88"/>
      <c r="E461" s="24"/>
      <c r="F461" s="25"/>
      <c r="G461" s="96"/>
      <c r="H461" s="86"/>
      <c r="I461" s="98"/>
    </row>
    <row r="462" spans="1:9">
      <c r="A462" s="86"/>
      <c r="B462" s="86"/>
      <c r="C462" s="86"/>
      <c r="D462" s="88"/>
      <c r="E462" s="24"/>
      <c r="F462" s="25"/>
      <c r="G462" s="96"/>
      <c r="H462" s="86"/>
      <c r="I462" s="98"/>
    </row>
    <row r="463" spans="1:9">
      <c r="A463" s="86"/>
      <c r="B463" s="86"/>
      <c r="C463" s="86"/>
      <c r="D463" s="88"/>
      <c r="E463" s="88"/>
      <c r="F463" s="82"/>
      <c r="G463" s="96"/>
      <c r="H463" s="86"/>
      <c r="I463" s="98"/>
    </row>
    <row r="464" spans="1:9">
      <c r="A464" s="86"/>
      <c r="B464" s="86"/>
      <c r="C464" s="86"/>
      <c r="D464" s="88"/>
      <c r="E464" s="24"/>
      <c r="F464" s="25"/>
      <c r="G464" s="96"/>
      <c r="H464" s="86"/>
      <c r="I464" s="98"/>
    </row>
    <row r="465" spans="1:9">
      <c r="A465" s="86"/>
      <c r="B465" s="86"/>
      <c r="C465" s="86"/>
      <c r="D465" s="88"/>
      <c r="E465" s="24"/>
      <c r="F465" s="25"/>
      <c r="G465" s="96"/>
      <c r="H465" s="86"/>
      <c r="I465" s="98"/>
    </row>
    <row r="466" spans="1:9">
      <c r="A466" s="86"/>
      <c r="B466" s="86"/>
      <c r="C466" s="86"/>
      <c r="D466" s="88"/>
      <c r="E466" s="24"/>
      <c r="F466" s="25"/>
      <c r="G466" s="96"/>
      <c r="H466" s="86"/>
      <c r="I466" s="98"/>
    </row>
    <row r="467" spans="1:9">
      <c r="A467" s="86"/>
      <c r="B467" s="86"/>
      <c r="C467" s="86"/>
      <c r="D467" s="88"/>
      <c r="E467" s="24"/>
      <c r="F467" s="25"/>
      <c r="G467" s="96"/>
      <c r="H467" s="86"/>
      <c r="I467" s="98"/>
    </row>
    <row r="468" spans="1:9">
      <c r="A468" s="86"/>
      <c r="B468" s="86"/>
      <c r="C468" s="86"/>
      <c r="D468" s="88"/>
      <c r="E468" s="24"/>
      <c r="F468" s="25"/>
      <c r="G468" s="96"/>
      <c r="H468" s="86"/>
      <c r="I468" s="98"/>
    </row>
    <row r="469" spans="1:9">
      <c r="A469" s="86"/>
      <c r="B469" s="86"/>
      <c r="C469" s="86"/>
      <c r="D469" s="88"/>
      <c r="E469" s="24"/>
      <c r="F469" s="25"/>
      <c r="G469" s="96"/>
      <c r="H469" s="86"/>
      <c r="I469" s="98"/>
    </row>
    <row r="470" spans="1:9">
      <c r="A470" s="86"/>
      <c r="B470" s="86"/>
      <c r="C470" s="86"/>
      <c r="D470" s="88"/>
      <c r="E470" s="24"/>
      <c r="F470" s="25"/>
      <c r="G470" s="96"/>
      <c r="H470" s="86"/>
      <c r="I470" s="98"/>
    </row>
    <row r="471" spans="1:9">
      <c r="A471" s="86"/>
      <c r="B471" s="86"/>
      <c r="C471" s="86"/>
      <c r="D471" s="88"/>
      <c r="E471" s="88"/>
      <c r="F471" s="82"/>
      <c r="G471" s="96"/>
      <c r="H471" s="86"/>
      <c r="I471" s="98"/>
    </row>
    <row r="472" spans="1:9">
      <c r="A472" s="86"/>
      <c r="B472" s="86"/>
      <c r="C472" s="86"/>
      <c r="D472" s="88"/>
      <c r="E472" s="88"/>
      <c r="F472" s="82"/>
      <c r="G472" s="96"/>
      <c r="H472" s="86"/>
      <c r="I472" s="98"/>
    </row>
    <row r="473" spans="1:9">
      <c r="A473" s="86"/>
      <c r="B473" s="86"/>
      <c r="C473" s="86"/>
      <c r="D473" s="88"/>
      <c r="E473" s="88"/>
      <c r="F473" s="82"/>
      <c r="G473" s="96"/>
      <c r="H473" s="86"/>
      <c r="I473" s="98"/>
    </row>
    <row r="474" spans="1:9">
      <c r="A474" s="86"/>
      <c r="B474" s="86"/>
      <c r="C474" s="86"/>
      <c r="D474" s="88"/>
      <c r="E474" s="88"/>
      <c r="F474" s="82"/>
      <c r="G474" s="96"/>
      <c r="H474" s="86"/>
      <c r="I474" s="98"/>
    </row>
    <row r="475" spans="1:9">
      <c r="A475" s="86"/>
      <c r="B475" s="86"/>
      <c r="C475" s="86"/>
      <c r="D475" s="88"/>
      <c r="E475" s="24"/>
      <c r="F475" s="25"/>
      <c r="G475" s="96"/>
      <c r="H475" s="86"/>
      <c r="I475" s="98"/>
    </row>
    <row r="476" spans="1:9">
      <c r="A476" s="86"/>
      <c r="B476" s="86"/>
      <c r="C476" s="86"/>
      <c r="D476" s="88"/>
      <c r="E476" s="24"/>
      <c r="F476" s="25"/>
      <c r="G476" s="96"/>
      <c r="H476" s="86"/>
      <c r="I476" s="98"/>
    </row>
    <row r="477" spans="1:9">
      <c r="A477" s="86"/>
      <c r="B477" s="86"/>
      <c r="C477" s="86"/>
      <c r="D477" s="88"/>
      <c r="E477" s="24"/>
      <c r="F477" s="25"/>
      <c r="G477" s="96"/>
      <c r="H477" s="86"/>
      <c r="I477" s="98"/>
    </row>
    <row r="478" spans="1:9">
      <c r="A478" s="86"/>
      <c r="B478" s="86"/>
      <c r="C478" s="86"/>
      <c r="D478" s="88"/>
      <c r="E478" s="24"/>
      <c r="F478" s="25"/>
      <c r="G478" s="96"/>
      <c r="H478" s="86"/>
      <c r="I478" s="98"/>
    </row>
    <row r="479" spans="1:9">
      <c r="A479" s="86"/>
      <c r="B479" s="86"/>
      <c r="C479" s="86"/>
      <c r="D479" s="88"/>
      <c r="E479" s="24"/>
      <c r="F479" s="25"/>
      <c r="G479" s="96"/>
      <c r="H479" s="86"/>
      <c r="I479" s="98"/>
    </row>
    <row r="480" spans="1:9">
      <c r="A480" s="86"/>
      <c r="B480" s="86"/>
      <c r="C480" s="86"/>
      <c r="D480" s="88"/>
      <c r="E480" s="24"/>
      <c r="F480" s="25"/>
      <c r="G480" s="96"/>
      <c r="H480" s="86"/>
      <c r="I480" s="98"/>
    </row>
    <row r="481" spans="1:9">
      <c r="A481" s="86"/>
      <c r="B481" s="86"/>
      <c r="C481" s="86"/>
      <c r="D481" s="88"/>
      <c r="E481" s="88"/>
      <c r="F481" s="82"/>
      <c r="G481" s="96"/>
      <c r="H481" s="86"/>
      <c r="I481" s="98"/>
    </row>
    <row r="482" spans="1:9">
      <c r="A482" s="86"/>
      <c r="B482" s="86"/>
      <c r="C482" s="86"/>
      <c r="D482" s="88"/>
      <c r="E482" s="24"/>
      <c r="F482" s="25"/>
      <c r="G482" s="96"/>
      <c r="H482" s="86"/>
      <c r="I482" s="98"/>
    </row>
    <row r="483" spans="1:9">
      <c r="A483" s="86"/>
      <c r="B483" s="86"/>
      <c r="C483" s="86"/>
      <c r="D483" s="88"/>
      <c r="E483" s="24"/>
      <c r="F483" s="25"/>
      <c r="G483" s="96"/>
      <c r="H483" s="86"/>
      <c r="I483" s="98"/>
    </row>
    <row r="484" spans="1:9">
      <c r="A484" s="86"/>
      <c r="B484" s="86"/>
      <c r="C484" s="86"/>
      <c r="D484" s="88"/>
      <c r="E484" s="24"/>
      <c r="F484" s="25"/>
      <c r="G484" s="96"/>
      <c r="H484" s="86"/>
      <c r="I484" s="98"/>
    </row>
    <row r="485" spans="1:9">
      <c r="A485" s="86"/>
      <c r="B485" s="86"/>
      <c r="C485" s="86"/>
      <c r="D485" s="88"/>
      <c r="E485" s="24"/>
      <c r="F485" s="25"/>
      <c r="G485" s="96"/>
      <c r="H485" s="86"/>
      <c r="I485" s="98"/>
    </row>
    <row r="486" spans="1:9">
      <c r="A486" s="86"/>
      <c r="B486" s="86"/>
      <c r="C486" s="86"/>
      <c r="D486" s="88"/>
      <c r="E486" s="91"/>
      <c r="F486" s="82"/>
      <c r="G486" s="96"/>
      <c r="H486" s="86"/>
      <c r="I486" s="98"/>
    </row>
    <row r="487" spans="1:9">
      <c r="A487" s="86"/>
      <c r="B487" s="86"/>
      <c r="C487" s="86"/>
      <c r="D487" s="88"/>
      <c r="E487" s="24"/>
      <c r="F487" s="25"/>
      <c r="G487" s="96"/>
      <c r="H487" s="86"/>
      <c r="I487" s="98"/>
    </row>
    <row r="488" spans="1:9">
      <c r="A488" s="86"/>
      <c r="B488" s="86"/>
      <c r="C488" s="86"/>
      <c r="D488" s="88"/>
      <c r="E488" s="24"/>
      <c r="F488" s="25"/>
      <c r="G488" s="96"/>
      <c r="H488" s="86"/>
      <c r="I488" s="98"/>
    </row>
    <row r="489" spans="1:9">
      <c r="A489" s="86"/>
      <c r="B489" s="86"/>
      <c r="C489" s="86"/>
      <c r="D489" s="88"/>
      <c r="E489" s="24"/>
      <c r="F489" s="25"/>
      <c r="G489" s="96"/>
      <c r="H489" s="86"/>
      <c r="I489" s="98"/>
    </row>
    <row r="490" spans="1:9">
      <c r="A490" s="86"/>
      <c r="B490" s="86"/>
      <c r="C490" s="86"/>
      <c r="D490" s="88"/>
      <c r="E490" s="88"/>
      <c r="F490" s="97"/>
      <c r="G490" s="96"/>
      <c r="H490" s="86"/>
      <c r="I490" s="98"/>
    </row>
    <row r="491" spans="1:9">
      <c r="A491" s="86"/>
      <c r="B491" s="86"/>
      <c r="C491" s="86"/>
      <c r="D491" s="88"/>
      <c r="E491" s="24"/>
      <c r="F491" s="25"/>
      <c r="G491" s="96"/>
      <c r="H491" s="86"/>
      <c r="I491" s="98"/>
    </row>
    <row r="492" spans="1:9">
      <c r="A492" s="86"/>
      <c r="B492" s="86"/>
      <c r="C492" s="86"/>
      <c r="D492" s="88"/>
      <c r="E492" s="24"/>
      <c r="F492" s="25"/>
      <c r="G492" s="96"/>
      <c r="H492" s="86"/>
      <c r="I492" s="98"/>
    </row>
    <row r="493" spans="1:9">
      <c r="A493" s="86"/>
      <c r="B493" s="86"/>
      <c r="C493" s="86"/>
      <c r="D493" s="88"/>
      <c r="E493" s="88"/>
      <c r="F493" s="48"/>
      <c r="G493" s="96"/>
      <c r="H493" s="86"/>
      <c r="I493" s="98"/>
    </row>
    <row r="494" spans="1:9">
      <c r="A494" s="86"/>
      <c r="B494" s="86"/>
      <c r="C494" s="86"/>
      <c r="D494" s="88"/>
      <c r="E494" s="91"/>
      <c r="F494" s="82"/>
      <c r="G494" s="96"/>
      <c r="H494" s="86"/>
      <c r="I494" s="98"/>
    </row>
    <row r="495" spans="1:9">
      <c r="A495" s="86"/>
      <c r="B495" s="86"/>
      <c r="C495" s="86"/>
      <c r="D495" s="88"/>
      <c r="E495" s="88"/>
      <c r="F495" s="82"/>
      <c r="G495" s="96"/>
      <c r="H495" s="86"/>
      <c r="I495" s="98"/>
    </row>
    <row r="496" spans="1:9">
      <c r="A496" s="86"/>
      <c r="B496" s="86"/>
      <c r="C496" s="86"/>
      <c r="D496" s="88"/>
      <c r="E496" s="88"/>
      <c r="F496" s="97"/>
      <c r="G496" s="96"/>
      <c r="H496" s="86"/>
      <c r="I496" s="98"/>
    </row>
    <row r="497" spans="1:9">
      <c r="A497" s="86"/>
      <c r="B497" s="86"/>
      <c r="C497" s="86"/>
      <c r="D497" s="88"/>
      <c r="E497" s="24"/>
      <c r="F497" s="25"/>
      <c r="G497" s="96"/>
      <c r="H497" s="86"/>
      <c r="I497" s="98"/>
    </row>
    <row r="498" spans="1:9">
      <c r="A498" s="86"/>
      <c r="B498" s="86"/>
      <c r="C498" s="86"/>
      <c r="D498" s="88"/>
      <c r="E498" s="24"/>
      <c r="F498" s="25"/>
      <c r="G498" s="96"/>
      <c r="H498" s="86"/>
      <c r="I498" s="98"/>
    </row>
    <row r="499" spans="1:9">
      <c r="A499" s="86"/>
      <c r="B499" s="86"/>
      <c r="C499" s="86"/>
      <c r="D499" s="88"/>
      <c r="E499" s="24"/>
      <c r="F499" s="25"/>
      <c r="G499" s="96"/>
      <c r="H499" s="86"/>
      <c r="I499" s="98"/>
    </row>
    <row r="500" spans="1:9">
      <c r="A500" s="86"/>
      <c r="B500" s="86"/>
      <c r="C500" s="86"/>
      <c r="D500" s="88"/>
      <c r="E500" s="24"/>
      <c r="F500" s="25"/>
      <c r="G500" s="96"/>
      <c r="H500" s="86"/>
      <c r="I500" s="98"/>
    </row>
    <row r="501" spans="1:9">
      <c r="A501" s="86"/>
      <c r="B501" s="86"/>
      <c r="C501" s="86"/>
      <c r="D501" s="88"/>
      <c r="E501" s="24"/>
      <c r="F501" s="25"/>
      <c r="G501" s="96"/>
      <c r="H501" s="86"/>
      <c r="I501" s="98"/>
    </row>
    <row r="502" spans="1:9">
      <c r="A502" s="86"/>
      <c r="B502" s="86"/>
      <c r="C502" s="86"/>
      <c r="D502" s="88"/>
      <c r="E502" s="24"/>
      <c r="F502" s="25"/>
      <c r="G502" s="96"/>
      <c r="H502" s="86"/>
      <c r="I502" s="98"/>
    </row>
    <row r="503" spans="1:9">
      <c r="A503" s="86"/>
      <c r="B503" s="86"/>
      <c r="C503" s="86"/>
      <c r="D503" s="88"/>
      <c r="E503" s="24"/>
      <c r="F503" s="25"/>
      <c r="G503" s="96"/>
      <c r="H503" s="86"/>
      <c r="I503" s="98"/>
    </row>
    <row r="504" spans="1:9">
      <c r="A504" s="86"/>
      <c r="B504" s="86"/>
      <c r="C504" s="86"/>
      <c r="D504" s="88"/>
      <c r="E504" s="24"/>
      <c r="F504" s="25"/>
      <c r="G504" s="96"/>
      <c r="H504" s="86"/>
      <c r="I504" s="98"/>
    </row>
    <row r="505" spans="1:9">
      <c r="A505" s="86"/>
      <c r="B505" s="86"/>
      <c r="C505" s="86"/>
      <c r="D505" s="88"/>
      <c r="E505" s="91"/>
      <c r="F505" s="48"/>
      <c r="G505" s="96"/>
      <c r="H505" s="86"/>
      <c r="I505" s="98"/>
    </row>
    <row r="506" spans="1:9">
      <c r="A506" s="86"/>
      <c r="B506" s="86"/>
      <c r="C506" s="86"/>
      <c r="D506" s="88"/>
      <c r="E506" s="88"/>
      <c r="F506" s="82"/>
      <c r="G506" s="96"/>
      <c r="H506" s="86"/>
      <c r="I506" s="98"/>
    </row>
    <row r="507" spans="1:9">
      <c r="A507" s="86"/>
      <c r="B507" s="86"/>
      <c r="C507" s="86"/>
      <c r="D507" s="88"/>
      <c r="E507" s="24"/>
      <c r="F507" s="25"/>
      <c r="G507" s="96"/>
      <c r="H507" s="86"/>
      <c r="I507" s="98"/>
    </row>
    <row r="508" spans="1:9">
      <c r="A508" s="86"/>
      <c r="B508" s="86"/>
      <c r="C508" s="86"/>
      <c r="D508" s="88"/>
      <c r="E508" s="24"/>
      <c r="F508" s="25"/>
      <c r="G508" s="96"/>
      <c r="H508" s="86"/>
      <c r="I508" s="98"/>
    </row>
    <row r="509" spans="1:9">
      <c r="A509" s="86"/>
      <c r="B509" s="86"/>
      <c r="C509" s="86"/>
      <c r="D509" s="88"/>
      <c r="E509" s="24"/>
      <c r="F509" s="25"/>
      <c r="G509" s="96"/>
      <c r="H509" s="86"/>
      <c r="I509" s="98"/>
    </row>
    <row r="510" spans="1:9">
      <c r="A510" s="86"/>
      <c r="B510" s="86"/>
      <c r="C510" s="86"/>
      <c r="D510" s="88"/>
      <c r="E510" s="24"/>
      <c r="F510" s="25"/>
      <c r="G510" s="96"/>
      <c r="H510" s="86"/>
      <c r="I510" s="98"/>
    </row>
    <row r="511" spans="1:9">
      <c r="A511" s="86"/>
      <c r="B511" s="86"/>
      <c r="C511" s="86"/>
      <c r="D511" s="88"/>
      <c r="E511" s="24"/>
      <c r="F511" s="25"/>
      <c r="G511" s="96"/>
      <c r="H511" s="86"/>
      <c r="I511" s="98"/>
    </row>
    <row r="512" spans="1:9">
      <c r="A512" s="86"/>
      <c r="B512" s="86"/>
      <c r="C512" s="86"/>
      <c r="D512" s="88"/>
      <c r="E512" s="24"/>
      <c r="F512" s="25"/>
      <c r="G512" s="96"/>
      <c r="H512" s="86"/>
      <c r="I512" s="98"/>
    </row>
    <row r="513" spans="1:9">
      <c r="A513" s="86"/>
      <c r="B513" s="86"/>
      <c r="C513" s="86"/>
      <c r="D513" s="88"/>
      <c r="E513" s="88"/>
      <c r="F513" s="48"/>
      <c r="G513" s="96"/>
      <c r="H513" s="86"/>
      <c r="I513" s="98"/>
    </row>
    <row r="514" spans="1:9">
      <c r="A514" s="86"/>
      <c r="B514" s="86"/>
      <c r="C514" s="86"/>
      <c r="D514" s="88"/>
      <c r="E514" s="24"/>
      <c r="F514" s="25"/>
      <c r="G514" s="96"/>
      <c r="H514" s="86"/>
      <c r="I514" s="98"/>
    </row>
    <row r="515" spans="1:9">
      <c r="A515" s="86"/>
      <c r="B515" s="86"/>
      <c r="C515" s="86"/>
      <c r="D515" s="88"/>
      <c r="E515" s="24"/>
      <c r="F515" s="25"/>
      <c r="G515" s="96"/>
      <c r="H515" s="86"/>
      <c r="I515" s="98"/>
    </row>
    <row r="516" spans="1:9">
      <c r="A516" s="86"/>
      <c r="B516" s="86"/>
      <c r="C516" s="86"/>
      <c r="D516" s="88"/>
      <c r="E516" s="24"/>
      <c r="F516" s="25"/>
      <c r="G516" s="96"/>
      <c r="H516" s="86"/>
      <c r="I516" s="98"/>
    </row>
    <row r="517" spans="1:9">
      <c r="A517" s="86"/>
      <c r="B517" s="86"/>
      <c r="C517" s="86"/>
      <c r="D517" s="88"/>
      <c r="E517" s="88"/>
      <c r="F517" s="48"/>
      <c r="G517" s="96"/>
      <c r="H517" s="86"/>
      <c r="I517" s="98"/>
    </row>
    <row r="518" spans="1:9">
      <c r="A518" s="86"/>
      <c r="B518" s="86"/>
      <c r="C518" s="86"/>
      <c r="D518" s="88"/>
      <c r="E518" s="91"/>
      <c r="F518" s="82"/>
      <c r="G518" s="96"/>
      <c r="H518" s="86"/>
      <c r="I518" s="98"/>
    </row>
    <row r="519" spans="1:9">
      <c r="A519" s="86"/>
      <c r="B519" s="86"/>
      <c r="C519" s="86"/>
      <c r="D519" s="88"/>
      <c r="E519" s="88"/>
      <c r="F519" s="82"/>
      <c r="G519" s="96"/>
      <c r="H519" s="86"/>
      <c r="I519" s="98"/>
    </row>
    <row r="520" spans="1:9">
      <c r="A520" s="86"/>
      <c r="B520" s="86"/>
      <c r="C520" s="86"/>
      <c r="D520" s="88"/>
      <c r="E520" s="24"/>
      <c r="F520" s="25"/>
      <c r="G520" s="96"/>
      <c r="H520" s="86"/>
      <c r="I520" s="98"/>
    </row>
    <row r="521" spans="1:9">
      <c r="A521" s="86"/>
      <c r="B521" s="86"/>
      <c r="C521" s="86"/>
      <c r="D521" s="88"/>
      <c r="E521" s="24"/>
      <c r="F521" s="25"/>
      <c r="G521" s="96"/>
      <c r="H521" s="86"/>
      <c r="I521" s="98"/>
    </row>
    <row r="522" spans="1:9">
      <c r="A522" s="86"/>
      <c r="B522" s="86"/>
      <c r="C522" s="86"/>
      <c r="D522" s="88"/>
      <c r="E522" s="24"/>
      <c r="F522" s="25"/>
      <c r="G522" s="96"/>
      <c r="H522" s="86"/>
      <c r="I522" s="98"/>
    </row>
    <row r="523" spans="1:9">
      <c r="A523" s="86"/>
      <c r="B523" s="86"/>
      <c r="C523" s="86"/>
      <c r="D523" s="88"/>
      <c r="E523" s="24"/>
      <c r="F523" s="25"/>
      <c r="G523" s="96"/>
      <c r="H523" s="86"/>
      <c r="I523" s="98"/>
    </row>
    <row r="524" spans="1:9">
      <c r="A524" s="86"/>
      <c r="B524" s="86"/>
      <c r="C524" s="86"/>
      <c r="D524" s="88"/>
      <c r="E524" s="24"/>
      <c r="F524" s="25"/>
      <c r="G524" s="96"/>
      <c r="H524" s="86"/>
      <c r="I524" s="98"/>
    </row>
    <row r="525" spans="1:9">
      <c r="A525" s="86"/>
      <c r="B525" s="86"/>
      <c r="C525" s="86"/>
      <c r="D525" s="88"/>
      <c r="E525" s="24"/>
      <c r="F525" s="25"/>
      <c r="G525" s="96"/>
      <c r="H525" s="86"/>
      <c r="I525" s="98"/>
    </row>
    <row r="526" spans="1:9">
      <c r="A526" s="86"/>
      <c r="B526" s="86"/>
      <c r="C526" s="86"/>
      <c r="D526" s="88"/>
      <c r="E526" s="24"/>
      <c r="F526" s="25"/>
      <c r="G526" s="96"/>
      <c r="H526" s="86"/>
      <c r="I526" s="98"/>
    </row>
    <row r="527" spans="1:9">
      <c r="A527" s="86"/>
      <c r="B527" s="86"/>
      <c r="C527" s="86"/>
      <c r="D527" s="88"/>
      <c r="E527" s="24"/>
      <c r="F527" s="25"/>
      <c r="G527" s="96"/>
      <c r="H527" s="86"/>
      <c r="I527" s="98"/>
    </row>
    <row r="528" spans="1:9">
      <c r="A528" s="86"/>
      <c r="B528" s="86"/>
      <c r="C528" s="86"/>
      <c r="D528" s="88"/>
      <c r="E528" s="24"/>
      <c r="F528" s="25"/>
      <c r="G528" s="96"/>
      <c r="H528" s="86"/>
      <c r="I528" s="98"/>
    </row>
    <row r="529" spans="1:9">
      <c r="A529" s="86"/>
      <c r="B529" s="86"/>
      <c r="C529" s="86"/>
      <c r="D529" s="88"/>
      <c r="E529" s="24"/>
      <c r="F529" s="25"/>
      <c r="G529" s="96"/>
      <c r="H529" s="86"/>
      <c r="I529" s="98"/>
    </row>
    <row r="530" spans="1:9">
      <c r="A530" s="86"/>
      <c r="B530" s="86"/>
      <c r="C530" s="86"/>
      <c r="D530" s="88"/>
      <c r="E530" s="24"/>
      <c r="F530" s="25"/>
      <c r="G530" s="96"/>
      <c r="H530" s="86"/>
      <c r="I530" s="98"/>
    </row>
    <row r="531" spans="1:9">
      <c r="A531" s="86"/>
      <c r="B531" s="86"/>
      <c r="C531" s="86"/>
      <c r="D531" s="88"/>
      <c r="E531" s="24"/>
      <c r="F531" s="25"/>
      <c r="G531" s="96"/>
      <c r="H531" s="86"/>
      <c r="I531" s="98"/>
    </row>
    <row r="532" spans="1:9">
      <c r="A532" s="86"/>
      <c r="B532" s="86"/>
      <c r="C532" s="86"/>
      <c r="D532" s="88"/>
      <c r="E532" s="24"/>
      <c r="F532" s="25"/>
      <c r="G532" s="96"/>
      <c r="H532" s="86"/>
      <c r="I532" s="98"/>
    </row>
    <row r="533" spans="1:9">
      <c r="A533" s="86"/>
      <c r="B533" s="86"/>
      <c r="C533" s="86"/>
      <c r="D533" s="88"/>
      <c r="E533" s="88"/>
      <c r="F533" s="48"/>
      <c r="G533" s="96"/>
      <c r="H533" s="86"/>
      <c r="I533" s="98"/>
    </row>
    <row r="534" spans="1:9">
      <c r="A534" s="86"/>
      <c r="B534" s="86"/>
      <c r="C534" s="86"/>
      <c r="D534" s="88"/>
      <c r="E534" s="24"/>
      <c r="F534" s="25"/>
      <c r="G534" s="96"/>
      <c r="H534" s="86"/>
      <c r="I534" s="98"/>
    </row>
    <row r="535" spans="1:9">
      <c r="A535" s="86"/>
      <c r="B535" s="86"/>
      <c r="C535" s="86"/>
      <c r="D535" s="88"/>
      <c r="E535" s="91"/>
      <c r="F535" s="48"/>
      <c r="G535" s="96"/>
      <c r="H535" s="86"/>
      <c r="I535" s="98"/>
    </row>
    <row r="536" spans="1:9">
      <c r="A536" s="86"/>
      <c r="B536" s="86"/>
      <c r="C536" s="86"/>
      <c r="D536" s="88"/>
      <c r="E536" s="24"/>
      <c r="F536" s="25"/>
      <c r="G536" s="96"/>
      <c r="H536" s="86"/>
      <c r="I536" s="98"/>
    </row>
    <row r="537" spans="1:9">
      <c r="A537" s="86"/>
      <c r="B537" s="86"/>
      <c r="C537" s="86"/>
      <c r="D537" s="88"/>
      <c r="E537" s="24"/>
      <c r="F537" s="25"/>
      <c r="G537" s="96"/>
      <c r="H537" s="86"/>
      <c r="I537" s="98"/>
    </row>
    <row r="538" spans="1:9">
      <c r="A538" s="86"/>
      <c r="B538" s="86"/>
      <c r="C538" s="86"/>
      <c r="D538" s="88"/>
      <c r="E538" s="24"/>
      <c r="F538" s="25"/>
      <c r="G538" s="96"/>
      <c r="H538" s="86"/>
      <c r="I538" s="98"/>
    </row>
    <row r="539" spans="1:9">
      <c r="A539" s="86"/>
      <c r="B539" s="86"/>
      <c r="C539" s="86"/>
      <c r="D539" s="88"/>
      <c r="E539" s="24"/>
      <c r="F539" s="25"/>
      <c r="G539" s="96"/>
      <c r="H539" s="86"/>
      <c r="I539" s="98"/>
    </row>
    <row r="540" spans="1:9">
      <c r="A540" s="86"/>
      <c r="B540" s="86"/>
      <c r="C540" s="86"/>
      <c r="D540" s="88"/>
      <c r="E540" s="91"/>
      <c r="F540" s="48"/>
      <c r="G540" s="96"/>
      <c r="H540" s="86"/>
      <c r="I540" s="98"/>
    </row>
    <row r="541" spans="1:9">
      <c r="A541" s="86"/>
      <c r="B541" s="86"/>
      <c r="C541" s="86"/>
      <c r="D541" s="88"/>
      <c r="E541" s="24"/>
      <c r="F541" s="25"/>
      <c r="G541" s="96"/>
      <c r="H541" s="86"/>
      <c r="I541" s="98"/>
    </row>
    <row r="542" spans="1:9">
      <c r="A542" s="86"/>
      <c r="B542" s="86"/>
      <c r="C542" s="86"/>
      <c r="D542" s="88"/>
      <c r="E542" s="24"/>
      <c r="F542" s="25"/>
      <c r="G542" s="96"/>
      <c r="H542" s="86"/>
      <c r="I542" s="98"/>
    </row>
    <row r="543" spans="1:9">
      <c r="A543" s="86"/>
      <c r="B543" s="86"/>
      <c r="C543" s="86"/>
      <c r="D543" s="88"/>
      <c r="E543" s="24"/>
      <c r="F543" s="25"/>
      <c r="G543" s="96"/>
      <c r="H543" s="86"/>
      <c r="I543" s="98"/>
    </row>
    <row r="544" spans="1:9">
      <c r="A544" s="86"/>
      <c r="B544" s="86"/>
      <c r="C544" s="86"/>
      <c r="D544" s="88"/>
      <c r="E544" s="24"/>
      <c r="F544" s="25"/>
      <c r="G544" s="96"/>
      <c r="H544" s="86"/>
      <c r="I544" s="98"/>
    </row>
    <row r="545" spans="1:9">
      <c r="A545" s="86"/>
      <c r="B545" s="86"/>
      <c r="C545" s="86"/>
      <c r="D545" s="88"/>
      <c r="E545" s="24"/>
      <c r="F545" s="25"/>
      <c r="G545" s="96"/>
      <c r="H545" s="86"/>
      <c r="I545" s="98"/>
    </row>
    <row r="546" spans="1:9">
      <c r="A546" s="86"/>
      <c r="B546" s="86"/>
      <c r="C546" s="86"/>
      <c r="D546" s="88"/>
      <c r="E546" s="24"/>
      <c r="F546" s="25"/>
      <c r="G546" s="96"/>
      <c r="H546" s="86"/>
      <c r="I546" s="98"/>
    </row>
    <row r="547" spans="1:9">
      <c r="A547" s="86"/>
      <c r="B547" s="86"/>
      <c r="C547" s="86"/>
      <c r="D547" s="88"/>
      <c r="E547" s="88"/>
      <c r="F547" s="82"/>
      <c r="G547" s="96"/>
      <c r="H547" s="86"/>
      <c r="I547" s="98"/>
    </row>
    <row r="548" spans="1:9">
      <c r="A548" s="86"/>
      <c r="B548" s="86"/>
      <c r="C548" s="86"/>
      <c r="D548" s="88"/>
      <c r="E548" s="24"/>
      <c r="F548" s="25"/>
      <c r="G548" s="96"/>
      <c r="H548" s="86"/>
      <c r="I548" s="98"/>
    </row>
    <row r="549" spans="1:9">
      <c r="A549" s="86"/>
      <c r="B549" s="86"/>
      <c r="C549" s="86"/>
      <c r="D549" s="88"/>
      <c r="E549" s="24"/>
      <c r="F549" s="25"/>
      <c r="G549" s="96"/>
      <c r="H549" s="86"/>
      <c r="I549" s="98"/>
    </row>
    <row r="550" spans="1:9">
      <c r="A550" s="86"/>
      <c r="B550" s="86"/>
      <c r="C550" s="86"/>
      <c r="D550" s="88"/>
      <c r="E550" s="24"/>
      <c r="F550" s="25"/>
      <c r="G550" s="96"/>
      <c r="H550" s="86"/>
      <c r="I550" s="98"/>
    </row>
    <row r="551" spans="1:9">
      <c r="A551" s="86"/>
      <c r="B551" s="86"/>
      <c r="C551" s="86"/>
      <c r="D551" s="88"/>
      <c r="E551" s="91"/>
      <c r="F551" s="82"/>
      <c r="G551" s="96"/>
      <c r="H551" s="86"/>
      <c r="I551" s="98"/>
    </row>
    <row r="552" spans="1:9">
      <c r="A552" s="86"/>
      <c r="B552" s="86"/>
      <c r="C552" s="86"/>
      <c r="D552" s="88"/>
      <c r="E552" s="24"/>
      <c r="F552" s="25"/>
      <c r="G552" s="96"/>
      <c r="H552" s="86"/>
      <c r="I552" s="98"/>
    </row>
    <row r="553" spans="1:9">
      <c r="A553" s="86"/>
      <c r="B553" s="86"/>
      <c r="C553" s="86"/>
      <c r="D553" s="88"/>
      <c r="E553" s="24"/>
      <c r="F553" s="25"/>
      <c r="G553" s="96"/>
      <c r="H553" s="86"/>
      <c r="I553" s="98"/>
    </row>
    <row r="554" spans="1:9">
      <c r="A554" s="86"/>
      <c r="B554" s="86"/>
      <c r="C554" s="86"/>
      <c r="D554" s="88"/>
      <c r="E554" s="24"/>
      <c r="F554" s="25"/>
      <c r="G554" s="96"/>
      <c r="H554" s="86"/>
      <c r="I554" s="98"/>
    </row>
    <row r="555" spans="1:9">
      <c r="A555" s="86"/>
      <c r="B555" s="86"/>
      <c r="C555" s="86"/>
      <c r="D555" s="88"/>
      <c r="E555" s="24"/>
      <c r="F555" s="25"/>
      <c r="G555" s="96"/>
      <c r="H555" s="86"/>
      <c r="I555" s="98"/>
    </row>
    <row r="556" spans="1:9">
      <c r="A556" s="86"/>
      <c r="B556" s="86"/>
      <c r="C556" s="86"/>
      <c r="D556" s="88"/>
      <c r="E556" s="24"/>
      <c r="F556" s="25"/>
      <c r="G556" s="96"/>
      <c r="H556" s="86"/>
      <c r="I556" s="98"/>
    </row>
    <row r="557" spans="1:9">
      <c r="A557" s="86"/>
      <c r="B557" s="86"/>
      <c r="C557" s="86"/>
      <c r="D557" s="88"/>
      <c r="E557" s="91"/>
      <c r="F557" s="82"/>
      <c r="G557" s="96"/>
      <c r="H557" s="86"/>
      <c r="I557" s="98"/>
    </row>
    <row r="558" spans="1:9">
      <c r="A558" s="86"/>
      <c r="B558" s="86"/>
      <c r="C558" s="86"/>
      <c r="D558" s="88"/>
      <c r="E558" s="24"/>
      <c r="F558" s="25"/>
      <c r="G558" s="96"/>
      <c r="H558" s="86"/>
      <c r="I558" s="98"/>
    </row>
    <row r="559" spans="1:9">
      <c r="A559" s="86"/>
      <c r="B559" s="86"/>
      <c r="C559" s="86"/>
      <c r="D559" s="88"/>
      <c r="E559" s="24"/>
      <c r="F559" s="25"/>
      <c r="G559" s="96"/>
      <c r="H559" s="86"/>
      <c r="I559" s="98"/>
    </row>
    <row r="560" spans="1:9">
      <c r="A560" s="86"/>
      <c r="B560" s="86"/>
      <c r="C560" s="86"/>
      <c r="D560" s="88"/>
      <c r="E560" s="24"/>
      <c r="F560" s="25"/>
      <c r="G560" s="96"/>
      <c r="H560" s="86"/>
      <c r="I560" s="98"/>
    </row>
    <row r="561" spans="1:9">
      <c r="A561" s="86"/>
      <c r="B561" s="86"/>
      <c r="C561" s="86"/>
      <c r="D561" s="88"/>
      <c r="E561" s="24"/>
      <c r="F561" s="25"/>
      <c r="G561" s="96"/>
      <c r="H561" s="86"/>
      <c r="I561" s="98"/>
    </row>
    <row r="562" spans="1:9">
      <c r="A562" s="86"/>
      <c r="B562" s="86"/>
      <c r="C562" s="86"/>
      <c r="D562" s="88"/>
      <c r="E562" s="88"/>
      <c r="F562" s="82"/>
      <c r="G562" s="96"/>
      <c r="H562" s="86"/>
      <c r="I562" s="98"/>
    </row>
    <row r="563" spans="1:9">
      <c r="A563" s="86"/>
      <c r="B563" s="86"/>
      <c r="C563" s="86"/>
      <c r="D563" s="88"/>
      <c r="E563" s="24"/>
      <c r="F563" s="25"/>
      <c r="G563" s="96"/>
      <c r="H563" s="86"/>
      <c r="I563" s="98"/>
    </row>
    <row r="564" spans="1:9">
      <c r="A564" s="86"/>
      <c r="B564" s="86"/>
      <c r="C564" s="86"/>
      <c r="D564" s="88"/>
      <c r="E564" s="24"/>
      <c r="F564" s="25"/>
      <c r="G564" s="96"/>
      <c r="H564" s="86"/>
      <c r="I564" s="98"/>
    </row>
    <row r="565" spans="1:9">
      <c r="A565" s="86"/>
      <c r="B565" s="86"/>
      <c r="C565" s="86"/>
      <c r="D565" s="88"/>
      <c r="E565" s="24"/>
      <c r="F565" s="25"/>
      <c r="G565" s="96"/>
      <c r="H565" s="86"/>
      <c r="I565" s="98"/>
    </row>
    <row r="566" spans="1:9">
      <c r="A566" s="86"/>
      <c r="B566" s="86"/>
      <c r="C566" s="86"/>
      <c r="D566" s="88"/>
      <c r="E566" s="24"/>
      <c r="F566" s="25"/>
      <c r="G566" s="96"/>
      <c r="H566" s="86"/>
      <c r="I566" s="98"/>
    </row>
    <row r="567" spans="1:9">
      <c r="A567" s="86"/>
      <c r="B567" s="86"/>
      <c r="C567" s="86"/>
      <c r="D567" s="88"/>
      <c r="E567" s="88"/>
      <c r="F567" s="82"/>
      <c r="G567" s="96"/>
      <c r="H567" s="86"/>
      <c r="I567" s="98"/>
    </row>
    <row r="568" spans="1:9">
      <c r="A568" s="86"/>
      <c r="B568" s="86"/>
      <c r="C568" s="86"/>
      <c r="D568" s="88"/>
      <c r="E568" s="24"/>
      <c r="F568" s="25"/>
      <c r="G568" s="96"/>
      <c r="H568" s="86"/>
      <c r="I568" s="98"/>
    </row>
    <row r="569" spans="1:9">
      <c r="A569" s="86"/>
      <c r="B569" s="86"/>
      <c r="C569" s="86"/>
      <c r="D569" s="88"/>
      <c r="E569" s="24"/>
      <c r="F569" s="25"/>
      <c r="G569" s="96"/>
      <c r="H569" s="86"/>
      <c r="I569" s="98"/>
    </row>
    <row r="570" spans="1:9">
      <c r="A570" s="86"/>
      <c r="B570" s="86"/>
      <c r="C570" s="86"/>
      <c r="D570" s="88"/>
      <c r="E570" s="24"/>
      <c r="F570" s="25"/>
      <c r="G570" s="96"/>
      <c r="H570" s="86"/>
      <c r="I570" s="98"/>
    </row>
    <row r="571" spans="1:9">
      <c r="A571" s="86"/>
      <c r="B571" s="86"/>
      <c r="C571" s="86"/>
      <c r="D571" s="88"/>
      <c r="E571" s="24"/>
      <c r="F571" s="25"/>
      <c r="G571" s="96"/>
      <c r="H571" s="86"/>
      <c r="I571" s="98"/>
    </row>
    <row r="572" spans="1:9">
      <c r="A572" s="86"/>
      <c r="B572" s="86"/>
      <c r="C572" s="86"/>
      <c r="D572" s="88"/>
      <c r="E572" s="24"/>
      <c r="F572" s="25"/>
      <c r="G572" s="96"/>
      <c r="H572" s="86"/>
      <c r="I572" s="98"/>
    </row>
    <row r="573" spans="1:9">
      <c r="A573" s="86"/>
      <c r="B573" s="86"/>
      <c r="C573" s="86"/>
      <c r="D573" s="88"/>
      <c r="E573" s="24"/>
      <c r="F573" s="25"/>
      <c r="G573" s="96"/>
      <c r="H573" s="86"/>
      <c r="I573" s="98"/>
    </row>
    <row r="574" spans="1:9">
      <c r="A574" s="86"/>
      <c r="B574" s="86"/>
      <c r="C574" s="86"/>
      <c r="D574" s="88"/>
      <c r="E574" s="24"/>
      <c r="F574" s="25"/>
      <c r="G574" s="96"/>
      <c r="H574" s="86"/>
      <c r="I574" s="98"/>
    </row>
    <row r="575" spans="1:9">
      <c r="A575" s="86"/>
      <c r="B575" s="86"/>
      <c r="C575" s="86"/>
      <c r="D575" s="88"/>
      <c r="E575" s="24"/>
      <c r="F575" s="25"/>
      <c r="G575" s="96"/>
      <c r="H575" s="86"/>
      <c r="I575" s="98"/>
    </row>
    <row r="576" spans="1:9">
      <c r="A576" s="86"/>
      <c r="B576" s="86"/>
      <c r="C576" s="86"/>
      <c r="D576" s="88"/>
      <c r="E576" s="24"/>
      <c r="F576" s="25"/>
      <c r="G576" s="96"/>
      <c r="H576" s="86"/>
      <c r="I576" s="98"/>
    </row>
    <row r="577" spans="1:9">
      <c r="A577" s="86"/>
      <c r="B577" s="86"/>
      <c r="C577" s="86"/>
      <c r="D577" s="88"/>
      <c r="E577" s="88"/>
      <c r="F577" s="48"/>
      <c r="G577" s="96"/>
      <c r="H577" s="86"/>
      <c r="I577" s="98"/>
    </row>
    <row r="578" spans="1:9">
      <c r="A578" s="86"/>
      <c r="B578" s="86"/>
      <c r="C578" s="86"/>
      <c r="D578" s="88"/>
      <c r="E578" s="91"/>
      <c r="F578" s="82"/>
      <c r="G578" s="96"/>
      <c r="H578" s="86"/>
      <c r="I578" s="98"/>
    </row>
    <row r="579" spans="1:9">
      <c r="A579" s="86"/>
      <c r="B579" s="86"/>
      <c r="C579" s="86"/>
      <c r="D579" s="88"/>
      <c r="E579" s="24"/>
      <c r="F579" s="25"/>
      <c r="G579" s="96"/>
      <c r="H579" s="86"/>
      <c r="I579" s="98"/>
    </row>
    <row r="580" spans="1:9">
      <c r="A580" s="86"/>
      <c r="B580" s="86"/>
      <c r="C580" s="86"/>
      <c r="D580" s="88"/>
      <c r="E580" s="91"/>
      <c r="F580" s="82"/>
      <c r="G580" s="96"/>
      <c r="H580" s="86"/>
      <c r="I580" s="98"/>
    </row>
    <row r="581" spans="1:9">
      <c r="A581" s="86"/>
      <c r="B581" s="86"/>
      <c r="C581" s="86"/>
      <c r="D581" s="88"/>
      <c r="E581" s="88"/>
      <c r="F581" s="82"/>
      <c r="G581" s="96"/>
      <c r="H581" s="86"/>
      <c r="I581" s="98"/>
    </row>
    <row r="582" spans="1:9">
      <c r="A582" s="86"/>
      <c r="B582" s="86"/>
      <c r="C582" s="86"/>
      <c r="D582" s="88"/>
      <c r="E582" s="24"/>
      <c r="F582" s="25"/>
      <c r="G582" s="96"/>
      <c r="H582" s="86"/>
      <c r="I582" s="98"/>
    </row>
    <row r="583" spans="1:9">
      <c r="A583" s="86"/>
      <c r="B583" s="86"/>
      <c r="C583" s="86"/>
      <c r="D583" s="88"/>
      <c r="E583" s="91"/>
      <c r="F583" s="82"/>
      <c r="G583" s="96"/>
      <c r="H583" s="86"/>
      <c r="I583" s="98"/>
    </row>
    <row r="584" spans="1:9">
      <c r="A584" s="86"/>
      <c r="B584" s="86"/>
      <c r="C584" s="86"/>
      <c r="D584" s="88"/>
      <c r="E584" s="91"/>
      <c r="F584" s="82"/>
      <c r="G584" s="96"/>
      <c r="H584" s="86"/>
      <c r="I584" s="98"/>
    </row>
    <row r="585" spans="1:9">
      <c r="A585" s="86"/>
      <c r="B585" s="86"/>
      <c r="C585" s="86"/>
      <c r="D585" s="88"/>
      <c r="E585" s="24"/>
      <c r="F585" s="25"/>
      <c r="G585" s="96"/>
      <c r="H585" s="86"/>
      <c r="I585" s="98"/>
    </row>
    <row r="586" spans="1:9">
      <c r="A586" s="86"/>
      <c r="B586" s="86"/>
      <c r="C586" s="86"/>
      <c r="D586" s="88"/>
      <c r="E586" s="24"/>
      <c r="F586" s="25"/>
      <c r="G586" s="96"/>
      <c r="H586" s="86"/>
      <c r="I586" s="98"/>
    </row>
    <row r="587" spans="1:9">
      <c r="A587" s="86"/>
      <c r="B587" s="86"/>
      <c r="C587" s="86"/>
      <c r="D587" s="88"/>
      <c r="E587" s="24"/>
      <c r="F587" s="25"/>
      <c r="G587" s="96"/>
      <c r="H587" s="86"/>
      <c r="I587" s="98"/>
    </row>
    <row r="588" spans="1:9">
      <c r="A588" s="86"/>
      <c r="B588" s="86"/>
      <c r="C588" s="86"/>
      <c r="D588" s="88"/>
      <c r="E588" s="24"/>
      <c r="F588" s="25"/>
      <c r="G588" s="96"/>
      <c r="H588" s="86"/>
      <c r="I588" s="98"/>
    </row>
    <row r="589" spans="1:9">
      <c r="A589" s="86"/>
      <c r="B589" s="86"/>
      <c r="C589" s="86"/>
      <c r="D589" s="88"/>
      <c r="E589" s="88"/>
      <c r="F589" s="48"/>
      <c r="G589" s="96"/>
      <c r="H589" s="86"/>
      <c r="I589" s="98"/>
    </row>
    <row r="590" spans="1:9">
      <c r="A590" s="86"/>
      <c r="B590" s="86"/>
      <c r="C590" s="86"/>
      <c r="D590" s="88"/>
      <c r="E590" s="24"/>
      <c r="F590" s="25"/>
      <c r="G590" s="96"/>
      <c r="H590" s="86"/>
      <c r="I590" s="98"/>
    </row>
    <row r="591" spans="1:9">
      <c r="A591" s="86"/>
      <c r="B591" s="86"/>
      <c r="C591" s="86"/>
      <c r="D591" s="88"/>
      <c r="E591" s="24"/>
      <c r="F591" s="25"/>
      <c r="G591" s="96"/>
      <c r="H591" s="86"/>
      <c r="I591" s="98"/>
    </row>
    <row r="592" spans="1:9">
      <c r="A592" s="86"/>
      <c r="B592" s="86"/>
      <c r="C592" s="86"/>
      <c r="D592" s="88"/>
      <c r="E592" s="24"/>
      <c r="F592" s="25"/>
      <c r="G592" s="96"/>
      <c r="H592" s="86"/>
      <c r="I592" s="98"/>
    </row>
    <row r="593" spans="1:9">
      <c r="A593" s="86"/>
      <c r="B593" s="86"/>
      <c r="C593" s="86"/>
      <c r="D593" s="88"/>
      <c r="E593" s="24"/>
      <c r="F593" s="25"/>
      <c r="G593" s="96"/>
      <c r="H593" s="86"/>
      <c r="I593" s="98"/>
    </row>
    <row r="594" spans="1:9">
      <c r="A594" s="86"/>
      <c r="B594" s="86"/>
      <c r="C594" s="86"/>
      <c r="D594" s="88"/>
      <c r="E594" s="24"/>
      <c r="F594" s="25"/>
      <c r="G594" s="96"/>
      <c r="H594" s="86"/>
      <c r="I594" s="98"/>
    </row>
    <row r="595" spans="1:9">
      <c r="A595" s="86"/>
      <c r="B595" s="86"/>
      <c r="C595" s="86"/>
      <c r="D595" s="88"/>
      <c r="E595" s="91"/>
      <c r="F595" s="82"/>
      <c r="G595" s="96"/>
      <c r="H595" s="86"/>
      <c r="I595" s="98"/>
    </row>
    <row r="596" spans="1:9">
      <c r="A596" s="86"/>
      <c r="B596" s="86"/>
      <c r="C596" s="86"/>
      <c r="D596" s="88"/>
      <c r="E596" s="24"/>
      <c r="F596" s="25"/>
      <c r="G596" s="96"/>
      <c r="H596" s="86"/>
      <c r="I596" s="98"/>
    </row>
    <row r="597" spans="1:9">
      <c r="A597" s="86"/>
      <c r="B597" s="86"/>
      <c r="C597" s="86"/>
      <c r="D597" s="88"/>
      <c r="E597" s="24"/>
      <c r="F597" s="25"/>
      <c r="G597" s="96"/>
      <c r="H597" s="86"/>
      <c r="I597" s="98"/>
    </row>
    <row r="598" spans="1:9">
      <c r="A598" s="86"/>
      <c r="B598" s="86"/>
      <c r="C598" s="86"/>
      <c r="D598" s="88"/>
      <c r="E598" s="91"/>
      <c r="F598" s="48"/>
      <c r="G598" s="96"/>
      <c r="H598" s="86"/>
      <c r="I598" s="98"/>
    </row>
    <row r="599" spans="1:9">
      <c r="A599" s="86"/>
      <c r="B599" s="86"/>
      <c r="C599" s="86"/>
      <c r="D599" s="88"/>
      <c r="E599" s="24"/>
      <c r="F599" s="25"/>
      <c r="G599" s="96"/>
      <c r="H599" s="86"/>
      <c r="I599" s="98"/>
    </row>
    <row r="600" spans="1:9">
      <c r="A600" s="86"/>
      <c r="B600" s="86"/>
      <c r="C600" s="86"/>
      <c r="D600" s="88"/>
      <c r="E600" s="24"/>
      <c r="F600" s="25"/>
      <c r="G600" s="96"/>
      <c r="H600" s="86"/>
      <c r="I600" s="98"/>
    </row>
    <row r="601" spans="1:9">
      <c r="A601" s="86"/>
      <c r="B601" s="86"/>
      <c r="C601" s="86"/>
      <c r="D601" s="88"/>
      <c r="E601" s="24"/>
      <c r="F601" s="25"/>
      <c r="G601" s="96"/>
      <c r="H601" s="86"/>
      <c r="I601" s="98"/>
    </row>
    <row r="602" spans="1:9">
      <c r="A602" s="86"/>
      <c r="B602" s="86"/>
      <c r="C602" s="86"/>
      <c r="D602" s="88"/>
      <c r="E602" s="24"/>
      <c r="F602" s="25"/>
      <c r="G602" s="96"/>
      <c r="H602" s="86"/>
      <c r="I602" s="98"/>
    </row>
    <row r="603" spans="1:9">
      <c r="A603" s="86"/>
      <c r="B603" s="86"/>
      <c r="C603" s="86"/>
      <c r="D603" s="88"/>
      <c r="E603" s="91"/>
      <c r="F603" s="82"/>
      <c r="G603" s="96"/>
      <c r="H603" s="86"/>
      <c r="I603" s="98"/>
    </row>
    <row r="604" spans="1:9">
      <c r="A604" s="86"/>
      <c r="B604" s="86"/>
      <c r="C604" s="86"/>
      <c r="D604" s="88"/>
      <c r="E604" s="24"/>
      <c r="F604" s="25"/>
      <c r="G604" s="96"/>
      <c r="H604" s="86"/>
      <c r="I604" s="98"/>
    </row>
    <row r="605" spans="1:9">
      <c r="A605" s="86"/>
      <c r="B605" s="86"/>
      <c r="C605" s="86"/>
      <c r="D605" s="88"/>
      <c r="E605" s="91"/>
      <c r="F605" s="82"/>
      <c r="G605" s="96"/>
      <c r="H605" s="86"/>
      <c r="I605" s="98"/>
    </row>
    <row r="606" spans="1:9">
      <c r="A606" s="86"/>
      <c r="B606" s="86"/>
      <c r="C606" s="86"/>
      <c r="D606" s="88"/>
      <c r="E606" s="24"/>
      <c r="F606" s="25"/>
      <c r="G606" s="96"/>
      <c r="H606" s="86"/>
      <c r="I606" s="98"/>
    </row>
    <row r="607" spans="1:9">
      <c r="A607" s="86"/>
      <c r="B607" s="86"/>
      <c r="C607" s="86"/>
      <c r="D607" s="88"/>
      <c r="E607" s="91"/>
      <c r="F607" s="82"/>
      <c r="G607" s="96"/>
      <c r="H607" s="86"/>
      <c r="I607" s="98"/>
    </row>
    <row r="608" spans="1:9">
      <c r="A608" s="86"/>
      <c r="B608" s="86"/>
      <c r="C608" s="86"/>
      <c r="D608" s="88"/>
      <c r="E608" s="24"/>
      <c r="F608" s="25"/>
      <c r="G608" s="96"/>
      <c r="H608" s="86"/>
      <c r="I608" s="98"/>
    </row>
    <row r="609" spans="1:9">
      <c r="A609" s="86"/>
      <c r="B609" s="86"/>
      <c r="C609" s="86"/>
      <c r="D609" s="88"/>
      <c r="E609" s="91"/>
      <c r="F609" s="48"/>
      <c r="G609" s="96"/>
      <c r="H609" s="86"/>
      <c r="I609" s="98"/>
    </row>
    <row r="610" spans="1:9">
      <c r="A610" s="86"/>
      <c r="B610" s="86"/>
      <c r="C610" s="86"/>
      <c r="D610" s="88"/>
      <c r="E610" s="24"/>
      <c r="F610" s="25"/>
      <c r="G610" s="96"/>
      <c r="H610" s="86"/>
      <c r="I610" s="98"/>
    </row>
    <row r="611" spans="1:9">
      <c r="A611" s="86"/>
      <c r="B611" s="86"/>
      <c r="C611" s="86"/>
      <c r="D611" s="88"/>
      <c r="E611" s="24"/>
      <c r="F611" s="25"/>
      <c r="G611" s="96"/>
      <c r="H611" s="86"/>
      <c r="I611" s="98"/>
    </row>
    <row r="612" spans="1:9">
      <c r="A612" s="86"/>
      <c r="B612" s="86"/>
      <c r="C612" s="86"/>
      <c r="D612" s="88"/>
      <c r="E612" s="24"/>
      <c r="F612" s="25"/>
      <c r="G612" s="96"/>
      <c r="H612" s="86"/>
      <c r="I612" s="98"/>
    </row>
    <row r="613" spans="1:9">
      <c r="A613" s="86"/>
      <c r="B613" s="86"/>
      <c r="C613" s="86"/>
      <c r="D613" s="88"/>
      <c r="E613" s="24"/>
      <c r="F613" s="25"/>
      <c r="G613" s="96"/>
      <c r="H613" s="86"/>
      <c r="I613" s="98"/>
    </row>
    <row r="614" spans="1:9">
      <c r="A614" s="86"/>
      <c r="B614" s="86"/>
      <c r="C614" s="86"/>
      <c r="D614" s="88"/>
      <c r="E614" s="24"/>
      <c r="F614" s="25"/>
      <c r="G614" s="96"/>
      <c r="H614" s="86"/>
      <c r="I614" s="98"/>
    </row>
    <row r="615" spans="1:9">
      <c r="A615" s="86"/>
      <c r="B615" s="86"/>
      <c r="C615" s="86"/>
      <c r="D615" s="88"/>
      <c r="E615" s="24"/>
      <c r="F615" s="25"/>
      <c r="G615" s="96"/>
      <c r="H615" s="86"/>
      <c r="I615" s="98"/>
    </row>
    <row r="616" spans="1:9">
      <c r="A616" s="86"/>
      <c r="B616" s="86"/>
      <c r="C616" s="86"/>
      <c r="D616" s="88"/>
      <c r="E616" s="24"/>
      <c r="F616" s="25"/>
      <c r="G616" s="96"/>
      <c r="H616" s="86"/>
      <c r="I616" s="98"/>
    </row>
    <row r="617" spans="1:9">
      <c r="A617" s="86"/>
      <c r="B617" s="86"/>
      <c r="C617" s="86"/>
      <c r="D617" s="88"/>
      <c r="E617" s="24"/>
      <c r="F617" s="25"/>
      <c r="G617" s="96"/>
      <c r="H617" s="86"/>
      <c r="I617" s="98"/>
    </row>
    <row r="618" spans="1:9">
      <c r="A618" s="86"/>
      <c r="B618" s="86"/>
      <c r="C618" s="86"/>
      <c r="D618" s="88"/>
      <c r="E618" s="24"/>
      <c r="F618" s="25"/>
      <c r="G618" s="96"/>
      <c r="H618" s="86"/>
      <c r="I618" s="98"/>
    </row>
    <row r="619" spans="1:9">
      <c r="A619" s="86"/>
      <c r="B619" s="86"/>
      <c r="C619" s="86"/>
      <c r="D619" s="88"/>
      <c r="E619" s="88"/>
      <c r="F619" s="82"/>
      <c r="G619" s="96"/>
      <c r="H619" s="86"/>
      <c r="I619" s="98"/>
    </row>
    <row r="620" spans="1:9">
      <c r="A620" s="86"/>
      <c r="B620" s="86"/>
      <c r="C620" s="86"/>
      <c r="D620" s="88"/>
      <c r="E620" s="88"/>
      <c r="F620" s="48"/>
      <c r="G620" s="96"/>
      <c r="H620" s="86"/>
      <c r="I620" s="98"/>
    </row>
    <row r="621" spans="1:9">
      <c r="A621" s="86"/>
      <c r="B621" s="86"/>
      <c r="C621" s="86"/>
      <c r="D621" s="88"/>
      <c r="E621" s="24"/>
      <c r="F621" s="25"/>
      <c r="G621" s="96"/>
      <c r="H621" s="86"/>
      <c r="I621" s="98"/>
    </row>
    <row r="622" spans="1:9">
      <c r="A622" s="86"/>
      <c r="B622" s="86"/>
      <c r="C622" s="86"/>
      <c r="D622" s="88"/>
      <c r="E622" s="24"/>
      <c r="F622" s="25"/>
      <c r="G622" s="96"/>
      <c r="H622" s="86"/>
      <c r="I622" s="98"/>
    </row>
    <row r="623" spans="1:9">
      <c r="A623" s="86"/>
      <c r="B623" s="86"/>
      <c r="C623" s="86"/>
      <c r="D623" s="88"/>
      <c r="E623" s="24"/>
      <c r="F623" s="25"/>
      <c r="G623" s="96"/>
      <c r="H623" s="86"/>
      <c r="I623" s="98"/>
    </row>
    <row r="624" spans="1:9">
      <c r="A624" s="86"/>
      <c r="B624" s="86"/>
      <c r="C624" s="86"/>
      <c r="D624" s="88"/>
      <c r="E624" s="24"/>
      <c r="F624" s="25"/>
      <c r="G624" s="96"/>
      <c r="H624" s="86"/>
      <c r="I624" s="98"/>
    </row>
    <row r="625" spans="1:9">
      <c r="A625" s="86"/>
      <c r="B625" s="86"/>
      <c r="C625" s="86"/>
      <c r="D625" s="88"/>
      <c r="E625" s="24"/>
      <c r="F625" s="25"/>
      <c r="G625" s="96"/>
      <c r="H625" s="86"/>
      <c r="I625" s="98"/>
    </row>
    <row r="626" spans="1:9">
      <c r="A626" s="86"/>
      <c r="B626" s="86"/>
      <c r="C626" s="86"/>
      <c r="D626" s="88"/>
      <c r="E626" s="24"/>
      <c r="F626" s="25"/>
      <c r="G626" s="96"/>
      <c r="H626" s="86"/>
      <c r="I626" s="98"/>
    </row>
    <row r="627" spans="1:9">
      <c r="A627" s="86"/>
      <c r="B627" s="86"/>
      <c r="C627" s="86"/>
      <c r="D627" s="88"/>
      <c r="E627" s="24"/>
      <c r="F627" s="25"/>
      <c r="G627" s="96"/>
      <c r="H627" s="86"/>
      <c r="I627" s="98"/>
    </row>
    <row r="628" spans="1:9">
      <c r="A628" s="86"/>
      <c r="B628" s="86"/>
      <c r="C628" s="86"/>
      <c r="D628" s="88"/>
      <c r="E628" s="24"/>
      <c r="F628" s="25"/>
      <c r="G628" s="96"/>
      <c r="H628" s="86"/>
      <c r="I628" s="98"/>
    </row>
    <row r="629" spans="1:9">
      <c r="A629" s="86"/>
      <c r="B629" s="86"/>
      <c r="C629" s="86"/>
      <c r="D629" s="88"/>
      <c r="E629" s="88"/>
      <c r="F629" s="82"/>
      <c r="G629" s="96"/>
      <c r="H629" s="86"/>
      <c r="I629" s="98"/>
    </row>
    <row r="630" spans="1:9">
      <c r="A630" s="86"/>
      <c r="B630" s="86"/>
      <c r="C630" s="86"/>
      <c r="D630" s="88"/>
      <c r="E630" s="24"/>
      <c r="F630" s="25"/>
      <c r="G630" s="96"/>
      <c r="H630" s="86"/>
      <c r="I630" s="98"/>
    </row>
    <row r="631" spans="1:9">
      <c r="A631" s="86"/>
      <c r="B631" s="86"/>
      <c r="C631" s="86"/>
      <c r="D631" s="88"/>
      <c r="E631" s="24"/>
      <c r="F631" s="25"/>
      <c r="G631" s="96"/>
      <c r="H631" s="86"/>
      <c r="I631" s="98"/>
    </row>
    <row r="632" spans="1:9">
      <c r="A632" s="86"/>
      <c r="B632" s="86"/>
      <c r="C632" s="86"/>
      <c r="D632" s="88"/>
      <c r="E632" s="24"/>
      <c r="F632" s="25"/>
      <c r="G632" s="96"/>
      <c r="H632" s="86"/>
      <c r="I632" s="98"/>
    </row>
    <row r="633" spans="1:9">
      <c r="A633" s="86"/>
      <c r="B633" s="86"/>
      <c r="C633" s="86"/>
      <c r="D633" s="88"/>
      <c r="E633" s="88"/>
      <c r="F633" s="82"/>
      <c r="G633" s="96"/>
      <c r="H633" s="86"/>
      <c r="I633" s="98"/>
    </row>
    <row r="634" spans="1:9">
      <c r="A634" s="86"/>
      <c r="B634" s="86"/>
      <c r="C634" s="86"/>
      <c r="D634" s="88"/>
      <c r="E634" s="88"/>
      <c r="F634" s="97"/>
      <c r="G634" s="96"/>
      <c r="H634" s="86"/>
      <c r="I634" s="98"/>
    </row>
    <row r="635" spans="1:9">
      <c r="A635" s="86"/>
      <c r="B635" s="86"/>
      <c r="C635" s="86"/>
      <c r="D635" s="88"/>
      <c r="E635" s="24"/>
      <c r="F635" s="25"/>
      <c r="G635" s="96"/>
      <c r="H635" s="86"/>
      <c r="I635" s="98"/>
    </row>
    <row r="636" spans="1:9">
      <c r="A636" s="86"/>
      <c r="B636" s="86"/>
      <c r="C636" s="86"/>
      <c r="D636" s="88"/>
      <c r="E636" s="24"/>
      <c r="F636" s="25"/>
      <c r="G636" s="96"/>
      <c r="H636" s="86"/>
      <c r="I636" s="98"/>
    </row>
    <row r="637" spans="1:9">
      <c r="A637" s="86"/>
      <c r="B637" s="86"/>
      <c r="C637" s="86"/>
      <c r="D637" s="88"/>
      <c r="E637" s="24"/>
      <c r="F637" s="25"/>
      <c r="G637" s="96"/>
      <c r="H637" s="86"/>
      <c r="I637" s="98"/>
    </row>
    <row r="638" spans="1:9">
      <c r="A638" s="86"/>
      <c r="B638" s="86"/>
      <c r="C638" s="86"/>
      <c r="D638" s="88"/>
      <c r="E638" s="24"/>
      <c r="F638" s="25"/>
      <c r="G638" s="96"/>
      <c r="H638" s="86"/>
      <c r="I638" s="98"/>
    </row>
    <row r="639" spans="1:9">
      <c r="A639" s="86"/>
      <c r="B639" s="86"/>
      <c r="C639" s="86"/>
      <c r="D639" s="88"/>
      <c r="E639" s="88"/>
      <c r="F639" s="82"/>
      <c r="G639" s="96"/>
      <c r="H639" s="86"/>
      <c r="I639" s="98"/>
    </row>
    <row r="640" spans="1:9">
      <c r="A640" s="86"/>
      <c r="B640" s="86"/>
      <c r="C640" s="86"/>
      <c r="D640" s="88"/>
      <c r="E640" s="24"/>
      <c r="F640" s="25"/>
      <c r="G640" s="96"/>
      <c r="H640" s="86"/>
      <c r="I640" s="98"/>
    </row>
    <row r="641" spans="1:9">
      <c r="A641" s="86"/>
      <c r="B641" s="86"/>
      <c r="C641" s="86"/>
      <c r="D641" s="88"/>
      <c r="E641" s="24"/>
      <c r="F641" s="25"/>
      <c r="G641" s="96"/>
      <c r="H641" s="86"/>
      <c r="I641" s="98"/>
    </row>
    <row r="642" spans="1:9">
      <c r="A642" s="86"/>
      <c r="B642" s="86"/>
      <c r="C642" s="86"/>
      <c r="D642" s="88"/>
      <c r="E642" s="24"/>
      <c r="F642" s="25"/>
      <c r="G642" s="96"/>
      <c r="H642" s="86"/>
      <c r="I642" s="98"/>
    </row>
    <row r="643" spans="1:9">
      <c r="A643" s="86"/>
      <c r="B643" s="86"/>
      <c r="C643" s="86"/>
      <c r="D643" s="88"/>
      <c r="E643" s="24"/>
      <c r="F643" s="25"/>
      <c r="G643" s="96"/>
      <c r="H643" s="86"/>
      <c r="I643" s="98"/>
    </row>
    <row r="644" spans="1:9">
      <c r="A644" s="86"/>
      <c r="B644" s="86"/>
      <c r="C644" s="86"/>
      <c r="D644" s="88"/>
      <c r="E644" s="24"/>
      <c r="F644" s="25"/>
      <c r="G644" s="96"/>
      <c r="H644" s="86"/>
      <c r="I644" s="98"/>
    </row>
    <row r="645" spans="1:9">
      <c r="A645" s="86"/>
      <c r="B645" s="86"/>
      <c r="C645" s="86"/>
      <c r="D645" s="88"/>
      <c r="E645" s="24"/>
      <c r="F645" s="25"/>
      <c r="G645" s="96"/>
      <c r="H645" s="86"/>
      <c r="I645" s="98"/>
    </row>
    <row r="646" spans="1:9">
      <c r="A646" s="86"/>
      <c r="B646" s="86"/>
      <c r="C646" s="86"/>
      <c r="D646" s="88"/>
      <c r="E646" s="24"/>
      <c r="F646" s="25"/>
      <c r="G646" s="96"/>
      <c r="H646" s="86"/>
      <c r="I646" s="98"/>
    </row>
    <row r="647" spans="1:9">
      <c r="A647" s="86"/>
      <c r="B647" s="86"/>
      <c r="C647" s="86"/>
      <c r="D647" s="88"/>
      <c r="E647" s="24"/>
      <c r="F647" s="25"/>
      <c r="G647" s="96"/>
      <c r="H647" s="86"/>
      <c r="I647" s="98"/>
    </row>
    <row r="648" spans="1:9">
      <c r="A648" s="86"/>
      <c r="B648" s="86"/>
      <c r="C648" s="86"/>
      <c r="D648" s="88"/>
      <c r="E648" s="24"/>
      <c r="F648" s="25"/>
      <c r="G648" s="96"/>
      <c r="H648" s="86"/>
      <c r="I648" s="98"/>
    </row>
    <row r="649" spans="1:9">
      <c r="A649" s="86"/>
      <c r="B649" s="86"/>
      <c r="C649" s="86"/>
      <c r="D649" s="88"/>
      <c r="E649" s="24"/>
      <c r="F649" s="25"/>
      <c r="G649" s="96"/>
      <c r="H649" s="86"/>
      <c r="I649" s="98"/>
    </row>
    <row r="650" spans="1:9">
      <c r="A650" s="86"/>
      <c r="B650" s="86"/>
      <c r="C650" s="86"/>
      <c r="D650" s="88"/>
      <c r="E650" s="91"/>
      <c r="F650" s="48"/>
      <c r="G650" s="96"/>
      <c r="H650" s="86"/>
      <c r="I650" s="98"/>
    </row>
    <row r="651" spans="1:9">
      <c r="A651" s="86"/>
      <c r="B651" s="86"/>
      <c r="C651" s="86"/>
      <c r="D651" s="88"/>
      <c r="E651" s="24"/>
      <c r="F651" s="25"/>
      <c r="G651" s="96"/>
      <c r="H651" s="86"/>
      <c r="I651" s="98"/>
    </row>
    <row r="652" spans="1:9">
      <c r="A652" s="86"/>
      <c r="B652" s="86"/>
      <c r="C652" s="86"/>
      <c r="D652" s="88"/>
      <c r="E652" s="24"/>
      <c r="F652" s="25"/>
      <c r="G652" s="96"/>
      <c r="H652" s="86"/>
      <c r="I652" s="98"/>
    </row>
    <row r="653" spans="1:9">
      <c r="A653" s="86"/>
      <c r="B653" s="86"/>
      <c r="C653" s="86"/>
      <c r="D653" s="88"/>
      <c r="E653" s="24"/>
      <c r="F653" s="25"/>
      <c r="G653" s="96"/>
      <c r="H653" s="86"/>
      <c r="I653" s="98"/>
    </row>
    <row r="654" spans="1:9">
      <c r="A654" s="86"/>
      <c r="B654" s="86"/>
      <c r="C654" s="86"/>
      <c r="D654" s="88"/>
      <c r="E654" s="24"/>
      <c r="F654" s="25"/>
      <c r="G654" s="96"/>
      <c r="H654" s="86"/>
      <c r="I654" s="98"/>
    </row>
    <row r="655" spans="1:9">
      <c r="A655" s="86"/>
      <c r="B655" s="86"/>
      <c r="C655" s="86"/>
      <c r="D655" s="88"/>
      <c r="E655" s="24"/>
      <c r="F655" s="25"/>
      <c r="G655" s="96"/>
      <c r="H655" s="86"/>
      <c r="I655" s="98"/>
    </row>
    <row r="656" spans="1:9">
      <c r="A656" s="86"/>
      <c r="B656" s="86"/>
      <c r="C656" s="86"/>
      <c r="D656" s="88"/>
      <c r="E656" s="24"/>
      <c r="F656" s="25"/>
      <c r="G656" s="96"/>
      <c r="H656" s="86"/>
      <c r="I656" s="98"/>
    </row>
    <row r="657" spans="1:9">
      <c r="A657" s="86"/>
      <c r="B657" s="86"/>
      <c r="C657" s="86"/>
      <c r="D657" s="88"/>
      <c r="E657" s="24"/>
      <c r="F657" s="25"/>
      <c r="G657" s="96"/>
      <c r="H657" s="86"/>
      <c r="I657" s="98"/>
    </row>
    <row r="658" spans="1:9">
      <c r="A658" s="86"/>
      <c r="B658" s="86"/>
      <c r="C658" s="86"/>
      <c r="D658" s="88"/>
      <c r="E658" s="91"/>
      <c r="F658" s="82"/>
      <c r="G658" s="96"/>
      <c r="H658" s="86"/>
      <c r="I658" s="98"/>
    </row>
    <row r="659" spans="1:9">
      <c r="A659" s="86"/>
      <c r="B659" s="86"/>
      <c r="C659" s="86"/>
      <c r="D659" s="88"/>
      <c r="E659" s="24"/>
      <c r="F659" s="25"/>
      <c r="G659" s="96"/>
      <c r="H659" s="86"/>
      <c r="I659" s="98"/>
    </row>
    <row r="660" spans="1:9">
      <c r="A660" s="86"/>
      <c r="B660" s="86"/>
      <c r="C660" s="86"/>
      <c r="D660" s="88"/>
      <c r="E660" s="24"/>
      <c r="F660" s="25"/>
      <c r="G660" s="96"/>
      <c r="H660" s="86"/>
      <c r="I660" s="98"/>
    </row>
    <row r="661" spans="1:9">
      <c r="A661" s="86"/>
      <c r="B661" s="86"/>
      <c r="C661" s="86"/>
      <c r="D661" s="88"/>
      <c r="E661" s="24"/>
      <c r="F661" s="25"/>
      <c r="G661" s="96"/>
      <c r="H661" s="86"/>
      <c r="I661" s="98"/>
    </row>
    <row r="662" spans="1:9">
      <c r="A662" s="86"/>
      <c r="B662" s="86"/>
      <c r="C662" s="86"/>
      <c r="D662" s="88"/>
      <c r="E662" s="24"/>
      <c r="F662" s="25"/>
      <c r="G662" s="96"/>
      <c r="H662" s="86"/>
      <c r="I662" s="98"/>
    </row>
    <row r="663" spans="1:9">
      <c r="A663" s="86"/>
      <c r="B663" s="86"/>
      <c r="C663" s="86"/>
      <c r="D663" s="88"/>
      <c r="E663" s="24"/>
      <c r="F663" s="25"/>
      <c r="G663" s="96"/>
      <c r="H663" s="86"/>
      <c r="I663" s="98"/>
    </row>
    <row r="664" spans="1:9">
      <c r="A664" s="86"/>
      <c r="B664" s="86"/>
      <c r="C664" s="86"/>
      <c r="D664" s="88"/>
      <c r="E664" s="24"/>
      <c r="F664" s="25"/>
      <c r="G664" s="96"/>
      <c r="H664" s="86"/>
      <c r="I664" s="98"/>
    </row>
    <row r="665" spans="1:9">
      <c r="A665" s="86"/>
      <c r="B665" s="86"/>
      <c r="C665" s="86"/>
      <c r="D665" s="88"/>
      <c r="E665" s="91"/>
      <c r="F665" s="48"/>
      <c r="G665" s="96"/>
      <c r="H665" s="86"/>
      <c r="I665" s="98"/>
    </row>
    <row r="666" spans="1:9">
      <c r="A666" s="86"/>
      <c r="B666" s="86"/>
      <c r="C666" s="86"/>
      <c r="D666" s="88"/>
      <c r="E666" s="24"/>
      <c r="F666" s="25"/>
      <c r="G666" s="96"/>
      <c r="H666" s="86"/>
      <c r="I666" s="98"/>
    </row>
    <row r="667" spans="1:9">
      <c r="A667" s="86"/>
      <c r="B667" s="86"/>
      <c r="C667" s="86"/>
      <c r="D667" s="88"/>
      <c r="E667" s="24"/>
      <c r="F667" s="25"/>
      <c r="G667" s="96"/>
      <c r="H667" s="86"/>
      <c r="I667" s="98"/>
    </row>
    <row r="668" spans="1:9">
      <c r="A668" s="86"/>
      <c r="B668" s="86"/>
      <c r="C668" s="86"/>
      <c r="D668" s="88"/>
      <c r="E668" s="24"/>
      <c r="F668" s="25"/>
      <c r="G668" s="96"/>
      <c r="H668" s="86"/>
      <c r="I668" s="98"/>
    </row>
    <row r="669" spans="1:9">
      <c r="A669" s="86"/>
      <c r="B669" s="86"/>
      <c r="C669" s="86"/>
      <c r="D669" s="88"/>
      <c r="E669" s="24"/>
      <c r="F669" s="25"/>
      <c r="G669" s="96"/>
      <c r="H669" s="86"/>
      <c r="I669" s="98"/>
    </row>
    <row r="670" spans="1:9">
      <c r="A670" s="86"/>
      <c r="B670" s="86"/>
      <c r="C670" s="86"/>
      <c r="D670" s="88"/>
      <c r="E670" s="88"/>
      <c r="F670" s="48"/>
      <c r="G670" s="96"/>
      <c r="H670" s="86"/>
      <c r="I670" s="98"/>
    </row>
    <row r="671" spans="1:9">
      <c r="A671" s="86"/>
      <c r="B671" s="86"/>
      <c r="C671" s="86"/>
      <c r="D671" s="88"/>
      <c r="E671" s="24"/>
      <c r="F671" s="25"/>
      <c r="G671" s="96"/>
      <c r="H671" s="86"/>
      <c r="I671" s="98"/>
    </row>
    <row r="672" spans="1:9">
      <c r="A672" s="86"/>
      <c r="B672" s="86"/>
      <c r="C672" s="86"/>
      <c r="D672" s="88"/>
      <c r="E672" s="24"/>
      <c r="F672" s="25"/>
      <c r="G672" s="96"/>
      <c r="H672" s="86"/>
      <c r="I672" s="98"/>
    </row>
    <row r="673" spans="1:9">
      <c r="A673" s="86"/>
      <c r="B673" s="86"/>
      <c r="C673" s="86"/>
      <c r="D673" s="88"/>
      <c r="E673" s="24"/>
      <c r="F673" s="25"/>
      <c r="G673" s="96"/>
      <c r="H673" s="86"/>
      <c r="I673" s="98"/>
    </row>
    <row r="674" spans="1:9">
      <c r="A674" s="86"/>
      <c r="B674" s="86"/>
      <c r="C674" s="86"/>
      <c r="D674" s="88"/>
      <c r="E674" s="24"/>
      <c r="F674" s="25"/>
      <c r="G674" s="96"/>
      <c r="H674" s="86"/>
      <c r="I674" s="98"/>
    </row>
    <row r="675" spans="1:9">
      <c r="A675" s="86"/>
      <c r="B675" s="86"/>
      <c r="C675" s="86"/>
      <c r="D675" s="88"/>
      <c r="E675" s="24"/>
      <c r="F675" s="25"/>
      <c r="G675" s="96"/>
      <c r="H675" s="86"/>
      <c r="I675" s="98"/>
    </row>
    <row r="676" spans="1:9">
      <c r="A676" s="86"/>
      <c r="B676" s="86"/>
      <c r="C676" s="86"/>
      <c r="D676" s="88"/>
      <c r="E676" s="24"/>
      <c r="F676" s="25"/>
      <c r="G676" s="96"/>
      <c r="H676" s="86"/>
      <c r="I676" s="98"/>
    </row>
    <row r="677" spans="1:9">
      <c r="A677" s="86"/>
      <c r="B677" s="86"/>
      <c r="C677" s="86"/>
      <c r="D677" s="88"/>
      <c r="E677" s="88"/>
      <c r="F677" s="82"/>
      <c r="G677" s="96"/>
      <c r="H677" s="86"/>
      <c r="I677" s="98"/>
    </row>
    <row r="678" spans="1:9">
      <c r="A678" s="86"/>
      <c r="B678" s="86"/>
      <c r="C678" s="86"/>
      <c r="D678" s="88"/>
      <c r="E678" s="24"/>
      <c r="F678" s="25"/>
      <c r="G678" s="96"/>
      <c r="H678" s="86"/>
      <c r="I678" s="98"/>
    </row>
    <row r="679" spans="1:9">
      <c r="A679" s="86"/>
      <c r="B679" s="86"/>
      <c r="C679" s="86"/>
      <c r="D679" s="88"/>
      <c r="E679" s="24"/>
      <c r="F679" s="25"/>
      <c r="G679" s="96"/>
      <c r="H679" s="86"/>
      <c r="I679" s="98"/>
    </row>
    <row r="680" spans="1:9">
      <c r="A680" s="86"/>
      <c r="B680" s="86"/>
      <c r="C680" s="86"/>
      <c r="D680" s="88"/>
      <c r="E680" s="24"/>
      <c r="F680" s="25"/>
      <c r="G680" s="96"/>
      <c r="H680" s="86"/>
      <c r="I680" s="98"/>
    </row>
    <row r="681" spans="1:9">
      <c r="A681" s="86"/>
      <c r="B681" s="86"/>
      <c r="C681" s="86"/>
      <c r="D681" s="88"/>
      <c r="E681" s="24"/>
      <c r="F681" s="25"/>
      <c r="G681" s="96"/>
      <c r="H681" s="86"/>
      <c r="I681" s="98"/>
    </row>
    <row r="682" spans="1:9">
      <c r="A682" s="86"/>
      <c r="B682" s="86"/>
      <c r="C682" s="86"/>
      <c r="D682" s="88"/>
      <c r="E682" s="91"/>
      <c r="F682" s="48"/>
      <c r="G682" s="96"/>
      <c r="H682" s="86"/>
      <c r="I682" s="98"/>
    </row>
    <row r="683" spans="1:9">
      <c r="A683" s="86"/>
      <c r="B683" s="86"/>
      <c r="C683" s="86"/>
      <c r="D683" s="88"/>
      <c r="E683" s="24"/>
      <c r="F683" s="25"/>
      <c r="G683" s="96"/>
      <c r="H683" s="86"/>
      <c r="I683" s="98"/>
    </row>
    <row r="684" spans="1:9">
      <c r="A684" s="86"/>
      <c r="B684" s="86"/>
      <c r="C684" s="86"/>
      <c r="D684" s="88"/>
      <c r="E684" s="24"/>
      <c r="F684" s="25"/>
      <c r="G684" s="96"/>
      <c r="H684" s="86"/>
      <c r="I684" s="98"/>
    </row>
    <row r="685" spans="1:9">
      <c r="A685" s="86"/>
      <c r="B685" s="86"/>
      <c r="C685" s="86"/>
      <c r="D685" s="88"/>
      <c r="E685" s="88"/>
      <c r="F685" s="48"/>
      <c r="G685" s="96"/>
      <c r="H685" s="86"/>
      <c r="I685" s="98"/>
    </row>
    <row r="686" spans="1:9">
      <c r="A686" s="86"/>
      <c r="B686" s="86"/>
      <c r="C686" s="86"/>
      <c r="D686" s="88"/>
      <c r="E686" s="24"/>
      <c r="F686" s="25"/>
      <c r="G686" s="96"/>
      <c r="H686" s="86"/>
      <c r="I686" s="98"/>
    </row>
    <row r="687" spans="1:9">
      <c r="A687" s="86"/>
      <c r="B687" s="86"/>
      <c r="C687" s="86"/>
      <c r="D687" s="88"/>
      <c r="E687" s="24"/>
      <c r="F687" s="25"/>
      <c r="G687" s="96"/>
      <c r="H687" s="86"/>
      <c r="I687" s="98"/>
    </row>
    <row r="688" spans="1:9">
      <c r="A688" s="86"/>
      <c r="B688" s="86"/>
      <c r="C688" s="86"/>
      <c r="D688" s="88"/>
      <c r="E688" s="24"/>
      <c r="F688" s="25"/>
      <c r="G688" s="96"/>
      <c r="H688" s="86"/>
      <c r="I688" s="98"/>
    </row>
    <row r="689" spans="1:9">
      <c r="A689" s="86"/>
      <c r="B689" s="86"/>
      <c r="C689" s="86"/>
      <c r="D689" s="88"/>
      <c r="E689" s="91"/>
      <c r="F689" s="48"/>
      <c r="G689" s="96"/>
      <c r="H689" s="86"/>
      <c r="I689" s="98"/>
    </row>
    <row r="690" spans="1:9">
      <c r="A690" s="86"/>
      <c r="B690" s="86"/>
      <c r="C690" s="86"/>
      <c r="D690" s="88"/>
      <c r="E690" s="24"/>
      <c r="F690" s="25"/>
      <c r="G690" s="96"/>
      <c r="H690" s="86"/>
      <c r="I690" s="98"/>
    </row>
    <row r="691" spans="1:9">
      <c r="A691" s="86"/>
      <c r="B691" s="86"/>
      <c r="C691" s="86"/>
      <c r="D691" s="88"/>
      <c r="E691" s="24"/>
      <c r="F691" s="25"/>
      <c r="G691" s="96"/>
      <c r="H691" s="86"/>
      <c r="I691" s="98"/>
    </row>
    <row r="692" spans="1:9">
      <c r="A692" s="86"/>
      <c r="B692" s="86"/>
      <c r="C692" s="86"/>
      <c r="D692" s="88"/>
      <c r="E692" s="24"/>
      <c r="F692" s="25"/>
      <c r="G692" s="96"/>
      <c r="H692" s="86"/>
      <c r="I692" s="98"/>
    </row>
    <row r="693" spans="1:9">
      <c r="A693" s="86"/>
      <c r="B693" s="86"/>
      <c r="C693" s="86"/>
      <c r="D693" s="88"/>
      <c r="E693" s="24"/>
      <c r="F693" s="25"/>
      <c r="G693" s="96"/>
      <c r="H693" s="86"/>
      <c r="I693" s="98"/>
    </row>
    <row r="694" spans="1:9">
      <c r="A694" s="86"/>
      <c r="B694" s="86"/>
      <c r="C694" s="86"/>
      <c r="D694" s="88"/>
      <c r="E694" s="88"/>
      <c r="F694" s="48"/>
      <c r="G694" s="96"/>
      <c r="H694" s="86"/>
      <c r="I694" s="98"/>
    </row>
    <row r="695" spans="1:9">
      <c r="A695" s="86"/>
      <c r="B695" s="86"/>
      <c r="C695" s="86"/>
      <c r="D695" s="88"/>
      <c r="E695" s="24"/>
      <c r="F695" s="25"/>
      <c r="G695" s="96"/>
      <c r="H695" s="86"/>
      <c r="I695" s="98"/>
    </row>
    <row r="696" spans="1:9">
      <c r="A696" s="86"/>
      <c r="B696" s="86"/>
      <c r="C696" s="86"/>
      <c r="D696" s="88"/>
      <c r="E696" s="24"/>
      <c r="F696" s="25"/>
      <c r="G696" s="96"/>
      <c r="H696" s="86"/>
      <c r="I696" s="98"/>
    </row>
    <row r="697" spans="1:9">
      <c r="A697" s="86"/>
      <c r="B697" s="86"/>
      <c r="C697" s="86"/>
      <c r="D697" s="88"/>
      <c r="E697" s="24"/>
      <c r="F697" s="25"/>
      <c r="G697" s="96"/>
      <c r="H697" s="86"/>
      <c r="I697" s="98"/>
    </row>
    <row r="698" spans="1:9">
      <c r="A698" s="86"/>
      <c r="B698" s="86"/>
      <c r="C698" s="86"/>
      <c r="D698" s="88"/>
      <c r="E698" s="88"/>
      <c r="F698" s="48"/>
      <c r="G698" s="96"/>
      <c r="H698" s="86"/>
      <c r="I698" s="98"/>
    </row>
    <row r="699" spans="1:9">
      <c r="A699" s="86"/>
      <c r="B699" s="86"/>
      <c r="C699" s="86"/>
      <c r="D699" s="88"/>
      <c r="E699" s="24"/>
      <c r="F699" s="25"/>
      <c r="G699" s="96"/>
      <c r="H699" s="86"/>
      <c r="I699" s="98"/>
    </row>
    <row r="700" spans="1:9">
      <c r="A700" s="86"/>
      <c r="B700" s="86"/>
      <c r="C700" s="86"/>
      <c r="D700" s="88"/>
      <c r="E700" s="88"/>
      <c r="F700" s="82"/>
      <c r="G700" s="96"/>
      <c r="H700" s="86"/>
      <c r="I700" s="98"/>
    </row>
    <row r="701" spans="1:9">
      <c r="A701" s="86"/>
      <c r="B701" s="86"/>
      <c r="C701" s="86"/>
      <c r="D701" s="88"/>
      <c r="E701" s="24"/>
      <c r="F701" s="25"/>
      <c r="G701" s="96"/>
      <c r="H701" s="86"/>
      <c r="I701" s="98"/>
    </row>
    <row r="702" spans="1:9">
      <c r="A702" s="86"/>
      <c r="B702" s="86"/>
      <c r="C702" s="86"/>
      <c r="D702" s="88"/>
      <c r="E702" s="88"/>
      <c r="F702" s="82"/>
      <c r="G702" s="96"/>
      <c r="H702" s="86"/>
      <c r="I702" s="98"/>
    </row>
    <row r="703" spans="1:9">
      <c r="A703" s="86"/>
      <c r="B703" s="86"/>
      <c r="C703" s="86"/>
      <c r="D703" s="88"/>
      <c r="E703" s="91"/>
      <c r="F703" s="82"/>
      <c r="G703" s="96"/>
      <c r="H703" s="86"/>
      <c r="I703" s="98"/>
    </row>
    <row r="704" spans="1:9">
      <c r="A704" s="86"/>
      <c r="B704" s="86"/>
      <c r="C704" s="86"/>
      <c r="D704" s="88"/>
      <c r="E704" s="24"/>
      <c r="F704" s="25"/>
      <c r="G704" s="96"/>
      <c r="H704" s="86"/>
      <c r="I704" s="98"/>
    </row>
    <row r="705" spans="1:9">
      <c r="A705" s="86"/>
      <c r="B705" s="86"/>
      <c r="C705" s="86"/>
      <c r="D705" s="88"/>
      <c r="E705" s="88"/>
      <c r="F705" s="82"/>
      <c r="G705" s="96"/>
      <c r="H705" s="86"/>
      <c r="I705" s="98"/>
    </row>
    <row r="706" spans="1:9">
      <c r="A706" s="86"/>
      <c r="B706" s="86"/>
      <c r="C706" s="86"/>
      <c r="D706" s="88"/>
      <c r="E706" s="24"/>
      <c r="F706" s="25"/>
      <c r="G706" s="96"/>
      <c r="H706" s="86"/>
      <c r="I706" s="98"/>
    </row>
    <row r="707" spans="1:9">
      <c r="A707" s="86"/>
      <c r="B707" s="86"/>
      <c r="C707" s="86"/>
      <c r="D707" s="88"/>
      <c r="E707" s="88"/>
      <c r="F707" s="82"/>
      <c r="G707" s="96"/>
      <c r="H707" s="86"/>
      <c r="I707" s="98"/>
    </row>
    <row r="708" spans="1:9">
      <c r="A708" s="86"/>
      <c r="B708" s="86"/>
      <c r="C708" s="86"/>
      <c r="D708" s="88"/>
      <c r="E708" s="24"/>
      <c r="F708" s="25"/>
      <c r="G708" s="96"/>
      <c r="H708" s="86"/>
      <c r="I708" s="98"/>
    </row>
    <row r="709" spans="1:9">
      <c r="A709" s="86"/>
      <c r="B709" s="86"/>
      <c r="C709" s="86"/>
      <c r="D709" s="88"/>
      <c r="E709" s="24"/>
      <c r="F709" s="25"/>
      <c r="G709" s="96"/>
      <c r="H709" s="86"/>
      <c r="I709" s="98"/>
    </row>
    <row r="710" spans="1:9">
      <c r="A710" s="86"/>
      <c r="B710" s="86"/>
      <c r="C710" s="86"/>
      <c r="D710" s="88"/>
      <c r="E710" s="91"/>
      <c r="F710" s="48"/>
      <c r="G710" s="96"/>
      <c r="H710" s="86"/>
      <c r="I710" s="98"/>
    </row>
    <row r="711" spans="1:9">
      <c r="A711" s="86"/>
      <c r="B711" s="86"/>
      <c r="C711" s="86"/>
      <c r="D711" s="88"/>
      <c r="E711" s="24"/>
      <c r="F711" s="25"/>
      <c r="G711" s="96"/>
      <c r="H711" s="86"/>
      <c r="I711" s="98"/>
    </row>
    <row r="712" spans="1:9">
      <c r="A712" s="86"/>
      <c r="B712" s="86"/>
      <c r="C712" s="86"/>
      <c r="D712" s="88"/>
      <c r="E712" s="24"/>
      <c r="F712" s="25"/>
      <c r="G712" s="96"/>
      <c r="H712" s="86"/>
      <c r="I712" s="98"/>
    </row>
    <row r="713" spans="1:9">
      <c r="A713" s="86"/>
      <c r="B713" s="86"/>
      <c r="C713" s="86"/>
      <c r="D713" s="88"/>
      <c r="E713" s="24"/>
      <c r="F713" s="25"/>
      <c r="G713" s="96"/>
      <c r="H713" s="86"/>
      <c r="I713" s="98"/>
    </row>
    <row r="714" spans="1:9">
      <c r="A714" s="86"/>
      <c r="B714" s="86"/>
      <c r="C714" s="86"/>
      <c r="D714" s="88"/>
      <c r="E714" s="24"/>
      <c r="F714" s="25"/>
      <c r="G714" s="96"/>
      <c r="H714" s="86"/>
      <c r="I714" s="98"/>
    </row>
    <row r="715" spans="1:9">
      <c r="A715" s="86"/>
      <c r="B715" s="86"/>
      <c r="C715" s="86"/>
      <c r="D715" s="88"/>
      <c r="E715" s="24"/>
      <c r="F715" s="25"/>
      <c r="G715" s="96"/>
      <c r="H715" s="86"/>
      <c r="I715" s="98"/>
    </row>
    <row r="716" spans="1:9">
      <c r="A716" s="86"/>
      <c r="B716" s="86"/>
      <c r="C716" s="86"/>
      <c r="D716" s="88"/>
      <c r="E716" s="24"/>
      <c r="F716" s="25"/>
      <c r="G716" s="96"/>
      <c r="H716" s="86"/>
      <c r="I716" s="98"/>
    </row>
    <row r="717" spans="1:9">
      <c r="A717" s="86"/>
      <c r="B717" s="86"/>
      <c r="C717" s="86"/>
      <c r="D717" s="88"/>
      <c r="E717" s="24"/>
      <c r="F717" s="25"/>
      <c r="G717" s="96"/>
      <c r="H717" s="86"/>
      <c r="I717" s="98"/>
    </row>
    <row r="718" spans="1:9">
      <c r="A718" s="86"/>
      <c r="B718" s="86"/>
      <c r="C718" s="86"/>
      <c r="D718" s="88"/>
      <c r="E718" s="24"/>
      <c r="F718" s="25"/>
      <c r="G718" s="96"/>
      <c r="H718" s="86"/>
      <c r="I718" s="98"/>
    </row>
    <row r="719" spans="1:9">
      <c r="A719" s="86"/>
      <c r="B719" s="86"/>
      <c r="C719" s="86"/>
      <c r="D719" s="88"/>
      <c r="E719" s="91"/>
      <c r="F719" s="82"/>
      <c r="G719" s="96"/>
      <c r="H719" s="86"/>
      <c r="I719" s="98"/>
    </row>
    <row r="720" spans="1:9">
      <c r="A720" s="86"/>
      <c r="B720" s="86"/>
      <c r="C720" s="86"/>
      <c r="D720" s="88"/>
      <c r="E720" s="24"/>
      <c r="F720" s="25"/>
      <c r="G720" s="96"/>
      <c r="H720" s="86"/>
      <c r="I720" s="98"/>
    </row>
    <row r="721" spans="1:9">
      <c r="A721" s="86"/>
      <c r="B721" s="86"/>
      <c r="C721" s="86"/>
      <c r="D721" s="88"/>
      <c r="E721" s="24"/>
      <c r="F721" s="25"/>
      <c r="G721" s="96"/>
      <c r="H721" s="86"/>
      <c r="I721" s="98"/>
    </row>
    <row r="722" spans="1:9">
      <c r="A722" s="86"/>
      <c r="B722" s="86"/>
      <c r="C722" s="86"/>
      <c r="D722" s="88"/>
      <c r="E722" s="24"/>
      <c r="F722" s="25"/>
      <c r="G722" s="96"/>
      <c r="H722" s="86"/>
      <c r="I722" s="98"/>
    </row>
    <row r="723" spans="1:9">
      <c r="A723" s="86"/>
      <c r="B723" s="86"/>
      <c r="C723" s="86"/>
      <c r="D723" s="88"/>
      <c r="E723" s="24"/>
      <c r="F723" s="25"/>
      <c r="G723" s="96"/>
      <c r="H723" s="86"/>
      <c r="I723" s="98"/>
    </row>
    <row r="724" spans="1:9">
      <c r="A724" s="70"/>
      <c r="B724" s="70"/>
      <c r="C724" s="70"/>
      <c r="D724" s="88"/>
      <c r="E724" s="26"/>
      <c r="F724" s="27"/>
      <c r="G724" s="72"/>
      <c r="H724" s="70"/>
    </row>
    <row r="725" spans="1:9">
      <c r="A725" s="70"/>
      <c r="B725" s="70"/>
      <c r="C725" s="70"/>
      <c r="D725" s="88"/>
      <c r="E725" s="26"/>
      <c r="F725" s="27"/>
      <c r="G725" s="72"/>
      <c r="H725" s="70"/>
    </row>
    <row r="726" spans="1:9">
      <c r="A726" s="70"/>
      <c r="B726" s="70"/>
      <c r="C726" s="70"/>
      <c r="D726" s="88"/>
      <c r="E726" s="26"/>
      <c r="F726" s="27"/>
      <c r="G726" s="72"/>
      <c r="H726" s="70"/>
    </row>
    <row r="727" spans="1:9">
      <c r="A727" s="70"/>
      <c r="B727" s="70"/>
      <c r="C727" s="70"/>
      <c r="D727" s="88"/>
      <c r="E727" s="80"/>
      <c r="F727" s="48"/>
      <c r="G727" s="72"/>
      <c r="H727" s="70"/>
    </row>
    <row r="728" spans="1:9">
      <c r="A728" s="70"/>
      <c r="B728" s="70"/>
      <c r="C728" s="70"/>
      <c r="D728" s="88"/>
      <c r="E728" s="26"/>
      <c r="F728" s="27"/>
      <c r="G728" s="72"/>
      <c r="H728" s="70"/>
    </row>
    <row r="729" spans="1:9">
      <c r="A729" s="70"/>
      <c r="B729" s="70"/>
      <c r="C729" s="70"/>
      <c r="D729" s="88"/>
      <c r="E729" s="26"/>
      <c r="F729" s="27"/>
      <c r="G729" s="72"/>
      <c r="H729" s="70"/>
    </row>
    <row r="730" spans="1:9">
      <c r="A730" s="70"/>
      <c r="B730" s="70"/>
      <c r="C730" s="70"/>
      <c r="D730" s="88"/>
      <c r="E730" s="26"/>
      <c r="F730" s="27"/>
      <c r="G730" s="72"/>
      <c r="H730" s="70"/>
    </row>
    <row r="731" spans="1:9">
      <c r="A731" s="70"/>
      <c r="B731" s="70"/>
      <c r="C731" s="70"/>
      <c r="D731" s="88"/>
      <c r="E731" s="26"/>
      <c r="F731" s="27"/>
      <c r="G731" s="72"/>
      <c r="H731" s="70"/>
    </row>
    <row r="732" spans="1:9">
      <c r="A732" s="70"/>
      <c r="B732" s="70"/>
      <c r="C732" s="70"/>
      <c r="D732" s="88"/>
      <c r="E732" s="26"/>
      <c r="F732" s="27"/>
      <c r="G732" s="72"/>
      <c r="H732" s="70"/>
    </row>
    <row r="733" spans="1:9">
      <c r="A733" s="70"/>
      <c r="B733" s="70"/>
      <c r="C733" s="70"/>
      <c r="D733" s="88"/>
      <c r="E733" s="26"/>
      <c r="F733" s="27"/>
      <c r="G733" s="72"/>
      <c r="H733" s="70"/>
    </row>
    <row r="734" spans="1:9">
      <c r="A734" s="70"/>
      <c r="B734" s="70"/>
      <c r="C734" s="70"/>
      <c r="D734" s="88"/>
      <c r="E734" s="80"/>
      <c r="F734" s="82"/>
      <c r="G734" s="72"/>
      <c r="H734" s="70"/>
    </row>
    <row r="735" spans="1:9">
      <c r="A735" s="70"/>
      <c r="B735" s="70"/>
      <c r="C735" s="70"/>
      <c r="D735" s="88"/>
      <c r="E735" s="26"/>
      <c r="F735" s="27"/>
      <c r="G735" s="72"/>
      <c r="H735" s="70"/>
    </row>
    <row r="736" spans="1:9">
      <c r="A736" s="70"/>
      <c r="B736" s="70"/>
      <c r="C736" s="70"/>
      <c r="D736" s="88"/>
      <c r="E736" s="26"/>
      <c r="F736" s="27"/>
      <c r="G736" s="72"/>
      <c r="H736" s="70"/>
    </row>
    <row r="737" spans="1:8">
      <c r="A737" s="70"/>
      <c r="B737" s="70"/>
      <c r="C737" s="70"/>
      <c r="D737" s="88"/>
      <c r="E737" s="80"/>
      <c r="F737" s="48"/>
      <c r="G737" s="72"/>
      <c r="H737" s="70"/>
    </row>
    <row r="738" spans="1:8">
      <c r="A738" s="70"/>
      <c r="B738" s="70"/>
      <c r="C738" s="70"/>
      <c r="D738" s="88"/>
      <c r="E738" s="26"/>
      <c r="F738" s="27"/>
      <c r="G738" s="72"/>
      <c r="H738" s="70"/>
    </row>
    <row r="739" spans="1:8">
      <c r="A739" s="70"/>
      <c r="B739" s="70"/>
      <c r="C739" s="70"/>
      <c r="D739" s="88"/>
      <c r="E739" s="26"/>
      <c r="F739" s="27"/>
      <c r="G739" s="72"/>
      <c r="H739" s="70"/>
    </row>
    <row r="740" spans="1:8">
      <c r="A740" s="70"/>
      <c r="B740" s="70"/>
      <c r="C740" s="70"/>
      <c r="D740" s="88"/>
      <c r="E740" s="79"/>
      <c r="F740" s="48"/>
      <c r="G740" s="72"/>
      <c r="H740" s="70"/>
    </row>
    <row r="741" spans="1:8">
      <c r="A741" s="70"/>
      <c r="B741" s="70"/>
      <c r="C741" s="70"/>
      <c r="D741" s="88"/>
      <c r="E741" s="26"/>
      <c r="F741" s="27"/>
      <c r="G741" s="72"/>
      <c r="H741" s="70"/>
    </row>
    <row r="742" spans="1:8">
      <c r="A742" s="70"/>
      <c r="B742" s="70"/>
      <c r="C742" s="70"/>
      <c r="D742" s="88"/>
      <c r="E742" s="26"/>
      <c r="F742" s="27"/>
      <c r="G742" s="72"/>
      <c r="H742" s="70"/>
    </row>
    <row r="743" spans="1:8">
      <c r="A743" s="70"/>
      <c r="B743" s="70"/>
      <c r="C743" s="70"/>
      <c r="D743" s="88"/>
      <c r="E743" s="26"/>
      <c r="F743" s="27"/>
      <c r="G743" s="72"/>
      <c r="H743" s="70"/>
    </row>
    <row r="744" spans="1:8">
      <c r="A744" s="70"/>
      <c r="B744" s="70"/>
      <c r="C744" s="70"/>
      <c r="D744" s="88"/>
      <c r="E744" s="26"/>
      <c r="F744" s="27"/>
      <c r="G744" s="72"/>
      <c r="H744" s="70"/>
    </row>
    <row r="745" spans="1:8">
      <c r="A745" s="70"/>
      <c r="B745" s="70"/>
      <c r="C745" s="70"/>
      <c r="D745" s="88"/>
      <c r="E745" s="26"/>
      <c r="F745" s="27"/>
      <c r="G745" s="72"/>
      <c r="H745" s="70"/>
    </row>
    <row r="746" spans="1:8">
      <c r="A746" s="70"/>
      <c r="B746" s="70"/>
      <c r="C746" s="70"/>
      <c r="D746" s="88"/>
      <c r="E746" s="26"/>
      <c r="F746" s="27"/>
      <c r="G746" s="72"/>
      <c r="H746" s="70"/>
    </row>
    <row r="747" spans="1:8">
      <c r="A747" s="70"/>
      <c r="B747" s="70"/>
      <c r="C747" s="70"/>
      <c r="D747" s="88"/>
      <c r="E747" s="26"/>
      <c r="F747" s="27"/>
      <c r="G747" s="72"/>
      <c r="H747" s="70"/>
    </row>
    <row r="748" spans="1:8">
      <c r="A748" s="70"/>
      <c r="B748" s="70"/>
      <c r="C748" s="70"/>
      <c r="D748" s="88"/>
      <c r="E748" s="80"/>
      <c r="F748" s="82"/>
      <c r="G748" s="72"/>
      <c r="H748" s="70"/>
    </row>
    <row r="749" spans="1:8">
      <c r="A749" s="70"/>
      <c r="B749" s="70"/>
      <c r="C749" s="70"/>
      <c r="D749" s="88"/>
      <c r="E749" s="26"/>
      <c r="F749" s="27"/>
      <c r="G749" s="72"/>
      <c r="H749" s="70"/>
    </row>
    <row r="750" spans="1:8">
      <c r="A750" s="70"/>
      <c r="B750" s="70"/>
      <c r="C750" s="70"/>
      <c r="D750" s="88"/>
      <c r="E750" s="26"/>
      <c r="F750" s="27"/>
      <c r="G750" s="72"/>
      <c r="H750" s="70"/>
    </row>
    <row r="751" spans="1:8">
      <c r="A751" s="70"/>
      <c r="B751" s="70"/>
      <c r="C751" s="70"/>
      <c r="D751" s="88"/>
      <c r="E751" s="26"/>
      <c r="F751" s="27"/>
      <c r="G751" s="72"/>
      <c r="H751" s="70"/>
    </row>
    <row r="752" spans="1:8">
      <c r="A752" s="70"/>
      <c r="B752" s="70"/>
      <c r="C752" s="70"/>
      <c r="D752" s="88"/>
      <c r="E752" s="26"/>
      <c r="F752" s="27"/>
      <c r="G752" s="72"/>
      <c r="H752" s="70"/>
    </row>
    <row r="753" spans="1:8">
      <c r="A753" s="70"/>
      <c r="B753" s="70"/>
      <c r="C753" s="70"/>
      <c r="D753" s="88"/>
      <c r="E753" s="26"/>
      <c r="F753" s="27"/>
      <c r="G753" s="72"/>
      <c r="H753" s="70"/>
    </row>
    <row r="754" spans="1:8">
      <c r="A754" s="70"/>
      <c r="B754" s="70"/>
      <c r="C754" s="70"/>
      <c r="D754" s="88"/>
      <c r="E754" s="26"/>
      <c r="F754" s="27"/>
      <c r="G754" s="72"/>
      <c r="H754" s="70"/>
    </row>
    <row r="755" spans="1:8">
      <c r="A755" s="70"/>
      <c r="B755" s="70"/>
      <c r="C755" s="70"/>
      <c r="D755" s="88"/>
      <c r="E755" s="80"/>
      <c r="F755" s="48"/>
      <c r="G755" s="72"/>
      <c r="H755" s="70"/>
    </row>
    <row r="756" spans="1:8">
      <c r="A756" s="70"/>
      <c r="B756" s="70"/>
      <c r="C756" s="70"/>
      <c r="D756" s="88"/>
      <c r="E756" s="26"/>
      <c r="F756" s="27"/>
      <c r="G756" s="72"/>
      <c r="H756" s="70"/>
    </row>
    <row r="757" spans="1:8">
      <c r="A757" s="70"/>
      <c r="B757" s="70"/>
      <c r="C757" s="70"/>
      <c r="D757" s="88"/>
      <c r="E757" s="26"/>
      <c r="F757" s="27"/>
      <c r="G757" s="72"/>
      <c r="H757" s="70"/>
    </row>
    <row r="758" spans="1:8">
      <c r="A758" s="70"/>
      <c r="B758" s="70"/>
      <c r="C758" s="70"/>
      <c r="D758" s="88"/>
      <c r="E758" s="71"/>
      <c r="F758" s="82"/>
      <c r="G758" s="72"/>
      <c r="H758" s="70"/>
    </row>
    <row r="759" spans="1:8">
      <c r="A759" s="70"/>
      <c r="B759" s="70"/>
      <c r="C759" s="70"/>
      <c r="D759" s="88"/>
      <c r="E759" s="26"/>
      <c r="F759" s="27"/>
      <c r="G759" s="72"/>
      <c r="H759" s="70"/>
    </row>
    <row r="760" spans="1:8">
      <c r="A760" s="70"/>
      <c r="B760" s="70"/>
      <c r="C760" s="70"/>
      <c r="D760" s="88"/>
      <c r="E760" s="26"/>
      <c r="F760" s="27"/>
      <c r="G760" s="72"/>
      <c r="H760" s="70"/>
    </row>
    <row r="761" spans="1:8">
      <c r="A761" s="70"/>
      <c r="B761" s="70"/>
      <c r="C761" s="70"/>
      <c r="D761" s="88"/>
      <c r="E761" s="26"/>
      <c r="F761" s="27"/>
      <c r="G761" s="72"/>
      <c r="H761" s="70"/>
    </row>
    <row r="762" spans="1:8">
      <c r="A762" s="70"/>
      <c r="B762" s="70"/>
      <c r="C762" s="70"/>
      <c r="D762" s="88"/>
      <c r="E762" s="26"/>
      <c r="F762" s="27"/>
      <c r="G762" s="72"/>
      <c r="H762" s="70"/>
    </row>
    <row r="763" spans="1:8">
      <c r="A763" s="70"/>
      <c r="B763" s="70"/>
      <c r="C763" s="70"/>
      <c r="D763" s="88"/>
      <c r="E763" s="26"/>
      <c r="F763" s="27"/>
      <c r="G763" s="72"/>
      <c r="H763" s="70"/>
    </row>
    <row r="764" spans="1:8">
      <c r="A764" s="70"/>
      <c r="B764" s="70"/>
      <c r="C764" s="70"/>
      <c r="D764" s="88"/>
      <c r="E764" s="26"/>
      <c r="F764" s="27"/>
      <c r="G764" s="72"/>
      <c r="H764" s="70"/>
    </row>
    <row r="765" spans="1:8">
      <c r="A765" s="70"/>
      <c r="B765" s="70"/>
      <c r="C765" s="70"/>
      <c r="D765" s="88"/>
      <c r="E765" s="26"/>
      <c r="F765" s="27"/>
      <c r="G765" s="72"/>
      <c r="H765" s="70"/>
    </row>
    <row r="766" spans="1:8">
      <c r="A766" s="70"/>
      <c r="B766" s="70"/>
      <c r="C766" s="70"/>
      <c r="D766" s="88"/>
      <c r="E766" s="71"/>
      <c r="F766" s="48"/>
      <c r="G766" s="72"/>
      <c r="H766" s="70"/>
    </row>
    <row r="767" spans="1:8">
      <c r="A767" s="70"/>
      <c r="B767" s="70"/>
      <c r="C767" s="70"/>
      <c r="D767" s="88"/>
      <c r="E767" s="71"/>
      <c r="F767" s="48"/>
      <c r="G767" s="72"/>
      <c r="H767" s="70"/>
    </row>
    <row r="768" spans="1:8">
      <c r="A768" s="70"/>
      <c r="B768" s="70"/>
      <c r="C768" s="70"/>
      <c r="D768" s="88"/>
      <c r="E768" s="26"/>
      <c r="F768" s="27"/>
      <c r="G768" s="72"/>
      <c r="H768" s="70"/>
    </row>
    <row r="769" spans="1:8">
      <c r="A769" s="70"/>
      <c r="B769" s="70"/>
      <c r="C769" s="70"/>
      <c r="D769" s="88"/>
      <c r="E769" s="26"/>
      <c r="F769" s="27"/>
      <c r="G769" s="72"/>
      <c r="H769" s="70"/>
    </row>
    <row r="770" spans="1:8">
      <c r="A770" s="70"/>
      <c r="B770" s="70"/>
      <c r="C770" s="70"/>
      <c r="D770" s="88"/>
      <c r="E770" s="26"/>
      <c r="F770" s="27"/>
      <c r="G770" s="72"/>
      <c r="H770" s="70"/>
    </row>
    <row r="771" spans="1:8">
      <c r="A771" s="70"/>
      <c r="B771" s="70"/>
      <c r="C771" s="70"/>
      <c r="D771" s="88"/>
      <c r="E771" s="26"/>
      <c r="F771" s="27"/>
      <c r="G771" s="72"/>
      <c r="H771" s="70"/>
    </row>
    <row r="772" spans="1:8">
      <c r="A772" s="70"/>
      <c r="B772" s="70"/>
      <c r="C772" s="70"/>
      <c r="D772" s="88"/>
      <c r="E772" s="80"/>
      <c r="F772" s="82"/>
      <c r="G772" s="72"/>
      <c r="H772" s="70"/>
    </row>
    <row r="773" spans="1:8">
      <c r="A773" s="70"/>
      <c r="B773" s="70"/>
      <c r="C773" s="70"/>
      <c r="D773" s="88"/>
      <c r="E773" s="71"/>
      <c r="F773" s="48"/>
      <c r="G773" s="72"/>
      <c r="H773" s="70"/>
    </row>
    <row r="774" spans="1:8">
      <c r="A774" s="70"/>
      <c r="B774" s="70"/>
      <c r="C774" s="70"/>
      <c r="D774" s="88"/>
      <c r="E774" s="26"/>
      <c r="F774" s="27"/>
      <c r="G774" s="72"/>
      <c r="H774" s="70"/>
    </row>
    <row r="775" spans="1:8">
      <c r="A775" s="70"/>
      <c r="B775" s="70"/>
      <c r="C775" s="70"/>
      <c r="D775" s="88"/>
      <c r="E775" s="26"/>
      <c r="F775" s="27"/>
      <c r="G775" s="72"/>
      <c r="H775" s="70"/>
    </row>
    <row r="776" spans="1:8">
      <c r="A776" s="70"/>
      <c r="B776" s="70"/>
      <c r="C776" s="70"/>
      <c r="D776" s="88"/>
      <c r="E776" s="26"/>
      <c r="F776" s="27"/>
      <c r="G776" s="72"/>
      <c r="H776" s="70"/>
    </row>
    <row r="777" spans="1:8">
      <c r="A777" s="70"/>
      <c r="B777" s="70"/>
      <c r="C777" s="70"/>
      <c r="D777" s="88"/>
      <c r="E777" s="26"/>
      <c r="F777" s="27"/>
      <c r="G777" s="72"/>
      <c r="H777" s="70"/>
    </row>
    <row r="778" spans="1:8">
      <c r="A778" s="70"/>
      <c r="B778" s="70"/>
      <c r="C778" s="70"/>
      <c r="D778" s="88"/>
      <c r="E778" s="26"/>
      <c r="F778" s="27"/>
      <c r="G778" s="72"/>
      <c r="H778" s="70"/>
    </row>
    <row r="779" spans="1:8">
      <c r="A779" s="70"/>
      <c r="B779" s="70"/>
      <c r="C779" s="70"/>
      <c r="D779" s="88"/>
      <c r="E779" s="26"/>
      <c r="F779" s="27"/>
      <c r="G779" s="72"/>
      <c r="H779" s="70"/>
    </row>
    <row r="780" spans="1:8">
      <c r="A780" s="70"/>
      <c r="B780" s="70"/>
      <c r="C780" s="70"/>
      <c r="D780" s="88"/>
      <c r="E780" s="26"/>
      <c r="F780" s="27"/>
      <c r="G780" s="72"/>
      <c r="H780" s="70"/>
    </row>
    <row r="781" spans="1:8">
      <c r="A781" s="70"/>
      <c r="B781" s="70"/>
      <c r="C781" s="70"/>
      <c r="D781" s="88"/>
      <c r="E781" s="26"/>
      <c r="F781" s="27"/>
      <c r="G781" s="72"/>
      <c r="H781" s="70"/>
    </row>
    <row r="782" spans="1:8">
      <c r="A782" s="70"/>
      <c r="B782" s="70"/>
      <c r="C782" s="70"/>
      <c r="D782" s="88"/>
      <c r="E782" s="26"/>
      <c r="F782" s="27"/>
      <c r="G782" s="72"/>
      <c r="H782" s="70"/>
    </row>
    <row r="783" spans="1:8">
      <c r="A783" s="70"/>
      <c r="B783" s="70"/>
      <c r="C783" s="70"/>
      <c r="D783" s="88"/>
      <c r="E783" s="71"/>
      <c r="F783" s="48"/>
      <c r="G783" s="72"/>
      <c r="H783" s="70"/>
    </row>
    <row r="784" spans="1:8">
      <c r="A784" s="70"/>
      <c r="B784" s="70"/>
      <c r="C784" s="70"/>
      <c r="D784" s="88"/>
      <c r="E784" s="26"/>
      <c r="F784" s="27"/>
      <c r="G784" s="72"/>
      <c r="H784" s="70"/>
    </row>
    <row r="785" spans="1:8">
      <c r="A785" s="70"/>
      <c r="B785" s="70"/>
      <c r="C785" s="70"/>
      <c r="D785" s="88"/>
      <c r="E785" s="26"/>
      <c r="F785" s="27"/>
      <c r="G785" s="72"/>
      <c r="H785" s="70"/>
    </row>
    <row r="786" spans="1:8">
      <c r="A786" s="70"/>
      <c r="B786" s="70"/>
      <c r="C786" s="70"/>
      <c r="D786" s="88"/>
      <c r="E786" s="26"/>
      <c r="F786" s="27"/>
      <c r="G786" s="72"/>
      <c r="H786" s="70"/>
    </row>
    <row r="787" spans="1:8">
      <c r="A787" s="70"/>
      <c r="B787" s="70"/>
      <c r="C787" s="70"/>
      <c r="D787" s="88"/>
      <c r="E787" s="26"/>
      <c r="F787" s="27"/>
      <c r="G787" s="72"/>
      <c r="H787" s="70"/>
    </row>
    <row r="788" spans="1:8">
      <c r="A788" s="70"/>
      <c r="B788" s="70"/>
      <c r="C788" s="70"/>
      <c r="D788" s="88"/>
      <c r="E788" s="26"/>
      <c r="F788" s="27"/>
      <c r="G788" s="72"/>
      <c r="H788" s="70"/>
    </row>
    <row r="789" spans="1:8">
      <c r="A789" s="70"/>
      <c r="B789" s="70"/>
      <c r="C789" s="70"/>
      <c r="D789" s="88"/>
      <c r="E789" s="26"/>
      <c r="F789" s="27"/>
      <c r="G789" s="72"/>
      <c r="H789" s="70"/>
    </row>
    <row r="790" spans="1:8">
      <c r="A790" s="70"/>
      <c r="B790" s="70"/>
      <c r="C790" s="70"/>
      <c r="D790" s="88"/>
      <c r="E790" s="26"/>
      <c r="F790" s="27"/>
      <c r="G790" s="72"/>
      <c r="H790" s="70"/>
    </row>
    <row r="791" spans="1:8">
      <c r="A791" s="70"/>
      <c r="B791" s="70"/>
      <c r="C791" s="70"/>
      <c r="D791" s="88"/>
      <c r="E791" s="80"/>
      <c r="F791" s="82"/>
      <c r="G791" s="72"/>
      <c r="H791" s="70"/>
    </row>
    <row r="792" spans="1:8">
      <c r="A792" s="70"/>
      <c r="B792" s="70"/>
      <c r="C792" s="70"/>
      <c r="D792" s="88"/>
      <c r="E792" s="26"/>
      <c r="F792" s="27"/>
      <c r="G792" s="72"/>
      <c r="H792" s="70"/>
    </row>
    <row r="793" spans="1:8">
      <c r="A793" s="70"/>
      <c r="B793" s="70"/>
      <c r="C793" s="70"/>
      <c r="D793" s="88"/>
      <c r="E793" s="71"/>
      <c r="F793" s="48"/>
      <c r="G793" s="72"/>
      <c r="H793" s="70"/>
    </row>
    <row r="794" spans="1:8">
      <c r="A794" s="70"/>
      <c r="B794" s="70"/>
      <c r="C794" s="70"/>
      <c r="D794" s="88"/>
      <c r="E794" s="71"/>
      <c r="F794" s="82"/>
      <c r="G794" s="72"/>
      <c r="H794" s="70"/>
    </row>
    <row r="795" spans="1:8">
      <c r="A795" s="70"/>
      <c r="B795" s="70"/>
      <c r="C795" s="70"/>
      <c r="D795" s="88"/>
      <c r="E795" s="26"/>
      <c r="F795" s="27"/>
      <c r="G795" s="72"/>
      <c r="H795" s="70"/>
    </row>
    <row r="796" spans="1:8">
      <c r="A796" s="70"/>
      <c r="B796" s="70"/>
      <c r="C796" s="70"/>
      <c r="D796" s="88"/>
      <c r="E796" s="71"/>
      <c r="F796" s="82"/>
      <c r="G796" s="72"/>
      <c r="H796" s="70"/>
    </row>
    <row r="797" spans="1:8">
      <c r="A797" s="70"/>
      <c r="B797" s="70"/>
      <c r="C797" s="70"/>
      <c r="D797" s="88"/>
      <c r="E797" s="80"/>
      <c r="F797" s="82"/>
      <c r="G797" s="72"/>
      <c r="H797" s="70"/>
    </row>
    <row r="798" spans="1:8">
      <c r="A798" s="70"/>
      <c r="B798" s="70"/>
      <c r="C798" s="70"/>
      <c r="D798" s="88"/>
      <c r="E798" s="26"/>
      <c r="F798" s="27"/>
      <c r="G798" s="72"/>
      <c r="H798" s="70"/>
    </row>
    <row r="799" spans="1:8">
      <c r="A799" s="70"/>
      <c r="B799" s="70"/>
      <c r="C799" s="70"/>
      <c r="D799" s="88"/>
      <c r="E799" s="71"/>
      <c r="F799" s="82"/>
      <c r="G799" s="72"/>
      <c r="H799" s="70"/>
    </row>
    <row r="800" spans="1:8">
      <c r="A800" s="70"/>
      <c r="B800" s="70"/>
      <c r="C800" s="70"/>
      <c r="D800" s="88"/>
      <c r="E800" s="26"/>
      <c r="F800" s="27"/>
      <c r="G800" s="72"/>
      <c r="H800" s="70"/>
    </row>
    <row r="801" spans="1:8">
      <c r="A801" s="70"/>
      <c r="B801" s="70"/>
      <c r="C801" s="70"/>
      <c r="D801" s="88"/>
      <c r="E801" s="26"/>
      <c r="F801" s="27"/>
      <c r="G801" s="72"/>
      <c r="H801" s="70"/>
    </row>
    <row r="802" spans="1:8">
      <c r="A802" s="70"/>
      <c r="B802" s="70"/>
      <c r="C802" s="70"/>
      <c r="D802" s="88"/>
      <c r="E802" s="71"/>
      <c r="F802" s="82"/>
      <c r="G802" s="72"/>
      <c r="H802" s="70"/>
    </row>
    <row r="803" spans="1:8">
      <c r="A803" s="70"/>
      <c r="B803" s="70"/>
      <c r="C803" s="70"/>
      <c r="D803" s="88"/>
      <c r="E803" s="26"/>
      <c r="F803" s="27"/>
      <c r="G803" s="96"/>
      <c r="H803" s="70"/>
    </row>
    <row r="804" spans="1:8">
      <c r="A804" s="70"/>
      <c r="B804" s="70"/>
      <c r="C804" s="70"/>
      <c r="D804" s="88"/>
      <c r="E804" s="71"/>
      <c r="F804" s="48"/>
      <c r="G804" s="96"/>
      <c r="H804" s="70"/>
    </row>
    <row r="805" spans="1:8">
      <c r="A805" s="70"/>
      <c r="B805" s="70"/>
      <c r="C805" s="70"/>
      <c r="D805" s="88"/>
      <c r="E805" s="71"/>
      <c r="F805" s="82"/>
      <c r="G805" s="96"/>
      <c r="H805" s="70"/>
    </row>
    <row r="806" spans="1:8">
      <c r="A806" s="70"/>
      <c r="B806" s="70"/>
      <c r="D806" s="88"/>
      <c r="G806" s="98"/>
      <c r="H806" s="70"/>
    </row>
    <row r="807" spans="1:8">
      <c r="A807" s="70"/>
      <c r="B807" s="70"/>
      <c r="D807" s="88"/>
      <c r="H807" s="70"/>
    </row>
    <row r="808" spans="1:8">
      <c r="A808" s="70"/>
      <c r="B808" s="70"/>
      <c r="D808" s="88"/>
      <c r="H808" s="70"/>
    </row>
    <row r="809" spans="1:8">
      <c r="A809" s="70"/>
      <c r="B809" s="70"/>
      <c r="C809" s="70"/>
      <c r="D809" s="88"/>
      <c r="E809" s="70"/>
      <c r="F809" s="70"/>
      <c r="G809" s="70"/>
      <c r="H809" s="70"/>
    </row>
    <row r="810" spans="1:8">
      <c r="A810" s="83"/>
      <c r="B810" s="83"/>
      <c r="C810" s="83"/>
      <c r="D810" s="88"/>
      <c r="E810" s="83"/>
      <c r="F810" s="83"/>
      <c r="G810" s="83"/>
      <c r="H810" s="83"/>
    </row>
    <row r="811" spans="1:8">
      <c r="A811" s="83"/>
      <c r="B811" s="83"/>
      <c r="C811" s="83"/>
      <c r="D811" s="88"/>
      <c r="E811" s="83"/>
      <c r="F811" s="83"/>
      <c r="G811" s="83"/>
      <c r="H811" s="83"/>
    </row>
    <row r="812" spans="1:8">
      <c r="A812" s="83"/>
      <c r="B812" s="83"/>
      <c r="C812" s="83"/>
      <c r="D812" s="88"/>
      <c r="E812" s="83"/>
      <c r="F812" s="83"/>
      <c r="G812" s="83"/>
      <c r="H812" s="83"/>
    </row>
    <row r="813" spans="1:8">
      <c r="A813" s="83"/>
      <c r="B813" s="83"/>
      <c r="C813" s="83"/>
      <c r="D813" s="88"/>
      <c r="E813" s="83"/>
      <c r="F813" s="83"/>
      <c r="G813" s="83"/>
      <c r="H813" s="83"/>
    </row>
    <row r="814" spans="1:8">
      <c r="A814" s="83"/>
      <c r="B814" s="83"/>
      <c r="C814" s="83"/>
      <c r="D814" s="88"/>
      <c r="E814" s="83"/>
      <c r="F814" s="83"/>
      <c r="G814" s="83"/>
      <c r="H814" s="83"/>
    </row>
    <row r="815" spans="1:8">
      <c r="A815" s="83"/>
      <c r="B815" s="83"/>
      <c r="C815" s="83"/>
      <c r="D815" s="88"/>
      <c r="E815" s="83"/>
      <c r="F815" s="83"/>
      <c r="G815" s="83"/>
      <c r="H815" s="83"/>
    </row>
  </sheetData>
  <pageMargins left="0.7" right="0.7" top="0.75" bottom="0.75" header="0.3" footer="0.3"/>
  <pageSetup scale="78" fitToHeight="0" orientation="portrait" r:id="rId1"/>
  <headerFooter>
    <oddHeader xml:space="preserve">&amp;RPage 8.4.27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7"/>
  <sheetViews>
    <sheetView zoomScale="85" zoomScaleNormal="85" workbookViewId="0">
      <pane xSplit="2" ySplit="7" topLeftCell="C8" activePane="bottomRight" state="frozen"/>
      <selection activeCell="A2" sqref="A2"/>
      <selection pane="topRight" activeCell="A2" sqref="A2"/>
      <selection pane="bottomLeft" activeCell="A2" sqref="A2"/>
      <selection pane="bottomRight" activeCell="A5" sqref="A5"/>
    </sheetView>
  </sheetViews>
  <sheetFormatPr defaultRowHeight="12.75"/>
  <cols>
    <col min="1" max="2" width="9.140625" style="39"/>
    <col min="3" max="3" width="10.140625" style="39" bestFit="1" customWidth="1"/>
    <col min="4" max="4" width="2.85546875" style="39" customWidth="1"/>
    <col min="5" max="5" width="16" style="39" bestFit="1" customWidth="1"/>
    <col min="6" max="6" width="2.85546875" style="39" customWidth="1"/>
    <col min="7" max="7" width="16" style="39" bestFit="1" customWidth="1"/>
    <col min="8" max="8" width="2.85546875" style="39" customWidth="1"/>
    <col min="9" max="9" width="17" style="39" bestFit="1" customWidth="1"/>
    <col min="10" max="10" width="2.85546875" style="39" customWidth="1"/>
    <col min="11" max="11" width="16" style="39" bestFit="1" customWidth="1"/>
    <col min="12" max="12" width="2.7109375" style="39" customWidth="1"/>
    <col min="13" max="13" width="16" style="39" customWidth="1"/>
    <col min="14" max="14" width="2.7109375" style="40" customWidth="1"/>
    <col min="15" max="15" width="14.140625" style="39" customWidth="1"/>
    <col min="16" max="16" width="2.7109375" style="40" customWidth="1"/>
    <col min="17" max="17" width="15" style="39" bestFit="1" customWidth="1"/>
    <col min="18" max="18" width="12.85546875" style="39" bestFit="1" customWidth="1"/>
    <col min="19" max="19" width="9.140625" style="39"/>
    <col min="20" max="20" width="12.140625" style="39" bestFit="1" customWidth="1"/>
    <col min="21" max="16384" width="9.140625" style="39"/>
  </cols>
  <sheetData>
    <row r="1" spans="1:20">
      <c r="A1" s="38" t="str">
        <f>'Page 8.4.27'!C1</f>
        <v>PacifiCorp</v>
      </c>
    </row>
    <row r="2" spans="1:20">
      <c r="A2" s="151" t="s">
        <v>566</v>
      </c>
    </row>
    <row r="3" spans="1:20">
      <c r="A3" s="38" t="s">
        <v>130</v>
      </c>
    </row>
    <row r="4" spans="1:20">
      <c r="A4" s="38" t="s">
        <v>107</v>
      </c>
    </row>
    <row r="5" spans="1:20">
      <c r="A5" s="38"/>
    </row>
    <row r="6" spans="1:20">
      <c r="A6" s="38"/>
      <c r="B6" s="38"/>
      <c r="C6" s="38"/>
      <c r="D6" s="38"/>
      <c r="E6" s="53" t="s">
        <v>126</v>
      </c>
      <c r="F6" s="53"/>
      <c r="G6" s="54" t="s">
        <v>127</v>
      </c>
      <c r="H6" s="55"/>
      <c r="I6" s="53" t="s">
        <v>128</v>
      </c>
      <c r="J6" s="55"/>
      <c r="K6" s="54" t="s">
        <v>290</v>
      </c>
      <c r="L6" s="55"/>
      <c r="M6" s="53" t="s">
        <v>291</v>
      </c>
      <c r="N6" s="55"/>
      <c r="O6" s="56" t="s">
        <v>108</v>
      </c>
      <c r="P6" s="55"/>
      <c r="Q6" s="54" t="s">
        <v>109</v>
      </c>
      <c r="R6" s="120" t="s">
        <v>110</v>
      </c>
    </row>
    <row r="7" spans="1:20">
      <c r="A7" s="41" t="s">
        <v>35</v>
      </c>
      <c r="B7" s="41" t="s">
        <v>23</v>
      </c>
      <c r="C7" s="38" t="s">
        <v>129</v>
      </c>
      <c r="D7" s="38"/>
      <c r="E7" s="57" t="s">
        <v>52</v>
      </c>
      <c r="F7" s="57"/>
      <c r="G7" s="57" t="s">
        <v>52</v>
      </c>
      <c r="H7" s="58"/>
      <c r="I7" s="57" t="s">
        <v>52</v>
      </c>
      <c r="J7" s="58"/>
      <c r="K7" s="59" t="s">
        <v>52</v>
      </c>
      <c r="L7" s="58"/>
      <c r="M7" s="57" t="s">
        <v>52</v>
      </c>
      <c r="N7" s="58"/>
      <c r="O7" s="58" t="s">
        <v>111</v>
      </c>
      <c r="P7" s="58"/>
      <c r="Q7" s="59" t="s">
        <v>112</v>
      </c>
      <c r="R7" s="120" t="s">
        <v>113</v>
      </c>
    </row>
    <row r="8" spans="1:20">
      <c r="A8" s="42"/>
      <c r="B8" s="42"/>
      <c r="C8" s="38"/>
      <c r="D8" s="38"/>
      <c r="E8" s="43"/>
      <c r="F8" s="38"/>
      <c r="G8" s="43"/>
      <c r="H8" s="38"/>
      <c r="I8" s="43"/>
      <c r="J8" s="43"/>
      <c r="K8" s="43"/>
      <c r="L8" s="43"/>
      <c r="M8" s="60"/>
      <c r="N8" s="60"/>
      <c r="O8" s="61"/>
      <c r="Q8" s="43"/>
    </row>
    <row r="9" spans="1:20">
      <c r="A9" s="61" t="s">
        <v>42</v>
      </c>
      <c r="B9" s="62" t="s">
        <v>263</v>
      </c>
      <c r="C9" s="39" t="str">
        <f>A9&amp;B9</f>
        <v>STMPCAGE</v>
      </c>
      <c r="E9" s="7">
        <v>-56914978.600000009</v>
      </c>
      <c r="G9" s="7">
        <v>-32751044.43</v>
      </c>
      <c r="I9" s="7">
        <v>-180272173.33999997</v>
      </c>
      <c r="J9" s="7"/>
      <c r="K9" s="7">
        <v>-35170143.149999991</v>
      </c>
      <c r="L9" s="7"/>
      <c r="M9" s="7">
        <v>-40418275.100000001</v>
      </c>
      <c r="N9" s="9"/>
      <c r="O9" s="7">
        <v>149731793.27999973</v>
      </c>
      <c r="P9" s="9"/>
      <c r="Q9" s="7">
        <f>SUM(E9:O9)/5</f>
        <v>-39158964.268000051</v>
      </c>
      <c r="R9" s="7">
        <f>Q9/12</f>
        <v>-3263247.0223333375</v>
      </c>
    </row>
    <row r="10" spans="1:20">
      <c r="A10" s="61" t="s">
        <v>42</v>
      </c>
      <c r="B10" s="62" t="s">
        <v>265</v>
      </c>
      <c r="C10" s="39" t="str">
        <f t="shared" ref="C10:C13" si="0">A10&amp;B10</f>
        <v>STMPCAGW</v>
      </c>
      <c r="E10" s="7">
        <v>-2599635.5500000007</v>
      </c>
      <c r="G10" s="7">
        <v>-35389315.729999997</v>
      </c>
      <c r="I10" s="7">
        <v>-1350846.33</v>
      </c>
      <c r="J10" s="7"/>
      <c r="K10" s="7">
        <v>-1726239.72</v>
      </c>
      <c r="L10" s="7"/>
      <c r="M10" s="7">
        <v>-731839.71</v>
      </c>
      <c r="N10" s="9"/>
      <c r="O10" s="7">
        <v>34452077.509999998</v>
      </c>
      <c r="P10" s="9"/>
      <c r="Q10" s="7">
        <f t="shared" ref="Q10:Q13" si="1">SUM(E10:O10)/5</f>
        <v>-1469159.9060000002</v>
      </c>
      <c r="R10" s="7">
        <f>Q10/12</f>
        <v>-122429.99216666668</v>
      </c>
    </row>
    <row r="11" spans="1:20">
      <c r="A11" s="61" t="s">
        <v>42</v>
      </c>
      <c r="B11" s="62" t="s">
        <v>266</v>
      </c>
      <c r="C11" s="39" t="str">
        <f t="shared" si="0"/>
        <v>STMPJBG</v>
      </c>
      <c r="E11" s="7">
        <v>-8099554.1200000001</v>
      </c>
      <c r="G11" s="7">
        <v>-16887406.649999999</v>
      </c>
      <c r="I11" s="7">
        <v>-15478766.49</v>
      </c>
      <c r="J11" s="7"/>
      <c r="K11" s="7">
        <v>-12063049.549999999</v>
      </c>
      <c r="L11" s="7"/>
      <c r="M11" s="7">
        <v>-11965680.59</v>
      </c>
      <c r="N11" s="9"/>
      <c r="O11" s="7">
        <v>4223236.8499999996</v>
      </c>
      <c r="P11" s="9"/>
      <c r="Q11" s="7">
        <f t="shared" si="1"/>
        <v>-12054244.109999998</v>
      </c>
      <c r="R11" s="7">
        <f t="shared" ref="R11:R13" si="2">Q11/12</f>
        <v>-1004520.3424999998</v>
      </c>
    </row>
    <row r="12" spans="1:20">
      <c r="A12" s="61" t="s">
        <v>42</v>
      </c>
      <c r="B12" s="62" t="s">
        <v>25</v>
      </c>
      <c r="C12" s="39" t="str">
        <f t="shared" si="0"/>
        <v>STMPSG</v>
      </c>
      <c r="E12" s="7">
        <v>0</v>
      </c>
      <c r="G12" s="7">
        <v>0</v>
      </c>
      <c r="I12" s="7">
        <v>0</v>
      </c>
      <c r="J12" s="7"/>
      <c r="K12" s="7">
        <v>0</v>
      </c>
      <c r="L12" s="7"/>
      <c r="M12" s="7">
        <v>0</v>
      </c>
      <c r="N12" s="9"/>
      <c r="O12" s="7">
        <v>0</v>
      </c>
      <c r="P12" s="9"/>
      <c r="Q12" s="7">
        <f t="shared" si="1"/>
        <v>0</v>
      </c>
      <c r="R12" s="7">
        <f t="shared" si="2"/>
        <v>0</v>
      </c>
    </row>
    <row r="13" spans="1:20">
      <c r="A13" s="61" t="s">
        <v>42</v>
      </c>
      <c r="B13" s="61" t="s">
        <v>66</v>
      </c>
      <c r="C13" s="39" t="str">
        <f t="shared" si="0"/>
        <v>STMPNUTIL</v>
      </c>
      <c r="E13" s="7">
        <v>0</v>
      </c>
      <c r="G13" s="7">
        <v>-167776.46</v>
      </c>
      <c r="I13" s="7">
        <v>-9037852</v>
      </c>
      <c r="J13" s="7"/>
      <c r="K13" s="7">
        <v>-9000747</v>
      </c>
      <c r="L13" s="7"/>
      <c r="M13" s="7">
        <v>0</v>
      </c>
      <c r="N13" s="9"/>
      <c r="O13" s="7">
        <v>0</v>
      </c>
      <c r="P13" s="9"/>
      <c r="Q13" s="7">
        <f t="shared" si="1"/>
        <v>-3641275.0920000002</v>
      </c>
      <c r="R13" s="7">
        <f t="shared" si="2"/>
        <v>-303439.59100000001</v>
      </c>
    </row>
    <row r="14" spans="1:20">
      <c r="A14" s="61"/>
      <c r="B14" s="61"/>
      <c r="E14" s="8">
        <f>SUBTOTAL(9,E9:E13)</f>
        <v>-67614168.270000011</v>
      </c>
      <c r="G14" s="8">
        <f>SUBTOTAL(9,G9:G13)</f>
        <v>-85195543.269999996</v>
      </c>
      <c r="I14" s="8">
        <f>SUBTOTAL(9,I9:I13)</f>
        <v>-206139638.16</v>
      </c>
      <c r="J14" s="9"/>
      <c r="K14" s="8">
        <f>SUBTOTAL(9,K9:K13)</f>
        <v>-57960179.419999987</v>
      </c>
      <c r="L14" s="9"/>
      <c r="M14" s="8">
        <f>SUBTOTAL(9,M9:M13)</f>
        <v>-53115795.400000006</v>
      </c>
      <c r="N14" s="9"/>
      <c r="O14" s="8">
        <f>SUBTOTAL(9,O9:O13)</f>
        <v>188407107.63999972</v>
      </c>
      <c r="P14" s="9"/>
      <c r="Q14" s="8">
        <f>SUBTOTAL(9,Q9:Q13)</f>
        <v>-56323643.376000054</v>
      </c>
      <c r="R14" s="8">
        <f>SUBTOTAL(9,R9:R13)</f>
        <v>-4693636.9480000045</v>
      </c>
      <c r="T14" s="44"/>
    </row>
    <row r="15" spans="1:20">
      <c r="A15" s="61"/>
      <c r="B15" s="61"/>
      <c r="E15" s="7"/>
      <c r="G15" s="7"/>
      <c r="I15" s="7"/>
      <c r="J15" s="7"/>
      <c r="K15" s="7"/>
      <c r="L15" s="7"/>
      <c r="M15" s="7"/>
      <c r="N15" s="9"/>
      <c r="O15" s="61"/>
      <c r="Q15" s="11"/>
    </row>
    <row r="16" spans="1:20">
      <c r="A16" s="61" t="s">
        <v>43</v>
      </c>
      <c r="B16" s="62" t="s">
        <v>263</v>
      </c>
      <c r="C16" s="39" t="str">
        <f t="shared" ref="C16:C18" si="3">A16&amp;B16</f>
        <v>HYDPCAGE</v>
      </c>
      <c r="E16" s="7">
        <v>-193470.63</v>
      </c>
      <c r="G16" s="7">
        <v>-1044382.47</v>
      </c>
      <c r="I16" s="7">
        <v>-105375.55</v>
      </c>
      <c r="J16" s="7"/>
      <c r="K16" s="7">
        <v>-455344.38</v>
      </c>
      <c r="L16" s="7"/>
      <c r="M16" s="7">
        <v>-1405406.3300000003</v>
      </c>
      <c r="N16" s="9"/>
      <c r="O16" s="7">
        <v>621857.50000000012</v>
      </c>
      <c r="P16" s="9"/>
      <c r="Q16" s="7">
        <f t="shared" ref="Q16:Q18" si="4">SUM(E16:O16)/5</f>
        <v>-516424.37200000009</v>
      </c>
      <c r="R16" s="7">
        <f t="shared" ref="R16:R18" si="5">Q16/12</f>
        <v>-43035.364333333338</v>
      </c>
    </row>
    <row r="17" spans="1:20">
      <c r="A17" s="61" t="s">
        <v>43</v>
      </c>
      <c r="B17" s="62" t="s">
        <v>265</v>
      </c>
      <c r="C17" s="39" t="str">
        <f t="shared" si="3"/>
        <v>HYDPCAGW</v>
      </c>
      <c r="E17" s="7">
        <v>-6469152.1099999994</v>
      </c>
      <c r="G17" s="7">
        <v>-3763094.6700000004</v>
      </c>
      <c r="I17" s="7">
        <v>-1224615.1599999999</v>
      </c>
      <c r="J17" s="7"/>
      <c r="K17" s="7">
        <v>-1331636.6599999999</v>
      </c>
      <c r="L17" s="7"/>
      <c r="M17" s="7">
        <v>-3836077.5899999989</v>
      </c>
      <c r="N17" s="9"/>
      <c r="O17" s="7">
        <v>1065451.99</v>
      </c>
      <c r="P17" s="9"/>
      <c r="Q17" s="7">
        <f t="shared" si="4"/>
        <v>-3111824.8399999994</v>
      </c>
      <c r="R17" s="7">
        <f t="shared" si="5"/>
        <v>-259318.73666666661</v>
      </c>
    </row>
    <row r="18" spans="1:20">
      <c r="A18" s="61" t="s">
        <v>43</v>
      </c>
      <c r="B18" s="61" t="s">
        <v>66</v>
      </c>
      <c r="C18" s="39" t="str">
        <f t="shared" si="3"/>
        <v>HYDPNUTIL</v>
      </c>
      <c r="E18" s="7">
        <v>0</v>
      </c>
      <c r="G18" s="7">
        <v>0</v>
      </c>
      <c r="I18" s="7">
        <v>0</v>
      </c>
      <c r="J18" s="7"/>
      <c r="K18" s="7">
        <v>0</v>
      </c>
      <c r="L18" s="7"/>
      <c r="M18" s="7">
        <v>0</v>
      </c>
      <c r="N18" s="9"/>
      <c r="O18" s="7">
        <v>0</v>
      </c>
      <c r="P18" s="9"/>
      <c r="Q18" s="7">
        <f t="shared" si="4"/>
        <v>0</v>
      </c>
      <c r="R18" s="7">
        <f t="shared" si="5"/>
        <v>0</v>
      </c>
    </row>
    <row r="19" spans="1:20">
      <c r="A19" s="61"/>
      <c r="B19" s="61"/>
      <c r="E19" s="8">
        <f>SUBTOTAL(9,E16:E18)</f>
        <v>-6662622.7399999993</v>
      </c>
      <c r="G19" s="8">
        <f>SUBTOTAL(9,G16:G18)</f>
        <v>-4807477.1400000006</v>
      </c>
      <c r="I19" s="8">
        <f>SUBTOTAL(9,I16:I18)</f>
        <v>-1329990.71</v>
      </c>
      <c r="J19" s="9"/>
      <c r="K19" s="8">
        <f>SUBTOTAL(9,K16:K18)</f>
        <v>-1786981.04</v>
      </c>
      <c r="L19" s="9"/>
      <c r="M19" s="8">
        <f>SUBTOTAL(9,M16:M18)</f>
        <v>-5241483.919999999</v>
      </c>
      <c r="N19" s="9"/>
      <c r="O19" s="8">
        <f>SUBTOTAL(9,O16:O18)</f>
        <v>1687309.4900000002</v>
      </c>
      <c r="P19" s="9"/>
      <c r="Q19" s="8">
        <f>SUBTOTAL(9,Q16:Q18)</f>
        <v>-3628249.2119999994</v>
      </c>
      <c r="R19" s="8">
        <f>SUBTOTAL(9,R16:R18)</f>
        <v>-302354.10099999997</v>
      </c>
      <c r="T19" s="44"/>
    </row>
    <row r="20" spans="1:20">
      <c r="A20" s="61"/>
      <c r="B20" s="61"/>
      <c r="E20" s="7"/>
      <c r="G20" s="7"/>
      <c r="I20" s="7"/>
      <c r="J20" s="7"/>
      <c r="K20" s="7"/>
      <c r="L20" s="7"/>
      <c r="M20" s="7"/>
      <c r="N20" s="9"/>
      <c r="O20" s="61"/>
      <c r="Q20" s="11"/>
    </row>
    <row r="21" spans="1:20">
      <c r="A21" s="61" t="s">
        <v>44</v>
      </c>
      <c r="B21" s="62" t="s">
        <v>263</v>
      </c>
      <c r="C21" s="39" t="str">
        <f t="shared" ref="C21:C25" si="6">A21&amp;B21</f>
        <v>OTHPCAGE</v>
      </c>
      <c r="E21" s="7">
        <v>-886144.65</v>
      </c>
      <c r="F21" s="7"/>
      <c r="G21" s="7">
        <v>-32581609.560000002</v>
      </c>
      <c r="H21" s="7"/>
      <c r="I21" s="7">
        <v>-45933037.650000006</v>
      </c>
      <c r="J21" s="7"/>
      <c r="K21" s="10">
        <v>-727371</v>
      </c>
      <c r="L21" s="7"/>
      <c r="M21" s="7">
        <v>-18099457.84</v>
      </c>
      <c r="N21" s="7"/>
      <c r="O21" s="7">
        <v>11677207</v>
      </c>
      <c r="P21" s="9"/>
      <c r="Q21" s="7">
        <f t="shared" ref="Q21:Q25" si="7">SUM(E21:O21)/5</f>
        <v>-17310082.740000002</v>
      </c>
      <c r="R21" s="7">
        <f t="shared" ref="R21:R25" si="8">Q21/12</f>
        <v>-1442506.8950000003</v>
      </c>
    </row>
    <row r="22" spans="1:20">
      <c r="A22" s="61" t="s">
        <v>44</v>
      </c>
      <c r="B22" s="62" t="s">
        <v>265</v>
      </c>
      <c r="C22" s="39" t="str">
        <f t="shared" si="6"/>
        <v>OTHPCAGW</v>
      </c>
      <c r="E22" s="7">
        <v>-1526687.83</v>
      </c>
      <c r="F22" s="7"/>
      <c r="G22" s="7">
        <v>-21284832.52</v>
      </c>
      <c r="H22" s="7"/>
      <c r="I22" s="7">
        <v>-6491588.6099999994</v>
      </c>
      <c r="J22" s="7"/>
      <c r="K22" s="10">
        <v>-1417433.42</v>
      </c>
      <c r="L22" s="7"/>
      <c r="M22" s="7">
        <v>-918680.17</v>
      </c>
      <c r="N22" s="7"/>
      <c r="O22" s="7">
        <v>0</v>
      </c>
      <c r="P22" s="9"/>
      <c r="Q22" s="7">
        <f t="shared" si="7"/>
        <v>-6327844.5100000007</v>
      </c>
      <c r="R22" s="7">
        <f t="shared" si="8"/>
        <v>-527320.37583333335</v>
      </c>
    </row>
    <row r="23" spans="1:20">
      <c r="A23" s="62" t="s">
        <v>273</v>
      </c>
      <c r="B23" s="62" t="s">
        <v>263</v>
      </c>
      <c r="C23" s="39" t="str">
        <f t="shared" si="6"/>
        <v>OTHPWCAGE</v>
      </c>
      <c r="E23" s="7">
        <v>-4158232.0700000003</v>
      </c>
      <c r="F23" s="7"/>
      <c r="G23" s="7">
        <v>-3654920.14</v>
      </c>
      <c r="H23" s="7"/>
      <c r="I23" s="7">
        <v>-2745143.2800000003</v>
      </c>
      <c r="J23" s="7"/>
      <c r="K23" s="10">
        <v>-1342074</v>
      </c>
      <c r="L23" s="7"/>
      <c r="M23" s="7">
        <v>-17436</v>
      </c>
      <c r="N23" s="7"/>
      <c r="O23" s="7">
        <v>0</v>
      </c>
      <c r="P23" s="9"/>
      <c r="Q23" s="7">
        <f t="shared" si="7"/>
        <v>-2383561.0980000002</v>
      </c>
      <c r="R23" s="7">
        <f t="shared" si="8"/>
        <v>-198630.09150000001</v>
      </c>
    </row>
    <row r="24" spans="1:20">
      <c r="A24" s="62" t="s">
        <v>273</v>
      </c>
      <c r="B24" s="62" t="s">
        <v>265</v>
      </c>
      <c r="C24" s="39" t="str">
        <f t="shared" si="6"/>
        <v>OTHPWCAGW</v>
      </c>
      <c r="E24" s="7">
        <v>-2972542</v>
      </c>
      <c r="F24" s="7"/>
      <c r="G24" s="7">
        <v>-2096570.41</v>
      </c>
      <c r="H24" s="7"/>
      <c r="I24" s="7">
        <v>-4218011.34</v>
      </c>
      <c r="J24" s="7"/>
      <c r="K24" s="10">
        <v>-3434861.96</v>
      </c>
      <c r="L24" s="7"/>
      <c r="M24" s="7">
        <v>-65289</v>
      </c>
      <c r="N24" s="7"/>
      <c r="O24" s="7">
        <v>0</v>
      </c>
      <c r="P24" s="9"/>
      <c r="Q24" s="7">
        <f t="shared" si="7"/>
        <v>-2557454.9420000003</v>
      </c>
      <c r="R24" s="7">
        <f t="shared" si="8"/>
        <v>-213121.24516666669</v>
      </c>
    </row>
    <row r="25" spans="1:20">
      <c r="A25" s="61" t="s">
        <v>44</v>
      </c>
      <c r="B25" s="61" t="s">
        <v>66</v>
      </c>
      <c r="C25" s="39" t="str">
        <f t="shared" si="6"/>
        <v>OTHPNUTIL</v>
      </c>
      <c r="E25" s="7">
        <v>0</v>
      </c>
      <c r="F25" s="7"/>
      <c r="G25" s="7">
        <v>0</v>
      </c>
      <c r="H25" s="7"/>
      <c r="I25" s="7">
        <v>0</v>
      </c>
      <c r="J25" s="7"/>
      <c r="K25" s="10">
        <v>0</v>
      </c>
      <c r="L25" s="7"/>
      <c r="M25" s="7">
        <v>0</v>
      </c>
      <c r="N25" s="7"/>
      <c r="O25" s="7">
        <v>0</v>
      </c>
      <c r="P25" s="9"/>
      <c r="Q25" s="7">
        <f t="shared" si="7"/>
        <v>0</v>
      </c>
      <c r="R25" s="7">
        <f t="shared" si="8"/>
        <v>0</v>
      </c>
    </row>
    <row r="26" spans="1:20">
      <c r="A26" s="61"/>
      <c r="B26" s="61"/>
      <c r="E26" s="8">
        <f>SUBTOTAL(9,E21:E25)</f>
        <v>-9543606.5500000007</v>
      </c>
      <c r="G26" s="8">
        <f>SUBTOTAL(9,G21:G25)</f>
        <v>-59617932.629999995</v>
      </c>
      <c r="I26" s="8">
        <f>SUBTOTAL(9,I21:I25)</f>
        <v>-59387780.88000001</v>
      </c>
      <c r="J26" s="9"/>
      <c r="K26" s="8">
        <f>SUBTOTAL(9,K21:K25)</f>
        <v>-6921740.3799999999</v>
      </c>
      <c r="L26" s="9"/>
      <c r="M26" s="8">
        <f>SUBTOTAL(9,M21:M25)</f>
        <v>-19100863.010000002</v>
      </c>
      <c r="N26" s="9"/>
      <c r="O26" s="8">
        <f>SUBTOTAL(9,O21:O25)</f>
        <v>11677207</v>
      </c>
      <c r="P26" s="9"/>
      <c r="Q26" s="8">
        <f>SUBTOTAL(9,Q21:Q25)</f>
        <v>-28578943.290000007</v>
      </c>
      <c r="R26" s="8">
        <f>SUBTOTAL(9,R21:R25)</f>
        <v>-2381578.6075000004</v>
      </c>
      <c r="T26" s="44"/>
    </row>
    <row r="27" spans="1:20">
      <c r="A27" s="61"/>
      <c r="B27" s="61"/>
      <c r="E27" s="7"/>
      <c r="G27" s="7"/>
      <c r="I27" s="7"/>
      <c r="J27" s="7"/>
      <c r="K27" s="7"/>
      <c r="L27" s="7"/>
      <c r="M27" s="7"/>
      <c r="N27" s="9"/>
      <c r="O27" s="61"/>
      <c r="Q27" s="11"/>
    </row>
    <row r="28" spans="1:20">
      <c r="A28" s="61" t="s">
        <v>51</v>
      </c>
      <c r="B28" s="62" t="s">
        <v>265</v>
      </c>
      <c r="C28" s="39" t="str">
        <f t="shared" ref="C28:C32" si="9">A28&amp;B28</f>
        <v>TRNPCAGW</v>
      </c>
      <c r="E28" s="7">
        <v>-7568019.3899999987</v>
      </c>
      <c r="G28" s="7">
        <v>-7299037.0199999986</v>
      </c>
      <c r="I28" s="7">
        <v>-2329085.1599999992</v>
      </c>
      <c r="J28" s="7"/>
      <c r="K28" s="7">
        <v>-7643242</v>
      </c>
      <c r="L28" s="7"/>
      <c r="M28" s="7">
        <v>-2932746.6399999997</v>
      </c>
      <c r="N28" s="9"/>
      <c r="O28" s="7">
        <v>0</v>
      </c>
      <c r="P28" s="9"/>
      <c r="Q28" s="7">
        <f t="shared" ref="Q28:Q32" si="10">SUM(E28:O28)/5</f>
        <v>-5554426.0419999994</v>
      </c>
      <c r="R28" s="7">
        <f t="shared" ref="R28:R32" si="11">Q28/12</f>
        <v>-462868.83683333331</v>
      </c>
    </row>
    <row r="29" spans="1:20">
      <c r="A29" s="61" t="s">
        <v>51</v>
      </c>
      <c r="B29" s="62" t="s">
        <v>263</v>
      </c>
      <c r="C29" s="39" t="str">
        <f t="shared" si="9"/>
        <v>TRNPCAGE</v>
      </c>
      <c r="E29" s="7">
        <v>-12759174.649999991</v>
      </c>
      <c r="G29" s="7">
        <v>-10589546.939999994</v>
      </c>
      <c r="I29" s="7">
        <v>-10589868.349999985</v>
      </c>
      <c r="J29" s="7"/>
      <c r="K29" s="7">
        <v>-7214607.719999996</v>
      </c>
      <c r="L29" s="7"/>
      <c r="M29" s="7">
        <v>-12257665.23</v>
      </c>
      <c r="N29" s="9"/>
      <c r="O29" s="7">
        <v>0</v>
      </c>
      <c r="P29" s="9"/>
      <c r="Q29" s="7">
        <f t="shared" si="10"/>
        <v>-10682172.577999994</v>
      </c>
      <c r="R29" s="7">
        <f t="shared" si="11"/>
        <v>-890181.04816666618</v>
      </c>
    </row>
    <row r="30" spans="1:20">
      <c r="A30" s="61" t="s">
        <v>51</v>
      </c>
      <c r="B30" s="62" t="s">
        <v>266</v>
      </c>
      <c r="C30" s="39" t="str">
        <f t="shared" si="9"/>
        <v>TRNPJBG</v>
      </c>
      <c r="E30" s="7">
        <v>-790746.80999999994</v>
      </c>
      <c r="G30" s="7">
        <v>-510134.69999999995</v>
      </c>
      <c r="I30" s="7">
        <v>-7885.6</v>
      </c>
      <c r="J30" s="7"/>
      <c r="K30" s="7">
        <v>-119627.29000000001</v>
      </c>
      <c r="L30" s="7"/>
      <c r="M30" s="7">
        <v>-145603.71</v>
      </c>
      <c r="N30" s="9"/>
      <c r="O30" s="7">
        <v>0</v>
      </c>
      <c r="P30" s="9"/>
      <c r="Q30" s="7">
        <f t="shared" ref="Q30:Q31" si="12">SUM(E30:O30)/5</f>
        <v>-314799.62199999997</v>
      </c>
      <c r="R30" s="7">
        <f t="shared" si="11"/>
        <v>-26233.301833333331</v>
      </c>
    </row>
    <row r="31" spans="1:20">
      <c r="A31" s="61" t="s">
        <v>51</v>
      </c>
      <c r="B31" s="61" t="s">
        <v>25</v>
      </c>
      <c r="C31" s="39" t="str">
        <f t="shared" si="9"/>
        <v>TRNPSG</v>
      </c>
      <c r="E31" s="7">
        <v>-1039.2</v>
      </c>
      <c r="G31" s="7">
        <v>0</v>
      </c>
      <c r="I31" s="7">
        <v>-14929.35</v>
      </c>
      <c r="J31" s="7"/>
      <c r="K31" s="7">
        <v>0</v>
      </c>
      <c r="L31" s="7"/>
      <c r="M31" s="7">
        <v>0</v>
      </c>
      <c r="N31" s="9"/>
      <c r="O31" s="7">
        <v>0</v>
      </c>
      <c r="P31" s="9"/>
      <c r="Q31" s="7">
        <f t="shared" si="12"/>
        <v>-3193.71</v>
      </c>
      <c r="R31" s="7">
        <f t="shared" si="11"/>
        <v>-266.14249999999998</v>
      </c>
    </row>
    <row r="32" spans="1:20">
      <c r="A32" s="61" t="s">
        <v>51</v>
      </c>
      <c r="B32" s="61" t="s">
        <v>66</v>
      </c>
      <c r="C32" s="39" t="str">
        <f t="shared" si="9"/>
        <v>TRNPNUTIL</v>
      </c>
      <c r="E32" s="7">
        <v>0</v>
      </c>
      <c r="G32" s="7">
        <v>0</v>
      </c>
      <c r="I32" s="7">
        <v>0</v>
      </c>
      <c r="J32" s="7"/>
      <c r="K32" s="7">
        <v>0</v>
      </c>
      <c r="L32" s="7"/>
      <c r="M32" s="7">
        <v>-328797.24</v>
      </c>
      <c r="N32" s="9"/>
      <c r="O32" s="7">
        <v>0</v>
      </c>
      <c r="P32" s="9"/>
      <c r="Q32" s="7">
        <f t="shared" si="10"/>
        <v>-65759.448000000004</v>
      </c>
      <c r="R32" s="7">
        <f t="shared" si="11"/>
        <v>-5479.9540000000006</v>
      </c>
    </row>
    <row r="33" spans="1:20">
      <c r="A33" s="61"/>
      <c r="B33" s="61"/>
      <c r="E33" s="8">
        <f>SUBTOTAL(9,E28:E32)</f>
        <v>-21118980.04999999</v>
      </c>
      <c r="G33" s="8">
        <f>SUBTOTAL(9,G28:G32)</f>
        <v>-18398718.659999993</v>
      </c>
      <c r="I33" s="8">
        <f>SUBTOTAL(9,I28:I32)</f>
        <v>-12941768.459999982</v>
      </c>
      <c r="J33" s="9"/>
      <c r="K33" s="8">
        <f>SUBTOTAL(9,K28:K32)</f>
        <v>-14977477.009999994</v>
      </c>
      <c r="L33" s="9"/>
      <c r="M33" s="8">
        <f>SUBTOTAL(9,M28:M32)</f>
        <v>-15664812.820000002</v>
      </c>
      <c r="N33" s="9"/>
      <c r="O33" s="8">
        <f>SUBTOTAL(9,O28:O32)</f>
        <v>0</v>
      </c>
      <c r="P33" s="9"/>
      <c r="Q33" s="8">
        <f>SUBTOTAL(9,Q28:Q32)</f>
        <v>-16620351.399999995</v>
      </c>
      <c r="R33" s="8">
        <f>SUBTOTAL(9,R28:R32)</f>
        <v>-1385029.2833333327</v>
      </c>
      <c r="T33" s="44"/>
    </row>
    <row r="34" spans="1:20">
      <c r="A34" s="61"/>
      <c r="B34" s="61"/>
      <c r="E34" s="7"/>
      <c r="G34" s="7"/>
      <c r="I34" s="7"/>
      <c r="J34" s="7"/>
      <c r="K34" s="7"/>
      <c r="L34" s="7"/>
      <c r="M34" s="7"/>
      <c r="N34" s="9"/>
      <c r="O34" s="61"/>
      <c r="Q34" s="11"/>
    </row>
    <row r="35" spans="1:20">
      <c r="A35" s="61" t="s">
        <v>45</v>
      </c>
      <c r="B35" s="61" t="s">
        <v>26</v>
      </c>
      <c r="C35" s="39" t="str">
        <f t="shared" ref="C35:C43" si="13">A35&amp;B35</f>
        <v>DSTPCA</v>
      </c>
      <c r="E35" s="7">
        <v>-1375216.7400000009</v>
      </c>
      <c r="G35" s="7">
        <v>-854573.09</v>
      </c>
      <c r="I35" s="7">
        <v>-767722.58999999985</v>
      </c>
      <c r="J35" s="7"/>
      <c r="K35" s="7">
        <v>-691930.22000000032</v>
      </c>
      <c r="L35" s="7"/>
      <c r="M35" s="7">
        <v>-4729076</v>
      </c>
      <c r="N35" s="9"/>
      <c r="O35" s="7">
        <v>0</v>
      </c>
      <c r="P35" s="9"/>
      <c r="Q35" s="7">
        <f t="shared" ref="Q35:Q43" si="14">SUM(E35:O35)/5</f>
        <v>-1683703.7280000001</v>
      </c>
      <c r="R35" s="7">
        <f t="shared" ref="R35:R43" si="15">Q35/12</f>
        <v>-140308.644</v>
      </c>
    </row>
    <row r="36" spans="1:20">
      <c r="A36" s="61" t="s">
        <v>45</v>
      </c>
      <c r="B36" s="62" t="s">
        <v>31</v>
      </c>
      <c r="C36" s="39" t="str">
        <f t="shared" si="13"/>
        <v>DSTPID</v>
      </c>
      <c r="E36" s="7">
        <v>-2457201.33</v>
      </c>
      <c r="G36" s="7">
        <v>-1827434.4399999997</v>
      </c>
      <c r="I36" s="7">
        <v>-1625059.4500000002</v>
      </c>
      <c r="J36" s="7"/>
      <c r="K36" s="7">
        <v>-1736717.5099999998</v>
      </c>
      <c r="L36" s="7"/>
      <c r="M36" s="7">
        <v>-2203340.37</v>
      </c>
      <c r="N36" s="9"/>
      <c r="O36" s="7">
        <v>0</v>
      </c>
      <c r="P36" s="9"/>
      <c r="Q36" s="7">
        <f t="shared" si="14"/>
        <v>-1969950.6199999999</v>
      </c>
      <c r="R36" s="7">
        <f t="shared" si="15"/>
        <v>-164162.55166666667</v>
      </c>
    </row>
    <row r="37" spans="1:20">
      <c r="A37" s="61" t="s">
        <v>45</v>
      </c>
      <c r="B37" s="61" t="s">
        <v>53</v>
      </c>
      <c r="C37" s="39" t="str">
        <f t="shared" si="13"/>
        <v>DSTPMT</v>
      </c>
      <c r="E37" s="7">
        <v>0</v>
      </c>
      <c r="G37" s="7">
        <v>0</v>
      </c>
      <c r="I37" s="7">
        <v>0</v>
      </c>
      <c r="J37" s="7"/>
      <c r="K37" s="7">
        <v>0</v>
      </c>
      <c r="L37" s="7"/>
      <c r="M37" s="7">
        <v>0</v>
      </c>
      <c r="N37" s="9"/>
      <c r="O37" s="7">
        <v>0</v>
      </c>
      <c r="P37" s="9"/>
      <c r="Q37" s="7">
        <f t="shared" si="14"/>
        <v>0</v>
      </c>
      <c r="R37" s="7">
        <f t="shared" si="15"/>
        <v>0</v>
      </c>
    </row>
    <row r="38" spans="1:20">
      <c r="A38" s="61" t="s">
        <v>45</v>
      </c>
      <c r="B38" s="61" t="s">
        <v>27</v>
      </c>
      <c r="C38" s="39" t="str">
        <f t="shared" si="13"/>
        <v>DSTPOR</v>
      </c>
      <c r="E38" s="7">
        <v>-8874250.9600000046</v>
      </c>
      <c r="G38" s="7">
        <v>-7781831.7300000004</v>
      </c>
      <c r="I38" s="7">
        <v>-7879265.5499999942</v>
      </c>
      <c r="J38" s="7"/>
      <c r="K38" s="7">
        <v>-9930729.849999994</v>
      </c>
      <c r="L38" s="7"/>
      <c r="M38" s="7">
        <v>-42097594.330000006</v>
      </c>
      <c r="N38" s="9"/>
      <c r="O38" s="7">
        <v>0</v>
      </c>
      <c r="P38" s="9"/>
      <c r="Q38" s="7">
        <f t="shared" si="14"/>
        <v>-15312734.483999997</v>
      </c>
      <c r="R38" s="7">
        <f t="shared" si="15"/>
        <v>-1276061.2069999997</v>
      </c>
    </row>
    <row r="39" spans="1:20">
      <c r="A39" s="61" t="s">
        <v>45</v>
      </c>
      <c r="B39" s="61" t="s">
        <v>30</v>
      </c>
      <c r="C39" s="39" t="str">
        <f t="shared" si="13"/>
        <v>DSTPUT</v>
      </c>
      <c r="E39" s="7">
        <v>-14002016.739999996</v>
      </c>
      <c r="G39" s="7">
        <v>-15474817.089999992</v>
      </c>
      <c r="I39" s="7">
        <v>-20468212.82</v>
      </c>
      <c r="J39" s="7"/>
      <c r="K39" s="7">
        <v>-13156487.730000004</v>
      </c>
      <c r="L39" s="7"/>
      <c r="M39" s="7">
        <v>-16986843.900000002</v>
      </c>
      <c r="N39" s="9"/>
      <c r="O39" s="7">
        <v>0</v>
      </c>
      <c r="P39" s="9"/>
      <c r="Q39" s="7">
        <f t="shared" si="14"/>
        <v>-16017675.655999999</v>
      </c>
      <c r="R39" s="7">
        <f t="shared" si="15"/>
        <v>-1334806.3046666665</v>
      </c>
    </row>
    <row r="40" spans="1:20">
      <c r="A40" s="61" t="s">
        <v>45</v>
      </c>
      <c r="B40" s="61" t="s">
        <v>28</v>
      </c>
      <c r="C40" s="39" t="str">
        <f t="shared" si="13"/>
        <v>DSTPWA</v>
      </c>
      <c r="E40" s="7">
        <v>-1961588.77</v>
      </c>
      <c r="G40" s="7">
        <v>-1634309.6299999997</v>
      </c>
      <c r="I40" s="7">
        <v>-1866807.57</v>
      </c>
      <c r="J40" s="7"/>
      <c r="K40" s="7">
        <v>-1797817.9599999997</v>
      </c>
      <c r="L40" s="7"/>
      <c r="M40" s="7">
        <v>-2504228.1799999997</v>
      </c>
      <c r="N40" s="9"/>
      <c r="O40" s="7">
        <v>0</v>
      </c>
      <c r="P40" s="9"/>
      <c r="Q40" s="7">
        <f t="shared" si="14"/>
        <v>-1952950.4219999998</v>
      </c>
      <c r="R40" s="7">
        <f t="shared" si="15"/>
        <v>-162745.86849999998</v>
      </c>
    </row>
    <row r="41" spans="1:20">
      <c r="A41" s="61" t="s">
        <v>45</v>
      </c>
      <c r="B41" s="61" t="s">
        <v>29</v>
      </c>
      <c r="C41" s="39" t="str">
        <f t="shared" si="13"/>
        <v>DSTPWYP</v>
      </c>
      <c r="E41" s="7">
        <v>-3441405.3299999991</v>
      </c>
      <c r="G41" s="7">
        <v>-3256649.3599999985</v>
      </c>
      <c r="I41" s="7">
        <v>-2992347.9300000006</v>
      </c>
      <c r="J41" s="7"/>
      <c r="K41" s="7">
        <v>-3232370.4200000009</v>
      </c>
      <c r="L41" s="7"/>
      <c r="M41" s="7">
        <v>-3122220.9799999995</v>
      </c>
      <c r="N41" s="9"/>
      <c r="O41" s="7">
        <v>0</v>
      </c>
      <c r="P41" s="9"/>
      <c r="Q41" s="7">
        <f t="shared" si="14"/>
        <v>-3208998.804</v>
      </c>
      <c r="R41" s="7">
        <f t="shared" si="15"/>
        <v>-267416.56699999998</v>
      </c>
    </row>
    <row r="42" spans="1:20">
      <c r="A42" s="61" t="s">
        <v>45</v>
      </c>
      <c r="B42" s="62" t="s">
        <v>32</v>
      </c>
      <c r="C42" s="39" t="str">
        <f t="shared" si="13"/>
        <v>DSTPWYU</v>
      </c>
      <c r="E42" s="7">
        <v>-229237.85000000003</v>
      </c>
      <c r="G42" s="7">
        <v>-213992.91999999995</v>
      </c>
      <c r="I42" s="7">
        <v>-374558.22000000003</v>
      </c>
      <c r="J42" s="7"/>
      <c r="K42" s="7">
        <v>-241028.14999999997</v>
      </c>
      <c r="L42" s="7"/>
      <c r="M42" s="7">
        <v>-296105.92999999993</v>
      </c>
      <c r="N42" s="9"/>
      <c r="O42" s="7">
        <v>0</v>
      </c>
      <c r="P42" s="9"/>
      <c r="Q42" s="7">
        <f t="shared" si="14"/>
        <v>-270984.61399999994</v>
      </c>
      <c r="R42" s="7">
        <f t="shared" si="15"/>
        <v>-22582.051166666661</v>
      </c>
    </row>
    <row r="43" spans="1:20">
      <c r="A43" s="61" t="s">
        <v>45</v>
      </c>
      <c r="B43" s="61" t="s">
        <v>66</v>
      </c>
      <c r="C43" s="39" t="str">
        <f t="shared" si="13"/>
        <v>DSTPNUTIL</v>
      </c>
      <c r="E43" s="7">
        <v>0</v>
      </c>
      <c r="G43" s="7">
        <v>0</v>
      </c>
      <c r="I43" s="7">
        <v>0</v>
      </c>
      <c r="J43" s="7"/>
      <c r="K43" s="7">
        <v>0</v>
      </c>
      <c r="L43" s="7"/>
      <c r="M43" s="7">
        <v>0</v>
      </c>
      <c r="N43" s="9"/>
      <c r="O43" s="7">
        <v>0</v>
      </c>
      <c r="P43" s="9"/>
      <c r="Q43" s="7">
        <f t="shared" si="14"/>
        <v>0</v>
      </c>
      <c r="R43" s="7">
        <f t="shared" si="15"/>
        <v>0</v>
      </c>
    </row>
    <row r="44" spans="1:20">
      <c r="A44" s="61"/>
      <c r="B44" s="61"/>
      <c r="E44" s="8">
        <f>SUBTOTAL(9,E35:E43)</f>
        <v>-32340917.720000003</v>
      </c>
      <c r="G44" s="8">
        <f>SUBTOTAL(9,G35:G43)</f>
        <v>-31043608.259999994</v>
      </c>
      <c r="I44" s="8">
        <f>SUBTOTAL(9,I35:I43)</f>
        <v>-35973974.129999995</v>
      </c>
      <c r="J44" s="9"/>
      <c r="K44" s="8">
        <f>SUBTOTAL(9,K35:K43)</f>
        <v>-30787081.84</v>
      </c>
      <c r="L44" s="9"/>
      <c r="M44" s="8">
        <f>SUBTOTAL(9,M35:M43)</f>
        <v>-71939409.690000013</v>
      </c>
      <c r="N44" s="9"/>
      <c r="O44" s="8">
        <f>SUBTOTAL(9,O35:O43)</f>
        <v>0</v>
      </c>
      <c r="P44" s="9"/>
      <c r="Q44" s="8">
        <f>SUBTOTAL(9,Q35:Q43)</f>
        <v>-40416998.327999994</v>
      </c>
      <c r="R44" s="8">
        <f>SUBTOTAL(9,R35:R43)</f>
        <v>-3368083.1939999992</v>
      </c>
    </row>
    <row r="45" spans="1:20">
      <c r="A45" s="61"/>
      <c r="B45" s="61"/>
      <c r="E45" s="7"/>
      <c r="G45" s="7"/>
      <c r="I45" s="7"/>
      <c r="J45" s="7"/>
      <c r="K45" s="7"/>
      <c r="L45" s="7"/>
      <c r="M45" s="7"/>
      <c r="N45" s="9"/>
      <c r="O45" s="61"/>
      <c r="Q45" s="11"/>
    </row>
    <row r="46" spans="1:20">
      <c r="A46" s="61" t="s">
        <v>46</v>
      </c>
      <c r="B46" s="62" t="s">
        <v>281</v>
      </c>
      <c r="C46" s="39" t="str">
        <f t="shared" ref="C46:C61" si="16">A46&amp;B46</f>
        <v>GNLPJBE</v>
      </c>
      <c r="E46" s="7">
        <v>0</v>
      </c>
      <c r="G46" s="7">
        <v>0</v>
      </c>
      <c r="I46" s="7">
        <v>-1069.69</v>
      </c>
      <c r="J46" s="7"/>
      <c r="K46" s="7">
        <v>0</v>
      </c>
      <c r="L46" s="7"/>
      <c r="M46" s="7">
        <v>0</v>
      </c>
      <c r="N46" s="9"/>
      <c r="O46" s="7">
        <v>0</v>
      </c>
      <c r="P46" s="9"/>
      <c r="Q46" s="7">
        <f t="shared" ref="Q46:Q61" si="17">SUM(E46:O46)/5</f>
        <v>-213.93800000000002</v>
      </c>
      <c r="R46" s="7">
        <f t="shared" ref="R46:R61" si="18">Q46/12</f>
        <v>-17.828166666666668</v>
      </c>
    </row>
    <row r="47" spans="1:20">
      <c r="A47" s="61" t="s">
        <v>46</v>
      </c>
      <c r="B47" s="62" t="s">
        <v>266</v>
      </c>
      <c r="C47" s="39" t="str">
        <f t="shared" si="16"/>
        <v>GNLPJBG</v>
      </c>
      <c r="E47" s="7">
        <v>-523827.79</v>
      </c>
      <c r="G47" s="7">
        <v>-1041901.7000000001</v>
      </c>
      <c r="I47" s="7">
        <v>-2995146.9700000007</v>
      </c>
      <c r="J47" s="7"/>
      <c r="K47" s="7">
        <v>-2518938.4700000007</v>
      </c>
      <c r="L47" s="7"/>
      <c r="M47" s="7">
        <v>-1018077.62</v>
      </c>
      <c r="N47" s="9"/>
      <c r="O47" s="7">
        <v>0</v>
      </c>
      <c r="P47" s="9"/>
      <c r="Q47" s="7">
        <f t="shared" si="17"/>
        <v>-1619578.5100000002</v>
      </c>
      <c r="R47" s="7">
        <f t="shared" si="18"/>
        <v>-134964.87583333335</v>
      </c>
    </row>
    <row r="48" spans="1:20">
      <c r="A48" s="61" t="s">
        <v>46</v>
      </c>
      <c r="B48" s="61" t="s">
        <v>25</v>
      </c>
      <c r="C48" s="39" t="str">
        <f t="shared" si="16"/>
        <v>GNLPSG</v>
      </c>
      <c r="E48" s="7">
        <v>0</v>
      </c>
      <c r="G48" s="7">
        <v>0</v>
      </c>
      <c r="I48" s="7">
        <v>0</v>
      </c>
      <c r="J48" s="7"/>
      <c r="K48" s="7">
        <v>0</v>
      </c>
      <c r="L48" s="7"/>
      <c r="M48" s="7">
        <v>0</v>
      </c>
      <c r="N48" s="9"/>
      <c r="O48" s="7">
        <v>0</v>
      </c>
      <c r="P48" s="9"/>
      <c r="Q48" s="7">
        <f t="shared" si="17"/>
        <v>0</v>
      </c>
      <c r="R48" s="7">
        <f t="shared" si="18"/>
        <v>0</v>
      </c>
    </row>
    <row r="49" spans="1:18">
      <c r="A49" s="61" t="s">
        <v>46</v>
      </c>
      <c r="B49" s="62" t="s">
        <v>263</v>
      </c>
      <c r="C49" s="39" t="str">
        <f t="shared" si="16"/>
        <v>GNLPCAGE</v>
      </c>
      <c r="E49" s="7">
        <v>-2620016.120000001</v>
      </c>
      <c r="G49" s="7">
        <v>-4798795.71</v>
      </c>
      <c r="I49" s="7">
        <v>-5493580.7199999979</v>
      </c>
      <c r="J49" s="7"/>
      <c r="K49" s="7">
        <v>-2926298.4499999988</v>
      </c>
      <c r="L49" s="7"/>
      <c r="M49" s="7">
        <v>-3847172.6199999992</v>
      </c>
      <c r="N49" s="9"/>
      <c r="O49" s="7">
        <v>0</v>
      </c>
      <c r="P49" s="9"/>
      <c r="Q49" s="7">
        <f t="shared" si="17"/>
        <v>-3937172.7239999995</v>
      </c>
      <c r="R49" s="7">
        <f t="shared" si="18"/>
        <v>-328097.72699999996</v>
      </c>
    </row>
    <row r="50" spans="1:18">
      <c r="A50" s="61" t="s">
        <v>46</v>
      </c>
      <c r="B50" s="62" t="s">
        <v>272</v>
      </c>
      <c r="C50" s="39" t="str">
        <f t="shared" si="16"/>
        <v>GNLPCAEE</v>
      </c>
      <c r="E50" s="7">
        <v>-1106.3900000000001</v>
      </c>
      <c r="G50" s="7">
        <v>218341.08999999997</v>
      </c>
      <c r="I50" s="7">
        <v>-233575.09000000003</v>
      </c>
      <c r="J50" s="7"/>
      <c r="K50" s="7">
        <v>-24616.440000000002</v>
      </c>
      <c r="L50" s="7"/>
      <c r="M50" s="7">
        <v>-130808.1</v>
      </c>
      <c r="N50" s="9"/>
      <c r="O50" s="7">
        <v>0</v>
      </c>
      <c r="P50" s="9"/>
      <c r="Q50" s="7">
        <f t="shared" si="17"/>
        <v>-34352.986000000019</v>
      </c>
      <c r="R50" s="7">
        <f t="shared" si="18"/>
        <v>-2862.7488333333349</v>
      </c>
    </row>
    <row r="51" spans="1:18">
      <c r="A51" s="61" t="s">
        <v>46</v>
      </c>
      <c r="B51" s="61" t="s">
        <v>33</v>
      </c>
      <c r="C51" s="39" t="str">
        <f t="shared" si="16"/>
        <v>GNLPSO</v>
      </c>
      <c r="E51" s="7">
        <v>-17421662.829999998</v>
      </c>
      <c r="G51" s="7">
        <v>-14531433.460000001</v>
      </c>
      <c r="I51" s="7">
        <v>-13123182.250000002</v>
      </c>
      <c r="J51" s="7"/>
      <c r="K51" s="7">
        <v>-12981864.91</v>
      </c>
      <c r="L51" s="7"/>
      <c r="M51" s="7">
        <v>-12881251.140000002</v>
      </c>
      <c r="N51" s="9"/>
      <c r="O51" s="7">
        <v>0</v>
      </c>
      <c r="P51" s="9"/>
      <c r="Q51" s="7">
        <f t="shared" si="17"/>
        <v>-14187878.918000001</v>
      </c>
      <c r="R51" s="7">
        <f t="shared" si="18"/>
        <v>-1182323.2431666667</v>
      </c>
    </row>
    <row r="52" spans="1:18">
      <c r="A52" s="61" t="s">
        <v>46</v>
      </c>
      <c r="B52" s="61" t="s">
        <v>34</v>
      </c>
      <c r="C52" s="39" t="str">
        <f t="shared" si="16"/>
        <v>GNLPCN</v>
      </c>
      <c r="E52" s="7">
        <v>-1104850.08</v>
      </c>
      <c r="G52" s="7">
        <v>-3484549.4400000004</v>
      </c>
      <c r="I52" s="7">
        <v>-1021983.87</v>
      </c>
      <c r="J52" s="7"/>
      <c r="K52" s="7">
        <v>-598546.56999999995</v>
      </c>
      <c r="L52" s="7"/>
      <c r="M52" s="7">
        <v>-3163468.01</v>
      </c>
      <c r="N52" s="9"/>
      <c r="O52" s="7">
        <v>0</v>
      </c>
      <c r="P52" s="9"/>
      <c r="Q52" s="7">
        <f t="shared" si="17"/>
        <v>-1874679.594</v>
      </c>
      <c r="R52" s="7">
        <f t="shared" si="18"/>
        <v>-156223.29949999999</v>
      </c>
    </row>
    <row r="53" spans="1:18">
      <c r="A53" s="61" t="s">
        <v>46</v>
      </c>
      <c r="B53" s="61" t="s">
        <v>26</v>
      </c>
      <c r="C53" s="39" t="str">
        <f t="shared" si="16"/>
        <v>GNLPCA</v>
      </c>
      <c r="E53" s="7">
        <v>-154519.71</v>
      </c>
      <c r="G53" s="7">
        <v>-143514.94</v>
      </c>
      <c r="I53" s="7">
        <v>-107582.17000000001</v>
      </c>
      <c r="J53" s="7"/>
      <c r="K53" s="7">
        <v>-99291.81</v>
      </c>
      <c r="L53" s="7"/>
      <c r="M53" s="7">
        <v>-715494.57</v>
      </c>
      <c r="N53" s="9"/>
      <c r="O53" s="7">
        <v>0</v>
      </c>
      <c r="P53" s="9"/>
      <c r="Q53" s="7">
        <f t="shared" si="17"/>
        <v>-244080.63999999998</v>
      </c>
      <c r="R53" s="7">
        <f t="shared" si="18"/>
        <v>-20340.053333333333</v>
      </c>
    </row>
    <row r="54" spans="1:18">
      <c r="A54" s="61" t="s">
        <v>46</v>
      </c>
      <c r="B54" s="62" t="s">
        <v>31</v>
      </c>
      <c r="C54" s="39" t="str">
        <f t="shared" si="16"/>
        <v>GNLPID</v>
      </c>
      <c r="E54" s="7">
        <v>-372812.59</v>
      </c>
      <c r="G54" s="7">
        <v>-606266.39000000013</v>
      </c>
      <c r="I54" s="7">
        <v>-740914.69000000006</v>
      </c>
      <c r="J54" s="7"/>
      <c r="K54" s="7">
        <v>-310511.63</v>
      </c>
      <c r="L54" s="7"/>
      <c r="M54" s="7">
        <v>-1368673.13</v>
      </c>
      <c r="N54" s="9"/>
      <c r="O54" s="7">
        <v>0</v>
      </c>
      <c r="P54" s="9"/>
      <c r="Q54" s="7">
        <f t="shared" si="17"/>
        <v>-679835.68599999999</v>
      </c>
      <c r="R54" s="7">
        <f t="shared" si="18"/>
        <v>-56652.97383333333</v>
      </c>
    </row>
    <row r="55" spans="1:18">
      <c r="A55" s="61" t="s">
        <v>46</v>
      </c>
      <c r="B55" s="62" t="s">
        <v>265</v>
      </c>
      <c r="C55" s="39" t="str">
        <f t="shared" si="16"/>
        <v>GNLPCAGW</v>
      </c>
      <c r="E55" s="7">
        <v>-885564.77999999991</v>
      </c>
      <c r="G55" s="7">
        <v>-369611.79999999993</v>
      </c>
      <c r="I55" s="7">
        <v>-285537.56000000006</v>
      </c>
      <c r="J55" s="7"/>
      <c r="K55" s="7">
        <v>-807071.50999999978</v>
      </c>
      <c r="L55" s="7"/>
      <c r="M55" s="7">
        <v>-907086.07</v>
      </c>
      <c r="N55" s="9"/>
      <c r="O55" s="7">
        <v>0</v>
      </c>
      <c r="P55" s="9"/>
      <c r="Q55" s="7">
        <f t="shared" si="17"/>
        <v>-650974.34399999981</v>
      </c>
      <c r="R55" s="7">
        <f t="shared" si="18"/>
        <v>-54247.861999999986</v>
      </c>
    </row>
    <row r="56" spans="1:18">
      <c r="A56" s="61" t="s">
        <v>46</v>
      </c>
      <c r="B56" s="61" t="s">
        <v>27</v>
      </c>
      <c r="C56" s="39" t="str">
        <f t="shared" si="16"/>
        <v>GNLPOR</v>
      </c>
      <c r="E56" s="7">
        <v>-3807300.6100000008</v>
      </c>
      <c r="G56" s="7">
        <v>-4362380.8499999996</v>
      </c>
      <c r="I56" s="7">
        <v>-4306824.3399999989</v>
      </c>
      <c r="J56" s="7"/>
      <c r="K56" s="7">
        <v>-2634074.2200000007</v>
      </c>
      <c r="L56" s="7"/>
      <c r="M56" s="7">
        <v>-5945198.2700000023</v>
      </c>
      <c r="N56" s="9"/>
      <c r="O56" s="7">
        <v>0</v>
      </c>
      <c r="P56" s="9"/>
      <c r="Q56" s="7">
        <f t="shared" si="17"/>
        <v>-4211155.6580000008</v>
      </c>
      <c r="R56" s="7">
        <f t="shared" si="18"/>
        <v>-350929.63816666673</v>
      </c>
    </row>
    <row r="57" spans="1:18">
      <c r="A57" s="61" t="s">
        <v>46</v>
      </c>
      <c r="B57" s="61" t="s">
        <v>30</v>
      </c>
      <c r="C57" s="39" t="str">
        <f t="shared" si="16"/>
        <v>GNLPUT</v>
      </c>
      <c r="E57" s="7">
        <v>-2746014.3400000008</v>
      </c>
      <c r="G57" s="7">
        <v>-3425991.1100000003</v>
      </c>
      <c r="I57" s="7">
        <v>-4549271.3899999987</v>
      </c>
      <c r="J57" s="7"/>
      <c r="K57" s="7">
        <v>-3346788.2399999988</v>
      </c>
      <c r="L57" s="7"/>
      <c r="M57" s="7">
        <v>-7770796.6199999982</v>
      </c>
      <c r="N57" s="9"/>
      <c r="O57" s="7">
        <v>0</v>
      </c>
      <c r="P57" s="9"/>
      <c r="Q57" s="7">
        <f t="shared" si="17"/>
        <v>-4367772.3399999989</v>
      </c>
      <c r="R57" s="7">
        <f t="shared" si="18"/>
        <v>-363981.02833333326</v>
      </c>
    </row>
    <row r="58" spans="1:18">
      <c r="A58" s="61" t="s">
        <v>46</v>
      </c>
      <c r="B58" s="61" t="s">
        <v>28</v>
      </c>
      <c r="C58" s="39" t="str">
        <f t="shared" si="16"/>
        <v>GNLPWA</v>
      </c>
      <c r="E58" s="7">
        <v>-1251786.22</v>
      </c>
      <c r="G58" s="7">
        <v>-533673.92000000004</v>
      </c>
      <c r="I58" s="7">
        <v>-1613793.0899999999</v>
      </c>
      <c r="J58" s="7"/>
      <c r="K58" s="7">
        <v>-856949.92999999993</v>
      </c>
      <c r="L58" s="7"/>
      <c r="M58" s="7">
        <v>-1132532.94</v>
      </c>
      <c r="N58" s="9"/>
      <c r="O58" s="7">
        <v>0</v>
      </c>
      <c r="P58" s="9"/>
      <c r="Q58" s="7">
        <f t="shared" si="17"/>
        <v>-1077747.22</v>
      </c>
      <c r="R58" s="7">
        <f t="shared" si="18"/>
        <v>-89812.268333333326</v>
      </c>
    </row>
    <row r="59" spans="1:18">
      <c r="A59" s="61" t="s">
        <v>46</v>
      </c>
      <c r="B59" s="61" t="s">
        <v>32</v>
      </c>
      <c r="C59" s="39" t="str">
        <f t="shared" si="16"/>
        <v>GNLPWYU</v>
      </c>
      <c r="E59" s="7">
        <v>-229825.09</v>
      </c>
      <c r="G59" s="7">
        <v>-137344.87</v>
      </c>
      <c r="I59" s="7">
        <v>-510755.81000000011</v>
      </c>
      <c r="J59" s="7"/>
      <c r="K59" s="7">
        <v>-319125.43999999989</v>
      </c>
      <c r="L59" s="7"/>
      <c r="M59" s="7">
        <v>-493517.41000000009</v>
      </c>
      <c r="N59" s="9"/>
      <c r="O59" s="7">
        <v>0</v>
      </c>
      <c r="P59" s="9"/>
      <c r="Q59" s="7">
        <f t="shared" si="17"/>
        <v>-338113.72400000005</v>
      </c>
      <c r="R59" s="7">
        <f t="shared" si="18"/>
        <v>-28176.14366666667</v>
      </c>
    </row>
    <row r="60" spans="1:18">
      <c r="A60" s="61" t="s">
        <v>46</v>
      </c>
      <c r="B60" s="61" t="s">
        <v>29</v>
      </c>
      <c r="C60" s="39" t="str">
        <f t="shared" si="16"/>
        <v>GNLPWYP</v>
      </c>
      <c r="E60" s="7">
        <v>-1655600.41</v>
      </c>
      <c r="G60" s="7">
        <v>-886638.06000000029</v>
      </c>
      <c r="I60" s="7">
        <v>-5754744.1699999981</v>
      </c>
      <c r="J60" s="7"/>
      <c r="K60" s="7">
        <v>-1903006.5700000003</v>
      </c>
      <c r="L60" s="7"/>
      <c r="M60" s="7">
        <v>-3446457.81</v>
      </c>
      <c r="N60" s="9"/>
      <c r="O60" s="7">
        <v>0</v>
      </c>
      <c r="P60" s="9"/>
      <c r="Q60" s="7">
        <f t="shared" si="17"/>
        <v>-2729289.4040000001</v>
      </c>
      <c r="R60" s="7">
        <f t="shared" si="18"/>
        <v>-227440.78366666668</v>
      </c>
    </row>
    <row r="61" spans="1:18">
      <c r="A61" s="61" t="s">
        <v>46</v>
      </c>
      <c r="B61" s="61" t="s">
        <v>66</v>
      </c>
      <c r="C61" s="39" t="str">
        <f t="shared" si="16"/>
        <v>GNLPNUTIL</v>
      </c>
      <c r="E61" s="7">
        <v>0</v>
      </c>
      <c r="G61" s="7">
        <v>0</v>
      </c>
      <c r="I61" s="7">
        <v>0</v>
      </c>
      <c r="J61" s="7"/>
      <c r="K61" s="7">
        <v>0</v>
      </c>
      <c r="L61" s="7"/>
      <c r="M61" s="7">
        <v>0</v>
      </c>
      <c r="N61" s="9"/>
      <c r="O61" s="7">
        <v>0</v>
      </c>
      <c r="P61" s="9"/>
      <c r="Q61" s="7">
        <f t="shared" si="17"/>
        <v>0</v>
      </c>
      <c r="R61" s="7">
        <f t="shared" si="18"/>
        <v>0</v>
      </c>
    </row>
    <row r="62" spans="1:18">
      <c r="A62" s="61"/>
      <c r="B62" s="61"/>
      <c r="E62" s="8">
        <f>SUBTOTAL(9,E46:E61)</f>
        <v>-32774886.960000001</v>
      </c>
      <c r="G62" s="8">
        <f>SUBTOTAL(9,G46:G61)</f>
        <v>-34103761.160000004</v>
      </c>
      <c r="I62" s="8">
        <f>SUBTOTAL(9,I46:I61)</f>
        <v>-40737961.810000002</v>
      </c>
      <c r="J62" s="9"/>
      <c r="K62" s="8">
        <f>SUBTOTAL(9,K46:K61)</f>
        <v>-29327084.189999998</v>
      </c>
      <c r="L62" s="9"/>
      <c r="M62" s="8">
        <f>SUBTOTAL(9,M46:M61)</f>
        <v>-42820534.310000002</v>
      </c>
      <c r="N62" s="9"/>
      <c r="O62" s="8">
        <f>SUBTOTAL(9,O46:O61)</f>
        <v>0</v>
      </c>
      <c r="P62" s="9"/>
      <c r="Q62" s="8">
        <f>SUBTOTAL(9,Q46:Q61)</f>
        <v>-35952845.686000004</v>
      </c>
      <c r="R62" s="8">
        <f>SUBTOTAL(9,R46:R61)</f>
        <v>-2996070.4738333332</v>
      </c>
    </row>
    <row r="63" spans="1:18">
      <c r="A63" s="61"/>
      <c r="B63" s="61"/>
      <c r="E63" s="7"/>
      <c r="G63" s="7"/>
      <c r="I63" s="7"/>
      <c r="J63" s="7"/>
      <c r="K63" s="7"/>
      <c r="L63" s="7"/>
      <c r="M63" s="7"/>
      <c r="N63" s="9"/>
      <c r="O63" s="61"/>
      <c r="Q63" s="11"/>
    </row>
    <row r="64" spans="1:18">
      <c r="A64" s="61" t="s">
        <v>47</v>
      </c>
      <c r="B64" s="62" t="s">
        <v>272</v>
      </c>
      <c r="C64" s="39" t="str">
        <f>A64&amp;B64</f>
        <v>MNGPCAEE</v>
      </c>
      <c r="E64" s="7"/>
      <c r="G64" s="7"/>
      <c r="I64" s="7"/>
      <c r="J64" s="7"/>
      <c r="K64" s="7"/>
      <c r="L64" s="7"/>
      <c r="M64" s="7"/>
      <c r="N64" s="9"/>
      <c r="O64" s="7"/>
      <c r="P64" s="9"/>
      <c r="Q64" s="7">
        <f>SUM(E64:O64)/5</f>
        <v>0</v>
      </c>
      <c r="R64" s="7">
        <f>Q64/12</f>
        <v>0</v>
      </c>
    </row>
    <row r="65" spans="1:19">
      <c r="A65" s="61" t="s">
        <v>47</v>
      </c>
      <c r="B65" s="61" t="s">
        <v>66</v>
      </c>
      <c r="C65" s="39" t="str">
        <f>A65&amp;B65</f>
        <v>MNGPNUTIL</v>
      </c>
      <c r="E65" s="7"/>
      <c r="G65" s="7"/>
      <c r="I65" s="7"/>
      <c r="J65" s="7"/>
      <c r="K65" s="7"/>
      <c r="L65" s="7"/>
      <c r="M65" s="7"/>
      <c r="N65" s="9"/>
      <c r="O65" s="7"/>
      <c r="P65" s="9"/>
      <c r="Q65" s="7">
        <f>SUM(E65:O65)/5</f>
        <v>0</v>
      </c>
      <c r="R65" s="7">
        <f>Q65/12</f>
        <v>0</v>
      </c>
      <c r="S65" s="63"/>
    </row>
    <row r="66" spans="1:19">
      <c r="A66" s="61"/>
      <c r="B66" s="61"/>
      <c r="E66" s="8">
        <f>SUBTOTAL(9,E64:E65)</f>
        <v>0</v>
      </c>
      <c r="G66" s="8">
        <f>SUBTOTAL(9,G64:G65)</f>
        <v>0</v>
      </c>
      <c r="I66" s="8">
        <f>SUBTOTAL(9,I64:I65)</f>
        <v>0</v>
      </c>
      <c r="J66" s="9"/>
      <c r="K66" s="8">
        <f>SUBTOTAL(9,K64:K65)</f>
        <v>0</v>
      </c>
      <c r="L66" s="9"/>
      <c r="M66" s="8">
        <f>SUBTOTAL(9,M64:M65)</f>
        <v>0</v>
      </c>
      <c r="N66" s="9"/>
      <c r="O66" s="8">
        <f>SUBTOTAL(9,O64:O65)</f>
        <v>0</v>
      </c>
      <c r="P66" s="9"/>
      <c r="Q66" s="8">
        <f>SUBTOTAL(9,Q64:Q65)</f>
        <v>0</v>
      </c>
      <c r="R66" s="8">
        <f>SUBTOTAL(9,R64:R65)</f>
        <v>0</v>
      </c>
      <c r="S66" s="63"/>
    </row>
    <row r="67" spans="1:19">
      <c r="A67" s="61"/>
      <c r="B67" s="61"/>
      <c r="E67" s="7"/>
      <c r="G67" s="7"/>
      <c r="I67" s="7"/>
      <c r="J67" s="7"/>
      <c r="K67" s="7"/>
      <c r="L67" s="7"/>
      <c r="M67" s="7"/>
      <c r="N67" s="9"/>
      <c r="O67" s="61"/>
      <c r="Q67" s="11"/>
    </row>
    <row r="68" spans="1:19">
      <c r="A68" s="61" t="s">
        <v>48</v>
      </c>
      <c r="B68" s="62" t="s">
        <v>266</v>
      </c>
      <c r="C68" s="39" t="str">
        <f t="shared" ref="C68:C81" si="19">A68&amp;B68</f>
        <v>INTPJBG</v>
      </c>
      <c r="E68" s="7">
        <v>0</v>
      </c>
      <c r="G68" s="7">
        <v>0</v>
      </c>
      <c r="I68" s="7">
        <v>0</v>
      </c>
      <c r="J68" s="7"/>
      <c r="K68" s="7">
        <v>0</v>
      </c>
      <c r="L68" s="7"/>
      <c r="M68" s="7">
        <v>0</v>
      </c>
      <c r="N68" s="9"/>
      <c r="O68" s="7">
        <v>0</v>
      </c>
      <c r="P68" s="9"/>
      <c r="Q68" s="7">
        <f t="shared" ref="Q68:Q81" si="20">SUM(E68:O68)/5</f>
        <v>0</v>
      </c>
      <c r="R68" s="7">
        <f t="shared" ref="R68:R81" si="21">Q68/12</f>
        <v>0</v>
      </c>
    </row>
    <row r="69" spans="1:19">
      <c r="A69" s="61" t="s">
        <v>48</v>
      </c>
      <c r="B69" s="62" t="s">
        <v>265</v>
      </c>
      <c r="C69" s="39" t="str">
        <f t="shared" si="19"/>
        <v>INTPCAGW</v>
      </c>
      <c r="E69" s="7">
        <v>-887287.91999999993</v>
      </c>
      <c r="G69" s="7">
        <v>-13873442.529999999</v>
      </c>
      <c r="I69" s="7">
        <v>0</v>
      </c>
      <c r="J69" s="7"/>
      <c r="K69" s="7">
        <v>-17819.8</v>
      </c>
      <c r="L69" s="7"/>
      <c r="M69" s="7">
        <v>-811980.82000000007</v>
      </c>
      <c r="N69" s="9"/>
      <c r="O69" s="7">
        <v>0</v>
      </c>
      <c r="P69" s="9"/>
      <c r="Q69" s="7">
        <f t="shared" si="20"/>
        <v>-3118106.2140000002</v>
      </c>
      <c r="R69" s="7">
        <f t="shared" si="21"/>
        <v>-259842.1845</v>
      </c>
    </row>
    <row r="70" spans="1:19">
      <c r="A70" s="61" t="s">
        <v>48</v>
      </c>
      <c r="B70" s="62" t="s">
        <v>263</v>
      </c>
      <c r="C70" s="39" t="str">
        <f t="shared" si="19"/>
        <v>INTPCAGE</v>
      </c>
      <c r="E70" s="7">
        <v>-411.34</v>
      </c>
      <c r="G70" s="7">
        <v>-3959045.7800000003</v>
      </c>
      <c r="I70" s="7">
        <v>-677400.64</v>
      </c>
      <c r="J70" s="7"/>
      <c r="K70" s="7">
        <v>-202558.14</v>
      </c>
      <c r="L70" s="7"/>
      <c r="M70" s="7">
        <v>-734919.41</v>
      </c>
      <c r="N70" s="9"/>
      <c r="O70" s="7">
        <v>0</v>
      </c>
      <c r="P70" s="9"/>
      <c r="Q70" s="7">
        <f t="shared" si="20"/>
        <v>-1114867.0619999999</v>
      </c>
      <c r="R70" s="7">
        <f t="shared" si="21"/>
        <v>-92905.588499999998</v>
      </c>
    </row>
    <row r="71" spans="1:19">
      <c r="A71" s="62" t="s">
        <v>48</v>
      </c>
      <c r="B71" s="62" t="s">
        <v>25</v>
      </c>
      <c r="C71" s="39" t="str">
        <f t="shared" si="19"/>
        <v>INTPSG</v>
      </c>
      <c r="E71" s="7">
        <v>0</v>
      </c>
      <c r="G71" s="7">
        <v>0</v>
      </c>
      <c r="I71" s="7">
        <v>0</v>
      </c>
      <c r="J71" s="7"/>
      <c r="K71" s="7">
        <v>0</v>
      </c>
      <c r="L71" s="7"/>
      <c r="M71" s="7">
        <v>0</v>
      </c>
      <c r="N71" s="9"/>
      <c r="O71" s="7">
        <v>0</v>
      </c>
      <c r="P71" s="9"/>
      <c r="Q71" s="7">
        <f t="shared" si="20"/>
        <v>0</v>
      </c>
      <c r="R71" s="7">
        <f t="shared" si="21"/>
        <v>0</v>
      </c>
    </row>
    <row r="72" spans="1:19">
      <c r="A72" s="61" t="s">
        <v>48</v>
      </c>
      <c r="B72" s="61" t="s">
        <v>33</v>
      </c>
      <c r="C72" s="39" t="str">
        <f t="shared" si="19"/>
        <v>INTPSO</v>
      </c>
      <c r="E72" s="7">
        <v>-9148908.7300000004</v>
      </c>
      <c r="G72" s="7">
        <v>-5816692.6100000003</v>
      </c>
      <c r="I72" s="7">
        <v>-42906524.379999995</v>
      </c>
      <c r="J72" s="7"/>
      <c r="K72" s="7">
        <v>-4298237.3899999997</v>
      </c>
      <c r="L72" s="7"/>
      <c r="M72" s="7">
        <v>-5104326.87</v>
      </c>
      <c r="N72" s="9"/>
      <c r="O72" s="7">
        <v>0</v>
      </c>
      <c r="P72" s="9"/>
      <c r="Q72" s="7">
        <f t="shared" si="20"/>
        <v>-13454937.996000001</v>
      </c>
      <c r="R72" s="7">
        <f t="shared" si="21"/>
        <v>-1121244.8330000001</v>
      </c>
    </row>
    <row r="73" spans="1:19">
      <c r="A73" s="61" t="s">
        <v>48</v>
      </c>
      <c r="B73" s="61" t="s">
        <v>34</v>
      </c>
      <c r="C73" s="39" t="str">
        <f t="shared" si="19"/>
        <v>INTPCN</v>
      </c>
      <c r="E73" s="7">
        <v>0</v>
      </c>
      <c r="G73" s="7">
        <v>0</v>
      </c>
      <c r="I73" s="7">
        <v>-50673.4</v>
      </c>
      <c r="J73" s="7"/>
      <c r="K73" s="7">
        <v>-1982186.3599999999</v>
      </c>
      <c r="L73" s="7"/>
      <c r="M73" s="7">
        <v>-10679.72</v>
      </c>
      <c r="N73" s="9"/>
      <c r="O73" s="7">
        <v>0</v>
      </c>
      <c r="P73" s="9"/>
      <c r="Q73" s="7">
        <f t="shared" si="20"/>
        <v>-408707.89599999995</v>
      </c>
      <c r="R73" s="7">
        <f t="shared" si="21"/>
        <v>-34058.991333333332</v>
      </c>
    </row>
    <row r="74" spans="1:19">
      <c r="A74" s="62" t="s">
        <v>48</v>
      </c>
      <c r="B74" s="62" t="s">
        <v>272</v>
      </c>
      <c r="C74" s="39" t="str">
        <f t="shared" si="19"/>
        <v>INTPCAEE</v>
      </c>
      <c r="E74" s="7">
        <v>0</v>
      </c>
      <c r="G74" s="7">
        <v>-3442799.4000000004</v>
      </c>
      <c r="I74" s="7">
        <v>-221463.69</v>
      </c>
      <c r="J74" s="7"/>
      <c r="K74" s="7">
        <v>-8646.25</v>
      </c>
      <c r="L74" s="7"/>
      <c r="M74" s="7">
        <v>-14653.35</v>
      </c>
      <c r="N74" s="9"/>
      <c r="O74" s="7">
        <v>0</v>
      </c>
      <c r="P74" s="9"/>
      <c r="Q74" s="7">
        <f t="shared" si="20"/>
        <v>-737512.53800000006</v>
      </c>
      <c r="R74" s="7">
        <f t="shared" si="21"/>
        <v>-61459.378166666669</v>
      </c>
    </row>
    <row r="75" spans="1:19">
      <c r="A75" s="61" t="s">
        <v>48</v>
      </c>
      <c r="B75" s="61" t="s">
        <v>26</v>
      </c>
      <c r="C75" s="39" t="str">
        <f t="shared" si="19"/>
        <v>INTPCA</v>
      </c>
      <c r="E75" s="7">
        <v>0</v>
      </c>
      <c r="G75" s="7">
        <v>0</v>
      </c>
      <c r="I75" s="7">
        <v>0</v>
      </c>
      <c r="J75" s="7"/>
      <c r="K75" s="7">
        <v>0</v>
      </c>
      <c r="L75" s="7"/>
      <c r="M75" s="7">
        <v>0</v>
      </c>
      <c r="N75" s="9"/>
      <c r="O75" s="7">
        <v>0</v>
      </c>
      <c r="P75" s="9"/>
      <c r="Q75" s="7">
        <f t="shared" si="20"/>
        <v>0</v>
      </c>
      <c r="R75" s="7">
        <f t="shared" si="21"/>
        <v>0</v>
      </c>
    </row>
    <row r="76" spans="1:19">
      <c r="A76" s="61" t="s">
        <v>48</v>
      </c>
      <c r="B76" s="62" t="s">
        <v>31</v>
      </c>
      <c r="C76" s="39" t="str">
        <f t="shared" si="19"/>
        <v>INTPID</v>
      </c>
      <c r="E76" s="7">
        <v>0</v>
      </c>
      <c r="G76" s="7">
        <v>0</v>
      </c>
      <c r="I76" s="7">
        <v>0</v>
      </c>
      <c r="J76" s="7"/>
      <c r="K76" s="7">
        <v>-5174.8900000000003</v>
      </c>
      <c r="L76" s="7"/>
      <c r="M76" s="7">
        <v>0</v>
      </c>
      <c r="N76" s="9"/>
      <c r="O76" s="7">
        <v>0</v>
      </c>
      <c r="P76" s="9"/>
      <c r="Q76" s="7">
        <f t="shared" si="20"/>
        <v>-1034.9780000000001</v>
      </c>
      <c r="R76" s="7">
        <f t="shared" si="21"/>
        <v>-86.248166666666677</v>
      </c>
    </row>
    <row r="77" spans="1:19">
      <c r="A77" s="61" t="s">
        <v>48</v>
      </c>
      <c r="B77" s="61" t="s">
        <v>27</v>
      </c>
      <c r="C77" s="39" t="str">
        <f t="shared" si="19"/>
        <v>INTPOR</v>
      </c>
      <c r="E77" s="7">
        <v>-7798.97</v>
      </c>
      <c r="G77" s="7">
        <v>0</v>
      </c>
      <c r="I77" s="7">
        <v>0</v>
      </c>
      <c r="J77" s="7"/>
      <c r="K77" s="7">
        <v>0</v>
      </c>
      <c r="L77" s="7"/>
      <c r="M77" s="7">
        <v>-21797.38</v>
      </c>
      <c r="N77" s="9"/>
      <c r="O77" s="7">
        <v>0</v>
      </c>
      <c r="P77" s="9"/>
      <c r="Q77" s="7">
        <f t="shared" si="20"/>
        <v>-5919.27</v>
      </c>
      <c r="R77" s="7">
        <f t="shared" si="21"/>
        <v>-493.27250000000004</v>
      </c>
    </row>
    <row r="78" spans="1:19">
      <c r="A78" s="61" t="s">
        <v>48</v>
      </c>
      <c r="B78" s="61" t="s">
        <v>30</v>
      </c>
      <c r="C78" s="39" t="str">
        <f t="shared" si="19"/>
        <v>INTPUT</v>
      </c>
      <c r="E78" s="7">
        <v>-54894.579999999994</v>
      </c>
      <c r="G78" s="7">
        <v>0</v>
      </c>
      <c r="I78" s="7">
        <v>0</v>
      </c>
      <c r="J78" s="7"/>
      <c r="K78" s="7">
        <v>-28177.63</v>
      </c>
      <c r="L78" s="7"/>
      <c r="M78" s="7">
        <v>0</v>
      </c>
      <c r="N78" s="9"/>
      <c r="O78" s="7">
        <v>0</v>
      </c>
      <c r="P78" s="9"/>
      <c r="Q78" s="7">
        <f t="shared" si="20"/>
        <v>-16614.441999999999</v>
      </c>
      <c r="R78" s="7">
        <f t="shared" si="21"/>
        <v>-1384.5368333333333</v>
      </c>
    </row>
    <row r="79" spans="1:19">
      <c r="A79" s="61" t="s">
        <v>48</v>
      </c>
      <c r="B79" s="61" t="s">
        <v>28</v>
      </c>
      <c r="C79" s="39" t="str">
        <f t="shared" si="19"/>
        <v>INTPWA</v>
      </c>
      <c r="E79" s="7">
        <v>0</v>
      </c>
      <c r="G79" s="7">
        <v>0</v>
      </c>
      <c r="I79" s="7">
        <v>0</v>
      </c>
      <c r="J79" s="7"/>
      <c r="K79" s="7">
        <v>0</v>
      </c>
      <c r="L79" s="7"/>
      <c r="M79" s="7">
        <v>0</v>
      </c>
      <c r="N79" s="9"/>
      <c r="O79" s="7">
        <v>0</v>
      </c>
      <c r="P79" s="9"/>
      <c r="Q79" s="7">
        <f t="shared" si="20"/>
        <v>0</v>
      </c>
      <c r="R79" s="7">
        <f t="shared" si="21"/>
        <v>0</v>
      </c>
    </row>
    <row r="80" spans="1:19">
      <c r="A80" s="61" t="s">
        <v>48</v>
      </c>
      <c r="B80" s="61" t="s">
        <v>32</v>
      </c>
      <c r="C80" s="39" t="str">
        <f t="shared" si="19"/>
        <v>INTPWYU</v>
      </c>
      <c r="E80" s="7">
        <v>0</v>
      </c>
      <c r="G80" s="7">
        <v>0</v>
      </c>
      <c r="I80" s="7">
        <v>0</v>
      </c>
      <c r="J80" s="7"/>
      <c r="K80" s="7">
        <v>0</v>
      </c>
      <c r="L80" s="7"/>
      <c r="M80" s="7">
        <v>0</v>
      </c>
      <c r="N80" s="9"/>
      <c r="O80" s="7">
        <v>0</v>
      </c>
      <c r="P80" s="9"/>
      <c r="Q80" s="7">
        <f t="shared" si="20"/>
        <v>0</v>
      </c>
      <c r="R80" s="7">
        <f t="shared" si="21"/>
        <v>0</v>
      </c>
    </row>
    <row r="81" spans="1:19">
      <c r="A81" s="61" t="s">
        <v>48</v>
      </c>
      <c r="B81" s="61" t="s">
        <v>29</v>
      </c>
      <c r="C81" s="39" t="str">
        <f t="shared" si="19"/>
        <v>INTPWYP</v>
      </c>
      <c r="E81" s="7">
        <v>-5090.93</v>
      </c>
      <c r="G81" s="7">
        <v>-335582.85</v>
      </c>
      <c r="I81" s="7">
        <v>-463712.91</v>
      </c>
      <c r="J81" s="7"/>
      <c r="K81" s="7">
        <v>0</v>
      </c>
      <c r="L81" s="7"/>
      <c r="M81" s="7">
        <v>0</v>
      </c>
      <c r="N81" s="9"/>
      <c r="O81" s="7">
        <v>0</v>
      </c>
      <c r="P81" s="9"/>
      <c r="Q81" s="7">
        <f t="shared" si="20"/>
        <v>-160877.33799999999</v>
      </c>
      <c r="R81" s="7">
        <f t="shared" si="21"/>
        <v>-13406.444833333333</v>
      </c>
    </row>
    <row r="82" spans="1:19">
      <c r="E82" s="8">
        <f>SUBTOTAL(9,E68:E81)</f>
        <v>-10104392.470000001</v>
      </c>
      <c r="G82" s="8">
        <f>SUBTOTAL(9,G68:G81)</f>
        <v>-27427563.170000002</v>
      </c>
      <c r="I82" s="8">
        <f>SUBTOTAL(9,I68:I81)</f>
        <v>-44319775.019999988</v>
      </c>
      <c r="J82" s="9"/>
      <c r="K82" s="8">
        <f>SUBTOTAL(9,K68:K81)</f>
        <v>-6542800.459999999</v>
      </c>
      <c r="L82" s="9"/>
      <c r="M82" s="8">
        <f>SUBTOTAL(9,M68:M81)</f>
        <v>-6698357.5499999989</v>
      </c>
      <c r="N82" s="9"/>
      <c r="O82" s="8">
        <f>SUBTOTAL(9,O68:O81)</f>
        <v>0</v>
      </c>
      <c r="P82" s="9"/>
      <c r="Q82" s="8">
        <f>SUBTOTAL(9,Q68:Q81)</f>
        <v>-19018577.734000001</v>
      </c>
      <c r="R82" s="8">
        <f>SUBTOTAL(9,R68:R81)</f>
        <v>-1584881.4778333334</v>
      </c>
    </row>
    <row r="83" spans="1:19">
      <c r="E83" s="7"/>
      <c r="G83" s="7"/>
      <c r="I83" s="7"/>
      <c r="J83" s="7"/>
      <c r="K83" s="7"/>
      <c r="L83" s="7"/>
      <c r="M83" s="7"/>
      <c r="N83" s="9"/>
      <c r="O83" s="61"/>
      <c r="Q83" s="11"/>
    </row>
    <row r="84" spans="1:19">
      <c r="E84" s="8">
        <f>E14+E19+E26+E33+E44+E62+E66+E82</f>
        <v>-180159574.75999999</v>
      </c>
      <c r="G84" s="8">
        <f>G14+G19+G26+G33+G44+G62+G66+G82</f>
        <v>-260594604.28999996</v>
      </c>
      <c r="I84" s="8">
        <f>I14+I19+I26+I33+I44+I62+I66+I82</f>
        <v>-400830889.16999996</v>
      </c>
      <c r="J84" s="9"/>
      <c r="K84" s="8">
        <f>K14+K19+K26+K33+K44+K62+K66+K82</f>
        <v>-148303344.34</v>
      </c>
      <c r="L84" s="9"/>
      <c r="M84" s="8">
        <f>M14+M19+M26+M33+M44+M62+M66+M82</f>
        <v>-214581256.70000005</v>
      </c>
      <c r="N84" s="9"/>
      <c r="O84" s="8">
        <f>O14+O19+O26+O33+O44+O62+O66+O82</f>
        <v>201771624.12999973</v>
      </c>
      <c r="P84" s="9"/>
      <c r="Q84" s="8">
        <f>Q14+Q19+Q26+Q33+Q44+Q62+Q66+Q82</f>
        <v>-200539609.02600005</v>
      </c>
      <c r="R84" s="8">
        <f>R14+R19+R26+R33+R44+R62+R66+R82</f>
        <v>-16711634.085500006</v>
      </c>
    </row>
    <row r="86" spans="1:19">
      <c r="B86" s="45"/>
      <c r="C86" s="45"/>
      <c r="D86" s="45"/>
      <c r="E86" s="46"/>
      <c r="F86" s="45"/>
      <c r="G86" s="46"/>
      <c r="H86" s="45"/>
      <c r="I86" s="46"/>
      <c r="J86" s="45"/>
      <c r="K86" s="46"/>
      <c r="L86" s="46"/>
      <c r="M86" s="46"/>
      <c r="N86" s="47"/>
      <c r="Q86" s="45"/>
      <c r="R86" s="7"/>
    </row>
    <row r="87" spans="1:19">
      <c r="R87" s="44">
        <f>R84-R13-R18-R25-R32-R43-R61-R65</f>
        <v>-16402714.540500006</v>
      </c>
      <c r="S87" s="39" t="s">
        <v>292</v>
      </c>
    </row>
  </sheetData>
  <pageMargins left="0.5" right="0.5" top="1" bottom="1" header="0.5" footer="0.5"/>
  <pageSetup scale="55" orientation="portrait" r:id="rId1"/>
  <headerFooter alignWithMargins="0">
    <oddHeader>&amp;RPage 8.4.28</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419"/>
  <sheetViews>
    <sheetView view="pageBreakPreview" zoomScale="80" zoomScaleNormal="85" zoomScaleSheetLayoutView="80" workbookViewId="0"/>
  </sheetViews>
  <sheetFormatPr defaultColWidth="10" defaultRowHeight="12.75"/>
  <cols>
    <col min="1" max="1" width="2.5703125" style="150" customWidth="1"/>
    <col min="2" max="2" width="7.140625" style="150" customWidth="1"/>
    <col min="3" max="3" width="27.42578125" style="150" customWidth="1"/>
    <col min="4" max="4" width="9.7109375" style="150" customWidth="1"/>
    <col min="5" max="5" width="4.7109375" style="150" customWidth="1"/>
    <col min="6" max="6" width="14.42578125" style="150" customWidth="1"/>
    <col min="7" max="7" width="8.7109375" style="150" bestFit="1" customWidth="1"/>
    <col min="8" max="8" width="10.28515625" style="150" customWidth="1"/>
    <col min="9" max="9" width="13" style="150" customWidth="1"/>
    <col min="10" max="10" width="8.28515625" style="150" customWidth="1"/>
    <col min="11" max="11" width="10.5703125" style="150" bestFit="1" customWidth="1"/>
    <col min="12" max="12" width="12.7109375" style="150" bestFit="1" customWidth="1"/>
    <col min="13" max="255" width="10" style="150"/>
    <col min="256" max="256" width="2.5703125" style="150" customWidth="1"/>
    <col min="257" max="257" width="7.140625" style="150" customWidth="1"/>
    <col min="258" max="258" width="23.5703125" style="150" customWidth="1"/>
    <col min="259" max="259" width="9.7109375" style="150" customWidth="1"/>
    <col min="260" max="260" width="0" style="150" hidden="1" customWidth="1"/>
    <col min="261" max="261" width="4.7109375" style="150" customWidth="1"/>
    <col min="262" max="262" width="14.42578125" style="150" customWidth="1"/>
    <col min="263" max="263" width="11.140625" style="150" customWidth="1"/>
    <col min="264" max="264" width="10.28515625" style="150" customWidth="1"/>
    <col min="265" max="265" width="13" style="150" customWidth="1"/>
    <col min="266" max="266" width="8.28515625" style="150" customWidth="1"/>
    <col min="267" max="511" width="10" style="150"/>
    <col min="512" max="512" width="2.5703125" style="150" customWidth="1"/>
    <col min="513" max="513" width="7.140625" style="150" customWidth="1"/>
    <col min="514" max="514" width="23.5703125" style="150" customWidth="1"/>
    <col min="515" max="515" width="9.7109375" style="150" customWidth="1"/>
    <col min="516" max="516" width="0" style="150" hidden="1" customWidth="1"/>
    <col min="517" max="517" width="4.7109375" style="150" customWidth="1"/>
    <col min="518" max="518" width="14.42578125" style="150" customWidth="1"/>
    <col min="519" max="519" width="11.140625" style="150" customWidth="1"/>
    <col min="520" max="520" width="10.28515625" style="150" customWidth="1"/>
    <col min="521" max="521" width="13" style="150" customWidth="1"/>
    <col min="522" max="522" width="8.28515625" style="150" customWidth="1"/>
    <col min="523" max="767" width="10" style="150"/>
    <col min="768" max="768" width="2.5703125" style="150" customWidth="1"/>
    <col min="769" max="769" width="7.140625" style="150" customWidth="1"/>
    <col min="770" max="770" width="23.5703125" style="150" customWidth="1"/>
    <col min="771" max="771" width="9.7109375" style="150" customWidth="1"/>
    <col min="772" max="772" width="0" style="150" hidden="1" customWidth="1"/>
    <col min="773" max="773" width="4.7109375" style="150" customWidth="1"/>
    <col min="774" max="774" width="14.42578125" style="150" customWidth="1"/>
    <col min="775" max="775" width="11.140625" style="150" customWidth="1"/>
    <col min="776" max="776" width="10.28515625" style="150" customWidth="1"/>
    <col min="777" max="777" width="13" style="150" customWidth="1"/>
    <col min="778" max="778" width="8.28515625" style="150" customWidth="1"/>
    <col min="779" max="1023" width="10" style="150"/>
    <col min="1024" max="1024" width="2.5703125" style="150" customWidth="1"/>
    <col min="1025" max="1025" width="7.140625" style="150" customWidth="1"/>
    <col min="1026" max="1026" width="23.5703125" style="150" customWidth="1"/>
    <col min="1027" max="1027" width="9.7109375" style="150" customWidth="1"/>
    <col min="1028" max="1028" width="0" style="150" hidden="1" customWidth="1"/>
    <col min="1029" max="1029" width="4.7109375" style="150" customWidth="1"/>
    <col min="1030" max="1030" width="14.42578125" style="150" customWidth="1"/>
    <col min="1031" max="1031" width="11.140625" style="150" customWidth="1"/>
    <col min="1032" max="1032" width="10.28515625" style="150" customWidth="1"/>
    <col min="1033" max="1033" width="13" style="150" customWidth="1"/>
    <col min="1034" max="1034" width="8.28515625" style="150" customWidth="1"/>
    <col min="1035" max="1279" width="10" style="150"/>
    <col min="1280" max="1280" width="2.5703125" style="150" customWidth="1"/>
    <col min="1281" max="1281" width="7.140625" style="150" customWidth="1"/>
    <col min="1282" max="1282" width="23.5703125" style="150" customWidth="1"/>
    <col min="1283" max="1283" width="9.7109375" style="150" customWidth="1"/>
    <col min="1284" max="1284" width="0" style="150" hidden="1" customWidth="1"/>
    <col min="1285" max="1285" width="4.7109375" style="150" customWidth="1"/>
    <col min="1286" max="1286" width="14.42578125" style="150" customWidth="1"/>
    <col min="1287" max="1287" width="11.140625" style="150" customWidth="1"/>
    <col min="1288" max="1288" width="10.28515625" style="150" customWidth="1"/>
    <col min="1289" max="1289" width="13" style="150" customWidth="1"/>
    <col min="1290" max="1290" width="8.28515625" style="150" customWidth="1"/>
    <col min="1291" max="1535" width="10" style="150"/>
    <col min="1536" max="1536" width="2.5703125" style="150" customWidth="1"/>
    <col min="1537" max="1537" width="7.140625" style="150" customWidth="1"/>
    <col min="1538" max="1538" width="23.5703125" style="150" customWidth="1"/>
    <col min="1539" max="1539" width="9.7109375" style="150" customWidth="1"/>
    <col min="1540" max="1540" width="0" style="150" hidden="1" customWidth="1"/>
    <col min="1541" max="1541" width="4.7109375" style="150" customWidth="1"/>
    <col min="1542" max="1542" width="14.42578125" style="150" customWidth="1"/>
    <col min="1543" max="1543" width="11.140625" style="150" customWidth="1"/>
    <col min="1544" max="1544" width="10.28515625" style="150" customWidth="1"/>
    <col min="1545" max="1545" width="13" style="150" customWidth="1"/>
    <col min="1546" max="1546" width="8.28515625" style="150" customWidth="1"/>
    <col min="1547" max="1791" width="10" style="150"/>
    <col min="1792" max="1792" width="2.5703125" style="150" customWidth="1"/>
    <col min="1793" max="1793" width="7.140625" style="150" customWidth="1"/>
    <col min="1794" max="1794" width="23.5703125" style="150" customWidth="1"/>
    <col min="1795" max="1795" width="9.7109375" style="150" customWidth="1"/>
    <col min="1796" max="1796" width="0" style="150" hidden="1" customWidth="1"/>
    <col min="1797" max="1797" width="4.7109375" style="150" customWidth="1"/>
    <col min="1798" max="1798" width="14.42578125" style="150" customWidth="1"/>
    <col min="1799" max="1799" width="11.140625" style="150" customWidth="1"/>
    <col min="1800" max="1800" width="10.28515625" style="150" customWidth="1"/>
    <col min="1801" max="1801" width="13" style="150" customWidth="1"/>
    <col min="1802" max="1802" width="8.28515625" style="150" customWidth="1"/>
    <col min="1803" max="2047" width="10" style="150"/>
    <col min="2048" max="2048" width="2.5703125" style="150" customWidth="1"/>
    <col min="2049" max="2049" width="7.140625" style="150" customWidth="1"/>
    <col min="2050" max="2050" width="23.5703125" style="150" customWidth="1"/>
    <col min="2051" max="2051" width="9.7109375" style="150" customWidth="1"/>
    <col min="2052" max="2052" width="0" style="150" hidden="1" customWidth="1"/>
    <col min="2053" max="2053" width="4.7109375" style="150" customWidth="1"/>
    <col min="2054" max="2054" width="14.42578125" style="150" customWidth="1"/>
    <col min="2055" max="2055" width="11.140625" style="150" customWidth="1"/>
    <col min="2056" max="2056" width="10.28515625" style="150" customWidth="1"/>
    <col min="2057" max="2057" width="13" style="150" customWidth="1"/>
    <col min="2058" max="2058" width="8.28515625" style="150" customWidth="1"/>
    <col min="2059" max="2303" width="10" style="150"/>
    <col min="2304" max="2304" width="2.5703125" style="150" customWidth="1"/>
    <col min="2305" max="2305" width="7.140625" style="150" customWidth="1"/>
    <col min="2306" max="2306" width="23.5703125" style="150" customWidth="1"/>
    <col min="2307" max="2307" width="9.7109375" style="150" customWidth="1"/>
    <col min="2308" max="2308" width="0" style="150" hidden="1" customWidth="1"/>
    <col min="2309" max="2309" width="4.7109375" style="150" customWidth="1"/>
    <col min="2310" max="2310" width="14.42578125" style="150" customWidth="1"/>
    <col min="2311" max="2311" width="11.140625" style="150" customWidth="1"/>
    <col min="2312" max="2312" width="10.28515625" style="150" customWidth="1"/>
    <col min="2313" max="2313" width="13" style="150" customWidth="1"/>
    <col min="2314" max="2314" width="8.28515625" style="150" customWidth="1"/>
    <col min="2315" max="2559" width="10" style="150"/>
    <col min="2560" max="2560" width="2.5703125" style="150" customWidth="1"/>
    <col min="2561" max="2561" width="7.140625" style="150" customWidth="1"/>
    <col min="2562" max="2562" width="23.5703125" style="150" customWidth="1"/>
    <col min="2563" max="2563" width="9.7109375" style="150" customWidth="1"/>
    <col min="2564" max="2564" width="0" style="150" hidden="1" customWidth="1"/>
    <col min="2565" max="2565" width="4.7109375" style="150" customWidth="1"/>
    <col min="2566" max="2566" width="14.42578125" style="150" customWidth="1"/>
    <col min="2567" max="2567" width="11.140625" style="150" customWidth="1"/>
    <col min="2568" max="2568" width="10.28515625" style="150" customWidth="1"/>
    <col min="2569" max="2569" width="13" style="150" customWidth="1"/>
    <col min="2570" max="2570" width="8.28515625" style="150" customWidth="1"/>
    <col min="2571" max="2815" width="10" style="150"/>
    <col min="2816" max="2816" width="2.5703125" style="150" customWidth="1"/>
    <col min="2817" max="2817" width="7.140625" style="150" customWidth="1"/>
    <col min="2818" max="2818" width="23.5703125" style="150" customWidth="1"/>
    <col min="2819" max="2819" width="9.7109375" style="150" customWidth="1"/>
    <col min="2820" max="2820" width="0" style="150" hidden="1" customWidth="1"/>
    <col min="2821" max="2821" width="4.7109375" style="150" customWidth="1"/>
    <col min="2822" max="2822" width="14.42578125" style="150" customWidth="1"/>
    <col min="2823" max="2823" width="11.140625" style="150" customWidth="1"/>
    <col min="2824" max="2824" width="10.28515625" style="150" customWidth="1"/>
    <col min="2825" max="2825" width="13" style="150" customWidth="1"/>
    <col min="2826" max="2826" width="8.28515625" style="150" customWidth="1"/>
    <col min="2827" max="3071" width="10" style="150"/>
    <col min="3072" max="3072" width="2.5703125" style="150" customWidth="1"/>
    <col min="3073" max="3073" width="7.140625" style="150" customWidth="1"/>
    <col min="3074" max="3074" width="23.5703125" style="150" customWidth="1"/>
    <col min="3075" max="3075" width="9.7109375" style="150" customWidth="1"/>
    <col min="3076" max="3076" width="0" style="150" hidden="1" customWidth="1"/>
    <col min="3077" max="3077" width="4.7109375" style="150" customWidth="1"/>
    <col min="3078" max="3078" width="14.42578125" style="150" customWidth="1"/>
    <col min="3079" max="3079" width="11.140625" style="150" customWidth="1"/>
    <col min="3080" max="3080" width="10.28515625" style="150" customWidth="1"/>
    <col min="3081" max="3081" width="13" style="150" customWidth="1"/>
    <col min="3082" max="3082" width="8.28515625" style="150" customWidth="1"/>
    <col min="3083" max="3327" width="10" style="150"/>
    <col min="3328" max="3328" width="2.5703125" style="150" customWidth="1"/>
    <col min="3329" max="3329" width="7.140625" style="150" customWidth="1"/>
    <col min="3330" max="3330" width="23.5703125" style="150" customWidth="1"/>
    <col min="3331" max="3331" width="9.7109375" style="150" customWidth="1"/>
    <col min="3332" max="3332" width="0" style="150" hidden="1" customWidth="1"/>
    <col min="3333" max="3333" width="4.7109375" style="150" customWidth="1"/>
    <col min="3334" max="3334" width="14.42578125" style="150" customWidth="1"/>
    <col min="3335" max="3335" width="11.140625" style="150" customWidth="1"/>
    <col min="3336" max="3336" width="10.28515625" style="150" customWidth="1"/>
    <col min="3337" max="3337" width="13" style="150" customWidth="1"/>
    <col min="3338" max="3338" width="8.28515625" style="150" customWidth="1"/>
    <col min="3339" max="3583" width="10" style="150"/>
    <col min="3584" max="3584" width="2.5703125" style="150" customWidth="1"/>
    <col min="3585" max="3585" width="7.140625" style="150" customWidth="1"/>
    <col min="3586" max="3586" width="23.5703125" style="150" customWidth="1"/>
    <col min="3587" max="3587" width="9.7109375" style="150" customWidth="1"/>
    <col min="3588" max="3588" width="0" style="150" hidden="1" customWidth="1"/>
    <col min="3589" max="3589" width="4.7109375" style="150" customWidth="1"/>
    <col min="3590" max="3590" width="14.42578125" style="150" customWidth="1"/>
    <col min="3591" max="3591" width="11.140625" style="150" customWidth="1"/>
    <col min="3592" max="3592" width="10.28515625" style="150" customWidth="1"/>
    <col min="3593" max="3593" width="13" style="150" customWidth="1"/>
    <col min="3594" max="3594" width="8.28515625" style="150" customWidth="1"/>
    <col min="3595" max="3839" width="10" style="150"/>
    <col min="3840" max="3840" width="2.5703125" style="150" customWidth="1"/>
    <col min="3841" max="3841" width="7.140625" style="150" customWidth="1"/>
    <col min="3842" max="3842" width="23.5703125" style="150" customWidth="1"/>
    <col min="3843" max="3843" width="9.7109375" style="150" customWidth="1"/>
    <col min="3844" max="3844" width="0" style="150" hidden="1" customWidth="1"/>
    <col min="3845" max="3845" width="4.7109375" style="150" customWidth="1"/>
    <col min="3846" max="3846" width="14.42578125" style="150" customWidth="1"/>
    <col min="3847" max="3847" width="11.140625" style="150" customWidth="1"/>
    <col min="3848" max="3848" width="10.28515625" style="150" customWidth="1"/>
    <col min="3849" max="3849" width="13" style="150" customWidth="1"/>
    <col min="3850" max="3850" width="8.28515625" style="150" customWidth="1"/>
    <col min="3851" max="4095" width="10" style="150"/>
    <col min="4096" max="4096" width="2.5703125" style="150" customWidth="1"/>
    <col min="4097" max="4097" width="7.140625" style="150" customWidth="1"/>
    <col min="4098" max="4098" width="23.5703125" style="150" customWidth="1"/>
    <col min="4099" max="4099" width="9.7109375" style="150" customWidth="1"/>
    <col min="4100" max="4100" width="0" style="150" hidden="1" customWidth="1"/>
    <col min="4101" max="4101" width="4.7109375" style="150" customWidth="1"/>
    <col min="4102" max="4102" width="14.42578125" style="150" customWidth="1"/>
    <col min="4103" max="4103" width="11.140625" style="150" customWidth="1"/>
    <col min="4104" max="4104" width="10.28515625" style="150" customWidth="1"/>
    <col min="4105" max="4105" width="13" style="150" customWidth="1"/>
    <col min="4106" max="4106" width="8.28515625" style="150" customWidth="1"/>
    <col min="4107" max="4351" width="10" style="150"/>
    <col min="4352" max="4352" width="2.5703125" style="150" customWidth="1"/>
    <col min="4353" max="4353" width="7.140625" style="150" customWidth="1"/>
    <col min="4354" max="4354" width="23.5703125" style="150" customWidth="1"/>
    <col min="4355" max="4355" width="9.7109375" style="150" customWidth="1"/>
    <col min="4356" max="4356" width="0" style="150" hidden="1" customWidth="1"/>
    <col min="4357" max="4357" width="4.7109375" style="150" customWidth="1"/>
    <col min="4358" max="4358" width="14.42578125" style="150" customWidth="1"/>
    <col min="4359" max="4359" width="11.140625" style="150" customWidth="1"/>
    <col min="4360" max="4360" width="10.28515625" style="150" customWidth="1"/>
    <col min="4361" max="4361" width="13" style="150" customWidth="1"/>
    <col min="4362" max="4362" width="8.28515625" style="150" customWidth="1"/>
    <col min="4363" max="4607" width="10" style="150"/>
    <col min="4608" max="4608" width="2.5703125" style="150" customWidth="1"/>
    <col min="4609" max="4609" width="7.140625" style="150" customWidth="1"/>
    <col min="4610" max="4610" width="23.5703125" style="150" customWidth="1"/>
    <col min="4611" max="4611" width="9.7109375" style="150" customWidth="1"/>
    <col min="4612" max="4612" width="0" style="150" hidden="1" customWidth="1"/>
    <col min="4613" max="4613" width="4.7109375" style="150" customWidth="1"/>
    <col min="4614" max="4614" width="14.42578125" style="150" customWidth="1"/>
    <col min="4615" max="4615" width="11.140625" style="150" customWidth="1"/>
    <col min="4616" max="4616" width="10.28515625" style="150" customWidth="1"/>
    <col min="4617" max="4617" width="13" style="150" customWidth="1"/>
    <col min="4618" max="4618" width="8.28515625" style="150" customWidth="1"/>
    <col min="4619" max="4863" width="10" style="150"/>
    <col min="4864" max="4864" width="2.5703125" style="150" customWidth="1"/>
    <col min="4865" max="4865" width="7.140625" style="150" customWidth="1"/>
    <col min="4866" max="4866" width="23.5703125" style="150" customWidth="1"/>
    <col min="4867" max="4867" width="9.7109375" style="150" customWidth="1"/>
    <col min="4868" max="4868" width="0" style="150" hidden="1" customWidth="1"/>
    <col min="4869" max="4869" width="4.7109375" style="150" customWidth="1"/>
    <col min="4870" max="4870" width="14.42578125" style="150" customWidth="1"/>
    <col min="4871" max="4871" width="11.140625" style="150" customWidth="1"/>
    <col min="4872" max="4872" width="10.28515625" style="150" customWidth="1"/>
    <col min="4873" max="4873" width="13" style="150" customWidth="1"/>
    <col min="4874" max="4874" width="8.28515625" style="150" customWidth="1"/>
    <col min="4875" max="5119" width="10" style="150"/>
    <col min="5120" max="5120" width="2.5703125" style="150" customWidth="1"/>
    <col min="5121" max="5121" width="7.140625" style="150" customWidth="1"/>
    <col min="5122" max="5122" width="23.5703125" style="150" customWidth="1"/>
    <col min="5123" max="5123" width="9.7109375" style="150" customWidth="1"/>
    <col min="5124" max="5124" width="0" style="150" hidden="1" customWidth="1"/>
    <col min="5125" max="5125" width="4.7109375" style="150" customWidth="1"/>
    <col min="5126" max="5126" width="14.42578125" style="150" customWidth="1"/>
    <col min="5127" max="5127" width="11.140625" style="150" customWidth="1"/>
    <col min="5128" max="5128" width="10.28515625" style="150" customWidth="1"/>
    <col min="5129" max="5129" width="13" style="150" customWidth="1"/>
    <col min="5130" max="5130" width="8.28515625" style="150" customWidth="1"/>
    <col min="5131" max="5375" width="10" style="150"/>
    <col min="5376" max="5376" width="2.5703125" style="150" customWidth="1"/>
    <col min="5377" max="5377" width="7.140625" style="150" customWidth="1"/>
    <col min="5378" max="5378" width="23.5703125" style="150" customWidth="1"/>
    <col min="5379" max="5379" width="9.7109375" style="150" customWidth="1"/>
    <col min="5380" max="5380" width="0" style="150" hidden="1" customWidth="1"/>
    <col min="5381" max="5381" width="4.7109375" style="150" customWidth="1"/>
    <col min="5382" max="5382" width="14.42578125" style="150" customWidth="1"/>
    <col min="5383" max="5383" width="11.140625" style="150" customWidth="1"/>
    <col min="5384" max="5384" width="10.28515625" style="150" customWidth="1"/>
    <col min="5385" max="5385" width="13" style="150" customWidth="1"/>
    <col min="5386" max="5386" width="8.28515625" style="150" customWidth="1"/>
    <col min="5387" max="5631" width="10" style="150"/>
    <col min="5632" max="5632" width="2.5703125" style="150" customWidth="1"/>
    <col min="5633" max="5633" width="7.140625" style="150" customWidth="1"/>
    <col min="5634" max="5634" width="23.5703125" style="150" customWidth="1"/>
    <col min="5635" max="5635" width="9.7109375" style="150" customWidth="1"/>
    <col min="5636" max="5636" width="0" style="150" hidden="1" customWidth="1"/>
    <col min="5637" max="5637" width="4.7109375" style="150" customWidth="1"/>
    <col min="5638" max="5638" width="14.42578125" style="150" customWidth="1"/>
    <col min="5639" max="5639" width="11.140625" style="150" customWidth="1"/>
    <col min="5640" max="5640" width="10.28515625" style="150" customWidth="1"/>
    <col min="5641" max="5641" width="13" style="150" customWidth="1"/>
    <col min="5642" max="5642" width="8.28515625" style="150" customWidth="1"/>
    <col min="5643" max="5887" width="10" style="150"/>
    <col min="5888" max="5888" width="2.5703125" style="150" customWidth="1"/>
    <col min="5889" max="5889" width="7.140625" style="150" customWidth="1"/>
    <col min="5890" max="5890" width="23.5703125" style="150" customWidth="1"/>
    <col min="5891" max="5891" width="9.7109375" style="150" customWidth="1"/>
    <col min="5892" max="5892" width="0" style="150" hidden="1" customWidth="1"/>
    <col min="5893" max="5893" width="4.7109375" style="150" customWidth="1"/>
    <col min="5894" max="5894" width="14.42578125" style="150" customWidth="1"/>
    <col min="5895" max="5895" width="11.140625" style="150" customWidth="1"/>
    <col min="5896" max="5896" width="10.28515625" style="150" customWidth="1"/>
    <col min="5897" max="5897" width="13" style="150" customWidth="1"/>
    <col min="5898" max="5898" width="8.28515625" style="150" customWidth="1"/>
    <col min="5899" max="6143" width="10" style="150"/>
    <col min="6144" max="6144" width="2.5703125" style="150" customWidth="1"/>
    <col min="6145" max="6145" width="7.140625" style="150" customWidth="1"/>
    <col min="6146" max="6146" width="23.5703125" style="150" customWidth="1"/>
    <col min="6147" max="6147" width="9.7109375" style="150" customWidth="1"/>
    <col min="6148" max="6148" width="0" style="150" hidden="1" customWidth="1"/>
    <col min="6149" max="6149" width="4.7109375" style="150" customWidth="1"/>
    <col min="6150" max="6150" width="14.42578125" style="150" customWidth="1"/>
    <col min="6151" max="6151" width="11.140625" style="150" customWidth="1"/>
    <col min="6152" max="6152" width="10.28515625" style="150" customWidth="1"/>
    <col min="6153" max="6153" width="13" style="150" customWidth="1"/>
    <col min="6154" max="6154" width="8.28515625" style="150" customWidth="1"/>
    <col min="6155" max="6399" width="10" style="150"/>
    <col min="6400" max="6400" width="2.5703125" style="150" customWidth="1"/>
    <col min="6401" max="6401" width="7.140625" style="150" customWidth="1"/>
    <col min="6402" max="6402" width="23.5703125" style="150" customWidth="1"/>
    <col min="6403" max="6403" width="9.7109375" style="150" customWidth="1"/>
    <col min="6404" max="6404" width="0" style="150" hidden="1" customWidth="1"/>
    <col min="6405" max="6405" width="4.7109375" style="150" customWidth="1"/>
    <col min="6406" max="6406" width="14.42578125" style="150" customWidth="1"/>
    <col min="6407" max="6407" width="11.140625" style="150" customWidth="1"/>
    <col min="6408" max="6408" width="10.28515625" style="150" customWidth="1"/>
    <col min="6409" max="6409" width="13" style="150" customWidth="1"/>
    <col min="6410" max="6410" width="8.28515625" style="150" customWidth="1"/>
    <col min="6411" max="6655" width="10" style="150"/>
    <col min="6656" max="6656" width="2.5703125" style="150" customWidth="1"/>
    <col min="6657" max="6657" width="7.140625" style="150" customWidth="1"/>
    <col min="6658" max="6658" width="23.5703125" style="150" customWidth="1"/>
    <col min="6659" max="6659" width="9.7109375" style="150" customWidth="1"/>
    <col min="6660" max="6660" width="0" style="150" hidden="1" customWidth="1"/>
    <col min="6661" max="6661" width="4.7109375" style="150" customWidth="1"/>
    <col min="6662" max="6662" width="14.42578125" style="150" customWidth="1"/>
    <col min="6663" max="6663" width="11.140625" style="150" customWidth="1"/>
    <col min="6664" max="6664" width="10.28515625" style="150" customWidth="1"/>
    <col min="6665" max="6665" width="13" style="150" customWidth="1"/>
    <col min="6666" max="6666" width="8.28515625" style="150" customWidth="1"/>
    <col min="6667" max="6911" width="10" style="150"/>
    <col min="6912" max="6912" width="2.5703125" style="150" customWidth="1"/>
    <col min="6913" max="6913" width="7.140625" style="150" customWidth="1"/>
    <col min="6914" max="6914" width="23.5703125" style="150" customWidth="1"/>
    <col min="6915" max="6915" width="9.7109375" style="150" customWidth="1"/>
    <col min="6916" max="6916" width="0" style="150" hidden="1" customWidth="1"/>
    <col min="6917" max="6917" width="4.7109375" style="150" customWidth="1"/>
    <col min="6918" max="6918" width="14.42578125" style="150" customWidth="1"/>
    <col min="6919" max="6919" width="11.140625" style="150" customWidth="1"/>
    <col min="6920" max="6920" width="10.28515625" style="150" customWidth="1"/>
    <col min="6921" max="6921" width="13" style="150" customWidth="1"/>
    <col min="6922" max="6922" width="8.28515625" style="150" customWidth="1"/>
    <col min="6923" max="7167" width="10" style="150"/>
    <col min="7168" max="7168" width="2.5703125" style="150" customWidth="1"/>
    <col min="7169" max="7169" width="7.140625" style="150" customWidth="1"/>
    <col min="7170" max="7170" width="23.5703125" style="150" customWidth="1"/>
    <col min="7171" max="7171" width="9.7109375" style="150" customWidth="1"/>
    <col min="7172" max="7172" width="0" style="150" hidden="1" customWidth="1"/>
    <col min="7173" max="7173" width="4.7109375" style="150" customWidth="1"/>
    <col min="7174" max="7174" width="14.42578125" style="150" customWidth="1"/>
    <col min="7175" max="7175" width="11.140625" style="150" customWidth="1"/>
    <col min="7176" max="7176" width="10.28515625" style="150" customWidth="1"/>
    <col min="7177" max="7177" width="13" style="150" customWidth="1"/>
    <col min="7178" max="7178" width="8.28515625" style="150" customWidth="1"/>
    <col min="7179" max="7423" width="10" style="150"/>
    <col min="7424" max="7424" width="2.5703125" style="150" customWidth="1"/>
    <col min="7425" max="7425" width="7.140625" style="150" customWidth="1"/>
    <col min="7426" max="7426" width="23.5703125" style="150" customWidth="1"/>
    <col min="7427" max="7427" width="9.7109375" style="150" customWidth="1"/>
    <col min="7428" max="7428" width="0" style="150" hidden="1" customWidth="1"/>
    <col min="7429" max="7429" width="4.7109375" style="150" customWidth="1"/>
    <col min="7430" max="7430" width="14.42578125" style="150" customWidth="1"/>
    <col min="7431" max="7431" width="11.140625" style="150" customWidth="1"/>
    <col min="7432" max="7432" width="10.28515625" style="150" customWidth="1"/>
    <col min="7433" max="7433" width="13" style="150" customWidth="1"/>
    <col min="7434" max="7434" width="8.28515625" style="150" customWidth="1"/>
    <col min="7435" max="7679" width="10" style="150"/>
    <col min="7680" max="7680" width="2.5703125" style="150" customWidth="1"/>
    <col min="7681" max="7681" width="7.140625" style="150" customWidth="1"/>
    <col min="7682" max="7682" width="23.5703125" style="150" customWidth="1"/>
    <col min="7683" max="7683" width="9.7109375" style="150" customWidth="1"/>
    <col min="7684" max="7684" width="0" style="150" hidden="1" customWidth="1"/>
    <col min="7685" max="7685" width="4.7109375" style="150" customWidth="1"/>
    <col min="7686" max="7686" width="14.42578125" style="150" customWidth="1"/>
    <col min="7687" max="7687" width="11.140625" style="150" customWidth="1"/>
    <col min="7688" max="7688" width="10.28515625" style="150" customWidth="1"/>
    <col min="7689" max="7689" width="13" style="150" customWidth="1"/>
    <col min="7690" max="7690" width="8.28515625" style="150" customWidth="1"/>
    <col min="7691" max="7935" width="10" style="150"/>
    <col min="7936" max="7936" width="2.5703125" style="150" customWidth="1"/>
    <col min="7937" max="7937" width="7.140625" style="150" customWidth="1"/>
    <col min="7938" max="7938" width="23.5703125" style="150" customWidth="1"/>
    <col min="7939" max="7939" width="9.7109375" style="150" customWidth="1"/>
    <col min="7940" max="7940" width="0" style="150" hidden="1" customWidth="1"/>
    <col min="7941" max="7941" width="4.7109375" style="150" customWidth="1"/>
    <col min="7942" max="7942" width="14.42578125" style="150" customWidth="1"/>
    <col min="7943" max="7943" width="11.140625" style="150" customWidth="1"/>
    <col min="7944" max="7944" width="10.28515625" style="150" customWidth="1"/>
    <col min="7945" max="7945" width="13" style="150" customWidth="1"/>
    <col min="7946" max="7946" width="8.28515625" style="150" customWidth="1"/>
    <col min="7947" max="8191" width="10" style="150"/>
    <col min="8192" max="8192" width="2.5703125" style="150" customWidth="1"/>
    <col min="8193" max="8193" width="7.140625" style="150" customWidth="1"/>
    <col min="8194" max="8194" width="23.5703125" style="150" customWidth="1"/>
    <col min="8195" max="8195" width="9.7109375" style="150" customWidth="1"/>
    <col min="8196" max="8196" width="0" style="150" hidden="1" customWidth="1"/>
    <col min="8197" max="8197" width="4.7109375" style="150" customWidth="1"/>
    <col min="8198" max="8198" width="14.42578125" style="150" customWidth="1"/>
    <col min="8199" max="8199" width="11.140625" style="150" customWidth="1"/>
    <col min="8200" max="8200" width="10.28515625" style="150" customWidth="1"/>
    <col min="8201" max="8201" width="13" style="150" customWidth="1"/>
    <col min="8202" max="8202" width="8.28515625" style="150" customWidth="1"/>
    <col min="8203" max="8447" width="10" style="150"/>
    <col min="8448" max="8448" width="2.5703125" style="150" customWidth="1"/>
    <col min="8449" max="8449" width="7.140625" style="150" customWidth="1"/>
    <col min="8450" max="8450" width="23.5703125" style="150" customWidth="1"/>
    <col min="8451" max="8451" width="9.7109375" style="150" customWidth="1"/>
    <col min="8452" max="8452" width="0" style="150" hidden="1" customWidth="1"/>
    <col min="8453" max="8453" width="4.7109375" style="150" customWidth="1"/>
    <col min="8454" max="8454" width="14.42578125" style="150" customWidth="1"/>
    <col min="8455" max="8455" width="11.140625" style="150" customWidth="1"/>
    <col min="8456" max="8456" width="10.28515625" style="150" customWidth="1"/>
    <col min="8457" max="8457" width="13" style="150" customWidth="1"/>
    <col min="8458" max="8458" width="8.28515625" style="150" customWidth="1"/>
    <col min="8459" max="8703" width="10" style="150"/>
    <col min="8704" max="8704" width="2.5703125" style="150" customWidth="1"/>
    <col min="8705" max="8705" width="7.140625" style="150" customWidth="1"/>
    <col min="8706" max="8706" width="23.5703125" style="150" customWidth="1"/>
    <col min="8707" max="8707" width="9.7109375" style="150" customWidth="1"/>
    <col min="8708" max="8708" width="0" style="150" hidden="1" customWidth="1"/>
    <col min="8709" max="8709" width="4.7109375" style="150" customWidth="1"/>
    <col min="8710" max="8710" width="14.42578125" style="150" customWidth="1"/>
    <col min="8711" max="8711" width="11.140625" style="150" customWidth="1"/>
    <col min="8712" max="8712" width="10.28515625" style="150" customWidth="1"/>
    <col min="8713" max="8713" width="13" style="150" customWidth="1"/>
    <col min="8714" max="8714" width="8.28515625" style="150" customWidth="1"/>
    <col min="8715" max="8959" width="10" style="150"/>
    <col min="8960" max="8960" width="2.5703125" style="150" customWidth="1"/>
    <col min="8961" max="8961" width="7.140625" style="150" customWidth="1"/>
    <col min="8962" max="8962" width="23.5703125" style="150" customWidth="1"/>
    <col min="8963" max="8963" width="9.7109375" style="150" customWidth="1"/>
    <col min="8964" max="8964" width="0" style="150" hidden="1" customWidth="1"/>
    <col min="8965" max="8965" width="4.7109375" style="150" customWidth="1"/>
    <col min="8966" max="8966" width="14.42578125" style="150" customWidth="1"/>
    <col min="8967" max="8967" width="11.140625" style="150" customWidth="1"/>
    <col min="8968" max="8968" width="10.28515625" style="150" customWidth="1"/>
    <col min="8969" max="8969" width="13" style="150" customWidth="1"/>
    <col min="8970" max="8970" width="8.28515625" style="150" customWidth="1"/>
    <col min="8971" max="9215" width="10" style="150"/>
    <col min="9216" max="9216" width="2.5703125" style="150" customWidth="1"/>
    <col min="9217" max="9217" width="7.140625" style="150" customWidth="1"/>
    <col min="9218" max="9218" width="23.5703125" style="150" customWidth="1"/>
    <col min="9219" max="9219" width="9.7109375" style="150" customWidth="1"/>
    <col min="9220" max="9220" width="0" style="150" hidden="1" customWidth="1"/>
    <col min="9221" max="9221" width="4.7109375" style="150" customWidth="1"/>
    <col min="9222" max="9222" width="14.42578125" style="150" customWidth="1"/>
    <col min="9223" max="9223" width="11.140625" style="150" customWidth="1"/>
    <col min="9224" max="9224" width="10.28515625" style="150" customWidth="1"/>
    <col min="9225" max="9225" width="13" style="150" customWidth="1"/>
    <col min="9226" max="9226" width="8.28515625" style="150" customWidth="1"/>
    <col min="9227" max="9471" width="10" style="150"/>
    <col min="9472" max="9472" width="2.5703125" style="150" customWidth="1"/>
    <col min="9473" max="9473" width="7.140625" style="150" customWidth="1"/>
    <col min="9474" max="9474" width="23.5703125" style="150" customWidth="1"/>
    <col min="9475" max="9475" width="9.7109375" style="150" customWidth="1"/>
    <col min="9476" max="9476" width="0" style="150" hidden="1" customWidth="1"/>
    <col min="9477" max="9477" width="4.7109375" style="150" customWidth="1"/>
    <col min="9478" max="9478" width="14.42578125" style="150" customWidth="1"/>
    <col min="9479" max="9479" width="11.140625" style="150" customWidth="1"/>
    <col min="9480" max="9480" width="10.28515625" style="150" customWidth="1"/>
    <col min="9481" max="9481" width="13" style="150" customWidth="1"/>
    <col min="9482" max="9482" width="8.28515625" style="150" customWidth="1"/>
    <col min="9483" max="9727" width="10" style="150"/>
    <col min="9728" max="9728" width="2.5703125" style="150" customWidth="1"/>
    <col min="9729" max="9729" width="7.140625" style="150" customWidth="1"/>
    <col min="9730" max="9730" width="23.5703125" style="150" customWidth="1"/>
    <col min="9731" max="9731" width="9.7109375" style="150" customWidth="1"/>
    <col min="9732" max="9732" width="0" style="150" hidden="1" customWidth="1"/>
    <col min="9733" max="9733" width="4.7109375" style="150" customWidth="1"/>
    <col min="9734" max="9734" width="14.42578125" style="150" customWidth="1"/>
    <col min="9735" max="9735" width="11.140625" style="150" customWidth="1"/>
    <col min="9736" max="9736" width="10.28515625" style="150" customWidth="1"/>
    <col min="9737" max="9737" width="13" style="150" customWidth="1"/>
    <col min="9738" max="9738" width="8.28515625" style="150" customWidth="1"/>
    <col min="9739" max="9983" width="10" style="150"/>
    <col min="9984" max="9984" width="2.5703125" style="150" customWidth="1"/>
    <col min="9985" max="9985" width="7.140625" style="150" customWidth="1"/>
    <col min="9986" max="9986" width="23.5703125" style="150" customWidth="1"/>
    <col min="9987" max="9987" width="9.7109375" style="150" customWidth="1"/>
    <col min="9988" max="9988" width="0" style="150" hidden="1" customWidth="1"/>
    <col min="9989" max="9989" width="4.7109375" style="150" customWidth="1"/>
    <col min="9990" max="9990" width="14.42578125" style="150" customWidth="1"/>
    <col min="9991" max="9991" width="11.140625" style="150" customWidth="1"/>
    <col min="9992" max="9992" width="10.28515625" style="150" customWidth="1"/>
    <col min="9993" max="9993" width="13" style="150" customWidth="1"/>
    <col min="9994" max="9994" width="8.28515625" style="150" customWidth="1"/>
    <col min="9995" max="10239" width="10" style="150"/>
    <col min="10240" max="10240" width="2.5703125" style="150" customWidth="1"/>
    <col min="10241" max="10241" width="7.140625" style="150" customWidth="1"/>
    <col min="10242" max="10242" width="23.5703125" style="150" customWidth="1"/>
    <col min="10243" max="10243" width="9.7109375" style="150" customWidth="1"/>
    <col min="10244" max="10244" width="0" style="150" hidden="1" customWidth="1"/>
    <col min="10245" max="10245" width="4.7109375" style="150" customWidth="1"/>
    <col min="10246" max="10246" width="14.42578125" style="150" customWidth="1"/>
    <col min="10247" max="10247" width="11.140625" style="150" customWidth="1"/>
    <col min="10248" max="10248" width="10.28515625" style="150" customWidth="1"/>
    <col min="10249" max="10249" width="13" style="150" customWidth="1"/>
    <col min="10250" max="10250" width="8.28515625" style="150" customWidth="1"/>
    <col min="10251" max="10495" width="10" style="150"/>
    <col min="10496" max="10496" width="2.5703125" style="150" customWidth="1"/>
    <col min="10497" max="10497" width="7.140625" style="150" customWidth="1"/>
    <col min="10498" max="10498" width="23.5703125" style="150" customWidth="1"/>
    <col min="10499" max="10499" width="9.7109375" style="150" customWidth="1"/>
    <col min="10500" max="10500" width="0" style="150" hidden="1" customWidth="1"/>
    <col min="10501" max="10501" width="4.7109375" style="150" customWidth="1"/>
    <col min="10502" max="10502" width="14.42578125" style="150" customWidth="1"/>
    <col min="10503" max="10503" width="11.140625" style="150" customWidth="1"/>
    <col min="10504" max="10504" width="10.28515625" style="150" customWidth="1"/>
    <col min="10505" max="10505" width="13" style="150" customWidth="1"/>
    <col min="10506" max="10506" width="8.28515625" style="150" customWidth="1"/>
    <col min="10507" max="10751" width="10" style="150"/>
    <col min="10752" max="10752" width="2.5703125" style="150" customWidth="1"/>
    <col min="10753" max="10753" width="7.140625" style="150" customWidth="1"/>
    <col min="10754" max="10754" width="23.5703125" style="150" customWidth="1"/>
    <col min="10755" max="10755" width="9.7109375" style="150" customWidth="1"/>
    <col min="10756" max="10756" width="0" style="150" hidden="1" customWidth="1"/>
    <col min="10757" max="10757" width="4.7109375" style="150" customWidth="1"/>
    <col min="10758" max="10758" width="14.42578125" style="150" customWidth="1"/>
    <col min="10759" max="10759" width="11.140625" style="150" customWidth="1"/>
    <col min="10760" max="10760" width="10.28515625" style="150" customWidth="1"/>
    <col min="10761" max="10761" width="13" style="150" customWidth="1"/>
    <col min="10762" max="10762" width="8.28515625" style="150" customWidth="1"/>
    <col min="10763" max="11007" width="10" style="150"/>
    <col min="11008" max="11008" width="2.5703125" style="150" customWidth="1"/>
    <col min="11009" max="11009" width="7.140625" style="150" customWidth="1"/>
    <col min="11010" max="11010" width="23.5703125" style="150" customWidth="1"/>
    <col min="11011" max="11011" width="9.7109375" style="150" customWidth="1"/>
    <col min="11012" max="11012" width="0" style="150" hidden="1" customWidth="1"/>
    <col min="11013" max="11013" width="4.7109375" style="150" customWidth="1"/>
    <col min="11014" max="11014" width="14.42578125" style="150" customWidth="1"/>
    <col min="11015" max="11015" width="11.140625" style="150" customWidth="1"/>
    <col min="11016" max="11016" width="10.28515625" style="150" customWidth="1"/>
    <col min="11017" max="11017" width="13" style="150" customWidth="1"/>
    <col min="11018" max="11018" width="8.28515625" style="150" customWidth="1"/>
    <col min="11019" max="11263" width="10" style="150"/>
    <col min="11264" max="11264" width="2.5703125" style="150" customWidth="1"/>
    <col min="11265" max="11265" width="7.140625" style="150" customWidth="1"/>
    <col min="11266" max="11266" width="23.5703125" style="150" customWidth="1"/>
    <col min="11267" max="11267" width="9.7109375" style="150" customWidth="1"/>
    <col min="11268" max="11268" width="0" style="150" hidden="1" customWidth="1"/>
    <col min="11269" max="11269" width="4.7109375" style="150" customWidth="1"/>
    <col min="11270" max="11270" width="14.42578125" style="150" customWidth="1"/>
    <col min="11271" max="11271" width="11.140625" style="150" customWidth="1"/>
    <col min="11272" max="11272" width="10.28515625" style="150" customWidth="1"/>
    <col min="11273" max="11273" width="13" style="150" customWidth="1"/>
    <col min="11274" max="11274" width="8.28515625" style="150" customWidth="1"/>
    <col min="11275" max="11519" width="10" style="150"/>
    <col min="11520" max="11520" width="2.5703125" style="150" customWidth="1"/>
    <col min="11521" max="11521" width="7.140625" style="150" customWidth="1"/>
    <col min="11522" max="11522" width="23.5703125" style="150" customWidth="1"/>
    <col min="11523" max="11523" width="9.7109375" style="150" customWidth="1"/>
    <col min="11524" max="11524" width="0" style="150" hidden="1" customWidth="1"/>
    <col min="11525" max="11525" width="4.7109375" style="150" customWidth="1"/>
    <col min="11526" max="11526" width="14.42578125" style="150" customWidth="1"/>
    <col min="11527" max="11527" width="11.140625" style="150" customWidth="1"/>
    <col min="11528" max="11528" width="10.28515625" style="150" customWidth="1"/>
    <col min="11529" max="11529" width="13" style="150" customWidth="1"/>
    <col min="11530" max="11530" width="8.28515625" style="150" customWidth="1"/>
    <col min="11531" max="11775" width="10" style="150"/>
    <col min="11776" max="11776" width="2.5703125" style="150" customWidth="1"/>
    <col min="11777" max="11777" width="7.140625" style="150" customWidth="1"/>
    <col min="11778" max="11778" width="23.5703125" style="150" customWidth="1"/>
    <col min="11779" max="11779" width="9.7109375" style="150" customWidth="1"/>
    <col min="11780" max="11780" width="0" style="150" hidden="1" customWidth="1"/>
    <col min="11781" max="11781" width="4.7109375" style="150" customWidth="1"/>
    <col min="11782" max="11782" width="14.42578125" style="150" customWidth="1"/>
    <col min="11783" max="11783" width="11.140625" style="150" customWidth="1"/>
    <col min="11784" max="11784" width="10.28515625" style="150" customWidth="1"/>
    <col min="11785" max="11785" width="13" style="150" customWidth="1"/>
    <col min="11786" max="11786" width="8.28515625" style="150" customWidth="1"/>
    <col min="11787" max="12031" width="10" style="150"/>
    <col min="12032" max="12032" width="2.5703125" style="150" customWidth="1"/>
    <col min="12033" max="12033" width="7.140625" style="150" customWidth="1"/>
    <col min="12034" max="12034" width="23.5703125" style="150" customWidth="1"/>
    <col min="12035" max="12035" width="9.7109375" style="150" customWidth="1"/>
    <col min="12036" max="12036" width="0" style="150" hidden="1" customWidth="1"/>
    <col min="12037" max="12037" width="4.7109375" style="150" customWidth="1"/>
    <col min="12038" max="12038" width="14.42578125" style="150" customWidth="1"/>
    <col min="12039" max="12039" width="11.140625" style="150" customWidth="1"/>
    <col min="12040" max="12040" width="10.28515625" style="150" customWidth="1"/>
    <col min="12041" max="12041" width="13" style="150" customWidth="1"/>
    <col min="12042" max="12042" width="8.28515625" style="150" customWidth="1"/>
    <col min="12043" max="12287" width="10" style="150"/>
    <col min="12288" max="12288" width="2.5703125" style="150" customWidth="1"/>
    <col min="12289" max="12289" width="7.140625" style="150" customWidth="1"/>
    <col min="12290" max="12290" width="23.5703125" style="150" customWidth="1"/>
    <col min="12291" max="12291" width="9.7109375" style="150" customWidth="1"/>
    <col min="12292" max="12292" width="0" style="150" hidden="1" customWidth="1"/>
    <col min="12293" max="12293" width="4.7109375" style="150" customWidth="1"/>
    <col min="12294" max="12294" width="14.42578125" style="150" customWidth="1"/>
    <col min="12295" max="12295" width="11.140625" style="150" customWidth="1"/>
    <col min="12296" max="12296" width="10.28515625" style="150" customWidth="1"/>
    <col min="12297" max="12297" width="13" style="150" customWidth="1"/>
    <col min="12298" max="12298" width="8.28515625" style="150" customWidth="1"/>
    <col min="12299" max="12543" width="10" style="150"/>
    <col min="12544" max="12544" width="2.5703125" style="150" customWidth="1"/>
    <col min="12545" max="12545" width="7.140625" style="150" customWidth="1"/>
    <col min="12546" max="12546" width="23.5703125" style="150" customWidth="1"/>
    <col min="12547" max="12547" width="9.7109375" style="150" customWidth="1"/>
    <col min="12548" max="12548" width="0" style="150" hidden="1" customWidth="1"/>
    <col min="12549" max="12549" width="4.7109375" style="150" customWidth="1"/>
    <col min="12550" max="12550" width="14.42578125" style="150" customWidth="1"/>
    <col min="12551" max="12551" width="11.140625" style="150" customWidth="1"/>
    <col min="12552" max="12552" width="10.28515625" style="150" customWidth="1"/>
    <col min="12553" max="12553" width="13" style="150" customWidth="1"/>
    <col min="12554" max="12554" width="8.28515625" style="150" customWidth="1"/>
    <col min="12555" max="12799" width="10" style="150"/>
    <col min="12800" max="12800" width="2.5703125" style="150" customWidth="1"/>
    <col min="12801" max="12801" width="7.140625" style="150" customWidth="1"/>
    <col min="12802" max="12802" width="23.5703125" style="150" customWidth="1"/>
    <col min="12803" max="12803" width="9.7109375" style="150" customWidth="1"/>
    <col min="12804" max="12804" width="0" style="150" hidden="1" customWidth="1"/>
    <col min="12805" max="12805" width="4.7109375" style="150" customWidth="1"/>
    <col min="12806" max="12806" width="14.42578125" style="150" customWidth="1"/>
    <col min="12807" max="12807" width="11.140625" style="150" customWidth="1"/>
    <col min="12808" max="12808" width="10.28515625" style="150" customWidth="1"/>
    <col min="12809" max="12809" width="13" style="150" customWidth="1"/>
    <col min="12810" max="12810" width="8.28515625" style="150" customWidth="1"/>
    <col min="12811" max="13055" width="10" style="150"/>
    <col min="13056" max="13056" width="2.5703125" style="150" customWidth="1"/>
    <col min="13057" max="13057" width="7.140625" style="150" customWidth="1"/>
    <col min="13058" max="13058" width="23.5703125" style="150" customWidth="1"/>
    <col min="13059" max="13059" width="9.7109375" style="150" customWidth="1"/>
    <col min="13060" max="13060" width="0" style="150" hidden="1" customWidth="1"/>
    <col min="13061" max="13061" width="4.7109375" style="150" customWidth="1"/>
    <col min="13062" max="13062" width="14.42578125" style="150" customWidth="1"/>
    <col min="13063" max="13063" width="11.140625" style="150" customWidth="1"/>
    <col min="13064" max="13064" width="10.28515625" style="150" customWidth="1"/>
    <col min="13065" max="13065" width="13" style="150" customWidth="1"/>
    <col min="13066" max="13066" width="8.28515625" style="150" customWidth="1"/>
    <col min="13067" max="13311" width="10" style="150"/>
    <col min="13312" max="13312" width="2.5703125" style="150" customWidth="1"/>
    <col min="13313" max="13313" width="7.140625" style="150" customWidth="1"/>
    <col min="13314" max="13314" width="23.5703125" style="150" customWidth="1"/>
    <col min="13315" max="13315" width="9.7109375" style="150" customWidth="1"/>
    <col min="13316" max="13316" width="0" style="150" hidden="1" customWidth="1"/>
    <col min="13317" max="13317" width="4.7109375" style="150" customWidth="1"/>
    <col min="13318" max="13318" width="14.42578125" style="150" customWidth="1"/>
    <col min="13319" max="13319" width="11.140625" style="150" customWidth="1"/>
    <col min="13320" max="13320" width="10.28515625" style="150" customWidth="1"/>
    <col min="13321" max="13321" width="13" style="150" customWidth="1"/>
    <col min="13322" max="13322" width="8.28515625" style="150" customWidth="1"/>
    <col min="13323" max="13567" width="10" style="150"/>
    <col min="13568" max="13568" width="2.5703125" style="150" customWidth="1"/>
    <col min="13569" max="13569" width="7.140625" style="150" customWidth="1"/>
    <col min="13570" max="13570" width="23.5703125" style="150" customWidth="1"/>
    <col min="13571" max="13571" width="9.7109375" style="150" customWidth="1"/>
    <col min="13572" max="13572" width="0" style="150" hidden="1" customWidth="1"/>
    <col min="13573" max="13573" width="4.7109375" style="150" customWidth="1"/>
    <col min="13574" max="13574" width="14.42578125" style="150" customWidth="1"/>
    <col min="13575" max="13575" width="11.140625" style="150" customWidth="1"/>
    <col min="13576" max="13576" width="10.28515625" style="150" customWidth="1"/>
    <col min="13577" max="13577" width="13" style="150" customWidth="1"/>
    <col min="13578" max="13578" width="8.28515625" style="150" customWidth="1"/>
    <col min="13579" max="13823" width="10" style="150"/>
    <col min="13824" max="13824" width="2.5703125" style="150" customWidth="1"/>
    <col min="13825" max="13825" width="7.140625" style="150" customWidth="1"/>
    <col min="13826" max="13826" width="23.5703125" style="150" customWidth="1"/>
    <col min="13827" max="13827" width="9.7109375" style="150" customWidth="1"/>
    <col min="13828" max="13828" width="0" style="150" hidden="1" customWidth="1"/>
    <col min="13829" max="13829" width="4.7109375" style="150" customWidth="1"/>
    <col min="13830" max="13830" width="14.42578125" style="150" customWidth="1"/>
    <col min="13831" max="13831" width="11.140625" style="150" customWidth="1"/>
    <col min="13832" max="13832" width="10.28515625" style="150" customWidth="1"/>
    <col min="13833" max="13833" width="13" style="150" customWidth="1"/>
    <col min="13834" max="13834" width="8.28515625" style="150" customWidth="1"/>
    <col min="13835" max="14079" width="10" style="150"/>
    <col min="14080" max="14080" width="2.5703125" style="150" customWidth="1"/>
    <col min="14081" max="14081" width="7.140625" style="150" customWidth="1"/>
    <col min="14082" max="14082" width="23.5703125" style="150" customWidth="1"/>
    <col min="14083" max="14083" width="9.7109375" style="150" customWidth="1"/>
    <col min="14084" max="14084" width="0" style="150" hidden="1" customWidth="1"/>
    <col min="14085" max="14085" width="4.7109375" style="150" customWidth="1"/>
    <col min="14086" max="14086" width="14.42578125" style="150" customWidth="1"/>
    <col min="14087" max="14087" width="11.140625" style="150" customWidth="1"/>
    <col min="14088" max="14088" width="10.28515625" style="150" customWidth="1"/>
    <col min="14089" max="14089" width="13" style="150" customWidth="1"/>
    <col min="14090" max="14090" width="8.28515625" style="150" customWidth="1"/>
    <col min="14091" max="14335" width="10" style="150"/>
    <col min="14336" max="14336" width="2.5703125" style="150" customWidth="1"/>
    <col min="14337" max="14337" width="7.140625" style="150" customWidth="1"/>
    <col min="14338" max="14338" width="23.5703125" style="150" customWidth="1"/>
    <col min="14339" max="14339" width="9.7109375" style="150" customWidth="1"/>
    <col min="14340" max="14340" width="0" style="150" hidden="1" customWidth="1"/>
    <col min="14341" max="14341" width="4.7109375" style="150" customWidth="1"/>
    <col min="14342" max="14342" width="14.42578125" style="150" customWidth="1"/>
    <col min="14343" max="14343" width="11.140625" style="150" customWidth="1"/>
    <col min="14344" max="14344" width="10.28515625" style="150" customWidth="1"/>
    <col min="14345" max="14345" width="13" style="150" customWidth="1"/>
    <col min="14346" max="14346" width="8.28515625" style="150" customWidth="1"/>
    <col min="14347" max="14591" width="10" style="150"/>
    <col min="14592" max="14592" width="2.5703125" style="150" customWidth="1"/>
    <col min="14593" max="14593" width="7.140625" style="150" customWidth="1"/>
    <col min="14594" max="14594" width="23.5703125" style="150" customWidth="1"/>
    <col min="14595" max="14595" width="9.7109375" style="150" customWidth="1"/>
    <col min="14596" max="14596" width="0" style="150" hidden="1" customWidth="1"/>
    <col min="14597" max="14597" width="4.7109375" style="150" customWidth="1"/>
    <col min="14598" max="14598" width="14.42578125" style="150" customWidth="1"/>
    <col min="14599" max="14599" width="11.140625" style="150" customWidth="1"/>
    <col min="14600" max="14600" width="10.28515625" style="150" customWidth="1"/>
    <col min="14601" max="14601" width="13" style="150" customWidth="1"/>
    <col min="14602" max="14602" width="8.28515625" style="150" customWidth="1"/>
    <col min="14603" max="14847" width="10" style="150"/>
    <col min="14848" max="14848" width="2.5703125" style="150" customWidth="1"/>
    <col min="14849" max="14849" width="7.140625" style="150" customWidth="1"/>
    <col min="14850" max="14850" width="23.5703125" style="150" customWidth="1"/>
    <col min="14851" max="14851" width="9.7109375" style="150" customWidth="1"/>
    <col min="14852" max="14852" width="0" style="150" hidden="1" customWidth="1"/>
    <col min="14853" max="14853" width="4.7109375" style="150" customWidth="1"/>
    <col min="14854" max="14854" width="14.42578125" style="150" customWidth="1"/>
    <col min="14855" max="14855" width="11.140625" style="150" customWidth="1"/>
    <col min="14856" max="14856" width="10.28515625" style="150" customWidth="1"/>
    <col min="14857" max="14857" width="13" style="150" customWidth="1"/>
    <col min="14858" max="14858" width="8.28515625" style="150" customWidth="1"/>
    <col min="14859" max="15103" width="10" style="150"/>
    <col min="15104" max="15104" width="2.5703125" style="150" customWidth="1"/>
    <col min="15105" max="15105" width="7.140625" style="150" customWidth="1"/>
    <col min="15106" max="15106" width="23.5703125" style="150" customWidth="1"/>
    <col min="15107" max="15107" width="9.7109375" style="150" customWidth="1"/>
    <col min="15108" max="15108" width="0" style="150" hidden="1" customWidth="1"/>
    <col min="15109" max="15109" width="4.7109375" style="150" customWidth="1"/>
    <col min="15110" max="15110" width="14.42578125" style="150" customWidth="1"/>
    <col min="15111" max="15111" width="11.140625" style="150" customWidth="1"/>
    <col min="15112" max="15112" width="10.28515625" style="150" customWidth="1"/>
    <col min="15113" max="15113" width="13" style="150" customWidth="1"/>
    <col min="15114" max="15114" width="8.28515625" style="150" customWidth="1"/>
    <col min="15115" max="15359" width="10" style="150"/>
    <col min="15360" max="15360" width="2.5703125" style="150" customWidth="1"/>
    <col min="15361" max="15361" width="7.140625" style="150" customWidth="1"/>
    <col min="15362" max="15362" width="23.5703125" style="150" customWidth="1"/>
    <col min="15363" max="15363" width="9.7109375" style="150" customWidth="1"/>
    <col min="15364" max="15364" width="0" style="150" hidden="1" customWidth="1"/>
    <col min="15365" max="15365" width="4.7109375" style="150" customWidth="1"/>
    <col min="15366" max="15366" width="14.42578125" style="150" customWidth="1"/>
    <col min="15367" max="15367" width="11.140625" style="150" customWidth="1"/>
    <col min="15368" max="15368" width="10.28515625" style="150" customWidth="1"/>
    <col min="15369" max="15369" width="13" style="150" customWidth="1"/>
    <col min="15370" max="15370" width="8.28515625" style="150" customWidth="1"/>
    <col min="15371" max="15615" width="10" style="150"/>
    <col min="15616" max="15616" width="2.5703125" style="150" customWidth="1"/>
    <col min="15617" max="15617" width="7.140625" style="150" customWidth="1"/>
    <col min="15618" max="15618" width="23.5703125" style="150" customWidth="1"/>
    <col min="15619" max="15619" width="9.7109375" style="150" customWidth="1"/>
    <col min="15620" max="15620" width="0" style="150" hidden="1" customWidth="1"/>
    <col min="15621" max="15621" width="4.7109375" style="150" customWidth="1"/>
    <col min="15622" max="15622" width="14.42578125" style="150" customWidth="1"/>
    <col min="15623" max="15623" width="11.140625" style="150" customWidth="1"/>
    <col min="15624" max="15624" width="10.28515625" style="150" customWidth="1"/>
    <col min="15625" max="15625" width="13" style="150" customWidth="1"/>
    <col min="15626" max="15626" width="8.28515625" style="150" customWidth="1"/>
    <col min="15627" max="15871" width="10" style="150"/>
    <col min="15872" max="15872" width="2.5703125" style="150" customWidth="1"/>
    <col min="15873" max="15873" width="7.140625" style="150" customWidth="1"/>
    <col min="15874" max="15874" width="23.5703125" style="150" customWidth="1"/>
    <col min="15875" max="15875" width="9.7109375" style="150" customWidth="1"/>
    <col min="15876" max="15876" width="0" style="150" hidden="1" customWidth="1"/>
    <col min="15877" max="15877" width="4.7109375" style="150" customWidth="1"/>
    <col min="15878" max="15878" width="14.42578125" style="150" customWidth="1"/>
    <col min="15879" max="15879" width="11.140625" style="150" customWidth="1"/>
    <col min="15880" max="15880" width="10.28515625" style="150" customWidth="1"/>
    <col min="15881" max="15881" width="13" style="150" customWidth="1"/>
    <col min="15882" max="15882" width="8.28515625" style="150" customWidth="1"/>
    <col min="15883" max="16127" width="10" style="150"/>
    <col min="16128" max="16128" width="2.5703125" style="150" customWidth="1"/>
    <col min="16129" max="16129" width="7.140625" style="150" customWidth="1"/>
    <col min="16130" max="16130" width="23.5703125" style="150" customWidth="1"/>
    <col min="16131" max="16131" width="9.7109375" style="150" customWidth="1"/>
    <col min="16132" max="16132" width="0" style="150" hidden="1" customWidth="1"/>
    <col min="16133" max="16133" width="4.7109375" style="150" customWidth="1"/>
    <col min="16134" max="16134" width="14.42578125" style="150" customWidth="1"/>
    <col min="16135" max="16135" width="11.140625" style="150" customWidth="1"/>
    <col min="16136" max="16136" width="10.28515625" style="150" customWidth="1"/>
    <col min="16137" max="16137" width="13" style="150" customWidth="1"/>
    <col min="16138" max="16138" width="8.28515625" style="150" customWidth="1"/>
    <col min="16139" max="16384" width="10" style="150"/>
  </cols>
  <sheetData>
    <row r="1" spans="2:10" ht="12" customHeight="1">
      <c r="B1" s="151" t="str">
        <f>'Page 8.4'!B1</f>
        <v>PacifiCorp</v>
      </c>
      <c r="D1" s="152"/>
      <c r="E1" s="152"/>
      <c r="F1" s="152"/>
      <c r="G1" s="152"/>
      <c r="H1" s="152"/>
      <c r="I1" s="152" t="s">
        <v>589</v>
      </c>
      <c r="J1" s="153" t="s">
        <v>592</v>
      </c>
    </row>
    <row r="2" spans="2:10" ht="12" customHeight="1">
      <c r="B2" s="151" t="s">
        <v>566</v>
      </c>
      <c r="D2" s="152"/>
      <c r="E2" s="152"/>
      <c r="F2" s="152"/>
      <c r="G2" s="152"/>
      <c r="H2" s="152"/>
      <c r="I2" s="152"/>
      <c r="J2" s="153"/>
    </row>
    <row r="3" spans="2:10" ht="12" customHeight="1">
      <c r="B3" s="151" t="s">
        <v>598</v>
      </c>
      <c r="D3" s="152"/>
      <c r="E3" s="152"/>
      <c r="F3" s="152"/>
      <c r="G3" s="152"/>
      <c r="H3" s="152"/>
      <c r="I3" s="152"/>
      <c r="J3" s="153"/>
    </row>
    <row r="4" spans="2:10" ht="12" customHeight="1">
      <c r="D4" s="152"/>
      <c r="E4" s="152"/>
      <c r="F4" s="152"/>
      <c r="G4" s="152"/>
      <c r="H4" s="152"/>
      <c r="I4" s="152"/>
      <c r="J4" s="153"/>
    </row>
    <row r="5" spans="2:10" ht="12" customHeight="1">
      <c r="D5" s="152"/>
      <c r="E5" s="152"/>
      <c r="F5" s="152"/>
      <c r="G5" s="152"/>
      <c r="H5" s="152"/>
      <c r="I5" s="152"/>
      <c r="J5" s="153"/>
    </row>
    <row r="6" spans="2:10" ht="12" customHeight="1">
      <c r="D6" s="152"/>
      <c r="E6" s="152"/>
      <c r="F6" s="152" t="s">
        <v>58</v>
      </c>
      <c r="G6" s="152"/>
      <c r="H6" s="152"/>
      <c r="I6" s="152" t="s">
        <v>588</v>
      </c>
      <c r="J6" s="153"/>
    </row>
    <row r="7" spans="2:10" ht="12" customHeight="1">
      <c r="D7" s="154" t="s">
        <v>59</v>
      </c>
      <c r="E7" s="154" t="s">
        <v>41</v>
      </c>
      <c r="F7" s="154" t="s">
        <v>60</v>
      </c>
      <c r="G7" s="154" t="s">
        <v>61</v>
      </c>
      <c r="H7" s="154" t="s">
        <v>62</v>
      </c>
      <c r="I7" s="154" t="s">
        <v>63</v>
      </c>
      <c r="J7" s="155" t="s">
        <v>64</v>
      </c>
    </row>
    <row r="8" spans="2:10" ht="12" customHeight="1">
      <c r="B8" s="148"/>
      <c r="C8" s="156"/>
      <c r="D8" s="157"/>
      <c r="E8" s="157"/>
      <c r="F8" s="158"/>
      <c r="G8" s="158"/>
      <c r="H8" s="182"/>
      <c r="I8" s="183"/>
      <c r="J8" s="173"/>
    </row>
    <row r="9" spans="2:10" ht="12" customHeight="1">
      <c r="B9" s="145" t="s">
        <v>544</v>
      </c>
      <c r="C9" s="156"/>
      <c r="D9" s="157"/>
      <c r="E9" s="157"/>
      <c r="F9" s="158"/>
      <c r="G9" s="158"/>
      <c r="H9" s="182"/>
      <c r="I9" s="183"/>
      <c r="J9" s="173"/>
    </row>
    <row r="10" spans="2:10" ht="12" customHeight="1">
      <c r="B10" s="148" t="s">
        <v>585</v>
      </c>
      <c r="C10" s="156"/>
      <c r="D10" s="157" t="s">
        <v>67</v>
      </c>
      <c r="E10" s="157" t="s">
        <v>587</v>
      </c>
      <c r="F10" s="184">
        <v>2127556.5966024464</v>
      </c>
      <c r="G10" s="158" t="s">
        <v>263</v>
      </c>
      <c r="H10" s="161">
        <v>0</v>
      </c>
      <c r="I10" s="183">
        <f>F10*H10</f>
        <v>0</v>
      </c>
      <c r="J10" s="173"/>
    </row>
    <row r="11" spans="2:10" ht="12" customHeight="1">
      <c r="B11" s="148" t="s">
        <v>545</v>
      </c>
      <c r="C11" s="156"/>
      <c r="D11" s="157" t="s">
        <v>67</v>
      </c>
      <c r="E11" s="157" t="s">
        <v>587</v>
      </c>
      <c r="F11" s="184">
        <v>165662.17245844845</v>
      </c>
      <c r="G11" s="158" t="s">
        <v>263</v>
      </c>
      <c r="H11" s="161">
        <v>0</v>
      </c>
      <c r="I11" s="183">
        <f t="shared" ref="I11:I23" si="0">F11*H11</f>
        <v>0</v>
      </c>
      <c r="J11" s="173"/>
    </row>
    <row r="12" spans="2:10" ht="12" customHeight="1">
      <c r="B12" s="148" t="s">
        <v>581</v>
      </c>
      <c r="C12" s="156"/>
      <c r="D12" s="157" t="s">
        <v>67</v>
      </c>
      <c r="E12" s="157" t="s">
        <v>587</v>
      </c>
      <c r="F12" s="184">
        <v>1065462.9590530833</v>
      </c>
      <c r="G12" s="158" t="s">
        <v>263</v>
      </c>
      <c r="H12" s="161">
        <v>0</v>
      </c>
      <c r="I12" s="183">
        <f t="shared" si="0"/>
        <v>0</v>
      </c>
      <c r="J12" s="173"/>
    </row>
    <row r="13" spans="2:10" ht="12" customHeight="1">
      <c r="B13" s="148" t="s">
        <v>585</v>
      </c>
      <c r="C13" s="156"/>
      <c r="D13" s="157" t="s">
        <v>67</v>
      </c>
      <c r="E13" s="157" t="s">
        <v>587</v>
      </c>
      <c r="F13" s="184">
        <v>133052.88872636697</v>
      </c>
      <c r="G13" s="158" t="s">
        <v>265</v>
      </c>
      <c r="H13" s="161">
        <f>'Page 8.4'!$I$59</f>
        <v>0.21577192756641544</v>
      </c>
      <c r="I13" s="183">
        <f t="shared" si="0"/>
        <v>28709.078268767989</v>
      </c>
      <c r="J13" s="173"/>
    </row>
    <row r="14" spans="2:10" ht="12" customHeight="1">
      <c r="B14" s="148" t="s">
        <v>545</v>
      </c>
      <c r="C14" s="156"/>
      <c r="D14" s="157" t="s">
        <v>67</v>
      </c>
      <c r="E14" s="157" t="s">
        <v>587</v>
      </c>
      <c r="F14" s="184">
        <v>118459.25884949534</v>
      </c>
      <c r="G14" s="158" t="s">
        <v>265</v>
      </c>
      <c r="H14" s="161">
        <f>'Page 8.4'!$I$59</f>
        <v>0.21577192756641544</v>
      </c>
      <c r="I14" s="183">
        <f t="shared" si="0"/>
        <v>25560.182620044565</v>
      </c>
      <c r="J14" s="173"/>
    </row>
    <row r="15" spans="2:10" ht="12" customHeight="1">
      <c r="B15" s="148" t="s">
        <v>581</v>
      </c>
      <c r="C15" s="156"/>
      <c r="D15" s="157" t="s">
        <v>67</v>
      </c>
      <c r="E15" s="157" t="s">
        <v>587</v>
      </c>
      <c r="F15" s="184">
        <v>864872.20580459666</v>
      </c>
      <c r="G15" s="158" t="s">
        <v>265</v>
      </c>
      <c r="H15" s="161">
        <f>'Page 8.4'!$I$59</f>
        <v>0.21577192756641544</v>
      </c>
      <c r="I15" s="183">
        <f t="shared" si="0"/>
        <v>186615.14294507538</v>
      </c>
      <c r="J15" s="173"/>
    </row>
    <row r="16" spans="2:10" ht="12" customHeight="1">
      <c r="B16" s="148" t="s">
        <v>546</v>
      </c>
      <c r="C16" s="156"/>
      <c r="D16" s="157" t="s">
        <v>67</v>
      </c>
      <c r="E16" s="157" t="s">
        <v>587</v>
      </c>
      <c r="F16" s="184">
        <v>411505.49301343458</v>
      </c>
      <c r="G16" s="158" t="s">
        <v>26</v>
      </c>
      <c r="H16" s="161">
        <v>0</v>
      </c>
      <c r="I16" s="183">
        <f t="shared" si="0"/>
        <v>0</v>
      </c>
      <c r="J16" s="173"/>
    </row>
    <row r="17" spans="2:11" ht="12" customHeight="1">
      <c r="B17" s="148" t="s">
        <v>546</v>
      </c>
      <c r="C17" s="156"/>
      <c r="D17" s="157" t="s">
        <v>67</v>
      </c>
      <c r="E17" s="157" t="s">
        <v>587</v>
      </c>
      <c r="F17" s="184">
        <v>292140.81820790918</v>
      </c>
      <c r="G17" s="158" t="s">
        <v>555</v>
      </c>
      <c r="H17" s="161">
        <v>0</v>
      </c>
      <c r="I17" s="183">
        <f t="shared" si="0"/>
        <v>0</v>
      </c>
      <c r="J17" s="173"/>
    </row>
    <row r="18" spans="2:11" ht="12" customHeight="1">
      <c r="B18" s="148" t="s">
        <v>546</v>
      </c>
      <c r="C18" s="156"/>
      <c r="D18" s="157" t="s">
        <v>67</v>
      </c>
      <c r="E18" s="157" t="s">
        <v>587</v>
      </c>
      <c r="F18" s="184">
        <v>1398093.6767138445</v>
      </c>
      <c r="G18" s="158" t="s">
        <v>27</v>
      </c>
      <c r="H18" s="161">
        <v>0</v>
      </c>
      <c r="I18" s="183">
        <f t="shared" si="0"/>
        <v>0</v>
      </c>
      <c r="J18" s="173"/>
    </row>
    <row r="19" spans="2:11" ht="12" customHeight="1">
      <c r="B19" s="148" t="s">
        <v>546</v>
      </c>
      <c r="C19" s="156"/>
      <c r="D19" s="157" t="s">
        <v>67</v>
      </c>
      <c r="E19" s="157" t="s">
        <v>587</v>
      </c>
      <c r="F19" s="184">
        <v>2502392.8692557812</v>
      </c>
      <c r="G19" s="158" t="s">
        <v>30</v>
      </c>
      <c r="H19" s="161">
        <v>0</v>
      </c>
      <c r="I19" s="183">
        <f t="shared" si="0"/>
        <v>0</v>
      </c>
      <c r="J19" s="173"/>
    </row>
    <row r="20" spans="2:11" ht="12" customHeight="1">
      <c r="B20" s="148" t="s">
        <v>546</v>
      </c>
      <c r="C20" s="156"/>
      <c r="D20" s="157" t="s">
        <v>67</v>
      </c>
      <c r="E20" s="157" t="s">
        <v>587</v>
      </c>
      <c r="F20" s="184">
        <v>255050.41646389788</v>
      </c>
      <c r="G20" s="158" t="s">
        <v>28</v>
      </c>
      <c r="H20" s="161">
        <v>1</v>
      </c>
      <c r="I20" s="183">
        <f t="shared" si="0"/>
        <v>255050.41646389788</v>
      </c>
      <c r="J20" s="173"/>
    </row>
    <row r="21" spans="2:11" ht="12" customHeight="1">
      <c r="B21" s="148" t="s">
        <v>546</v>
      </c>
      <c r="C21" s="156"/>
      <c r="D21" s="157" t="s">
        <v>67</v>
      </c>
      <c r="E21" s="157" t="s">
        <v>587</v>
      </c>
      <c r="F21" s="184">
        <v>439277.09006630111</v>
      </c>
      <c r="G21" s="158" t="s">
        <v>29</v>
      </c>
      <c r="H21" s="161">
        <v>0</v>
      </c>
      <c r="I21" s="183">
        <f t="shared" si="0"/>
        <v>0</v>
      </c>
      <c r="J21" s="173"/>
    </row>
    <row r="22" spans="2:11" ht="12" customHeight="1">
      <c r="B22" s="148" t="s">
        <v>546</v>
      </c>
      <c r="C22" s="156"/>
      <c r="D22" s="157" t="s">
        <v>67</v>
      </c>
      <c r="E22" s="157" t="s">
        <v>587</v>
      </c>
      <c r="F22" s="184">
        <v>792980.24400614086</v>
      </c>
      <c r="G22" s="158" t="s">
        <v>33</v>
      </c>
      <c r="H22" s="161">
        <f>'Page 8.4'!$I$62</f>
        <v>6.7017620954721469E-2</v>
      </c>
      <c r="I22" s="183">
        <f t="shared" si="0"/>
        <v>53143.649417386092</v>
      </c>
      <c r="J22" s="173"/>
    </row>
    <row r="23" spans="2:11" ht="12" customHeight="1">
      <c r="B23" s="148" t="s">
        <v>586</v>
      </c>
      <c r="C23" s="156"/>
      <c r="D23" s="157" t="s">
        <v>67</v>
      </c>
      <c r="E23" s="157" t="s">
        <v>587</v>
      </c>
      <c r="F23" s="184">
        <v>346387.77915163583</v>
      </c>
      <c r="G23" s="158" t="s">
        <v>266</v>
      </c>
      <c r="H23" s="161">
        <f>'Page 8.4'!$I$54</f>
        <v>0.21577192756641544</v>
      </c>
      <c r="I23" s="183">
        <f t="shared" si="0"/>
        <v>74740.758792998269</v>
      </c>
      <c r="J23" s="173"/>
    </row>
    <row r="24" spans="2:11" ht="12" customHeight="1">
      <c r="B24" s="148"/>
      <c r="C24" s="156"/>
      <c r="D24" s="157"/>
      <c r="E24" s="165"/>
      <c r="F24" s="185"/>
      <c r="G24" s="158"/>
      <c r="H24" s="161"/>
      <c r="I24" s="183"/>
      <c r="J24" s="186"/>
      <c r="K24" s="186"/>
    </row>
    <row r="25" spans="2:11" ht="12" customHeight="1">
      <c r="B25" s="148" t="s">
        <v>585</v>
      </c>
      <c r="C25" s="156"/>
      <c r="D25" s="157" t="s">
        <v>68</v>
      </c>
      <c r="E25" s="157" t="s">
        <v>587</v>
      </c>
      <c r="F25" s="187">
        <v>5712904</v>
      </c>
      <c r="G25" s="158" t="s">
        <v>263</v>
      </c>
      <c r="H25" s="161">
        <v>0</v>
      </c>
      <c r="I25" s="183">
        <f t="shared" ref="I25:I38" si="1">F25*H25</f>
        <v>0</v>
      </c>
      <c r="J25" s="173"/>
    </row>
    <row r="26" spans="2:11" ht="12" customHeight="1">
      <c r="B26" s="148" t="s">
        <v>545</v>
      </c>
      <c r="C26" s="156"/>
      <c r="D26" s="157" t="s">
        <v>68</v>
      </c>
      <c r="E26" s="157" t="s">
        <v>587</v>
      </c>
      <c r="F26" s="187">
        <v>903833</v>
      </c>
      <c r="G26" s="158" t="s">
        <v>263</v>
      </c>
      <c r="H26" s="161">
        <v>0</v>
      </c>
      <c r="I26" s="183">
        <f t="shared" si="1"/>
        <v>0</v>
      </c>
      <c r="J26" s="173"/>
    </row>
    <row r="27" spans="2:11" ht="12" customHeight="1">
      <c r="B27" s="148" t="s">
        <v>581</v>
      </c>
      <c r="C27" s="156"/>
      <c r="D27" s="157" t="s">
        <v>68</v>
      </c>
      <c r="E27" s="157" t="s">
        <v>587</v>
      </c>
      <c r="F27" s="187">
        <v>9869620</v>
      </c>
      <c r="G27" s="158" t="s">
        <v>263</v>
      </c>
      <c r="H27" s="161">
        <v>0</v>
      </c>
      <c r="I27" s="183">
        <f t="shared" si="1"/>
        <v>0</v>
      </c>
      <c r="J27" s="173"/>
    </row>
    <row r="28" spans="2:11" ht="12" customHeight="1">
      <c r="B28" s="148" t="s">
        <v>585</v>
      </c>
      <c r="C28" s="156"/>
      <c r="D28" s="157" t="s">
        <v>68</v>
      </c>
      <c r="E28" s="157" t="s">
        <v>587</v>
      </c>
      <c r="F28" s="187">
        <v>1695140</v>
      </c>
      <c r="G28" s="158" t="s">
        <v>265</v>
      </c>
      <c r="H28" s="161">
        <f>'Page 8.4'!$I$59</f>
        <v>0.21577192756641544</v>
      </c>
      <c r="I28" s="183">
        <f t="shared" si="1"/>
        <v>365763.6252949335</v>
      </c>
      <c r="J28" s="173"/>
    </row>
    <row r="29" spans="2:11" ht="12" customHeight="1">
      <c r="B29" s="148" t="s">
        <v>545</v>
      </c>
      <c r="C29" s="156"/>
      <c r="D29" s="157" t="s">
        <v>68</v>
      </c>
      <c r="E29" s="157" t="s">
        <v>587</v>
      </c>
      <c r="F29" s="187">
        <v>771988</v>
      </c>
      <c r="G29" s="158" t="s">
        <v>265</v>
      </c>
      <c r="H29" s="161">
        <f>'Page 8.4'!$I$59</f>
        <v>0.21577192756641544</v>
      </c>
      <c r="I29" s="183">
        <f t="shared" si="1"/>
        <v>166573.33881814193</v>
      </c>
      <c r="J29" s="173"/>
    </row>
    <row r="30" spans="2:11" ht="12" customHeight="1">
      <c r="B30" s="148" t="s">
        <v>581</v>
      </c>
      <c r="C30" s="156"/>
      <c r="D30" s="157" t="s">
        <v>68</v>
      </c>
      <c r="E30" s="157" t="s">
        <v>587</v>
      </c>
      <c r="F30" s="187">
        <v>5075978</v>
      </c>
      <c r="G30" s="158" t="s">
        <v>265</v>
      </c>
      <c r="H30" s="161">
        <f>'Page 8.4'!$I$59</f>
        <v>0.21577192756641544</v>
      </c>
      <c r="I30" s="183">
        <f t="shared" si="1"/>
        <v>1095253.5573447184</v>
      </c>
      <c r="J30" s="173"/>
    </row>
    <row r="31" spans="2:11" ht="12" customHeight="1">
      <c r="B31" s="148" t="s">
        <v>546</v>
      </c>
      <c r="C31" s="156"/>
      <c r="D31" s="157" t="s">
        <v>68</v>
      </c>
      <c r="E31" s="157" t="s">
        <v>587</v>
      </c>
      <c r="F31" s="187">
        <v>1400390</v>
      </c>
      <c r="G31" s="158" t="s">
        <v>26</v>
      </c>
      <c r="H31" s="161">
        <v>0</v>
      </c>
      <c r="I31" s="183">
        <f t="shared" si="1"/>
        <v>0</v>
      </c>
      <c r="J31" s="173"/>
    </row>
    <row r="32" spans="2:11" ht="12" customHeight="1">
      <c r="B32" s="148" t="s">
        <v>546</v>
      </c>
      <c r="C32" s="156"/>
      <c r="D32" s="157" t="s">
        <v>68</v>
      </c>
      <c r="E32" s="157" t="s">
        <v>587</v>
      </c>
      <c r="F32" s="187">
        <v>1536219</v>
      </c>
      <c r="G32" s="158" t="s">
        <v>555</v>
      </c>
      <c r="H32" s="161">
        <v>0</v>
      </c>
      <c r="I32" s="183">
        <f t="shared" si="1"/>
        <v>0</v>
      </c>
      <c r="J32" s="173"/>
    </row>
    <row r="33" spans="2:10" ht="12" customHeight="1">
      <c r="B33" s="148" t="s">
        <v>546</v>
      </c>
      <c r="C33" s="156"/>
      <c r="D33" s="157" t="s">
        <v>68</v>
      </c>
      <c r="E33" s="157" t="s">
        <v>587</v>
      </c>
      <c r="F33" s="187">
        <v>6249548</v>
      </c>
      <c r="G33" s="158" t="s">
        <v>27</v>
      </c>
      <c r="H33" s="161">
        <v>0</v>
      </c>
      <c r="I33" s="183">
        <f t="shared" si="1"/>
        <v>0</v>
      </c>
      <c r="J33" s="173"/>
    </row>
    <row r="34" spans="2:10" ht="12" customHeight="1">
      <c r="B34" s="148" t="s">
        <v>546</v>
      </c>
      <c r="C34" s="156"/>
      <c r="D34" s="157" t="s">
        <v>68</v>
      </c>
      <c r="E34" s="157" t="s">
        <v>587</v>
      </c>
      <c r="F34" s="187">
        <v>14882398</v>
      </c>
      <c r="G34" s="158" t="s">
        <v>30</v>
      </c>
      <c r="H34" s="161">
        <v>0</v>
      </c>
      <c r="I34" s="183">
        <f t="shared" si="1"/>
        <v>0</v>
      </c>
      <c r="J34" s="173"/>
    </row>
    <row r="35" spans="2:10" ht="12" customHeight="1">
      <c r="B35" s="148" t="s">
        <v>546</v>
      </c>
      <c r="C35" s="156"/>
      <c r="D35" s="157" t="s">
        <v>68</v>
      </c>
      <c r="E35" s="157" t="s">
        <v>587</v>
      </c>
      <c r="F35" s="187">
        <v>1125869</v>
      </c>
      <c r="G35" s="158" t="s">
        <v>28</v>
      </c>
      <c r="H35" s="161">
        <v>1</v>
      </c>
      <c r="I35" s="183">
        <f t="shared" si="1"/>
        <v>1125869</v>
      </c>
      <c r="J35" s="173"/>
    </row>
    <row r="36" spans="2:10" ht="12" customHeight="1">
      <c r="B36" s="148" t="s">
        <v>546</v>
      </c>
      <c r="C36" s="156"/>
      <c r="D36" s="157" t="s">
        <v>68</v>
      </c>
      <c r="E36" s="157" t="s">
        <v>587</v>
      </c>
      <c r="F36" s="187">
        <v>2321726</v>
      </c>
      <c r="G36" s="158" t="s">
        <v>29</v>
      </c>
      <c r="H36" s="161">
        <v>0</v>
      </c>
      <c r="I36" s="183">
        <f t="shared" si="1"/>
        <v>0</v>
      </c>
      <c r="J36" s="173"/>
    </row>
    <row r="37" spans="2:10" ht="12" customHeight="1">
      <c r="B37" s="148" t="s">
        <v>546</v>
      </c>
      <c r="C37" s="156"/>
      <c r="D37" s="157" t="s">
        <v>68</v>
      </c>
      <c r="E37" s="157" t="s">
        <v>587</v>
      </c>
      <c r="F37" s="187">
        <v>14741918</v>
      </c>
      <c r="G37" s="158" t="s">
        <v>33</v>
      </c>
      <c r="H37" s="161">
        <f>'Page 8.4'!$I$62</f>
        <v>6.7017620954721469E-2</v>
      </c>
      <c r="I37" s="183">
        <f t="shared" si="1"/>
        <v>987968.27266958565</v>
      </c>
      <c r="J37" s="173"/>
    </row>
    <row r="38" spans="2:10" ht="12" customHeight="1">
      <c r="B38" s="148" t="s">
        <v>586</v>
      </c>
      <c r="C38" s="156"/>
      <c r="D38" s="157" t="s">
        <v>68</v>
      </c>
      <c r="E38" s="157" t="s">
        <v>587</v>
      </c>
      <c r="F38" s="187">
        <v>1337743</v>
      </c>
      <c r="G38" s="158" t="s">
        <v>266</v>
      </c>
      <c r="H38" s="161">
        <f>'Page 8.4'!$I$54</f>
        <v>0.21577192756641544</v>
      </c>
      <c r="I38" s="183">
        <f t="shared" si="1"/>
        <v>288647.38569847931</v>
      </c>
      <c r="J38" s="173"/>
    </row>
    <row r="39" spans="2:10" ht="12" customHeight="1">
      <c r="B39" s="148"/>
      <c r="C39" s="156"/>
      <c r="D39" s="157"/>
      <c r="E39" s="157"/>
      <c r="F39" s="188"/>
      <c r="G39" s="158"/>
      <c r="H39" s="161"/>
      <c r="I39" s="183"/>
      <c r="J39" s="173"/>
    </row>
    <row r="40" spans="2:10" ht="12" customHeight="1">
      <c r="B40" s="148" t="s">
        <v>583</v>
      </c>
      <c r="C40" s="156"/>
      <c r="D40" s="157">
        <v>41010</v>
      </c>
      <c r="E40" s="157" t="s">
        <v>587</v>
      </c>
      <c r="F40" s="187">
        <v>881515</v>
      </c>
      <c r="G40" s="158" t="s">
        <v>263</v>
      </c>
      <c r="H40" s="161">
        <v>0</v>
      </c>
      <c r="I40" s="183">
        <f t="shared" ref="I40:I53" si="2">F40*H40</f>
        <v>0</v>
      </c>
      <c r="J40" s="173"/>
    </row>
    <row r="41" spans="2:10" ht="12" customHeight="1">
      <c r="B41" s="148" t="s">
        <v>547</v>
      </c>
      <c r="C41" s="156"/>
      <c r="D41" s="157">
        <v>41010</v>
      </c>
      <c r="E41" s="157" t="s">
        <v>587</v>
      </c>
      <c r="F41" s="187">
        <v>181491</v>
      </c>
      <c r="G41" s="158" t="s">
        <v>263</v>
      </c>
      <c r="H41" s="161">
        <v>0</v>
      </c>
      <c r="I41" s="183">
        <f t="shared" si="2"/>
        <v>0</v>
      </c>
      <c r="J41" s="173"/>
    </row>
    <row r="42" spans="2:10" ht="12" customHeight="1">
      <c r="B42" s="148" t="s">
        <v>548</v>
      </c>
      <c r="C42" s="156"/>
      <c r="D42" s="157">
        <v>41010</v>
      </c>
      <c r="E42" s="157" t="s">
        <v>587</v>
      </c>
      <c r="F42" s="187">
        <v>2164644</v>
      </c>
      <c r="G42" s="158" t="s">
        <v>263</v>
      </c>
      <c r="H42" s="161">
        <v>0</v>
      </c>
      <c r="I42" s="183">
        <f t="shared" si="2"/>
        <v>0</v>
      </c>
      <c r="J42" s="173"/>
    </row>
    <row r="43" spans="2:10" ht="12" customHeight="1">
      <c r="B43" s="148" t="s">
        <v>583</v>
      </c>
      <c r="C43" s="156"/>
      <c r="D43" s="157">
        <v>41010</v>
      </c>
      <c r="E43" s="157" t="s">
        <v>587</v>
      </c>
      <c r="F43" s="187">
        <v>384065</v>
      </c>
      <c r="G43" s="158" t="s">
        <v>265</v>
      </c>
      <c r="H43" s="161">
        <f>'Page 8.4'!$I$59</f>
        <v>0.21577192756641544</v>
      </c>
      <c r="I43" s="183">
        <f t="shared" si="2"/>
        <v>82870.445360795347</v>
      </c>
      <c r="J43" s="173"/>
    </row>
    <row r="44" spans="2:10" ht="12" customHeight="1">
      <c r="B44" s="148" t="s">
        <v>547</v>
      </c>
      <c r="C44" s="156"/>
      <c r="D44" s="157">
        <v>41010</v>
      </c>
      <c r="E44" s="157" t="s">
        <v>587</v>
      </c>
      <c r="F44" s="187">
        <v>160681</v>
      </c>
      <c r="G44" s="158" t="s">
        <v>265</v>
      </c>
      <c r="H44" s="161">
        <f>'Page 8.4'!$I$59</f>
        <v>0.21577192756641544</v>
      </c>
      <c r="I44" s="183">
        <f t="shared" si="2"/>
        <v>34670.449093299198</v>
      </c>
      <c r="J44" s="173"/>
    </row>
    <row r="45" spans="2:10" ht="12" customHeight="1">
      <c r="B45" s="148" t="s">
        <v>548</v>
      </c>
      <c r="C45" s="156"/>
      <c r="D45" s="157">
        <v>41010</v>
      </c>
      <c r="E45" s="157" t="s">
        <v>587</v>
      </c>
      <c r="F45" s="187">
        <v>1035367</v>
      </c>
      <c r="G45" s="158" t="s">
        <v>265</v>
      </c>
      <c r="H45" s="161">
        <f>'Page 8.4'!$I$59</f>
        <v>0.21577192756641544</v>
      </c>
      <c r="I45" s="183">
        <f t="shared" si="2"/>
        <v>223403.13332865687</v>
      </c>
      <c r="J45" s="173"/>
    </row>
    <row r="46" spans="2:10" ht="12" customHeight="1">
      <c r="B46" s="148" t="s">
        <v>549</v>
      </c>
      <c r="C46" s="156"/>
      <c r="D46" s="157">
        <v>41010</v>
      </c>
      <c r="E46" s="157" t="s">
        <v>587</v>
      </c>
      <c r="F46" s="187">
        <v>243134</v>
      </c>
      <c r="G46" s="158" t="s">
        <v>26</v>
      </c>
      <c r="H46" s="161">
        <v>0</v>
      </c>
      <c r="I46" s="183">
        <f t="shared" si="2"/>
        <v>0</v>
      </c>
      <c r="J46" s="173"/>
    </row>
    <row r="47" spans="2:10" ht="12" customHeight="1">
      <c r="B47" s="148" t="s">
        <v>549</v>
      </c>
      <c r="C47" s="156"/>
      <c r="D47" s="157">
        <v>41010</v>
      </c>
      <c r="E47" s="157" t="s">
        <v>587</v>
      </c>
      <c r="F47" s="187">
        <v>305877</v>
      </c>
      <c r="G47" s="158" t="s">
        <v>555</v>
      </c>
      <c r="H47" s="161">
        <v>0</v>
      </c>
      <c r="I47" s="183">
        <f t="shared" si="2"/>
        <v>0</v>
      </c>
      <c r="J47" s="173"/>
    </row>
    <row r="48" spans="2:10" ht="12" customHeight="1">
      <c r="B48" s="148" t="s">
        <v>549</v>
      </c>
      <c r="C48" s="156"/>
      <c r="D48" s="157">
        <v>41010</v>
      </c>
      <c r="E48" s="157" t="s">
        <v>587</v>
      </c>
      <c r="F48" s="187">
        <v>1192807</v>
      </c>
      <c r="G48" s="158" t="s">
        <v>27</v>
      </c>
      <c r="H48" s="161">
        <v>0</v>
      </c>
      <c r="I48" s="183">
        <f t="shared" si="2"/>
        <v>0</v>
      </c>
      <c r="J48" s="173"/>
    </row>
    <row r="49" spans="2:11" ht="12" customHeight="1">
      <c r="B49" s="148" t="s">
        <v>549</v>
      </c>
      <c r="C49" s="156"/>
      <c r="D49" s="157">
        <v>41010</v>
      </c>
      <c r="E49" s="157" t="s">
        <v>587</v>
      </c>
      <c r="F49" s="187">
        <v>3043820</v>
      </c>
      <c r="G49" s="158" t="s">
        <v>30</v>
      </c>
      <c r="H49" s="161">
        <v>0</v>
      </c>
      <c r="I49" s="183">
        <f t="shared" si="2"/>
        <v>0</v>
      </c>
      <c r="J49" s="173"/>
    </row>
    <row r="50" spans="2:11" ht="12" customHeight="1">
      <c r="B50" s="148" t="s">
        <v>549</v>
      </c>
      <c r="C50" s="156"/>
      <c r="D50" s="157">
        <v>41010</v>
      </c>
      <c r="E50" s="157" t="s">
        <v>587</v>
      </c>
      <c r="F50" s="187">
        <v>214103</v>
      </c>
      <c r="G50" s="158" t="s">
        <v>28</v>
      </c>
      <c r="H50" s="161">
        <v>1</v>
      </c>
      <c r="I50" s="183">
        <f t="shared" si="2"/>
        <v>214103</v>
      </c>
      <c r="J50" s="173"/>
    </row>
    <row r="51" spans="2:11" ht="12" customHeight="1">
      <c r="B51" s="148" t="s">
        <v>549</v>
      </c>
      <c r="C51" s="156"/>
      <c r="D51" s="157">
        <v>41010</v>
      </c>
      <c r="E51" s="157" t="s">
        <v>587</v>
      </c>
      <c r="F51" s="187">
        <v>462830</v>
      </c>
      <c r="G51" s="158" t="s">
        <v>29</v>
      </c>
      <c r="H51" s="161">
        <v>0</v>
      </c>
      <c r="I51" s="183">
        <f t="shared" si="2"/>
        <v>0</v>
      </c>
      <c r="J51" s="173"/>
    </row>
    <row r="52" spans="2:11" ht="12" customHeight="1">
      <c r="B52" s="148" t="s">
        <v>549</v>
      </c>
      <c r="C52" s="156"/>
      <c r="D52" s="157">
        <v>41010</v>
      </c>
      <c r="E52" s="157" t="s">
        <v>587</v>
      </c>
      <c r="F52" s="187">
        <v>3429572</v>
      </c>
      <c r="G52" s="158" t="s">
        <v>33</v>
      </c>
      <c r="H52" s="161">
        <f>'Page 8.4'!$I$62</f>
        <v>6.7017620954721469E-2</v>
      </c>
      <c r="I52" s="183">
        <f t="shared" si="2"/>
        <v>229841.75633292602</v>
      </c>
      <c r="J52" s="173"/>
    </row>
    <row r="53" spans="2:11" ht="12" customHeight="1">
      <c r="B53" s="148" t="s">
        <v>584</v>
      </c>
      <c r="C53" s="156"/>
      <c r="D53" s="157">
        <v>41010</v>
      </c>
      <c r="E53" s="157" t="s">
        <v>587</v>
      </c>
      <c r="F53" s="187">
        <v>243739</v>
      </c>
      <c r="G53" s="158" t="s">
        <v>266</v>
      </c>
      <c r="H53" s="161">
        <f>'Page 8.4'!$I$54</f>
        <v>0.21577192756641544</v>
      </c>
      <c r="I53" s="183">
        <f t="shared" si="2"/>
        <v>52592.033853110537</v>
      </c>
      <c r="J53" s="173"/>
    </row>
    <row r="54" spans="2:11" ht="12" customHeight="1">
      <c r="B54" s="148"/>
      <c r="C54" s="156"/>
      <c r="D54" s="157"/>
      <c r="E54" s="157"/>
      <c r="F54" s="187"/>
      <c r="G54" s="158"/>
      <c r="H54" s="161"/>
      <c r="I54" s="183"/>
      <c r="J54" s="173"/>
      <c r="K54" s="189"/>
    </row>
    <row r="55" spans="2:11" ht="12" customHeight="1">
      <c r="B55" s="148" t="s">
        <v>550</v>
      </c>
      <c r="C55" s="156"/>
      <c r="D55" s="157">
        <v>282</v>
      </c>
      <c r="E55" s="157" t="s">
        <v>587</v>
      </c>
      <c r="F55" s="187">
        <v>-881515</v>
      </c>
      <c r="G55" s="158" t="s">
        <v>263</v>
      </c>
      <c r="H55" s="161">
        <v>0</v>
      </c>
      <c r="I55" s="183">
        <f>F55*H55</f>
        <v>0</v>
      </c>
      <c r="J55" s="173"/>
    </row>
    <row r="56" spans="2:11" ht="12" customHeight="1">
      <c r="B56" s="148" t="s">
        <v>551</v>
      </c>
      <c r="C56" s="156"/>
      <c r="D56" s="157">
        <v>282</v>
      </c>
      <c r="E56" s="157" t="s">
        <v>587</v>
      </c>
      <c r="F56" s="187">
        <v>-181491</v>
      </c>
      <c r="G56" s="158" t="s">
        <v>263</v>
      </c>
      <c r="H56" s="161">
        <v>0</v>
      </c>
      <c r="I56" s="183">
        <f>F56*H56</f>
        <v>0</v>
      </c>
      <c r="J56" s="173"/>
    </row>
    <row r="57" spans="2:11" ht="12" customHeight="1">
      <c r="B57" s="148" t="s">
        <v>552</v>
      </c>
      <c r="C57" s="156"/>
      <c r="D57" s="157">
        <v>282</v>
      </c>
      <c r="E57" s="157" t="s">
        <v>587</v>
      </c>
      <c r="F57" s="187">
        <v>-2164644</v>
      </c>
      <c r="G57" s="158" t="s">
        <v>263</v>
      </c>
      <c r="H57" s="161">
        <v>0</v>
      </c>
      <c r="I57" s="183">
        <f>F57*H57</f>
        <v>0</v>
      </c>
      <c r="J57" s="173"/>
    </row>
    <row r="58" spans="2:11" ht="12" customHeight="1">
      <c r="B58" s="148" t="s">
        <v>550</v>
      </c>
      <c r="C58" s="156"/>
      <c r="D58" s="157">
        <v>282</v>
      </c>
      <c r="E58" s="157" t="s">
        <v>587</v>
      </c>
      <c r="F58" s="187">
        <v>-384065</v>
      </c>
      <c r="G58" s="158" t="s">
        <v>265</v>
      </c>
      <c r="H58" s="161">
        <f>'Page 8.4'!$I$59</f>
        <v>0.21577192756641544</v>
      </c>
      <c r="I58" s="183">
        <f>F58*H58</f>
        <v>-82870.445360795347</v>
      </c>
      <c r="J58" s="173"/>
    </row>
    <row r="59" spans="2:11" ht="12" customHeight="1">
      <c r="J59" s="173"/>
    </row>
    <row r="60" spans="2:11" ht="12" customHeight="1">
      <c r="J60" s="173"/>
    </row>
    <row r="61" spans="2:11" ht="12" customHeight="1">
      <c r="J61" s="173"/>
    </row>
    <row r="62" spans="2:11" ht="12" customHeight="1">
      <c r="J62" s="173"/>
    </row>
    <row r="63" spans="2:11" ht="12" customHeight="1">
      <c r="J63" s="173"/>
    </row>
    <row r="64" spans="2:11" ht="12" customHeight="1">
      <c r="J64" s="173"/>
    </row>
    <row r="65" spans="1:11" ht="12" customHeight="1">
      <c r="J65" s="173"/>
    </row>
    <row r="66" spans="1:11" ht="12" customHeight="1">
      <c r="J66" s="173"/>
    </row>
    <row r="67" spans="1:11" ht="12" customHeight="1">
      <c r="J67" s="173"/>
    </row>
    <row r="68" spans="1:11" ht="12" customHeight="1">
      <c r="J68" s="173"/>
    </row>
    <row r="69" spans="1:11" ht="12" customHeight="1">
      <c r="B69" s="148"/>
      <c r="C69" s="156"/>
      <c r="D69" s="157"/>
      <c r="E69" s="157"/>
      <c r="F69" s="187"/>
      <c r="G69" s="158"/>
      <c r="H69" s="182"/>
      <c r="I69" s="183"/>
      <c r="J69" s="173"/>
      <c r="K69" s="189"/>
    </row>
    <row r="70" spans="1:11" ht="12" customHeight="1">
      <c r="B70" s="148"/>
      <c r="C70" s="156"/>
      <c r="D70" s="157"/>
      <c r="E70" s="190"/>
      <c r="F70" s="191"/>
      <c r="G70" s="192"/>
      <c r="H70" s="182"/>
      <c r="I70" s="183"/>
      <c r="J70" s="173"/>
    </row>
    <row r="71" spans="1:11" ht="12" customHeight="1">
      <c r="A71" s="156"/>
      <c r="B71" s="148"/>
      <c r="C71" s="156"/>
      <c r="D71" s="157"/>
      <c r="E71" s="157"/>
      <c r="F71" s="158"/>
      <c r="G71" s="158"/>
      <c r="H71" s="182"/>
      <c r="I71" s="193"/>
      <c r="J71" s="173"/>
    </row>
    <row r="72" spans="1:11" ht="12" customHeight="1">
      <c r="A72" s="156"/>
      <c r="B72" s="148"/>
      <c r="C72" s="156"/>
      <c r="D72" s="157"/>
      <c r="E72" s="157"/>
      <c r="F72" s="158"/>
      <c r="G72" s="158"/>
      <c r="H72" s="194"/>
      <c r="I72" s="183"/>
      <c r="J72" s="173"/>
    </row>
    <row r="73" spans="1:11" ht="12" customHeight="1">
      <c r="A73" s="156"/>
      <c r="B73" s="180"/>
      <c r="C73" s="156"/>
      <c r="D73" s="157"/>
      <c r="E73" s="157"/>
      <c r="F73" s="195"/>
      <c r="G73" s="195"/>
      <c r="H73" s="194"/>
      <c r="I73" s="183"/>
      <c r="J73" s="173"/>
    </row>
    <row r="74" spans="1:11" ht="12" customHeight="1">
      <c r="A74" s="156"/>
      <c r="B74" s="156"/>
      <c r="C74" s="156"/>
      <c r="D74" s="157"/>
      <c r="E74" s="157"/>
      <c r="F74" s="195"/>
      <c r="G74" s="195"/>
      <c r="H74" s="161"/>
      <c r="I74" s="162"/>
      <c r="J74" s="173"/>
    </row>
    <row r="75" spans="1:11" ht="12" customHeight="1">
      <c r="A75" s="156"/>
      <c r="B75" s="156"/>
      <c r="C75" s="156"/>
      <c r="D75" s="157"/>
      <c r="E75" s="157"/>
      <c r="F75" s="195"/>
      <c r="G75" s="195"/>
      <c r="H75" s="161"/>
      <c r="I75" s="162"/>
      <c r="J75" s="173"/>
    </row>
    <row r="76" spans="1:11" ht="12" customHeight="1">
      <c r="A76" s="156"/>
      <c r="B76" s="156"/>
      <c r="C76" s="156"/>
      <c r="D76" s="157"/>
      <c r="E76" s="157"/>
      <c r="F76" s="195"/>
      <c r="G76" s="195"/>
      <c r="H76" s="161"/>
      <c r="I76" s="162"/>
      <c r="J76" s="173"/>
    </row>
    <row r="77" spans="1:11" ht="12" customHeight="1">
      <c r="A77" s="156"/>
      <c r="B77" s="196"/>
      <c r="C77" s="197"/>
      <c r="D77" s="165"/>
      <c r="E77" s="165"/>
      <c r="F77" s="183"/>
      <c r="G77" s="183"/>
      <c r="H77" s="194"/>
      <c r="I77" s="183"/>
      <c r="J77" s="173"/>
    </row>
    <row r="78" spans="1:11" ht="12" customHeight="1">
      <c r="A78" s="156"/>
      <c r="B78" s="198"/>
      <c r="C78" s="199"/>
      <c r="D78" s="157"/>
      <c r="E78" s="157"/>
      <c r="F78" s="157"/>
      <c r="G78" s="157"/>
      <c r="H78" s="157"/>
      <c r="I78" s="157"/>
      <c r="J78" s="159"/>
    </row>
    <row r="79" spans="1:11" ht="12" customHeight="1">
      <c r="A79" s="156"/>
      <c r="B79" s="199"/>
      <c r="C79" s="199"/>
      <c r="D79" s="157"/>
      <c r="E79" s="157"/>
      <c r="F79" s="157"/>
      <c r="G79" s="157"/>
      <c r="H79" s="157"/>
      <c r="I79" s="157"/>
      <c r="J79" s="157"/>
    </row>
    <row r="80" spans="1:11" ht="12" customHeight="1">
      <c r="A80" s="156"/>
      <c r="B80" s="200"/>
      <c r="C80" s="199"/>
      <c r="D80" s="157"/>
      <c r="E80" s="157"/>
      <c r="F80" s="157"/>
      <c r="G80" s="157"/>
      <c r="H80" s="157"/>
      <c r="I80" s="157"/>
      <c r="J80" s="159"/>
    </row>
    <row r="81" spans="1:10" ht="12" customHeight="1">
      <c r="A81" s="156"/>
      <c r="B81" s="156"/>
      <c r="C81" s="156"/>
      <c r="D81" s="157"/>
      <c r="E81" s="157"/>
      <c r="F81" s="157"/>
      <c r="G81" s="157"/>
      <c r="H81" s="157"/>
      <c r="I81" s="157"/>
      <c r="J81" s="157"/>
    </row>
    <row r="82" spans="1:10" ht="12" customHeight="1"/>
    <row r="84" spans="1:10">
      <c r="D84" s="154"/>
    </row>
    <row r="85" spans="1:10">
      <c r="D85" s="177"/>
    </row>
    <row r="86" spans="1:10">
      <c r="D86" s="177"/>
    </row>
    <row r="87" spans="1:10">
      <c r="D87" s="177"/>
    </row>
    <row r="88" spans="1:10">
      <c r="D88" s="177"/>
    </row>
    <row r="89" spans="1:10">
      <c r="D89" s="177"/>
    </row>
    <row r="90" spans="1:10">
      <c r="D90" s="177"/>
    </row>
    <row r="91" spans="1:10">
      <c r="D91" s="177"/>
    </row>
    <row r="92" spans="1:10">
      <c r="D92" s="177"/>
    </row>
    <row r="93" spans="1:10">
      <c r="D93" s="177"/>
    </row>
    <row r="94" spans="1:10">
      <c r="D94" s="177"/>
    </row>
    <row r="95" spans="1:10">
      <c r="D95" s="177"/>
    </row>
    <row r="96" spans="1:10">
      <c r="D96" s="177"/>
    </row>
    <row r="97" spans="4:4">
      <c r="D97" s="177"/>
    </row>
    <row r="98" spans="4:4">
      <c r="D98" s="177"/>
    </row>
    <row r="99" spans="4:4">
      <c r="D99" s="177"/>
    </row>
    <row r="100" spans="4:4">
      <c r="D100" s="177"/>
    </row>
    <row r="101" spans="4:4">
      <c r="D101" s="177"/>
    </row>
    <row r="102" spans="4:4">
      <c r="D102" s="177"/>
    </row>
    <row r="103" spans="4:4">
      <c r="D103" s="177"/>
    </row>
    <row r="104" spans="4:4">
      <c r="D104" s="177"/>
    </row>
    <row r="105" spans="4:4">
      <c r="D105" s="177"/>
    </row>
    <row r="106" spans="4:4">
      <c r="D106" s="177"/>
    </row>
    <row r="107" spans="4:4">
      <c r="D107" s="177"/>
    </row>
    <row r="108" spans="4:4">
      <c r="D108" s="177"/>
    </row>
    <row r="109" spans="4:4">
      <c r="D109" s="177"/>
    </row>
    <row r="110" spans="4:4">
      <c r="D110" s="177"/>
    </row>
    <row r="111" spans="4:4">
      <c r="D111" s="177"/>
    </row>
    <row r="112" spans="4:4">
      <c r="D112" s="177"/>
    </row>
    <row r="113" spans="4:4">
      <c r="D113" s="177"/>
    </row>
    <row r="114" spans="4:4">
      <c r="D114" s="177"/>
    </row>
    <row r="115" spans="4:4">
      <c r="D115" s="177"/>
    </row>
    <row r="116" spans="4:4">
      <c r="D116" s="177"/>
    </row>
    <row r="117" spans="4:4">
      <c r="D117" s="177"/>
    </row>
    <row r="118" spans="4:4">
      <c r="D118" s="177"/>
    </row>
    <row r="119" spans="4:4">
      <c r="D119" s="177"/>
    </row>
    <row r="120" spans="4:4">
      <c r="D120" s="177"/>
    </row>
    <row r="121" spans="4:4">
      <c r="D121" s="177"/>
    </row>
    <row r="122" spans="4:4">
      <c r="D122" s="177"/>
    </row>
    <row r="123" spans="4:4">
      <c r="D123" s="177"/>
    </row>
    <row r="124" spans="4:4">
      <c r="D124" s="177"/>
    </row>
    <row r="125" spans="4:4">
      <c r="D125" s="177"/>
    </row>
    <row r="126" spans="4:4">
      <c r="D126" s="177"/>
    </row>
    <row r="127" spans="4:4">
      <c r="D127" s="177"/>
    </row>
    <row r="128" spans="4:4">
      <c r="D128" s="177"/>
    </row>
    <row r="129" spans="4:4">
      <c r="D129" s="177"/>
    </row>
    <row r="130" spans="4:4">
      <c r="D130" s="177"/>
    </row>
    <row r="131" spans="4:4">
      <c r="D131" s="177"/>
    </row>
    <row r="132" spans="4:4">
      <c r="D132" s="177"/>
    </row>
    <row r="133" spans="4:4">
      <c r="D133" s="177"/>
    </row>
    <row r="134" spans="4:4">
      <c r="D134" s="177"/>
    </row>
    <row r="135" spans="4:4">
      <c r="D135" s="177"/>
    </row>
    <row r="136" spans="4:4">
      <c r="D136" s="177"/>
    </row>
    <row r="137" spans="4:4">
      <c r="D137" s="177"/>
    </row>
    <row r="138" spans="4:4">
      <c r="D138" s="177"/>
    </row>
    <row r="139" spans="4:4">
      <c r="D139" s="177"/>
    </row>
    <row r="140" spans="4:4">
      <c r="D140" s="177"/>
    </row>
    <row r="141" spans="4:4">
      <c r="D141" s="177"/>
    </row>
    <row r="142" spans="4:4">
      <c r="D142" s="177"/>
    </row>
    <row r="143" spans="4:4">
      <c r="D143" s="177"/>
    </row>
    <row r="144" spans="4:4">
      <c r="D144" s="177"/>
    </row>
    <row r="145" spans="4:4">
      <c r="D145" s="177"/>
    </row>
    <row r="146" spans="4:4">
      <c r="D146" s="177"/>
    </row>
    <row r="147" spans="4:4">
      <c r="D147" s="177"/>
    </row>
    <row r="148" spans="4:4">
      <c r="D148" s="177"/>
    </row>
    <row r="149" spans="4:4">
      <c r="D149" s="177"/>
    </row>
    <row r="150" spans="4:4">
      <c r="D150" s="177"/>
    </row>
    <row r="151" spans="4:4">
      <c r="D151" s="177"/>
    </row>
    <row r="152" spans="4:4">
      <c r="D152" s="177"/>
    </row>
    <row r="153" spans="4:4">
      <c r="D153" s="177"/>
    </row>
    <row r="154" spans="4:4">
      <c r="D154" s="177"/>
    </row>
    <row r="155" spans="4:4">
      <c r="D155" s="177"/>
    </row>
    <row r="156" spans="4:4">
      <c r="D156" s="177"/>
    </row>
    <row r="157" spans="4:4">
      <c r="D157" s="177"/>
    </row>
    <row r="158" spans="4:4">
      <c r="D158" s="177"/>
    </row>
    <row r="159" spans="4:4">
      <c r="D159" s="177"/>
    </row>
    <row r="160" spans="4:4">
      <c r="D160" s="177"/>
    </row>
    <row r="161" spans="4:4">
      <c r="D161" s="177"/>
    </row>
    <row r="162" spans="4:4">
      <c r="D162" s="177"/>
    </row>
    <row r="163" spans="4:4">
      <c r="D163" s="177"/>
    </row>
    <row r="164" spans="4:4">
      <c r="D164" s="177"/>
    </row>
    <row r="165" spans="4:4">
      <c r="D165" s="177"/>
    </row>
    <row r="166" spans="4:4">
      <c r="D166" s="177"/>
    </row>
    <row r="167" spans="4:4">
      <c r="D167" s="177"/>
    </row>
    <row r="168" spans="4:4">
      <c r="D168" s="177"/>
    </row>
    <row r="169" spans="4:4">
      <c r="D169" s="177"/>
    </row>
    <row r="170" spans="4:4">
      <c r="D170" s="177"/>
    </row>
    <row r="171" spans="4:4">
      <c r="D171" s="177"/>
    </row>
    <row r="172" spans="4:4">
      <c r="D172" s="177"/>
    </row>
    <row r="173" spans="4:4">
      <c r="D173" s="177"/>
    </row>
    <row r="174" spans="4:4">
      <c r="D174" s="177"/>
    </row>
    <row r="175" spans="4:4">
      <c r="D175" s="177"/>
    </row>
    <row r="176" spans="4:4">
      <c r="D176" s="177"/>
    </row>
    <row r="177" spans="4:4">
      <c r="D177" s="177"/>
    </row>
    <row r="178" spans="4:4">
      <c r="D178" s="177"/>
    </row>
    <row r="179" spans="4:4">
      <c r="D179" s="177"/>
    </row>
    <row r="180" spans="4:4">
      <c r="D180" s="177"/>
    </row>
    <row r="181" spans="4:4">
      <c r="D181" s="177"/>
    </row>
    <row r="182" spans="4:4">
      <c r="D182" s="177"/>
    </row>
    <row r="183" spans="4:4">
      <c r="D183" s="177"/>
    </row>
    <row r="184" spans="4:4">
      <c r="D184" s="177"/>
    </row>
    <row r="185" spans="4:4">
      <c r="D185" s="177"/>
    </row>
    <row r="186" spans="4:4">
      <c r="D186" s="177"/>
    </row>
    <row r="187" spans="4:4">
      <c r="D187" s="177"/>
    </row>
    <row r="188" spans="4:4">
      <c r="D188" s="177"/>
    </row>
    <row r="189" spans="4:4">
      <c r="D189" s="177"/>
    </row>
    <row r="190" spans="4:4">
      <c r="D190" s="177"/>
    </row>
    <row r="191" spans="4:4">
      <c r="D191" s="177"/>
    </row>
    <row r="192" spans="4:4">
      <c r="D192" s="177"/>
    </row>
    <row r="193" spans="4:4">
      <c r="D193" s="177"/>
    </row>
    <row r="194" spans="4:4">
      <c r="D194" s="177"/>
    </row>
    <row r="195" spans="4:4">
      <c r="D195" s="177"/>
    </row>
    <row r="196" spans="4:4">
      <c r="D196" s="177"/>
    </row>
    <row r="197" spans="4:4">
      <c r="D197" s="177"/>
    </row>
    <row r="198" spans="4:4">
      <c r="D198" s="177"/>
    </row>
    <row r="199" spans="4:4">
      <c r="D199" s="177"/>
    </row>
    <row r="200" spans="4:4">
      <c r="D200" s="177"/>
    </row>
    <row r="201" spans="4:4">
      <c r="D201" s="177"/>
    </row>
    <row r="202" spans="4:4">
      <c r="D202" s="177"/>
    </row>
    <row r="203" spans="4:4">
      <c r="D203" s="177"/>
    </row>
    <row r="204" spans="4:4">
      <c r="D204" s="177"/>
    </row>
    <row r="205" spans="4:4">
      <c r="D205" s="177"/>
    </row>
    <row r="206" spans="4:4">
      <c r="D206" s="177"/>
    </row>
    <row r="207" spans="4:4">
      <c r="D207" s="177"/>
    </row>
    <row r="208" spans="4:4">
      <c r="D208" s="177"/>
    </row>
    <row r="209" spans="4:4">
      <c r="D209" s="177"/>
    </row>
    <row r="210" spans="4:4">
      <c r="D210" s="177"/>
    </row>
    <row r="211" spans="4:4">
      <c r="D211" s="177"/>
    </row>
    <row r="212" spans="4:4">
      <c r="D212" s="177"/>
    </row>
    <row r="213" spans="4:4">
      <c r="D213" s="177"/>
    </row>
    <row r="214" spans="4:4">
      <c r="D214" s="177"/>
    </row>
    <row r="215" spans="4:4">
      <c r="D215" s="177"/>
    </row>
    <row r="216" spans="4:4">
      <c r="D216" s="177"/>
    </row>
    <row r="217" spans="4:4">
      <c r="D217" s="177"/>
    </row>
    <row r="218" spans="4:4">
      <c r="D218" s="177"/>
    </row>
    <row r="219" spans="4:4">
      <c r="D219" s="177"/>
    </row>
    <row r="220" spans="4:4">
      <c r="D220" s="177"/>
    </row>
    <row r="221" spans="4:4">
      <c r="D221" s="177"/>
    </row>
    <row r="222" spans="4:4">
      <c r="D222" s="177"/>
    </row>
    <row r="223" spans="4:4">
      <c r="D223" s="177"/>
    </row>
    <row r="224" spans="4:4">
      <c r="D224" s="177"/>
    </row>
    <row r="225" spans="4:4">
      <c r="D225" s="177"/>
    </row>
    <row r="226" spans="4:4">
      <c r="D226" s="177"/>
    </row>
    <row r="227" spans="4:4">
      <c r="D227" s="177"/>
    </row>
    <row r="228" spans="4:4">
      <c r="D228" s="177"/>
    </row>
    <row r="229" spans="4:4">
      <c r="D229" s="177"/>
    </row>
    <row r="230" spans="4:4">
      <c r="D230" s="177"/>
    </row>
    <row r="231" spans="4:4">
      <c r="D231" s="177"/>
    </row>
    <row r="232" spans="4:4">
      <c r="D232" s="177"/>
    </row>
    <row r="233" spans="4:4">
      <c r="D233" s="177"/>
    </row>
    <row r="234" spans="4:4">
      <c r="D234" s="177"/>
    </row>
    <row r="235" spans="4:4">
      <c r="D235" s="177"/>
    </row>
    <row r="236" spans="4:4">
      <c r="D236" s="177"/>
    </row>
    <row r="237" spans="4:4">
      <c r="D237" s="177"/>
    </row>
    <row r="238" spans="4:4">
      <c r="D238" s="177"/>
    </row>
    <row r="239" spans="4:4">
      <c r="D239" s="177"/>
    </row>
    <row r="240" spans="4:4">
      <c r="D240" s="177"/>
    </row>
    <row r="241" spans="4:4">
      <c r="D241" s="177"/>
    </row>
    <row r="242" spans="4:4">
      <c r="D242" s="177"/>
    </row>
    <row r="243" spans="4:4">
      <c r="D243" s="177"/>
    </row>
    <row r="244" spans="4:4">
      <c r="D244" s="177"/>
    </row>
    <row r="245" spans="4:4">
      <c r="D245" s="177"/>
    </row>
    <row r="246" spans="4:4">
      <c r="D246" s="177"/>
    </row>
    <row r="247" spans="4:4">
      <c r="D247" s="177"/>
    </row>
    <row r="248" spans="4:4">
      <c r="D248" s="177"/>
    </row>
    <row r="249" spans="4:4">
      <c r="D249" s="177"/>
    </row>
    <row r="250" spans="4:4">
      <c r="D250" s="177"/>
    </row>
    <row r="251" spans="4:4">
      <c r="D251" s="177"/>
    </row>
    <row r="252" spans="4:4">
      <c r="D252" s="177"/>
    </row>
    <row r="253" spans="4:4">
      <c r="D253" s="177"/>
    </row>
    <row r="254" spans="4:4">
      <c r="D254" s="177"/>
    </row>
    <row r="255" spans="4:4">
      <c r="D255" s="177"/>
    </row>
    <row r="256" spans="4:4">
      <c r="D256" s="177"/>
    </row>
    <row r="257" spans="4:4">
      <c r="D257" s="177"/>
    </row>
    <row r="258" spans="4:4">
      <c r="D258" s="177"/>
    </row>
    <row r="259" spans="4:4">
      <c r="D259" s="177"/>
    </row>
    <row r="260" spans="4:4">
      <c r="D260" s="177"/>
    </row>
    <row r="261" spans="4:4">
      <c r="D261" s="177"/>
    </row>
    <row r="262" spans="4:4">
      <c r="D262" s="177"/>
    </row>
    <row r="263" spans="4:4">
      <c r="D263" s="177"/>
    </row>
    <row r="264" spans="4:4">
      <c r="D264" s="177"/>
    </row>
    <row r="265" spans="4:4">
      <c r="D265" s="177"/>
    </row>
    <row r="266" spans="4:4">
      <c r="D266" s="177"/>
    </row>
    <row r="267" spans="4:4">
      <c r="D267" s="177"/>
    </row>
    <row r="268" spans="4:4">
      <c r="D268" s="177"/>
    </row>
    <row r="269" spans="4:4">
      <c r="D269" s="177"/>
    </row>
    <row r="270" spans="4:4">
      <c r="D270" s="177"/>
    </row>
    <row r="271" spans="4:4">
      <c r="D271" s="177"/>
    </row>
    <row r="272" spans="4:4">
      <c r="D272" s="177"/>
    </row>
    <row r="273" spans="4:4">
      <c r="D273" s="177"/>
    </row>
    <row r="274" spans="4:4">
      <c r="D274" s="177"/>
    </row>
    <row r="275" spans="4:4">
      <c r="D275" s="177"/>
    </row>
    <row r="276" spans="4:4">
      <c r="D276" s="177"/>
    </row>
    <row r="277" spans="4:4">
      <c r="D277" s="177"/>
    </row>
    <row r="278" spans="4:4">
      <c r="D278" s="177"/>
    </row>
    <row r="279" spans="4:4">
      <c r="D279" s="177"/>
    </row>
    <row r="280" spans="4:4">
      <c r="D280" s="177"/>
    </row>
    <row r="281" spans="4:4">
      <c r="D281" s="177"/>
    </row>
    <row r="282" spans="4:4">
      <c r="D282" s="177"/>
    </row>
    <row r="283" spans="4:4">
      <c r="D283" s="177"/>
    </row>
    <row r="284" spans="4:4">
      <c r="D284" s="177"/>
    </row>
    <row r="285" spans="4:4">
      <c r="D285" s="177"/>
    </row>
    <row r="286" spans="4:4">
      <c r="D286" s="177"/>
    </row>
    <row r="287" spans="4:4">
      <c r="D287" s="177"/>
    </row>
    <row r="288" spans="4:4">
      <c r="D288" s="177"/>
    </row>
    <row r="289" spans="4:4">
      <c r="D289" s="177"/>
    </row>
    <row r="290" spans="4:4">
      <c r="D290" s="177"/>
    </row>
    <row r="291" spans="4:4">
      <c r="D291" s="177"/>
    </row>
    <row r="292" spans="4:4">
      <c r="D292" s="177"/>
    </row>
    <row r="293" spans="4:4">
      <c r="D293" s="177"/>
    </row>
    <row r="294" spans="4:4">
      <c r="D294" s="177"/>
    </row>
    <row r="295" spans="4:4">
      <c r="D295" s="177"/>
    </row>
    <row r="296" spans="4:4">
      <c r="D296" s="177"/>
    </row>
    <row r="297" spans="4:4">
      <c r="D297" s="177"/>
    </row>
    <row r="298" spans="4:4">
      <c r="D298" s="177"/>
    </row>
    <row r="299" spans="4:4">
      <c r="D299" s="177"/>
    </row>
    <row r="300" spans="4:4">
      <c r="D300" s="177"/>
    </row>
    <row r="301" spans="4:4">
      <c r="D301" s="177"/>
    </row>
    <row r="302" spans="4:4">
      <c r="D302" s="177"/>
    </row>
    <row r="303" spans="4:4">
      <c r="D303" s="177"/>
    </row>
    <row r="304" spans="4:4">
      <c r="D304" s="177"/>
    </row>
    <row r="305" spans="4:4">
      <c r="D305" s="177"/>
    </row>
    <row r="306" spans="4:4">
      <c r="D306" s="177"/>
    </row>
    <row r="307" spans="4:4">
      <c r="D307" s="177"/>
    </row>
    <row r="308" spans="4:4">
      <c r="D308" s="177"/>
    </row>
    <row r="309" spans="4:4">
      <c r="D309" s="177"/>
    </row>
    <row r="310" spans="4:4">
      <c r="D310" s="177"/>
    </row>
    <row r="311" spans="4:4">
      <c r="D311" s="177"/>
    </row>
    <row r="312" spans="4:4">
      <c r="D312" s="177"/>
    </row>
    <row r="313" spans="4:4">
      <c r="D313" s="177"/>
    </row>
    <row r="314" spans="4:4">
      <c r="D314" s="177"/>
    </row>
    <row r="315" spans="4:4">
      <c r="D315" s="177"/>
    </row>
    <row r="316" spans="4:4">
      <c r="D316" s="177"/>
    </row>
    <row r="317" spans="4:4">
      <c r="D317" s="177"/>
    </row>
    <row r="318" spans="4:4">
      <c r="D318" s="177"/>
    </row>
    <row r="319" spans="4:4">
      <c r="D319" s="177"/>
    </row>
    <row r="320" spans="4:4">
      <c r="D320" s="177"/>
    </row>
    <row r="321" spans="4:4">
      <c r="D321" s="177"/>
    </row>
    <row r="322" spans="4:4">
      <c r="D322" s="177"/>
    </row>
    <row r="323" spans="4:4">
      <c r="D323" s="177"/>
    </row>
    <row r="324" spans="4:4">
      <c r="D324" s="177"/>
    </row>
    <row r="325" spans="4:4">
      <c r="D325" s="177"/>
    </row>
    <row r="326" spans="4:4">
      <c r="D326" s="177"/>
    </row>
    <row r="327" spans="4:4">
      <c r="D327" s="177"/>
    </row>
    <row r="328" spans="4:4">
      <c r="D328" s="177"/>
    </row>
    <row r="329" spans="4:4">
      <c r="D329" s="177"/>
    </row>
    <row r="330" spans="4:4">
      <c r="D330" s="177"/>
    </row>
    <row r="331" spans="4:4">
      <c r="D331" s="177"/>
    </row>
    <row r="332" spans="4:4">
      <c r="D332" s="177"/>
    </row>
    <row r="333" spans="4:4">
      <c r="D333" s="177"/>
    </row>
    <row r="334" spans="4:4">
      <c r="D334" s="177"/>
    </row>
    <row r="335" spans="4:4">
      <c r="D335" s="177"/>
    </row>
    <row r="336" spans="4:4">
      <c r="D336" s="177"/>
    </row>
    <row r="337" spans="4:4">
      <c r="D337" s="177"/>
    </row>
    <row r="338" spans="4:4">
      <c r="D338" s="177"/>
    </row>
    <row r="339" spans="4:4">
      <c r="D339" s="177"/>
    </row>
    <row r="340" spans="4:4">
      <c r="D340" s="177"/>
    </row>
    <row r="341" spans="4:4">
      <c r="D341" s="177"/>
    </row>
    <row r="342" spans="4:4">
      <c r="D342" s="177"/>
    </row>
    <row r="343" spans="4:4">
      <c r="D343" s="177"/>
    </row>
    <row r="344" spans="4:4">
      <c r="D344" s="177"/>
    </row>
    <row r="345" spans="4:4">
      <c r="D345" s="177"/>
    </row>
    <row r="346" spans="4:4">
      <c r="D346" s="177"/>
    </row>
    <row r="347" spans="4:4">
      <c r="D347" s="177"/>
    </row>
    <row r="348" spans="4:4">
      <c r="D348" s="177"/>
    </row>
    <row r="349" spans="4:4">
      <c r="D349" s="177"/>
    </row>
    <row r="350" spans="4:4">
      <c r="D350" s="177"/>
    </row>
    <row r="351" spans="4:4">
      <c r="D351" s="177"/>
    </row>
    <row r="352" spans="4:4">
      <c r="D352" s="177"/>
    </row>
    <row r="353" spans="4:4">
      <c r="D353" s="177"/>
    </row>
    <row r="354" spans="4:4">
      <c r="D354" s="177"/>
    </row>
    <row r="355" spans="4:4">
      <c r="D355" s="177"/>
    </row>
    <row r="356" spans="4:4">
      <c r="D356" s="177"/>
    </row>
    <row r="357" spans="4:4">
      <c r="D357" s="177"/>
    </row>
    <row r="358" spans="4:4">
      <c r="D358" s="177"/>
    </row>
    <row r="359" spans="4:4">
      <c r="D359" s="177"/>
    </row>
    <row r="360" spans="4:4">
      <c r="D360" s="177"/>
    </row>
    <row r="361" spans="4:4">
      <c r="D361" s="177"/>
    </row>
    <row r="362" spans="4:4">
      <c r="D362" s="177"/>
    </row>
    <row r="363" spans="4:4">
      <c r="D363" s="177"/>
    </row>
    <row r="364" spans="4:4">
      <c r="D364" s="177"/>
    </row>
    <row r="365" spans="4:4">
      <c r="D365" s="177"/>
    </row>
    <row r="366" spans="4:4">
      <c r="D366" s="177"/>
    </row>
    <row r="367" spans="4:4">
      <c r="D367" s="177"/>
    </row>
    <row r="368" spans="4:4">
      <c r="D368" s="177"/>
    </row>
    <row r="369" spans="4:4">
      <c r="D369" s="177"/>
    </row>
    <row r="370" spans="4:4">
      <c r="D370" s="177"/>
    </row>
    <row r="371" spans="4:4">
      <c r="D371" s="177"/>
    </row>
    <row r="372" spans="4:4">
      <c r="D372" s="177"/>
    </row>
    <row r="373" spans="4:4">
      <c r="D373" s="177"/>
    </row>
    <row r="374" spans="4:4">
      <c r="D374" s="177"/>
    </row>
    <row r="375" spans="4:4">
      <c r="D375" s="177"/>
    </row>
    <row r="376" spans="4:4">
      <c r="D376" s="177"/>
    </row>
    <row r="377" spans="4:4">
      <c r="D377" s="177"/>
    </row>
    <row r="378" spans="4:4">
      <c r="D378" s="177"/>
    </row>
    <row r="379" spans="4:4">
      <c r="D379" s="177"/>
    </row>
    <row r="380" spans="4:4">
      <c r="D380" s="177"/>
    </row>
    <row r="381" spans="4:4">
      <c r="D381" s="177"/>
    </row>
    <row r="382" spans="4:4">
      <c r="D382" s="177"/>
    </row>
    <row r="383" spans="4:4">
      <c r="D383" s="177"/>
    </row>
    <row r="384" spans="4:4">
      <c r="D384" s="177"/>
    </row>
    <row r="385" spans="4:4">
      <c r="D385" s="177"/>
    </row>
    <row r="386" spans="4:4">
      <c r="D386" s="177"/>
    </row>
    <row r="387" spans="4:4">
      <c r="D387" s="177"/>
    </row>
    <row r="388" spans="4:4">
      <c r="D388" s="177"/>
    </row>
    <row r="389" spans="4:4">
      <c r="D389" s="177"/>
    </row>
    <row r="390" spans="4:4">
      <c r="D390" s="177"/>
    </row>
    <row r="391" spans="4:4">
      <c r="D391" s="177"/>
    </row>
    <row r="392" spans="4:4">
      <c r="D392" s="177"/>
    </row>
    <row r="393" spans="4:4">
      <c r="D393" s="177"/>
    </row>
    <row r="394" spans="4:4">
      <c r="D394" s="177"/>
    </row>
    <row r="395" spans="4:4">
      <c r="D395" s="177"/>
    </row>
    <row r="396" spans="4:4">
      <c r="D396" s="177"/>
    </row>
    <row r="397" spans="4:4">
      <c r="D397" s="177"/>
    </row>
    <row r="398" spans="4:4">
      <c r="D398" s="177"/>
    </row>
    <row r="399" spans="4:4">
      <c r="D399" s="177"/>
    </row>
    <row r="400" spans="4:4">
      <c r="D400" s="177"/>
    </row>
    <row r="401" spans="4:4">
      <c r="D401" s="177"/>
    </row>
    <row r="402" spans="4:4">
      <c r="D402" s="177"/>
    </row>
    <row r="403" spans="4:4">
      <c r="D403" s="177"/>
    </row>
    <row r="404" spans="4:4">
      <c r="D404" s="177"/>
    </row>
    <row r="405" spans="4:4">
      <c r="D405" s="177"/>
    </row>
    <row r="406" spans="4:4">
      <c r="D406" s="177"/>
    </row>
    <row r="407" spans="4:4">
      <c r="D407" s="177"/>
    </row>
    <row r="408" spans="4:4">
      <c r="D408" s="177"/>
    </row>
    <row r="409" spans="4:4">
      <c r="D409" s="177"/>
    </row>
    <row r="410" spans="4:4">
      <c r="D410" s="177"/>
    </row>
    <row r="411" spans="4:4">
      <c r="D411" s="177"/>
    </row>
    <row r="412" spans="4:4">
      <c r="D412" s="177"/>
    </row>
    <row r="413" spans="4:4">
      <c r="D413" s="177"/>
    </row>
    <row r="414" spans="4:4">
      <c r="D414" s="177"/>
    </row>
    <row r="415" spans="4:4">
      <c r="D415" s="177"/>
    </row>
    <row r="416" spans="4:4">
      <c r="D416" s="177"/>
    </row>
    <row r="417" spans="4:4">
      <c r="D417" s="177"/>
    </row>
    <row r="418" spans="4:4">
      <c r="D418" s="177"/>
    </row>
    <row r="419" spans="4:4">
      <c r="D419" s="177"/>
    </row>
  </sheetData>
  <conditionalFormatting sqref="B69:B72 B8:B58">
    <cfRule type="cellIs" dxfId="24" priority="2" stopIfTrue="1" operator="equal">
      <formula>"Adjustment to Income/Expense/Rate Base:"</formula>
    </cfRule>
  </conditionalFormatting>
  <conditionalFormatting sqref="J1">
    <cfRule type="cellIs" dxfId="23" priority="1" stopIfTrue="1" operator="equal">
      <formula>"x.x"</formula>
    </cfRule>
  </conditionalFormatting>
  <dataValidations count="4">
    <dataValidation type="list" errorStyle="warning" allowBlank="1" showInputMessage="1" showErrorMessage="1" errorTitle="Factor" error="This factor is not included in the drop-down list. Is this the factor you want to use?" sqref="WVO983102:WVO983105 WLS983102:WLS983105 WBW983102:WBW983105 VSA983102:VSA983105 VIE983102:VIE983105 UYI983102:UYI983105 UOM983102:UOM983105 UEQ983102:UEQ983105 TUU983102:TUU983105 TKY983102:TKY983105 TBC983102:TBC983105 SRG983102:SRG983105 SHK983102:SHK983105 RXO983102:RXO983105 RNS983102:RNS983105 RDW983102:RDW983105 QUA983102:QUA983105 QKE983102:QKE983105 QAI983102:QAI983105 PQM983102:PQM983105 PGQ983102:PGQ983105 OWU983102:OWU983105 OMY983102:OMY983105 ODC983102:ODC983105 NTG983102:NTG983105 NJK983102:NJK983105 MZO983102:MZO983105 MPS983102:MPS983105 MFW983102:MFW983105 LWA983102:LWA983105 LME983102:LME983105 LCI983102:LCI983105 KSM983102:KSM983105 KIQ983102:KIQ983105 JYU983102:JYU983105 JOY983102:JOY983105 JFC983102:JFC983105 IVG983102:IVG983105 ILK983102:ILK983105 IBO983102:IBO983105 HRS983102:HRS983105 HHW983102:HHW983105 GYA983102:GYA983105 GOE983102:GOE983105 GEI983102:GEI983105 FUM983102:FUM983105 FKQ983102:FKQ983105 FAU983102:FAU983105 EQY983102:EQY983105 EHC983102:EHC983105 DXG983102:DXG983105 DNK983102:DNK983105 DDO983102:DDO983105 CTS983102:CTS983105 CJW983102:CJW983105 CAA983102:CAA983105 BQE983102:BQE983105 BGI983102:BGI983105 AWM983102:AWM983105 AMQ983102:AMQ983105 ACU983102:ACU983105 SY983102:SY983105 JC983102:JC983105 WVO917566:WVO917569 WLS917566:WLS917569 WBW917566:WBW917569 VSA917566:VSA917569 VIE917566:VIE917569 UYI917566:UYI917569 UOM917566:UOM917569 UEQ917566:UEQ917569 TUU917566:TUU917569 TKY917566:TKY917569 TBC917566:TBC917569 SRG917566:SRG917569 SHK917566:SHK917569 RXO917566:RXO917569 RNS917566:RNS917569 RDW917566:RDW917569 QUA917566:QUA917569 QKE917566:QKE917569 QAI917566:QAI917569 PQM917566:PQM917569 PGQ917566:PGQ917569 OWU917566:OWU917569 OMY917566:OMY917569 ODC917566:ODC917569 NTG917566:NTG917569 NJK917566:NJK917569 MZO917566:MZO917569 MPS917566:MPS917569 MFW917566:MFW917569 LWA917566:LWA917569 LME917566:LME917569 LCI917566:LCI917569 KSM917566:KSM917569 KIQ917566:KIQ917569 JYU917566:JYU917569 JOY917566:JOY917569 JFC917566:JFC917569 IVG917566:IVG917569 ILK917566:ILK917569 IBO917566:IBO917569 HRS917566:HRS917569 HHW917566:HHW917569 GYA917566:GYA917569 GOE917566:GOE917569 GEI917566:GEI917569 FUM917566:FUM917569 FKQ917566:FKQ917569 FAU917566:FAU917569 EQY917566:EQY917569 EHC917566:EHC917569 DXG917566:DXG917569 DNK917566:DNK917569 DDO917566:DDO917569 CTS917566:CTS917569 CJW917566:CJW917569 CAA917566:CAA917569 BQE917566:BQE917569 BGI917566:BGI917569 AWM917566:AWM917569 AMQ917566:AMQ917569 ACU917566:ACU917569 SY917566:SY917569 JC917566:JC917569 WVO852030:WVO852033 WLS852030:WLS852033 WBW852030:WBW852033 VSA852030:VSA852033 VIE852030:VIE852033 UYI852030:UYI852033 UOM852030:UOM852033 UEQ852030:UEQ852033 TUU852030:TUU852033 TKY852030:TKY852033 TBC852030:TBC852033 SRG852030:SRG852033 SHK852030:SHK852033 RXO852030:RXO852033 RNS852030:RNS852033 RDW852030:RDW852033 QUA852030:QUA852033 QKE852030:QKE852033 QAI852030:QAI852033 PQM852030:PQM852033 PGQ852030:PGQ852033 OWU852030:OWU852033 OMY852030:OMY852033 ODC852030:ODC852033 NTG852030:NTG852033 NJK852030:NJK852033 MZO852030:MZO852033 MPS852030:MPS852033 MFW852030:MFW852033 LWA852030:LWA852033 LME852030:LME852033 LCI852030:LCI852033 KSM852030:KSM852033 KIQ852030:KIQ852033 JYU852030:JYU852033 JOY852030:JOY852033 JFC852030:JFC852033 IVG852030:IVG852033 ILK852030:ILK852033 IBO852030:IBO852033 HRS852030:HRS852033 HHW852030:HHW852033 GYA852030:GYA852033 GOE852030:GOE852033 GEI852030:GEI852033 FUM852030:FUM852033 FKQ852030:FKQ852033 FAU852030:FAU852033 EQY852030:EQY852033 EHC852030:EHC852033 DXG852030:DXG852033 DNK852030:DNK852033 DDO852030:DDO852033 CTS852030:CTS852033 CJW852030:CJW852033 CAA852030:CAA852033 BQE852030:BQE852033 BGI852030:BGI852033 AWM852030:AWM852033 AMQ852030:AMQ852033 ACU852030:ACU852033 SY852030:SY852033 JC852030:JC852033 WVO786494:WVO786497 WLS786494:WLS786497 WBW786494:WBW786497 VSA786494:VSA786497 VIE786494:VIE786497 UYI786494:UYI786497 UOM786494:UOM786497 UEQ786494:UEQ786497 TUU786494:TUU786497 TKY786494:TKY786497 TBC786494:TBC786497 SRG786494:SRG786497 SHK786494:SHK786497 RXO786494:RXO786497 RNS786494:RNS786497 RDW786494:RDW786497 QUA786494:QUA786497 QKE786494:QKE786497 QAI786494:QAI786497 PQM786494:PQM786497 PGQ786494:PGQ786497 OWU786494:OWU786497 OMY786494:OMY786497 ODC786494:ODC786497 NTG786494:NTG786497 NJK786494:NJK786497 MZO786494:MZO786497 MPS786494:MPS786497 MFW786494:MFW786497 LWA786494:LWA786497 LME786494:LME786497 LCI786494:LCI786497 KSM786494:KSM786497 KIQ786494:KIQ786497 JYU786494:JYU786497 JOY786494:JOY786497 JFC786494:JFC786497 IVG786494:IVG786497 ILK786494:ILK786497 IBO786494:IBO786497 HRS786494:HRS786497 HHW786494:HHW786497 GYA786494:GYA786497 GOE786494:GOE786497 GEI786494:GEI786497 FUM786494:FUM786497 FKQ786494:FKQ786497 FAU786494:FAU786497 EQY786494:EQY786497 EHC786494:EHC786497 DXG786494:DXG786497 DNK786494:DNK786497 DDO786494:DDO786497 CTS786494:CTS786497 CJW786494:CJW786497 CAA786494:CAA786497 BQE786494:BQE786497 BGI786494:BGI786497 AWM786494:AWM786497 AMQ786494:AMQ786497 ACU786494:ACU786497 SY786494:SY786497 JC786494:JC786497 WVO720958:WVO720961 WLS720958:WLS720961 WBW720958:WBW720961 VSA720958:VSA720961 VIE720958:VIE720961 UYI720958:UYI720961 UOM720958:UOM720961 UEQ720958:UEQ720961 TUU720958:TUU720961 TKY720958:TKY720961 TBC720958:TBC720961 SRG720958:SRG720961 SHK720958:SHK720961 RXO720958:RXO720961 RNS720958:RNS720961 RDW720958:RDW720961 QUA720958:QUA720961 QKE720958:QKE720961 QAI720958:QAI720961 PQM720958:PQM720961 PGQ720958:PGQ720961 OWU720958:OWU720961 OMY720958:OMY720961 ODC720958:ODC720961 NTG720958:NTG720961 NJK720958:NJK720961 MZO720958:MZO720961 MPS720958:MPS720961 MFW720958:MFW720961 LWA720958:LWA720961 LME720958:LME720961 LCI720958:LCI720961 KSM720958:KSM720961 KIQ720958:KIQ720961 JYU720958:JYU720961 JOY720958:JOY720961 JFC720958:JFC720961 IVG720958:IVG720961 ILK720958:ILK720961 IBO720958:IBO720961 HRS720958:HRS720961 HHW720958:HHW720961 GYA720958:GYA720961 GOE720958:GOE720961 GEI720958:GEI720961 FUM720958:FUM720961 FKQ720958:FKQ720961 FAU720958:FAU720961 EQY720958:EQY720961 EHC720958:EHC720961 DXG720958:DXG720961 DNK720958:DNK720961 DDO720958:DDO720961 CTS720958:CTS720961 CJW720958:CJW720961 CAA720958:CAA720961 BQE720958:BQE720961 BGI720958:BGI720961 AWM720958:AWM720961 AMQ720958:AMQ720961 ACU720958:ACU720961 SY720958:SY720961 JC720958:JC720961 WVO655422:WVO655425 WLS655422:WLS655425 WBW655422:WBW655425 VSA655422:VSA655425 VIE655422:VIE655425 UYI655422:UYI655425 UOM655422:UOM655425 UEQ655422:UEQ655425 TUU655422:TUU655425 TKY655422:TKY655425 TBC655422:TBC655425 SRG655422:SRG655425 SHK655422:SHK655425 RXO655422:RXO655425 RNS655422:RNS655425 RDW655422:RDW655425 QUA655422:QUA655425 QKE655422:QKE655425 QAI655422:QAI655425 PQM655422:PQM655425 PGQ655422:PGQ655425 OWU655422:OWU655425 OMY655422:OMY655425 ODC655422:ODC655425 NTG655422:NTG655425 NJK655422:NJK655425 MZO655422:MZO655425 MPS655422:MPS655425 MFW655422:MFW655425 LWA655422:LWA655425 LME655422:LME655425 LCI655422:LCI655425 KSM655422:KSM655425 KIQ655422:KIQ655425 JYU655422:JYU655425 JOY655422:JOY655425 JFC655422:JFC655425 IVG655422:IVG655425 ILK655422:ILK655425 IBO655422:IBO655425 HRS655422:HRS655425 HHW655422:HHW655425 GYA655422:GYA655425 GOE655422:GOE655425 GEI655422:GEI655425 FUM655422:FUM655425 FKQ655422:FKQ655425 FAU655422:FAU655425 EQY655422:EQY655425 EHC655422:EHC655425 DXG655422:DXG655425 DNK655422:DNK655425 DDO655422:DDO655425 CTS655422:CTS655425 CJW655422:CJW655425 CAA655422:CAA655425 BQE655422:BQE655425 BGI655422:BGI655425 AWM655422:AWM655425 AMQ655422:AMQ655425 ACU655422:ACU655425 SY655422:SY655425 JC655422:JC655425 WVO589886:WVO589889 WLS589886:WLS589889 WBW589886:WBW589889 VSA589886:VSA589889 VIE589886:VIE589889 UYI589886:UYI589889 UOM589886:UOM589889 UEQ589886:UEQ589889 TUU589886:TUU589889 TKY589886:TKY589889 TBC589886:TBC589889 SRG589886:SRG589889 SHK589886:SHK589889 RXO589886:RXO589889 RNS589886:RNS589889 RDW589886:RDW589889 QUA589886:QUA589889 QKE589886:QKE589889 QAI589886:QAI589889 PQM589886:PQM589889 PGQ589886:PGQ589889 OWU589886:OWU589889 OMY589886:OMY589889 ODC589886:ODC589889 NTG589886:NTG589889 NJK589886:NJK589889 MZO589886:MZO589889 MPS589886:MPS589889 MFW589886:MFW589889 LWA589886:LWA589889 LME589886:LME589889 LCI589886:LCI589889 KSM589886:KSM589889 KIQ589886:KIQ589889 JYU589886:JYU589889 JOY589886:JOY589889 JFC589886:JFC589889 IVG589886:IVG589889 ILK589886:ILK589889 IBO589886:IBO589889 HRS589886:HRS589889 HHW589886:HHW589889 GYA589886:GYA589889 GOE589886:GOE589889 GEI589886:GEI589889 FUM589886:FUM589889 FKQ589886:FKQ589889 FAU589886:FAU589889 EQY589886:EQY589889 EHC589886:EHC589889 DXG589886:DXG589889 DNK589886:DNK589889 DDO589886:DDO589889 CTS589886:CTS589889 CJW589886:CJW589889 CAA589886:CAA589889 BQE589886:BQE589889 BGI589886:BGI589889 AWM589886:AWM589889 AMQ589886:AMQ589889 ACU589886:ACU589889 SY589886:SY589889 JC589886:JC589889 WVO524350:WVO524353 WLS524350:WLS524353 WBW524350:WBW524353 VSA524350:VSA524353 VIE524350:VIE524353 UYI524350:UYI524353 UOM524350:UOM524353 UEQ524350:UEQ524353 TUU524350:TUU524353 TKY524350:TKY524353 TBC524350:TBC524353 SRG524350:SRG524353 SHK524350:SHK524353 RXO524350:RXO524353 RNS524350:RNS524353 RDW524350:RDW524353 QUA524350:QUA524353 QKE524350:QKE524353 QAI524350:QAI524353 PQM524350:PQM524353 PGQ524350:PGQ524353 OWU524350:OWU524353 OMY524350:OMY524353 ODC524350:ODC524353 NTG524350:NTG524353 NJK524350:NJK524353 MZO524350:MZO524353 MPS524350:MPS524353 MFW524350:MFW524353 LWA524350:LWA524353 LME524350:LME524353 LCI524350:LCI524353 KSM524350:KSM524353 KIQ524350:KIQ524353 JYU524350:JYU524353 JOY524350:JOY524353 JFC524350:JFC524353 IVG524350:IVG524353 ILK524350:ILK524353 IBO524350:IBO524353 HRS524350:HRS524353 HHW524350:HHW524353 GYA524350:GYA524353 GOE524350:GOE524353 GEI524350:GEI524353 FUM524350:FUM524353 FKQ524350:FKQ524353 FAU524350:FAU524353 EQY524350:EQY524353 EHC524350:EHC524353 DXG524350:DXG524353 DNK524350:DNK524353 DDO524350:DDO524353 CTS524350:CTS524353 CJW524350:CJW524353 CAA524350:CAA524353 BQE524350:BQE524353 BGI524350:BGI524353 AWM524350:AWM524353 AMQ524350:AMQ524353 ACU524350:ACU524353 SY524350:SY524353 JC524350:JC524353 WVO458814:WVO458817 WLS458814:WLS458817 WBW458814:WBW458817 VSA458814:VSA458817 VIE458814:VIE458817 UYI458814:UYI458817 UOM458814:UOM458817 UEQ458814:UEQ458817 TUU458814:TUU458817 TKY458814:TKY458817 TBC458814:TBC458817 SRG458814:SRG458817 SHK458814:SHK458817 RXO458814:RXO458817 RNS458814:RNS458817 RDW458814:RDW458817 QUA458814:QUA458817 QKE458814:QKE458817 QAI458814:QAI458817 PQM458814:PQM458817 PGQ458814:PGQ458817 OWU458814:OWU458817 OMY458814:OMY458817 ODC458814:ODC458817 NTG458814:NTG458817 NJK458814:NJK458817 MZO458814:MZO458817 MPS458814:MPS458817 MFW458814:MFW458817 LWA458814:LWA458817 LME458814:LME458817 LCI458814:LCI458817 KSM458814:KSM458817 KIQ458814:KIQ458817 JYU458814:JYU458817 JOY458814:JOY458817 JFC458814:JFC458817 IVG458814:IVG458817 ILK458814:ILK458817 IBO458814:IBO458817 HRS458814:HRS458817 HHW458814:HHW458817 GYA458814:GYA458817 GOE458814:GOE458817 GEI458814:GEI458817 FUM458814:FUM458817 FKQ458814:FKQ458817 FAU458814:FAU458817 EQY458814:EQY458817 EHC458814:EHC458817 DXG458814:DXG458817 DNK458814:DNK458817 DDO458814:DDO458817 CTS458814:CTS458817 CJW458814:CJW458817 CAA458814:CAA458817 BQE458814:BQE458817 BGI458814:BGI458817 AWM458814:AWM458817 AMQ458814:AMQ458817 ACU458814:ACU458817 SY458814:SY458817 JC458814:JC458817 WVO393278:WVO393281 WLS393278:WLS393281 WBW393278:WBW393281 VSA393278:VSA393281 VIE393278:VIE393281 UYI393278:UYI393281 UOM393278:UOM393281 UEQ393278:UEQ393281 TUU393278:TUU393281 TKY393278:TKY393281 TBC393278:TBC393281 SRG393278:SRG393281 SHK393278:SHK393281 RXO393278:RXO393281 RNS393278:RNS393281 RDW393278:RDW393281 QUA393278:QUA393281 QKE393278:QKE393281 QAI393278:QAI393281 PQM393278:PQM393281 PGQ393278:PGQ393281 OWU393278:OWU393281 OMY393278:OMY393281 ODC393278:ODC393281 NTG393278:NTG393281 NJK393278:NJK393281 MZO393278:MZO393281 MPS393278:MPS393281 MFW393278:MFW393281 LWA393278:LWA393281 LME393278:LME393281 LCI393278:LCI393281 KSM393278:KSM393281 KIQ393278:KIQ393281 JYU393278:JYU393281 JOY393278:JOY393281 JFC393278:JFC393281 IVG393278:IVG393281 ILK393278:ILK393281 IBO393278:IBO393281 HRS393278:HRS393281 HHW393278:HHW393281 GYA393278:GYA393281 GOE393278:GOE393281 GEI393278:GEI393281 FUM393278:FUM393281 FKQ393278:FKQ393281 FAU393278:FAU393281 EQY393278:EQY393281 EHC393278:EHC393281 DXG393278:DXG393281 DNK393278:DNK393281 DDO393278:DDO393281 CTS393278:CTS393281 CJW393278:CJW393281 CAA393278:CAA393281 BQE393278:BQE393281 BGI393278:BGI393281 AWM393278:AWM393281 AMQ393278:AMQ393281 ACU393278:ACU393281 SY393278:SY393281 JC393278:JC393281 WVO327742:WVO327745 WLS327742:WLS327745 WBW327742:WBW327745 VSA327742:VSA327745 VIE327742:VIE327745 UYI327742:UYI327745 UOM327742:UOM327745 UEQ327742:UEQ327745 TUU327742:TUU327745 TKY327742:TKY327745 TBC327742:TBC327745 SRG327742:SRG327745 SHK327742:SHK327745 RXO327742:RXO327745 RNS327742:RNS327745 RDW327742:RDW327745 QUA327742:QUA327745 QKE327742:QKE327745 QAI327742:QAI327745 PQM327742:PQM327745 PGQ327742:PGQ327745 OWU327742:OWU327745 OMY327742:OMY327745 ODC327742:ODC327745 NTG327742:NTG327745 NJK327742:NJK327745 MZO327742:MZO327745 MPS327742:MPS327745 MFW327742:MFW327745 LWA327742:LWA327745 LME327742:LME327745 LCI327742:LCI327745 KSM327742:KSM327745 KIQ327742:KIQ327745 JYU327742:JYU327745 JOY327742:JOY327745 JFC327742:JFC327745 IVG327742:IVG327745 ILK327742:ILK327745 IBO327742:IBO327745 HRS327742:HRS327745 HHW327742:HHW327745 GYA327742:GYA327745 GOE327742:GOE327745 GEI327742:GEI327745 FUM327742:FUM327745 FKQ327742:FKQ327745 FAU327742:FAU327745 EQY327742:EQY327745 EHC327742:EHC327745 DXG327742:DXG327745 DNK327742:DNK327745 DDO327742:DDO327745 CTS327742:CTS327745 CJW327742:CJW327745 CAA327742:CAA327745 BQE327742:BQE327745 BGI327742:BGI327745 AWM327742:AWM327745 AMQ327742:AMQ327745 ACU327742:ACU327745 SY327742:SY327745 JC327742:JC327745 WVO262206:WVO262209 WLS262206:WLS262209 WBW262206:WBW262209 VSA262206:VSA262209 VIE262206:VIE262209 UYI262206:UYI262209 UOM262206:UOM262209 UEQ262206:UEQ262209 TUU262206:TUU262209 TKY262206:TKY262209 TBC262206:TBC262209 SRG262206:SRG262209 SHK262206:SHK262209 RXO262206:RXO262209 RNS262206:RNS262209 RDW262206:RDW262209 QUA262206:QUA262209 QKE262206:QKE262209 QAI262206:QAI262209 PQM262206:PQM262209 PGQ262206:PGQ262209 OWU262206:OWU262209 OMY262206:OMY262209 ODC262206:ODC262209 NTG262206:NTG262209 NJK262206:NJK262209 MZO262206:MZO262209 MPS262206:MPS262209 MFW262206:MFW262209 LWA262206:LWA262209 LME262206:LME262209 LCI262206:LCI262209 KSM262206:KSM262209 KIQ262206:KIQ262209 JYU262206:JYU262209 JOY262206:JOY262209 JFC262206:JFC262209 IVG262206:IVG262209 ILK262206:ILK262209 IBO262206:IBO262209 HRS262206:HRS262209 HHW262206:HHW262209 GYA262206:GYA262209 GOE262206:GOE262209 GEI262206:GEI262209 FUM262206:FUM262209 FKQ262206:FKQ262209 FAU262206:FAU262209 EQY262206:EQY262209 EHC262206:EHC262209 DXG262206:DXG262209 DNK262206:DNK262209 DDO262206:DDO262209 CTS262206:CTS262209 CJW262206:CJW262209 CAA262206:CAA262209 BQE262206:BQE262209 BGI262206:BGI262209 AWM262206:AWM262209 AMQ262206:AMQ262209 ACU262206:ACU262209 SY262206:SY262209 JC262206:JC262209 WVO196670:WVO196673 WLS196670:WLS196673 WBW196670:WBW196673 VSA196670:VSA196673 VIE196670:VIE196673 UYI196670:UYI196673 UOM196670:UOM196673 UEQ196670:UEQ196673 TUU196670:TUU196673 TKY196670:TKY196673 TBC196670:TBC196673 SRG196670:SRG196673 SHK196670:SHK196673 RXO196670:RXO196673 RNS196670:RNS196673 RDW196670:RDW196673 QUA196670:QUA196673 QKE196670:QKE196673 QAI196670:QAI196673 PQM196670:PQM196673 PGQ196670:PGQ196673 OWU196670:OWU196673 OMY196670:OMY196673 ODC196670:ODC196673 NTG196670:NTG196673 NJK196670:NJK196673 MZO196670:MZO196673 MPS196670:MPS196673 MFW196670:MFW196673 LWA196670:LWA196673 LME196670:LME196673 LCI196670:LCI196673 KSM196670:KSM196673 KIQ196670:KIQ196673 JYU196670:JYU196673 JOY196670:JOY196673 JFC196670:JFC196673 IVG196670:IVG196673 ILK196670:ILK196673 IBO196670:IBO196673 HRS196670:HRS196673 HHW196670:HHW196673 GYA196670:GYA196673 GOE196670:GOE196673 GEI196670:GEI196673 FUM196670:FUM196673 FKQ196670:FKQ196673 FAU196670:FAU196673 EQY196670:EQY196673 EHC196670:EHC196673 DXG196670:DXG196673 DNK196670:DNK196673 DDO196670:DDO196673 CTS196670:CTS196673 CJW196670:CJW196673 CAA196670:CAA196673 BQE196670:BQE196673 BGI196670:BGI196673 AWM196670:AWM196673 AMQ196670:AMQ196673 ACU196670:ACU196673 SY196670:SY196673 JC196670:JC196673 WVO131134:WVO131137 WLS131134:WLS131137 WBW131134:WBW131137 VSA131134:VSA131137 VIE131134:VIE131137 UYI131134:UYI131137 UOM131134:UOM131137 UEQ131134:UEQ131137 TUU131134:TUU131137 TKY131134:TKY131137 TBC131134:TBC131137 SRG131134:SRG131137 SHK131134:SHK131137 RXO131134:RXO131137 RNS131134:RNS131137 RDW131134:RDW131137 QUA131134:QUA131137 QKE131134:QKE131137 QAI131134:QAI131137 PQM131134:PQM131137 PGQ131134:PGQ131137 OWU131134:OWU131137 OMY131134:OMY131137 ODC131134:ODC131137 NTG131134:NTG131137 NJK131134:NJK131137 MZO131134:MZO131137 MPS131134:MPS131137 MFW131134:MFW131137 LWA131134:LWA131137 LME131134:LME131137 LCI131134:LCI131137 KSM131134:KSM131137 KIQ131134:KIQ131137 JYU131134:JYU131137 JOY131134:JOY131137 JFC131134:JFC131137 IVG131134:IVG131137 ILK131134:ILK131137 IBO131134:IBO131137 HRS131134:HRS131137 HHW131134:HHW131137 GYA131134:GYA131137 GOE131134:GOE131137 GEI131134:GEI131137 FUM131134:FUM131137 FKQ131134:FKQ131137 FAU131134:FAU131137 EQY131134:EQY131137 EHC131134:EHC131137 DXG131134:DXG131137 DNK131134:DNK131137 DDO131134:DDO131137 CTS131134:CTS131137 CJW131134:CJW131137 CAA131134:CAA131137 BQE131134:BQE131137 BGI131134:BGI131137 AWM131134:AWM131137 AMQ131134:AMQ131137 ACU131134:ACU131137 SY131134:SY131137 JC131134:JC131137 WVO65598:WVO65601 WLS65598:WLS65601 WBW65598:WBW65601 VSA65598:VSA65601 VIE65598:VIE65601 UYI65598:UYI65601 UOM65598:UOM65601 UEQ65598:UEQ65601 TUU65598:TUU65601 TKY65598:TKY65601 TBC65598:TBC65601 SRG65598:SRG65601 SHK65598:SHK65601 RXO65598:RXO65601 RNS65598:RNS65601 RDW65598:RDW65601 QUA65598:QUA65601 QKE65598:QKE65601 QAI65598:QAI65601 PQM65598:PQM65601 PGQ65598:PGQ65601 OWU65598:OWU65601 OMY65598:OMY65601 ODC65598:ODC65601 NTG65598:NTG65601 NJK65598:NJK65601 MZO65598:MZO65601 MPS65598:MPS65601 MFW65598:MFW65601 LWA65598:LWA65601 LME65598:LME65601 LCI65598:LCI65601 KSM65598:KSM65601 KIQ65598:KIQ65601 JYU65598:JYU65601 JOY65598:JOY65601 JFC65598:JFC65601 IVG65598:IVG65601 ILK65598:ILK65601 IBO65598:IBO65601 HRS65598:HRS65601 HHW65598:HHW65601 GYA65598:GYA65601 GOE65598:GOE65601 GEI65598:GEI65601 FUM65598:FUM65601 FKQ65598:FKQ65601 FAU65598:FAU65601 EQY65598:EQY65601 EHC65598:EHC65601 DXG65598:DXG65601 DNK65598:DNK65601 DDO65598:DDO65601 CTS65598:CTS65601 CJW65598:CJW65601 CAA65598:CAA65601 BQE65598:BQE65601 BGI65598:BGI65601 AWM65598:AWM65601 AMQ65598:AMQ65601 ACU65598:ACU65601 SY65598:SY65601 JC65598:JC65601 WVO74:WVO77 WLS74:WLS77 WBW74:WBW77 VSA74:VSA77 VIE74:VIE77 UYI74:UYI77 UOM74:UOM77 UEQ74:UEQ77 TUU74:TUU77 TKY74:TKY77 TBC74:TBC77 SRG74:SRG77 SHK74:SHK77 RXO74:RXO77 RNS74:RNS77 RDW74:RDW77 QUA74:QUA77 QKE74:QKE77 QAI74:QAI77 PQM74:PQM77 PGQ74:PGQ77 OWU74:OWU77 OMY74:OMY77 ODC74:ODC77 NTG74:NTG77 NJK74:NJK77 MZO74:MZO77 MPS74:MPS77 MFW74:MFW77 LWA74:LWA77 LME74:LME77 LCI74:LCI77 KSM74:KSM77 KIQ74:KIQ77 JYU74:JYU77 JOY74:JOY77 JFC74:JFC77 IVG74:IVG77 ILK74:ILK77 IBO74:IBO77 HRS74:HRS77 HHW74:HHW77 GYA74:GYA77 GOE74:GOE77 GEI74:GEI77 FUM74:FUM77 FKQ74:FKQ77 FAU74:FAU77 EQY74:EQY77 EHC74:EHC77 DXG74:DXG77 DNK74:DNK77 DDO74:DDO77 CTS74:CTS77 CJW74:CJW77 CAA74:CAA77 BQE74:BQE77 BGI74:BGI77 AWM74:AWM77 AMQ74:AMQ77 ACU74:ACU77 SY74:SY77 JC74:JC77">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M983103:WVM983105 JA75:JA77 SW75:SW77 ACS75:ACS77 AMO75:AMO77 AWK75:AWK77 BGG75:BGG77 BQC75:BQC77 BZY75:BZY77 CJU75:CJU77 CTQ75:CTQ77 DDM75:DDM77 DNI75:DNI77 DXE75:DXE77 EHA75:EHA77 EQW75:EQW77 FAS75:FAS77 FKO75:FKO77 FUK75:FUK77 GEG75:GEG77 GOC75:GOC77 GXY75:GXY77 HHU75:HHU77 HRQ75:HRQ77 IBM75:IBM77 ILI75:ILI77 IVE75:IVE77 JFA75:JFA77 JOW75:JOW77 JYS75:JYS77 KIO75:KIO77 KSK75:KSK77 LCG75:LCG77 LMC75:LMC77 LVY75:LVY77 MFU75:MFU77 MPQ75:MPQ77 MZM75:MZM77 NJI75:NJI77 NTE75:NTE77 ODA75:ODA77 OMW75:OMW77 OWS75:OWS77 PGO75:PGO77 PQK75:PQK77 QAG75:QAG77 QKC75:QKC77 QTY75:QTY77 RDU75:RDU77 RNQ75:RNQ77 RXM75:RXM77 SHI75:SHI77 SRE75:SRE77 TBA75:TBA77 TKW75:TKW77 TUS75:TUS77 UEO75:UEO77 UOK75:UOK77 UYG75:UYG77 VIC75:VIC77 VRY75:VRY77 WBU75:WBU77 WLQ75:WLQ77 WVM75:WVM77 E65599:E65601 JA65599:JA65601 SW65599:SW65601 ACS65599:ACS65601 AMO65599:AMO65601 AWK65599:AWK65601 BGG65599:BGG65601 BQC65599:BQC65601 BZY65599:BZY65601 CJU65599:CJU65601 CTQ65599:CTQ65601 DDM65599:DDM65601 DNI65599:DNI65601 DXE65599:DXE65601 EHA65599:EHA65601 EQW65599:EQW65601 FAS65599:FAS65601 FKO65599:FKO65601 FUK65599:FUK65601 GEG65599:GEG65601 GOC65599:GOC65601 GXY65599:GXY65601 HHU65599:HHU65601 HRQ65599:HRQ65601 IBM65599:IBM65601 ILI65599:ILI65601 IVE65599:IVE65601 JFA65599:JFA65601 JOW65599:JOW65601 JYS65599:JYS65601 KIO65599:KIO65601 KSK65599:KSK65601 LCG65599:LCG65601 LMC65599:LMC65601 LVY65599:LVY65601 MFU65599:MFU65601 MPQ65599:MPQ65601 MZM65599:MZM65601 NJI65599:NJI65601 NTE65599:NTE65601 ODA65599:ODA65601 OMW65599:OMW65601 OWS65599:OWS65601 PGO65599:PGO65601 PQK65599:PQK65601 QAG65599:QAG65601 QKC65599:QKC65601 QTY65599:QTY65601 RDU65599:RDU65601 RNQ65599:RNQ65601 RXM65599:RXM65601 SHI65599:SHI65601 SRE65599:SRE65601 TBA65599:TBA65601 TKW65599:TKW65601 TUS65599:TUS65601 UEO65599:UEO65601 UOK65599:UOK65601 UYG65599:UYG65601 VIC65599:VIC65601 VRY65599:VRY65601 WBU65599:WBU65601 WLQ65599:WLQ65601 WVM65599:WVM65601 E131135:E131137 JA131135:JA131137 SW131135:SW131137 ACS131135:ACS131137 AMO131135:AMO131137 AWK131135:AWK131137 BGG131135:BGG131137 BQC131135:BQC131137 BZY131135:BZY131137 CJU131135:CJU131137 CTQ131135:CTQ131137 DDM131135:DDM131137 DNI131135:DNI131137 DXE131135:DXE131137 EHA131135:EHA131137 EQW131135:EQW131137 FAS131135:FAS131137 FKO131135:FKO131137 FUK131135:FUK131137 GEG131135:GEG131137 GOC131135:GOC131137 GXY131135:GXY131137 HHU131135:HHU131137 HRQ131135:HRQ131137 IBM131135:IBM131137 ILI131135:ILI131137 IVE131135:IVE131137 JFA131135:JFA131137 JOW131135:JOW131137 JYS131135:JYS131137 KIO131135:KIO131137 KSK131135:KSK131137 LCG131135:LCG131137 LMC131135:LMC131137 LVY131135:LVY131137 MFU131135:MFU131137 MPQ131135:MPQ131137 MZM131135:MZM131137 NJI131135:NJI131137 NTE131135:NTE131137 ODA131135:ODA131137 OMW131135:OMW131137 OWS131135:OWS131137 PGO131135:PGO131137 PQK131135:PQK131137 QAG131135:QAG131137 QKC131135:QKC131137 QTY131135:QTY131137 RDU131135:RDU131137 RNQ131135:RNQ131137 RXM131135:RXM131137 SHI131135:SHI131137 SRE131135:SRE131137 TBA131135:TBA131137 TKW131135:TKW131137 TUS131135:TUS131137 UEO131135:UEO131137 UOK131135:UOK131137 UYG131135:UYG131137 VIC131135:VIC131137 VRY131135:VRY131137 WBU131135:WBU131137 WLQ131135:WLQ131137 WVM131135:WVM131137 E196671:E196673 JA196671:JA196673 SW196671:SW196673 ACS196671:ACS196673 AMO196671:AMO196673 AWK196671:AWK196673 BGG196671:BGG196673 BQC196671:BQC196673 BZY196671:BZY196673 CJU196671:CJU196673 CTQ196671:CTQ196673 DDM196671:DDM196673 DNI196671:DNI196673 DXE196671:DXE196673 EHA196671:EHA196673 EQW196671:EQW196673 FAS196671:FAS196673 FKO196671:FKO196673 FUK196671:FUK196673 GEG196671:GEG196673 GOC196671:GOC196673 GXY196671:GXY196673 HHU196671:HHU196673 HRQ196671:HRQ196673 IBM196671:IBM196673 ILI196671:ILI196673 IVE196671:IVE196673 JFA196671:JFA196673 JOW196671:JOW196673 JYS196671:JYS196673 KIO196671:KIO196673 KSK196671:KSK196673 LCG196671:LCG196673 LMC196671:LMC196673 LVY196671:LVY196673 MFU196671:MFU196673 MPQ196671:MPQ196673 MZM196671:MZM196673 NJI196671:NJI196673 NTE196671:NTE196673 ODA196671:ODA196673 OMW196671:OMW196673 OWS196671:OWS196673 PGO196671:PGO196673 PQK196671:PQK196673 QAG196671:QAG196673 QKC196671:QKC196673 QTY196671:QTY196673 RDU196671:RDU196673 RNQ196671:RNQ196673 RXM196671:RXM196673 SHI196671:SHI196673 SRE196671:SRE196673 TBA196671:TBA196673 TKW196671:TKW196673 TUS196671:TUS196673 UEO196671:UEO196673 UOK196671:UOK196673 UYG196671:UYG196673 VIC196671:VIC196673 VRY196671:VRY196673 WBU196671:WBU196673 WLQ196671:WLQ196673 WVM196671:WVM196673 E262207:E262209 JA262207:JA262209 SW262207:SW262209 ACS262207:ACS262209 AMO262207:AMO262209 AWK262207:AWK262209 BGG262207:BGG262209 BQC262207:BQC262209 BZY262207:BZY262209 CJU262207:CJU262209 CTQ262207:CTQ262209 DDM262207:DDM262209 DNI262207:DNI262209 DXE262207:DXE262209 EHA262207:EHA262209 EQW262207:EQW262209 FAS262207:FAS262209 FKO262207:FKO262209 FUK262207:FUK262209 GEG262207:GEG262209 GOC262207:GOC262209 GXY262207:GXY262209 HHU262207:HHU262209 HRQ262207:HRQ262209 IBM262207:IBM262209 ILI262207:ILI262209 IVE262207:IVE262209 JFA262207:JFA262209 JOW262207:JOW262209 JYS262207:JYS262209 KIO262207:KIO262209 KSK262207:KSK262209 LCG262207:LCG262209 LMC262207:LMC262209 LVY262207:LVY262209 MFU262207:MFU262209 MPQ262207:MPQ262209 MZM262207:MZM262209 NJI262207:NJI262209 NTE262207:NTE262209 ODA262207:ODA262209 OMW262207:OMW262209 OWS262207:OWS262209 PGO262207:PGO262209 PQK262207:PQK262209 QAG262207:QAG262209 QKC262207:QKC262209 QTY262207:QTY262209 RDU262207:RDU262209 RNQ262207:RNQ262209 RXM262207:RXM262209 SHI262207:SHI262209 SRE262207:SRE262209 TBA262207:TBA262209 TKW262207:TKW262209 TUS262207:TUS262209 UEO262207:UEO262209 UOK262207:UOK262209 UYG262207:UYG262209 VIC262207:VIC262209 VRY262207:VRY262209 WBU262207:WBU262209 WLQ262207:WLQ262209 WVM262207:WVM262209 E327743:E327745 JA327743:JA327745 SW327743:SW327745 ACS327743:ACS327745 AMO327743:AMO327745 AWK327743:AWK327745 BGG327743:BGG327745 BQC327743:BQC327745 BZY327743:BZY327745 CJU327743:CJU327745 CTQ327743:CTQ327745 DDM327743:DDM327745 DNI327743:DNI327745 DXE327743:DXE327745 EHA327743:EHA327745 EQW327743:EQW327745 FAS327743:FAS327745 FKO327743:FKO327745 FUK327743:FUK327745 GEG327743:GEG327745 GOC327743:GOC327745 GXY327743:GXY327745 HHU327743:HHU327745 HRQ327743:HRQ327745 IBM327743:IBM327745 ILI327743:ILI327745 IVE327743:IVE327745 JFA327743:JFA327745 JOW327743:JOW327745 JYS327743:JYS327745 KIO327743:KIO327745 KSK327743:KSK327745 LCG327743:LCG327745 LMC327743:LMC327745 LVY327743:LVY327745 MFU327743:MFU327745 MPQ327743:MPQ327745 MZM327743:MZM327745 NJI327743:NJI327745 NTE327743:NTE327745 ODA327743:ODA327745 OMW327743:OMW327745 OWS327743:OWS327745 PGO327743:PGO327745 PQK327743:PQK327745 QAG327743:QAG327745 QKC327743:QKC327745 QTY327743:QTY327745 RDU327743:RDU327745 RNQ327743:RNQ327745 RXM327743:RXM327745 SHI327743:SHI327745 SRE327743:SRE327745 TBA327743:TBA327745 TKW327743:TKW327745 TUS327743:TUS327745 UEO327743:UEO327745 UOK327743:UOK327745 UYG327743:UYG327745 VIC327743:VIC327745 VRY327743:VRY327745 WBU327743:WBU327745 WLQ327743:WLQ327745 WVM327743:WVM327745 E393279:E393281 JA393279:JA393281 SW393279:SW393281 ACS393279:ACS393281 AMO393279:AMO393281 AWK393279:AWK393281 BGG393279:BGG393281 BQC393279:BQC393281 BZY393279:BZY393281 CJU393279:CJU393281 CTQ393279:CTQ393281 DDM393279:DDM393281 DNI393279:DNI393281 DXE393279:DXE393281 EHA393279:EHA393281 EQW393279:EQW393281 FAS393279:FAS393281 FKO393279:FKO393281 FUK393279:FUK393281 GEG393279:GEG393281 GOC393279:GOC393281 GXY393279:GXY393281 HHU393279:HHU393281 HRQ393279:HRQ393281 IBM393279:IBM393281 ILI393279:ILI393281 IVE393279:IVE393281 JFA393279:JFA393281 JOW393279:JOW393281 JYS393279:JYS393281 KIO393279:KIO393281 KSK393279:KSK393281 LCG393279:LCG393281 LMC393279:LMC393281 LVY393279:LVY393281 MFU393279:MFU393281 MPQ393279:MPQ393281 MZM393279:MZM393281 NJI393279:NJI393281 NTE393279:NTE393281 ODA393279:ODA393281 OMW393279:OMW393281 OWS393279:OWS393281 PGO393279:PGO393281 PQK393279:PQK393281 QAG393279:QAG393281 QKC393279:QKC393281 QTY393279:QTY393281 RDU393279:RDU393281 RNQ393279:RNQ393281 RXM393279:RXM393281 SHI393279:SHI393281 SRE393279:SRE393281 TBA393279:TBA393281 TKW393279:TKW393281 TUS393279:TUS393281 UEO393279:UEO393281 UOK393279:UOK393281 UYG393279:UYG393281 VIC393279:VIC393281 VRY393279:VRY393281 WBU393279:WBU393281 WLQ393279:WLQ393281 WVM393279:WVM393281 E458815:E458817 JA458815:JA458817 SW458815:SW458817 ACS458815:ACS458817 AMO458815:AMO458817 AWK458815:AWK458817 BGG458815:BGG458817 BQC458815:BQC458817 BZY458815:BZY458817 CJU458815:CJU458817 CTQ458815:CTQ458817 DDM458815:DDM458817 DNI458815:DNI458817 DXE458815:DXE458817 EHA458815:EHA458817 EQW458815:EQW458817 FAS458815:FAS458817 FKO458815:FKO458817 FUK458815:FUK458817 GEG458815:GEG458817 GOC458815:GOC458817 GXY458815:GXY458817 HHU458815:HHU458817 HRQ458815:HRQ458817 IBM458815:IBM458817 ILI458815:ILI458817 IVE458815:IVE458817 JFA458815:JFA458817 JOW458815:JOW458817 JYS458815:JYS458817 KIO458815:KIO458817 KSK458815:KSK458817 LCG458815:LCG458817 LMC458815:LMC458817 LVY458815:LVY458817 MFU458815:MFU458817 MPQ458815:MPQ458817 MZM458815:MZM458817 NJI458815:NJI458817 NTE458815:NTE458817 ODA458815:ODA458817 OMW458815:OMW458817 OWS458815:OWS458817 PGO458815:PGO458817 PQK458815:PQK458817 QAG458815:QAG458817 QKC458815:QKC458817 QTY458815:QTY458817 RDU458815:RDU458817 RNQ458815:RNQ458817 RXM458815:RXM458817 SHI458815:SHI458817 SRE458815:SRE458817 TBA458815:TBA458817 TKW458815:TKW458817 TUS458815:TUS458817 UEO458815:UEO458817 UOK458815:UOK458817 UYG458815:UYG458817 VIC458815:VIC458817 VRY458815:VRY458817 WBU458815:WBU458817 WLQ458815:WLQ458817 WVM458815:WVM458817 E524351:E524353 JA524351:JA524353 SW524351:SW524353 ACS524351:ACS524353 AMO524351:AMO524353 AWK524351:AWK524353 BGG524351:BGG524353 BQC524351:BQC524353 BZY524351:BZY524353 CJU524351:CJU524353 CTQ524351:CTQ524353 DDM524351:DDM524353 DNI524351:DNI524353 DXE524351:DXE524353 EHA524351:EHA524353 EQW524351:EQW524353 FAS524351:FAS524353 FKO524351:FKO524353 FUK524351:FUK524353 GEG524351:GEG524353 GOC524351:GOC524353 GXY524351:GXY524353 HHU524351:HHU524353 HRQ524351:HRQ524353 IBM524351:IBM524353 ILI524351:ILI524353 IVE524351:IVE524353 JFA524351:JFA524353 JOW524351:JOW524353 JYS524351:JYS524353 KIO524351:KIO524353 KSK524351:KSK524353 LCG524351:LCG524353 LMC524351:LMC524353 LVY524351:LVY524353 MFU524351:MFU524353 MPQ524351:MPQ524353 MZM524351:MZM524353 NJI524351:NJI524353 NTE524351:NTE524353 ODA524351:ODA524353 OMW524351:OMW524353 OWS524351:OWS524353 PGO524351:PGO524353 PQK524351:PQK524353 QAG524351:QAG524353 QKC524351:QKC524353 QTY524351:QTY524353 RDU524351:RDU524353 RNQ524351:RNQ524353 RXM524351:RXM524353 SHI524351:SHI524353 SRE524351:SRE524353 TBA524351:TBA524353 TKW524351:TKW524353 TUS524351:TUS524353 UEO524351:UEO524353 UOK524351:UOK524353 UYG524351:UYG524353 VIC524351:VIC524353 VRY524351:VRY524353 WBU524351:WBU524353 WLQ524351:WLQ524353 WVM524351:WVM524353 E589887:E589889 JA589887:JA589889 SW589887:SW589889 ACS589887:ACS589889 AMO589887:AMO589889 AWK589887:AWK589889 BGG589887:BGG589889 BQC589887:BQC589889 BZY589887:BZY589889 CJU589887:CJU589889 CTQ589887:CTQ589889 DDM589887:DDM589889 DNI589887:DNI589889 DXE589887:DXE589889 EHA589887:EHA589889 EQW589887:EQW589889 FAS589887:FAS589889 FKO589887:FKO589889 FUK589887:FUK589889 GEG589887:GEG589889 GOC589887:GOC589889 GXY589887:GXY589889 HHU589887:HHU589889 HRQ589887:HRQ589889 IBM589887:IBM589889 ILI589887:ILI589889 IVE589887:IVE589889 JFA589887:JFA589889 JOW589887:JOW589889 JYS589887:JYS589889 KIO589887:KIO589889 KSK589887:KSK589889 LCG589887:LCG589889 LMC589887:LMC589889 LVY589887:LVY589889 MFU589887:MFU589889 MPQ589887:MPQ589889 MZM589887:MZM589889 NJI589887:NJI589889 NTE589887:NTE589889 ODA589887:ODA589889 OMW589887:OMW589889 OWS589887:OWS589889 PGO589887:PGO589889 PQK589887:PQK589889 QAG589887:QAG589889 QKC589887:QKC589889 QTY589887:QTY589889 RDU589887:RDU589889 RNQ589887:RNQ589889 RXM589887:RXM589889 SHI589887:SHI589889 SRE589887:SRE589889 TBA589887:TBA589889 TKW589887:TKW589889 TUS589887:TUS589889 UEO589887:UEO589889 UOK589887:UOK589889 UYG589887:UYG589889 VIC589887:VIC589889 VRY589887:VRY589889 WBU589887:WBU589889 WLQ589887:WLQ589889 WVM589887:WVM589889 E655423:E655425 JA655423:JA655425 SW655423:SW655425 ACS655423:ACS655425 AMO655423:AMO655425 AWK655423:AWK655425 BGG655423:BGG655425 BQC655423:BQC655425 BZY655423:BZY655425 CJU655423:CJU655425 CTQ655423:CTQ655425 DDM655423:DDM655425 DNI655423:DNI655425 DXE655423:DXE655425 EHA655423:EHA655425 EQW655423:EQW655425 FAS655423:FAS655425 FKO655423:FKO655425 FUK655423:FUK655425 GEG655423:GEG655425 GOC655423:GOC655425 GXY655423:GXY655425 HHU655423:HHU655425 HRQ655423:HRQ655425 IBM655423:IBM655425 ILI655423:ILI655425 IVE655423:IVE655425 JFA655423:JFA655425 JOW655423:JOW655425 JYS655423:JYS655425 KIO655423:KIO655425 KSK655423:KSK655425 LCG655423:LCG655425 LMC655423:LMC655425 LVY655423:LVY655425 MFU655423:MFU655425 MPQ655423:MPQ655425 MZM655423:MZM655425 NJI655423:NJI655425 NTE655423:NTE655425 ODA655423:ODA655425 OMW655423:OMW655425 OWS655423:OWS655425 PGO655423:PGO655425 PQK655423:PQK655425 QAG655423:QAG655425 QKC655423:QKC655425 QTY655423:QTY655425 RDU655423:RDU655425 RNQ655423:RNQ655425 RXM655423:RXM655425 SHI655423:SHI655425 SRE655423:SRE655425 TBA655423:TBA655425 TKW655423:TKW655425 TUS655423:TUS655425 UEO655423:UEO655425 UOK655423:UOK655425 UYG655423:UYG655425 VIC655423:VIC655425 VRY655423:VRY655425 WBU655423:WBU655425 WLQ655423:WLQ655425 WVM655423:WVM655425 E720959:E720961 JA720959:JA720961 SW720959:SW720961 ACS720959:ACS720961 AMO720959:AMO720961 AWK720959:AWK720961 BGG720959:BGG720961 BQC720959:BQC720961 BZY720959:BZY720961 CJU720959:CJU720961 CTQ720959:CTQ720961 DDM720959:DDM720961 DNI720959:DNI720961 DXE720959:DXE720961 EHA720959:EHA720961 EQW720959:EQW720961 FAS720959:FAS720961 FKO720959:FKO720961 FUK720959:FUK720961 GEG720959:GEG720961 GOC720959:GOC720961 GXY720959:GXY720961 HHU720959:HHU720961 HRQ720959:HRQ720961 IBM720959:IBM720961 ILI720959:ILI720961 IVE720959:IVE720961 JFA720959:JFA720961 JOW720959:JOW720961 JYS720959:JYS720961 KIO720959:KIO720961 KSK720959:KSK720961 LCG720959:LCG720961 LMC720959:LMC720961 LVY720959:LVY720961 MFU720959:MFU720961 MPQ720959:MPQ720961 MZM720959:MZM720961 NJI720959:NJI720961 NTE720959:NTE720961 ODA720959:ODA720961 OMW720959:OMW720961 OWS720959:OWS720961 PGO720959:PGO720961 PQK720959:PQK720961 QAG720959:QAG720961 QKC720959:QKC720961 QTY720959:QTY720961 RDU720959:RDU720961 RNQ720959:RNQ720961 RXM720959:RXM720961 SHI720959:SHI720961 SRE720959:SRE720961 TBA720959:TBA720961 TKW720959:TKW720961 TUS720959:TUS720961 UEO720959:UEO720961 UOK720959:UOK720961 UYG720959:UYG720961 VIC720959:VIC720961 VRY720959:VRY720961 WBU720959:WBU720961 WLQ720959:WLQ720961 WVM720959:WVM720961 E786495:E786497 JA786495:JA786497 SW786495:SW786497 ACS786495:ACS786497 AMO786495:AMO786497 AWK786495:AWK786497 BGG786495:BGG786497 BQC786495:BQC786497 BZY786495:BZY786497 CJU786495:CJU786497 CTQ786495:CTQ786497 DDM786495:DDM786497 DNI786495:DNI786497 DXE786495:DXE786497 EHA786495:EHA786497 EQW786495:EQW786497 FAS786495:FAS786497 FKO786495:FKO786497 FUK786495:FUK786497 GEG786495:GEG786497 GOC786495:GOC786497 GXY786495:GXY786497 HHU786495:HHU786497 HRQ786495:HRQ786497 IBM786495:IBM786497 ILI786495:ILI786497 IVE786495:IVE786497 JFA786495:JFA786497 JOW786495:JOW786497 JYS786495:JYS786497 KIO786495:KIO786497 KSK786495:KSK786497 LCG786495:LCG786497 LMC786495:LMC786497 LVY786495:LVY786497 MFU786495:MFU786497 MPQ786495:MPQ786497 MZM786495:MZM786497 NJI786495:NJI786497 NTE786495:NTE786497 ODA786495:ODA786497 OMW786495:OMW786497 OWS786495:OWS786497 PGO786495:PGO786497 PQK786495:PQK786497 QAG786495:QAG786497 QKC786495:QKC786497 QTY786495:QTY786497 RDU786495:RDU786497 RNQ786495:RNQ786497 RXM786495:RXM786497 SHI786495:SHI786497 SRE786495:SRE786497 TBA786495:TBA786497 TKW786495:TKW786497 TUS786495:TUS786497 UEO786495:UEO786497 UOK786495:UOK786497 UYG786495:UYG786497 VIC786495:VIC786497 VRY786495:VRY786497 WBU786495:WBU786497 WLQ786495:WLQ786497 WVM786495:WVM786497 E852031:E852033 JA852031:JA852033 SW852031:SW852033 ACS852031:ACS852033 AMO852031:AMO852033 AWK852031:AWK852033 BGG852031:BGG852033 BQC852031:BQC852033 BZY852031:BZY852033 CJU852031:CJU852033 CTQ852031:CTQ852033 DDM852031:DDM852033 DNI852031:DNI852033 DXE852031:DXE852033 EHA852031:EHA852033 EQW852031:EQW852033 FAS852031:FAS852033 FKO852031:FKO852033 FUK852031:FUK852033 GEG852031:GEG852033 GOC852031:GOC852033 GXY852031:GXY852033 HHU852031:HHU852033 HRQ852031:HRQ852033 IBM852031:IBM852033 ILI852031:ILI852033 IVE852031:IVE852033 JFA852031:JFA852033 JOW852031:JOW852033 JYS852031:JYS852033 KIO852031:KIO852033 KSK852031:KSK852033 LCG852031:LCG852033 LMC852031:LMC852033 LVY852031:LVY852033 MFU852031:MFU852033 MPQ852031:MPQ852033 MZM852031:MZM852033 NJI852031:NJI852033 NTE852031:NTE852033 ODA852031:ODA852033 OMW852031:OMW852033 OWS852031:OWS852033 PGO852031:PGO852033 PQK852031:PQK852033 QAG852031:QAG852033 QKC852031:QKC852033 QTY852031:QTY852033 RDU852031:RDU852033 RNQ852031:RNQ852033 RXM852031:RXM852033 SHI852031:SHI852033 SRE852031:SRE852033 TBA852031:TBA852033 TKW852031:TKW852033 TUS852031:TUS852033 UEO852031:UEO852033 UOK852031:UOK852033 UYG852031:UYG852033 VIC852031:VIC852033 VRY852031:VRY852033 WBU852031:WBU852033 WLQ852031:WLQ852033 WVM852031:WVM852033 E917567:E917569 JA917567:JA917569 SW917567:SW917569 ACS917567:ACS917569 AMO917567:AMO917569 AWK917567:AWK917569 BGG917567:BGG917569 BQC917567:BQC917569 BZY917567:BZY917569 CJU917567:CJU917569 CTQ917567:CTQ917569 DDM917567:DDM917569 DNI917567:DNI917569 DXE917567:DXE917569 EHA917567:EHA917569 EQW917567:EQW917569 FAS917567:FAS917569 FKO917567:FKO917569 FUK917567:FUK917569 GEG917567:GEG917569 GOC917567:GOC917569 GXY917567:GXY917569 HHU917567:HHU917569 HRQ917567:HRQ917569 IBM917567:IBM917569 ILI917567:ILI917569 IVE917567:IVE917569 JFA917567:JFA917569 JOW917567:JOW917569 JYS917567:JYS917569 KIO917567:KIO917569 KSK917567:KSK917569 LCG917567:LCG917569 LMC917567:LMC917569 LVY917567:LVY917569 MFU917567:MFU917569 MPQ917567:MPQ917569 MZM917567:MZM917569 NJI917567:NJI917569 NTE917567:NTE917569 ODA917567:ODA917569 OMW917567:OMW917569 OWS917567:OWS917569 PGO917567:PGO917569 PQK917567:PQK917569 QAG917567:QAG917569 QKC917567:QKC917569 QTY917567:QTY917569 RDU917567:RDU917569 RNQ917567:RNQ917569 RXM917567:RXM917569 SHI917567:SHI917569 SRE917567:SRE917569 TBA917567:TBA917569 TKW917567:TKW917569 TUS917567:TUS917569 UEO917567:UEO917569 UOK917567:UOK917569 UYG917567:UYG917569 VIC917567:VIC917569 VRY917567:VRY917569 WBU917567:WBU917569 WLQ917567:WLQ917569 WVM917567:WVM917569 E983103:E983105 JA983103:JA983105 SW983103:SW983105 ACS983103:ACS983105 AMO983103:AMO983105 AWK983103:AWK983105 BGG983103:BGG983105 BQC983103:BQC983105 BZY983103:BZY983105 CJU983103:CJU983105 CTQ983103:CTQ983105 DDM983103:DDM983105 DNI983103:DNI983105 DXE983103:DXE983105 EHA983103:EHA983105 EQW983103:EQW983105 FAS983103:FAS983105 FKO983103:FKO983105 FUK983103:FUK983105 GEG983103:GEG983105 GOC983103:GOC983105 GXY983103:GXY983105 HHU983103:HHU983105 HRQ983103:HRQ983105 IBM983103:IBM983105 ILI983103:ILI983105 IVE983103:IVE983105 JFA983103:JFA983105 JOW983103:JOW983105 JYS983103:JYS983105 KIO983103:KIO983105 KSK983103:KSK983105 LCG983103:LCG983105 LMC983103:LMC983105 LVY983103:LVY983105 MFU983103:MFU983105 MPQ983103:MPQ983105 MZM983103:MZM983105 NJI983103:NJI983105 NTE983103:NTE983105 ODA983103:ODA983105 OMW983103:OMW983105 OWS983103:OWS983105 PGO983103:PGO983105 PQK983103:PQK983105 QAG983103:QAG983105 QKC983103:QKC983105 QTY983103:QTY983105 RDU983103:RDU983105 RNQ983103:RNQ983105 RXM983103:RXM983105 SHI983103:SHI983105 SRE983103:SRE983105 TBA983103:TBA983105 TKW983103:TKW983105 TUS983103:TUS983105 UEO983103:UEO983105 UOK983103:UOK983105 UYG983103:UYG983105 VIC983103:VIC983105 VRY983103:VRY983105 WBU983103:WBU983105 WLQ983103:WLQ983105 E73:E77">
      <formula1>"1, 2, 3"</formula1>
    </dataValidation>
    <dataValidation type="list" errorStyle="warning" allowBlank="1" showInputMessage="1" showErrorMessage="1" errorTitle="FERC ACCOUNT" error="This FERC Account is not included in the drop-down list. Is this the account you want to use?" sqref="IY74:IZ77 D77 SU74:SV77 ACQ74:ACR77 AMM74:AMN77 AWI74:AWJ77 BGE74:BGF77 BQA74:BQB77 BZW74:BZX77 CJS74:CJT77 CTO74:CTP77 DDK74:DDL77 DNG74:DNH77 DXC74:DXD77 EGY74:EGZ77 EQU74:EQV77 FAQ74:FAR77 FKM74:FKN77 FUI74:FUJ77 GEE74:GEF77 GOA74:GOB77 GXW74:GXX77 HHS74:HHT77 HRO74:HRP77 IBK74:IBL77 ILG74:ILH77 IVC74:IVD77 JEY74:JEZ77 JOU74:JOV77 JYQ74:JYR77 KIM74:KIN77 KSI74:KSJ77 LCE74:LCF77 LMA74:LMB77 LVW74:LVX77 MFS74:MFT77 MPO74:MPP77 MZK74:MZL77 NJG74:NJH77 NTC74:NTD77 OCY74:OCZ77 OMU74:OMV77 OWQ74:OWR77 PGM74:PGN77 PQI74:PQJ77 QAE74:QAF77 QKA74:QKB77 QTW74:QTX77 RDS74:RDT77 RNO74:RNP77 RXK74:RXL77 SHG74:SHH77 SRC74:SRD77 TAY74:TAZ77 TKU74:TKV77 TUQ74:TUR77 UEM74:UEN77 UOI74:UOJ77 UYE74:UYF77 VIA74:VIB77 VRW74:VRX77 WBS74:WBT77 WLO74:WLP77 WVK74:WVL77 D65598:D65601 IY65598:IZ65601 SU65598:SV65601 ACQ65598:ACR65601 AMM65598:AMN65601 AWI65598:AWJ65601 BGE65598:BGF65601 BQA65598:BQB65601 BZW65598:BZX65601 CJS65598:CJT65601 CTO65598:CTP65601 DDK65598:DDL65601 DNG65598:DNH65601 DXC65598:DXD65601 EGY65598:EGZ65601 EQU65598:EQV65601 FAQ65598:FAR65601 FKM65598:FKN65601 FUI65598:FUJ65601 GEE65598:GEF65601 GOA65598:GOB65601 GXW65598:GXX65601 HHS65598:HHT65601 HRO65598:HRP65601 IBK65598:IBL65601 ILG65598:ILH65601 IVC65598:IVD65601 JEY65598:JEZ65601 JOU65598:JOV65601 JYQ65598:JYR65601 KIM65598:KIN65601 KSI65598:KSJ65601 LCE65598:LCF65601 LMA65598:LMB65601 LVW65598:LVX65601 MFS65598:MFT65601 MPO65598:MPP65601 MZK65598:MZL65601 NJG65598:NJH65601 NTC65598:NTD65601 OCY65598:OCZ65601 OMU65598:OMV65601 OWQ65598:OWR65601 PGM65598:PGN65601 PQI65598:PQJ65601 QAE65598:QAF65601 QKA65598:QKB65601 QTW65598:QTX65601 RDS65598:RDT65601 RNO65598:RNP65601 RXK65598:RXL65601 SHG65598:SHH65601 SRC65598:SRD65601 TAY65598:TAZ65601 TKU65598:TKV65601 TUQ65598:TUR65601 UEM65598:UEN65601 UOI65598:UOJ65601 UYE65598:UYF65601 VIA65598:VIB65601 VRW65598:VRX65601 WBS65598:WBT65601 WLO65598:WLP65601 WVK65598:WVL65601 D131134:D131137 IY131134:IZ131137 SU131134:SV131137 ACQ131134:ACR131137 AMM131134:AMN131137 AWI131134:AWJ131137 BGE131134:BGF131137 BQA131134:BQB131137 BZW131134:BZX131137 CJS131134:CJT131137 CTO131134:CTP131137 DDK131134:DDL131137 DNG131134:DNH131137 DXC131134:DXD131137 EGY131134:EGZ131137 EQU131134:EQV131137 FAQ131134:FAR131137 FKM131134:FKN131137 FUI131134:FUJ131137 GEE131134:GEF131137 GOA131134:GOB131137 GXW131134:GXX131137 HHS131134:HHT131137 HRO131134:HRP131137 IBK131134:IBL131137 ILG131134:ILH131137 IVC131134:IVD131137 JEY131134:JEZ131137 JOU131134:JOV131137 JYQ131134:JYR131137 KIM131134:KIN131137 KSI131134:KSJ131137 LCE131134:LCF131137 LMA131134:LMB131137 LVW131134:LVX131137 MFS131134:MFT131137 MPO131134:MPP131137 MZK131134:MZL131137 NJG131134:NJH131137 NTC131134:NTD131137 OCY131134:OCZ131137 OMU131134:OMV131137 OWQ131134:OWR131137 PGM131134:PGN131137 PQI131134:PQJ131137 QAE131134:QAF131137 QKA131134:QKB131137 QTW131134:QTX131137 RDS131134:RDT131137 RNO131134:RNP131137 RXK131134:RXL131137 SHG131134:SHH131137 SRC131134:SRD131137 TAY131134:TAZ131137 TKU131134:TKV131137 TUQ131134:TUR131137 UEM131134:UEN131137 UOI131134:UOJ131137 UYE131134:UYF131137 VIA131134:VIB131137 VRW131134:VRX131137 WBS131134:WBT131137 WLO131134:WLP131137 WVK131134:WVL131137 D196670:D196673 IY196670:IZ196673 SU196670:SV196673 ACQ196670:ACR196673 AMM196670:AMN196673 AWI196670:AWJ196673 BGE196670:BGF196673 BQA196670:BQB196673 BZW196670:BZX196673 CJS196670:CJT196673 CTO196670:CTP196673 DDK196670:DDL196673 DNG196670:DNH196673 DXC196670:DXD196673 EGY196670:EGZ196673 EQU196670:EQV196673 FAQ196670:FAR196673 FKM196670:FKN196673 FUI196670:FUJ196673 GEE196670:GEF196673 GOA196670:GOB196673 GXW196670:GXX196673 HHS196670:HHT196673 HRO196670:HRP196673 IBK196670:IBL196673 ILG196670:ILH196673 IVC196670:IVD196673 JEY196670:JEZ196673 JOU196670:JOV196673 JYQ196670:JYR196673 KIM196670:KIN196673 KSI196670:KSJ196673 LCE196670:LCF196673 LMA196670:LMB196673 LVW196670:LVX196673 MFS196670:MFT196673 MPO196670:MPP196673 MZK196670:MZL196673 NJG196670:NJH196673 NTC196670:NTD196673 OCY196670:OCZ196673 OMU196670:OMV196673 OWQ196670:OWR196673 PGM196670:PGN196673 PQI196670:PQJ196673 QAE196670:QAF196673 QKA196670:QKB196673 QTW196670:QTX196673 RDS196670:RDT196673 RNO196670:RNP196673 RXK196670:RXL196673 SHG196670:SHH196673 SRC196670:SRD196673 TAY196670:TAZ196673 TKU196670:TKV196673 TUQ196670:TUR196673 UEM196670:UEN196673 UOI196670:UOJ196673 UYE196670:UYF196673 VIA196670:VIB196673 VRW196670:VRX196673 WBS196670:WBT196673 WLO196670:WLP196673 WVK196670:WVL196673 D262206:D262209 IY262206:IZ262209 SU262206:SV262209 ACQ262206:ACR262209 AMM262206:AMN262209 AWI262206:AWJ262209 BGE262206:BGF262209 BQA262206:BQB262209 BZW262206:BZX262209 CJS262206:CJT262209 CTO262206:CTP262209 DDK262206:DDL262209 DNG262206:DNH262209 DXC262206:DXD262209 EGY262206:EGZ262209 EQU262206:EQV262209 FAQ262206:FAR262209 FKM262206:FKN262209 FUI262206:FUJ262209 GEE262206:GEF262209 GOA262206:GOB262209 GXW262206:GXX262209 HHS262206:HHT262209 HRO262206:HRP262209 IBK262206:IBL262209 ILG262206:ILH262209 IVC262206:IVD262209 JEY262206:JEZ262209 JOU262206:JOV262209 JYQ262206:JYR262209 KIM262206:KIN262209 KSI262206:KSJ262209 LCE262206:LCF262209 LMA262206:LMB262209 LVW262206:LVX262209 MFS262206:MFT262209 MPO262206:MPP262209 MZK262206:MZL262209 NJG262206:NJH262209 NTC262206:NTD262209 OCY262206:OCZ262209 OMU262206:OMV262209 OWQ262206:OWR262209 PGM262206:PGN262209 PQI262206:PQJ262209 QAE262206:QAF262209 QKA262206:QKB262209 QTW262206:QTX262209 RDS262206:RDT262209 RNO262206:RNP262209 RXK262206:RXL262209 SHG262206:SHH262209 SRC262206:SRD262209 TAY262206:TAZ262209 TKU262206:TKV262209 TUQ262206:TUR262209 UEM262206:UEN262209 UOI262206:UOJ262209 UYE262206:UYF262209 VIA262206:VIB262209 VRW262206:VRX262209 WBS262206:WBT262209 WLO262206:WLP262209 WVK262206:WVL262209 D327742:D327745 IY327742:IZ327745 SU327742:SV327745 ACQ327742:ACR327745 AMM327742:AMN327745 AWI327742:AWJ327745 BGE327742:BGF327745 BQA327742:BQB327745 BZW327742:BZX327745 CJS327742:CJT327745 CTO327742:CTP327745 DDK327742:DDL327745 DNG327742:DNH327745 DXC327742:DXD327745 EGY327742:EGZ327745 EQU327742:EQV327745 FAQ327742:FAR327745 FKM327742:FKN327745 FUI327742:FUJ327745 GEE327742:GEF327745 GOA327742:GOB327745 GXW327742:GXX327745 HHS327742:HHT327745 HRO327742:HRP327745 IBK327742:IBL327745 ILG327742:ILH327745 IVC327742:IVD327745 JEY327742:JEZ327745 JOU327742:JOV327745 JYQ327742:JYR327745 KIM327742:KIN327745 KSI327742:KSJ327745 LCE327742:LCF327745 LMA327742:LMB327745 LVW327742:LVX327745 MFS327742:MFT327745 MPO327742:MPP327745 MZK327742:MZL327745 NJG327742:NJH327745 NTC327742:NTD327745 OCY327742:OCZ327745 OMU327742:OMV327745 OWQ327742:OWR327745 PGM327742:PGN327745 PQI327742:PQJ327745 QAE327742:QAF327745 QKA327742:QKB327745 QTW327742:QTX327745 RDS327742:RDT327745 RNO327742:RNP327745 RXK327742:RXL327745 SHG327742:SHH327745 SRC327742:SRD327745 TAY327742:TAZ327745 TKU327742:TKV327745 TUQ327742:TUR327745 UEM327742:UEN327745 UOI327742:UOJ327745 UYE327742:UYF327745 VIA327742:VIB327745 VRW327742:VRX327745 WBS327742:WBT327745 WLO327742:WLP327745 WVK327742:WVL327745 D393278:D393281 IY393278:IZ393281 SU393278:SV393281 ACQ393278:ACR393281 AMM393278:AMN393281 AWI393278:AWJ393281 BGE393278:BGF393281 BQA393278:BQB393281 BZW393278:BZX393281 CJS393278:CJT393281 CTO393278:CTP393281 DDK393278:DDL393281 DNG393278:DNH393281 DXC393278:DXD393281 EGY393278:EGZ393281 EQU393278:EQV393281 FAQ393278:FAR393281 FKM393278:FKN393281 FUI393278:FUJ393281 GEE393278:GEF393281 GOA393278:GOB393281 GXW393278:GXX393281 HHS393278:HHT393281 HRO393278:HRP393281 IBK393278:IBL393281 ILG393278:ILH393281 IVC393278:IVD393281 JEY393278:JEZ393281 JOU393278:JOV393281 JYQ393278:JYR393281 KIM393278:KIN393281 KSI393278:KSJ393281 LCE393278:LCF393281 LMA393278:LMB393281 LVW393278:LVX393281 MFS393278:MFT393281 MPO393278:MPP393281 MZK393278:MZL393281 NJG393278:NJH393281 NTC393278:NTD393281 OCY393278:OCZ393281 OMU393278:OMV393281 OWQ393278:OWR393281 PGM393278:PGN393281 PQI393278:PQJ393281 QAE393278:QAF393281 QKA393278:QKB393281 QTW393278:QTX393281 RDS393278:RDT393281 RNO393278:RNP393281 RXK393278:RXL393281 SHG393278:SHH393281 SRC393278:SRD393281 TAY393278:TAZ393281 TKU393278:TKV393281 TUQ393278:TUR393281 UEM393278:UEN393281 UOI393278:UOJ393281 UYE393278:UYF393281 VIA393278:VIB393281 VRW393278:VRX393281 WBS393278:WBT393281 WLO393278:WLP393281 WVK393278:WVL393281 D458814:D458817 IY458814:IZ458817 SU458814:SV458817 ACQ458814:ACR458817 AMM458814:AMN458817 AWI458814:AWJ458817 BGE458814:BGF458817 BQA458814:BQB458817 BZW458814:BZX458817 CJS458814:CJT458817 CTO458814:CTP458817 DDK458814:DDL458817 DNG458814:DNH458817 DXC458814:DXD458817 EGY458814:EGZ458817 EQU458814:EQV458817 FAQ458814:FAR458817 FKM458814:FKN458817 FUI458814:FUJ458817 GEE458814:GEF458817 GOA458814:GOB458817 GXW458814:GXX458817 HHS458814:HHT458817 HRO458814:HRP458817 IBK458814:IBL458817 ILG458814:ILH458817 IVC458814:IVD458817 JEY458814:JEZ458817 JOU458814:JOV458817 JYQ458814:JYR458817 KIM458814:KIN458817 KSI458814:KSJ458817 LCE458814:LCF458817 LMA458814:LMB458817 LVW458814:LVX458817 MFS458814:MFT458817 MPO458814:MPP458817 MZK458814:MZL458817 NJG458814:NJH458817 NTC458814:NTD458817 OCY458814:OCZ458817 OMU458814:OMV458817 OWQ458814:OWR458817 PGM458814:PGN458817 PQI458814:PQJ458817 QAE458814:QAF458817 QKA458814:QKB458817 QTW458814:QTX458817 RDS458814:RDT458817 RNO458814:RNP458817 RXK458814:RXL458817 SHG458814:SHH458817 SRC458814:SRD458817 TAY458814:TAZ458817 TKU458814:TKV458817 TUQ458814:TUR458817 UEM458814:UEN458817 UOI458814:UOJ458817 UYE458814:UYF458817 VIA458814:VIB458817 VRW458814:VRX458817 WBS458814:WBT458817 WLO458814:WLP458817 WVK458814:WVL458817 D524350:D524353 IY524350:IZ524353 SU524350:SV524353 ACQ524350:ACR524353 AMM524350:AMN524353 AWI524350:AWJ524353 BGE524350:BGF524353 BQA524350:BQB524353 BZW524350:BZX524353 CJS524350:CJT524353 CTO524350:CTP524353 DDK524350:DDL524353 DNG524350:DNH524353 DXC524350:DXD524353 EGY524350:EGZ524353 EQU524350:EQV524353 FAQ524350:FAR524353 FKM524350:FKN524353 FUI524350:FUJ524353 GEE524350:GEF524353 GOA524350:GOB524353 GXW524350:GXX524353 HHS524350:HHT524353 HRO524350:HRP524353 IBK524350:IBL524353 ILG524350:ILH524353 IVC524350:IVD524353 JEY524350:JEZ524353 JOU524350:JOV524353 JYQ524350:JYR524353 KIM524350:KIN524353 KSI524350:KSJ524353 LCE524350:LCF524353 LMA524350:LMB524353 LVW524350:LVX524353 MFS524350:MFT524353 MPO524350:MPP524353 MZK524350:MZL524353 NJG524350:NJH524353 NTC524350:NTD524353 OCY524350:OCZ524353 OMU524350:OMV524353 OWQ524350:OWR524353 PGM524350:PGN524353 PQI524350:PQJ524353 QAE524350:QAF524353 QKA524350:QKB524353 QTW524350:QTX524353 RDS524350:RDT524353 RNO524350:RNP524353 RXK524350:RXL524353 SHG524350:SHH524353 SRC524350:SRD524353 TAY524350:TAZ524353 TKU524350:TKV524353 TUQ524350:TUR524353 UEM524350:UEN524353 UOI524350:UOJ524353 UYE524350:UYF524353 VIA524350:VIB524353 VRW524350:VRX524353 WBS524350:WBT524353 WLO524350:WLP524353 WVK524350:WVL524353 D589886:D589889 IY589886:IZ589889 SU589886:SV589889 ACQ589886:ACR589889 AMM589886:AMN589889 AWI589886:AWJ589889 BGE589886:BGF589889 BQA589886:BQB589889 BZW589886:BZX589889 CJS589886:CJT589889 CTO589886:CTP589889 DDK589886:DDL589889 DNG589886:DNH589889 DXC589886:DXD589889 EGY589886:EGZ589889 EQU589886:EQV589889 FAQ589886:FAR589889 FKM589886:FKN589889 FUI589886:FUJ589889 GEE589886:GEF589889 GOA589886:GOB589889 GXW589886:GXX589889 HHS589886:HHT589889 HRO589886:HRP589889 IBK589886:IBL589889 ILG589886:ILH589889 IVC589886:IVD589889 JEY589886:JEZ589889 JOU589886:JOV589889 JYQ589886:JYR589889 KIM589886:KIN589889 KSI589886:KSJ589889 LCE589886:LCF589889 LMA589886:LMB589889 LVW589886:LVX589889 MFS589886:MFT589889 MPO589886:MPP589889 MZK589886:MZL589889 NJG589886:NJH589889 NTC589886:NTD589889 OCY589886:OCZ589889 OMU589886:OMV589889 OWQ589886:OWR589889 PGM589886:PGN589889 PQI589886:PQJ589889 QAE589886:QAF589889 QKA589886:QKB589889 QTW589886:QTX589889 RDS589886:RDT589889 RNO589886:RNP589889 RXK589886:RXL589889 SHG589886:SHH589889 SRC589886:SRD589889 TAY589886:TAZ589889 TKU589886:TKV589889 TUQ589886:TUR589889 UEM589886:UEN589889 UOI589886:UOJ589889 UYE589886:UYF589889 VIA589886:VIB589889 VRW589886:VRX589889 WBS589886:WBT589889 WLO589886:WLP589889 WVK589886:WVL589889 D655422:D655425 IY655422:IZ655425 SU655422:SV655425 ACQ655422:ACR655425 AMM655422:AMN655425 AWI655422:AWJ655425 BGE655422:BGF655425 BQA655422:BQB655425 BZW655422:BZX655425 CJS655422:CJT655425 CTO655422:CTP655425 DDK655422:DDL655425 DNG655422:DNH655425 DXC655422:DXD655425 EGY655422:EGZ655425 EQU655422:EQV655425 FAQ655422:FAR655425 FKM655422:FKN655425 FUI655422:FUJ655425 GEE655422:GEF655425 GOA655422:GOB655425 GXW655422:GXX655425 HHS655422:HHT655425 HRO655422:HRP655425 IBK655422:IBL655425 ILG655422:ILH655425 IVC655422:IVD655425 JEY655422:JEZ655425 JOU655422:JOV655425 JYQ655422:JYR655425 KIM655422:KIN655425 KSI655422:KSJ655425 LCE655422:LCF655425 LMA655422:LMB655425 LVW655422:LVX655425 MFS655422:MFT655425 MPO655422:MPP655425 MZK655422:MZL655425 NJG655422:NJH655425 NTC655422:NTD655425 OCY655422:OCZ655425 OMU655422:OMV655425 OWQ655422:OWR655425 PGM655422:PGN655425 PQI655422:PQJ655425 QAE655422:QAF655425 QKA655422:QKB655425 QTW655422:QTX655425 RDS655422:RDT655425 RNO655422:RNP655425 RXK655422:RXL655425 SHG655422:SHH655425 SRC655422:SRD655425 TAY655422:TAZ655425 TKU655422:TKV655425 TUQ655422:TUR655425 UEM655422:UEN655425 UOI655422:UOJ655425 UYE655422:UYF655425 VIA655422:VIB655425 VRW655422:VRX655425 WBS655422:WBT655425 WLO655422:WLP655425 WVK655422:WVL655425 D720958:D720961 IY720958:IZ720961 SU720958:SV720961 ACQ720958:ACR720961 AMM720958:AMN720961 AWI720958:AWJ720961 BGE720958:BGF720961 BQA720958:BQB720961 BZW720958:BZX720961 CJS720958:CJT720961 CTO720958:CTP720961 DDK720958:DDL720961 DNG720958:DNH720961 DXC720958:DXD720961 EGY720958:EGZ720961 EQU720958:EQV720961 FAQ720958:FAR720961 FKM720958:FKN720961 FUI720958:FUJ720961 GEE720958:GEF720961 GOA720958:GOB720961 GXW720958:GXX720961 HHS720958:HHT720961 HRO720958:HRP720961 IBK720958:IBL720961 ILG720958:ILH720961 IVC720958:IVD720961 JEY720958:JEZ720961 JOU720958:JOV720961 JYQ720958:JYR720961 KIM720958:KIN720961 KSI720958:KSJ720961 LCE720958:LCF720961 LMA720958:LMB720961 LVW720958:LVX720961 MFS720958:MFT720961 MPO720958:MPP720961 MZK720958:MZL720961 NJG720958:NJH720961 NTC720958:NTD720961 OCY720958:OCZ720961 OMU720958:OMV720961 OWQ720958:OWR720961 PGM720958:PGN720961 PQI720958:PQJ720961 QAE720958:QAF720961 QKA720958:QKB720961 QTW720958:QTX720961 RDS720958:RDT720961 RNO720958:RNP720961 RXK720958:RXL720961 SHG720958:SHH720961 SRC720958:SRD720961 TAY720958:TAZ720961 TKU720958:TKV720961 TUQ720958:TUR720961 UEM720958:UEN720961 UOI720958:UOJ720961 UYE720958:UYF720961 VIA720958:VIB720961 VRW720958:VRX720961 WBS720958:WBT720961 WLO720958:WLP720961 WVK720958:WVL720961 D786494:D786497 IY786494:IZ786497 SU786494:SV786497 ACQ786494:ACR786497 AMM786494:AMN786497 AWI786494:AWJ786497 BGE786494:BGF786497 BQA786494:BQB786497 BZW786494:BZX786497 CJS786494:CJT786497 CTO786494:CTP786497 DDK786494:DDL786497 DNG786494:DNH786497 DXC786494:DXD786497 EGY786494:EGZ786497 EQU786494:EQV786497 FAQ786494:FAR786497 FKM786494:FKN786497 FUI786494:FUJ786497 GEE786494:GEF786497 GOA786494:GOB786497 GXW786494:GXX786497 HHS786494:HHT786497 HRO786494:HRP786497 IBK786494:IBL786497 ILG786494:ILH786497 IVC786494:IVD786497 JEY786494:JEZ786497 JOU786494:JOV786497 JYQ786494:JYR786497 KIM786494:KIN786497 KSI786494:KSJ786497 LCE786494:LCF786497 LMA786494:LMB786497 LVW786494:LVX786497 MFS786494:MFT786497 MPO786494:MPP786497 MZK786494:MZL786497 NJG786494:NJH786497 NTC786494:NTD786497 OCY786494:OCZ786497 OMU786494:OMV786497 OWQ786494:OWR786497 PGM786494:PGN786497 PQI786494:PQJ786497 QAE786494:QAF786497 QKA786494:QKB786497 QTW786494:QTX786497 RDS786494:RDT786497 RNO786494:RNP786497 RXK786494:RXL786497 SHG786494:SHH786497 SRC786494:SRD786497 TAY786494:TAZ786497 TKU786494:TKV786497 TUQ786494:TUR786497 UEM786494:UEN786497 UOI786494:UOJ786497 UYE786494:UYF786497 VIA786494:VIB786497 VRW786494:VRX786497 WBS786494:WBT786497 WLO786494:WLP786497 WVK786494:WVL786497 D852030:D852033 IY852030:IZ852033 SU852030:SV852033 ACQ852030:ACR852033 AMM852030:AMN852033 AWI852030:AWJ852033 BGE852030:BGF852033 BQA852030:BQB852033 BZW852030:BZX852033 CJS852030:CJT852033 CTO852030:CTP852033 DDK852030:DDL852033 DNG852030:DNH852033 DXC852030:DXD852033 EGY852030:EGZ852033 EQU852030:EQV852033 FAQ852030:FAR852033 FKM852030:FKN852033 FUI852030:FUJ852033 GEE852030:GEF852033 GOA852030:GOB852033 GXW852030:GXX852033 HHS852030:HHT852033 HRO852030:HRP852033 IBK852030:IBL852033 ILG852030:ILH852033 IVC852030:IVD852033 JEY852030:JEZ852033 JOU852030:JOV852033 JYQ852030:JYR852033 KIM852030:KIN852033 KSI852030:KSJ852033 LCE852030:LCF852033 LMA852030:LMB852033 LVW852030:LVX852033 MFS852030:MFT852033 MPO852030:MPP852033 MZK852030:MZL852033 NJG852030:NJH852033 NTC852030:NTD852033 OCY852030:OCZ852033 OMU852030:OMV852033 OWQ852030:OWR852033 PGM852030:PGN852033 PQI852030:PQJ852033 QAE852030:QAF852033 QKA852030:QKB852033 QTW852030:QTX852033 RDS852030:RDT852033 RNO852030:RNP852033 RXK852030:RXL852033 SHG852030:SHH852033 SRC852030:SRD852033 TAY852030:TAZ852033 TKU852030:TKV852033 TUQ852030:TUR852033 UEM852030:UEN852033 UOI852030:UOJ852033 UYE852030:UYF852033 VIA852030:VIB852033 VRW852030:VRX852033 WBS852030:WBT852033 WLO852030:WLP852033 WVK852030:WVL852033 D917566:D917569 IY917566:IZ917569 SU917566:SV917569 ACQ917566:ACR917569 AMM917566:AMN917569 AWI917566:AWJ917569 BGE917566:BGF917569 BQA917566:BQB917569 BZW917566:BZX917569 CJS917566:CJT917569 CTO917566:CTP917569 DDK917566:DDL917569 DNG917566:DNH917569 DXC917566:DXD917569 EGY917566:EGZ917569 EQU917566:EQV917569 FAQ917566:FAR917569 FKM917566:FKN917569 FUI917566:FUJ917569 GEE917566:GEF917569 GOA917566:GOB917569 GXW917566:GXX917569 HHS917566:HHT917569 HRO917566:HRP917569 IBK917566:IBL917569 ILG917566:ILH917569 IVC917566:IVD917569 JEY917566:JEZ917569 JOU917566:JOV917569 JYQ917566:JYR917569 KIM917566:KIN917569 KSI917566:KSJ917569 LCE917566:LCF917569 LMA917566:LMB917569 LVW917566:LVX917569 MFS917566:MFT917569 MPO917566:MPP917569 MZK917566:MZL917569 NJG917566:NJH917569 NTC917566:NTD917569 OCY917566:OCZ917569 OMU917566:OMV917569 OWQ917566:OWR917569 PGM917566:PGN917569 PQI917566:PQJ917569 QAE917566:QAF917569 QKA917566:QKB917569 QTW917566:QTX917569 RDS917566:RDT917569 RNO917566:RNP917569 RXK917566:RXL917569 SHG917566:SHH917569 SRC917566:SRD917569 TAY917566:TAZ917569 TKU917566:TKV917569 TUQ917566:TUR917569 UEM917566:UEN917569 UOI917566:UOJ917569 UYE917566:UYF917569 VIA917566:VIB917569 VRW917566:VRX917569 WBS917566:WBT917569 WLO917566:WLP917569 WVK917566:WVL917569 D983102:D983105 IY983102:IZ983105 SU983102:SV983105 ACQ983102:ACR983105 AMM983102:AMN983105 AWI983102:AWJ983105 BGE983102:BGF983105 BQA983102:BQB983105 BZW983102:BZX983105 CJS983102:CJT983105 CTO983102:CTP983105 DDK983102:DDL983105 DNG983102:DNH983105 DXC983102:DXD983105 EGY983102:EGZ983105 EQU983102:EQV983105 FAQ983102:FAR983105 FKM983102:FKN983105 FUI983102:FUJ983105 GEE983102:GEF983105 GOA983102:GOB983105 GXW983102:GXX983105 HHS983102:HHT983105 HRO983102:HRP983105 IBK983102:IBL983105 ILG983102:ILH983105 IVC983102:IVD983105 JEY983102:JEZ983105 JOU983102:JOV983105 JYQ983102:JYR983105 KIM983102:KIN983105 KSI983102:KSJ983105 LCE983102:LCF983105 LMA983102:LMB983105 LVW983102:LVX983105 MFS983102:MFT983105 MPO983102:MPP983105 MZK983102:MZL983105 NJG983102:NJH983105 NTC983102:NTD983105 OCY983102:OCZ983105 OMU983102:OMV983105 OWQ983102:OWR983105 PGM983102:PGN983105 PQI983102:PQJ983105 QAE983102:QAF983105 QKA983102:QKB983105 QTW983102:QTX983105 RDS983102:RDT983105 RNO983102:RNP983105 RXK983102:RXL983105 SHG983102:SHH983105 SRC983102:SRD983105 TAY983102:TAZ983105 TKU983102:TKV983105 TUQ983102:TUR983105 UEM983102:UEN983105 UOI983102:UOJ983105 UYE983102:UYF983105 VIA983102:VIB983105 VRW983102:VRX983105 WBS983102:WBT983105 WLO983102:WLP983105 WVK983102:WVL983105">
      <formula1>$D$85:$D$419</formula1>
    </dataValidation>
    <dataValidation type="list" errorStyle="warning" allowBlank="1" showInputMessage="1" showErrorMessage="1" errorTitle="FERC ACCOUNT" error="This FERC Account is not included in the drop-down list. Is this the account you want to use?" sqref="D73:D76">
      <formula1>$D$109:$D$443</formula1>
    </dataValidation>
  </dataValidations>
  <pageMargins left="0.7" right="0.7" top="0.75" bottom="0.75" header="0.3" footer="0.3"/>
  <pageSetup scale="8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1"/>
  <sheetViews>
    <sheetView view="pageBreakPreview" zoomScale="80" zoomScaleNormal="85" zoomScaleSheetLayoutView="80" workbookViewId="0"/>
  </sheetViews>
  <sheetFormatPr defaultColWidth="10" defaultRowHeight="12.75"/>
  <cols>
    <col min="1" max="1" width="2.5703125" style="150" customWidth="1"/>
    <col min="2" max="2" width="7.140625" style="150" customWidth="1"/>
    <col min="3" max="3" width="26.7109375" style="150" customWidth="1"/>
    <col min="4" max="4" width="9.7109375" style="150" customWidth="1"/>
    <col min="5" max="5" width="4.7109375" style="150" customWidth="1"/>
    <col min="6" max="6" width="13" style="150" bestFit="1" customWidth="1"/>
    <col min="7" max="7" width="8.7109375" style="150" bestFit="1" customWidth="1"/>
    <col min="8" max="8" width="10.28515625" style="150" customWidth="1"/>
    <col min="9" max="9" width="13" style="150" customWidth="1"/>
    <col min="10" max="10" width="5.7109375" style="150" bestFit="1" customWidth="1"/>
    <col min="11" max="255" width="10" style="150"/>
    <col min="256" max="256" width="2.5703125" style="150" customWidth="1"/>
    <col min="257" max="257" width="7.140625" style="150" customWidth="1"/>
    <col min="258" max="258" width="23.5703125" style="150" customWidth="1"/>
    <col min="259" max="259" width="9.7109375" style="150" customWidth="1"/>
    <col min="260" max="260" width="0" style="150" hidden="1" customWidth="1"/>
    <col min="261" max="261" width="4.7109375" style="150" customWidth="1"/>
    <col min="262" max="262" width="14.42578125" style="150" customWidth="1"/>
    <col min="263" max="263" width="11.140625" style="150" customWidth="1"/>
    <col min="264" max="264" width="10.28515625" style="150" customWidth="1"/>
    <col min="265" max="265" width="13" style="150" customWidth="1"/>
    <col min="266" max="266" width="8.28515625" style="150" customWidth="1"/>
    <col min="267" max="511" width="10" style="150"/>
    <col min="512" max="512" width="2.5703125" style="150" customWidth="1"/>
    <col min="513" max="513" width="7.140625" style="150" customWidth="1"/>
    <col min="514" max="514" width="23.5703125" style="150" customWidth="1"/>
    <col min="515" max="515" width="9.7109375" style="150" customWidth="1"/>
    <col min="516" max="516" width="0" style="150" hidden="1" customWidth="1"/>
    <col min="517" max="517" width="4.7109375" style="150" customWidth="1"/>
    <col min="518" max="518" width="14.42578125" style="150" customWidth="1"/>
    <col min="519" max="519" width="11.140625" style="150" customWidth="1"/>
    <col min="520" max="520" width="10.28515625" style="150" customWidth="1"/>
    <col min="521" max="521" width="13" style="150" customWidth="1"/>
    <col min="522" max="522" width="8.28515625" style="150" customWidth="1"/>
    <col min="523" max="767" width="10" style="150"/>
    <col min="768" max="768" width="2.5703125" style="150" customWidth="1"/>
    <col min="769" max="769" width="7.140625" style="150" customWidth="1"/>
    <col min="770" max="770" width="23.5703125" style="150" customWidth="1"/>
    <col min="771" max="771" width="9.7109375" style="150" customWidth="1"/>
    <col min="772" max="772" width="0" style="150" hidden="1" customWidth="1"/>
    <col min="773" max="773" width="4.7109375" style="150" customWidth="1"/>
    <col min="774" max="774" width="14.42578125" style="150" customWidth="1"/>
    <col min="775" max="775" width="11.140625" style="150" customWidth="1"/>
    <col min="776" max="776" width="10.28515625" style="150" customWidth="1"/>
    <col min="777" max="777" width="13" style="150" customWidth="1"/>
    <col min="778" max="778" width="8.28515625" style="150" customWidth="1"/>
    <col min="779" max="1023" width="10" style="150"/>
    <col min="1024" max="1024" width="2.5703125" style="150" customWidth="1"/>
    <col min="1025" max="1025" width="7.140625" style="150" customWidth="1"/>
    <col min="1026" max="1026" width="23.5703125" style="150" customWidth="1"/>
    <col min="1027" max="1027" width="9.7109375" style="150" customWidth="1"/>
    <col min="1028" max="1028" width="0" style="150" hidden="1" customWidth="1"/>
    <col min="1029" max="1029" width="4.7109375" style="150" customWidth="1"/>
    <col min="1030" max="1030" width="14.42578125" style="150" customWidth="1"/>
    <col min="1031" max="1031" width="11.140625" style="150" customWidth="1"/>
    <col min="1032" max="1032" width="10.28515625" style="150" customWidth="1"/>
    <col min="1033" max="1033" width="13" style="150" customWidth="1"/>
    <col min="1034" max="1034" width="8.28515625" style="150" customWidth="1"/>
    <col min="1035" max="1279" width="10" style="150"/>
    <col min="1280" max="1280" width="2.5703125" style="150" customWidth="1"/>
    <col min="1281" max="1281" width="7.140625" style="150" customWidth="1"/>
    <col min="1282" max="1282" width="23.5703125" style="150" customWidth="1"/>
    <col min="1283" max="1283" width="9.7109375" style="150" customWidth="1"/>
    <col min="1284" max="1284" width="0" style="150" hidden="1" customWidth="1"/>
    <col min="1285" max="1285" width="4.7109375" style="150" customWidth="1"/>
    <col min="1286" max="1286" width="14.42578125" style="150" customWidth="1"/>
    <col min="1287" max="1287" width="11.140625" style="150" customWidth="1"/>
    <col min="1288" max="1288" width="10.28515625" style="150" customWidth="1"/>
    <col min="1289" max="1289" width="13" style="150" customWidth="1"/>
    <col min="1290" max="1290" width="8.28515625" style="150" customWidth="1"/>
    <col min="1291" max="1535" width="10" style="150"/>
    <col min="1536" max="1536" width="2.5703125" style="150" customWidth="1"/>
    <col min="1537" max="1537" width="7.140625" style="150" customWidth="1"/>
    <col min="1538" max="1538" width="23.5703125" style="150" customWidth="1"/>
    <col min="1539" max="1539" width="9.7109375" style="150" customWidth="1"/>
    <col min="1540" max="1540" width="0" style="150" hidden="1" customWidth="1"/>
    <col min="1541" max="1541" width="4.7109375" style="150" customWidth="1"/>
    <col min="1542" max="1542" width="14.42578125" style="150" customWidth="1"/>
    <col min="1543" max="1543" width="11.140625" style="150" customWidth="1"/>
    <col min="1544" max="1544" width="10.28515625" style="150" customWidth="1"/>
    <col min="1545" max="1545" width="13" style="150" customWidth="1"/>
    <col min="1546" max="1546" width="8.28515625" style="150" customWidth="1"/>
    <col min="1547" max="1791" width="10" style="150"/>
    <col min="1792" max="1792" width="2.5703125" style="150" customWidth="1"/>
    <col min="1793" max="1793" width="7.140625" style="150" customWidth="1"/>
    <col min="1794" max="1794" width="23.5703125" style="150" customWidth="1"/>
    <col min="1795" max="1795" width="9.7109375" style="150" customWidth="1"/>
    <col min="1796" max="1796" width="0" style="150" hidden="1" customWidth="1"/>
    <col min="1797" max="1797" width="4.7109375" style="150" customWidth="1"/>
    <col min="1798" max="1798" width="14.42578125" style="150" customWidth="1"/>
    <col min="1799" max="1799" width="11.140625" style="150" customWidth="1"/>
    <col min="1800" max="1800" width="10.28515625" style="150" customWidth="1"/>
    <col min="1801" max="1801" width="13" style="150" customWidth="1"/>
    <col min="1802" max="1802" width="8.28515625" style="150" customWidth="1"/>
    <col min="1803" max="2047" width="10" style="150"/>
    <col min="2048" max="2048" width="2.5703125" style="150" customWidth="1"/>
    <col min="2049" max="2049" width="7.140625" style="150" customWidth="1"/>
    <col min="2050" max="2050" width="23.5703125" style="150" customWidth="1"/>
    <col min="2051" max="2051" width="9.7109375" style="150" customWidth="1"/>
    <col min="2052" max="2052" width="0" style="150" hidden="1" customWidth="1"/>
    <col min="2053" max="2053" width="4.7109375" style="150" customWidth="1"/>
    <col min="2054" max="2054" width="14.42578125" style="150" customWidth="1"/>
    <col min="2055" max="2055" width="11.140625" style="150" customWidth="1"/>
    <col min="2056" max="2056" width="10.28515625" style="150" customWidth="1"/>
    <col min="2057" max="2057" width="13" style="150" customWidth="1"/>
    <col min="2058" max="2058" width="8.28515625" style="150" customWidth="1"/>
    <col min="2059" max="2303" width="10" style="150"/>
    <col min="2304" max="2304" width="2.5703125" style="150" customWidth="1"/>
    <col min="2305" max="2305" width="7.140625" style="150" customWidth="1"/>
    <col min="2306" max="2306" width="23.5703125" style="150" customWidth="1"/>
    <col min="2307" max="2307" width="9.7109375" style="150" customWidth="1"/>
    <col min="2308" max="2308" width="0" style="150" hidden="1" customWidth="1"/>
    <col min="2309" max="2309" width="4.7109375" style="150" customWidth="1"/>
    <col min="2310" max="2310" width="14.42578125" style="150" customWidth="1"/>
    <col min="2311" max="2311" width="11.140625" style="150" customWidth="1"/>
    <col min="2312" max="2312" width="10.28515625" style="150" customWidth="1"/>
    <col min="2313" max="2313" width="13" style="150" customWidth="1"/>
    <col min="2314" max="2314" width="8.28515625" style="150" customWidth="1"/>
    <col min="2315" max="2559" width="10" style="150"/>
    <col min="2560" max="2560" width="2.5703125" style="150" customWidth="1"/>
    <col min="2561" max="2561" width="7.140625" style="150" customWidth="1"/>
    <col min="2562" max="2562" width="23.5703125" style="150" customWidth="1"/>
    <col min="2563" max="2563" width="9.7109375" style="150" customWidth="1"/>
    <col min="2564" max="2564" width="0" style="150" hidden="1" customWidth="1"/>
    <col min="2565" max="2565" width="4.7109375" style="150" customWidth="1"/>
    <col min="2566" max="2566" width="14.42578125" style="150" customWidth="1"/>
    <col min="2567" max="2567" width="11.140625" style="150" customWidth="1"/>
    <col min="2568" max="2568" width="10.28515625" style="150" customWidth="1"/>
    <col min="2569" max="2569" width="13" style="150" customWidth="1"/>
    <col min="2570" max="2570" width="8.28515625" style="150" customWidth="1"/>
    <col min="2571" max="2815" width="10" style="150"/>
    <col min="2816" max="2816" width="2.5703125" style="150" customWidth="1"/>
    <col min="2817" max="2817" width="7.140625" style="150" customWidth="1"/>
    <col min="2818" max="2818" width="23.5703125" style="150" customWidth="1"/>
    <col min="2819" max="2819" width="9.7109375" style="150" customWidth="1"/>
    <col min="2820" max="2820" width="0" style="150" hidden="1" customWidth="1"/>
    <col min="2821" max="2821" width="4.7109375" style="150" customWidth="1"/>
    <col min="2822" max="2822" width="14.42578125" style="150" customWidth="1"/>
    <col min="2823" max="2823" width="11.140625" style="150" customWidth="1"/>
    <col min="2824" max="2824" width="10.28515625" style="150" customWidth="1"/>
    <col min="2825" max="2825" width="13" style="150" customWidth="1"/>
    <col min="2826" max="2826" width="8.28515625" style="150" customWidth="1"/>
    <col min="2827" max="3071" width="10" style="150"/>
    <col min="3072" max="3072" width="2.5703125" style="150" customWidth="1"/>
    <col min="3073" max="3073" width="7.140625" style="150" customWidth="1"/>
    <col min="3074" max="3074" width="23.5703125" style="150" customWidth="1"/>
    <col min="3075" max="3075" width="9.7109375" style="150" customWidth="1"/>
    <col min="3076" max="3076" width="0" style="150" hidden="1" customWidth="1"/>
    <col min="3077" max="3077" width="4.7109375" style="150" customWidth="1"/>
    <col min="3078" max="3078" width="14.42578125" style="150" customWidth="1"/>
    <col min="3079" max="3079" width="11.140625" style="150" customWidth="1"/>
    <col min="3080" max="3080" width="10.28515625" style="150" customWidth="1"/>
    <col min="3081" max="3081" width="13" style="150" customWidth="1"/>
    <col min="3082" max="3082" width="8.28515625" style="150" customWidth="1"/>
    <col min="3083" max="3327" width="10" style="150"/>
    <col min="3328" max="3328" width="2.5703125" style="150" customWidth="1"/>
    <col min="3329" max="3329" width="7.140625" style="150" customWidth="1"/>
    <col min="3330" max="3330" width="23.5703125" style="150" customWidth="1"/>
    <col min="3331" max="3331" width="9.7109375" style="150" customWidth="1"/>
    <col min="3332" max="3332" width="0" style="150" hidden="1" customWidth="1"/>
    <col min="3333" max="3333" width="4.7109375" style="150" customWidth="1"/>
    <col min="3334" max="3334" width="14.42578125" style="150" customWidth="1"/>
    <col min="3335" max="3335" width="11.140625" style="150" customWidth="1"/>
    <col min="3336" max="3336" width="10.28515625" style="150" customWidth="1"/>
    <col min="3337" max="3337" width="13" style="150" customWidth="1"/>
    <col min="3338" max="3338" width="8.28515625" style="150" customWidth="1"/>
    <col min="3339" max="3583" width="10" style="150"/>
    <col min="3584" max="3584" width="2.5703125" style="150" customWidth="1"/>
    <col min="3585" max="3585" width="7.140625" style="150" customWidth="1"/>
    <col min="3586" max="3586" width="23.5703125" style="150" customWidth="1"/>
    <col min="3587" max="3587" width="9.7109375" style="150" customWidth="1"/>
    <col min="3588" max="3588" width="0" style="150" hidden="1" customWidth="1"/>
    <col min="3589" max="3589" width="4.7109375" style="150" customWidth="1"/>
    <col min="3590" max="3590" width="14.42578125" style="150" customWidth="1"/>
    <col min="3591" max="3591" width="11.140625" style="150" customWidth="1"/>
    <col min="3592" max="3592" width="10.28515625" style="150" customWidth="1"/>
    <col min="3593" max="3593" width="13" style="150" customWidth="1"/>
    <col min="3594" max="3594" width="8.28515625" style="150" customWidth="1"/>
    <col min="3595" max="3839" width="10" style="150"/>
    <col min="3840" max="3840" width="2.5703125" style="150" customWidth="1"/>
    <col min="3841" max="3841" width="7.140625" style="150" customWidth="1"/>
    <col min="3842" max="3842" width="23.5703125" style="150" customWidth="1"/>
    <col min="3843" max="3843" width="9.7109375" style="150" customWidth="1"/>
    <col min="3844" max="3844" width="0" style="150" hidden="1" customWidth="1"/>
    <col min="3845" max="3845" width="4.7109375" style="150" customWidth="1"/>
    <col min="3846" max="3846" width="14.42578125" style="150" customWidth="1"/>
    <col min="3847" max="3847" width="11.140625" style="150" customWidth="1"/>
    <col min="3848" max="3848" width="10.28515625" style="150" customWidth="1"/>
    <col min="3849" max="3849" width="13" style="150" customWidth="1"/>
    <col min="3850" max="3850" width="8.28515625" style="150" customWidth="1"/>
    <col min="3851" max="4095" width="10" style="150"/>
    <col min="4096" max="4096" width="2.5703125" style="150" customWidth="1"/>
    <col min="4097" max="4097" width="7.140625" style="150" customWidth="1"/>
    <col min="4098" max="4098" width="23.5703125" style="150" customWidth="1"/>
    <col min="4099" max="4099" width="9.7109375" style="150" customWidth="1"/>
    <col min="4100" max="4100" width="0" style="150" hidden="1" customWidth="1"/>
    <col min="4101" max="4101" width="4.7109375" style="150" customWidth="1"/>
    <col min="4102" max="4102" width="14.42578125" style="150" customWidth="1"/>
    <col min="4103" max="4103" width="11.140625" style="150" customWidth="1"/>
    <col min="4104" max="4104" width="10.28515625" style="150" customWidth="1"/>
    <col min="4105" max="4105" width="13" style="150" customWidth="1"/>
    <col min="4106" max="4106" width="8.28515625" style="150" customWidth="1"/>
    <col min="4107" max="4351" width="10" style="150"/>
    <col min="4352" max="4352" width="2.5703125" style="150" customWidth="1"/>
    <col min="4353" max="4353" width="7.140625" style="150" customWidth="1"/>
    <col min="4354" max="4354" width="23.5703125" style="150" customWidth="1"/>
    <col min="4355" max="4355" width="9.7109375" style="150" customWidth="1"/>
    <col min="4356" max="4356" width="0" style="150" hidden="1" customWidth="1"/>
    <col min="4357" max="4357" width="4.7109375" style="150" customWidth="1"/>
    <col min="4358" max="4358" width="14.42578125" style="150" customWidth="1"/>
    <col min="4359" max="4359" width="11.140625" style="150" customWidth="1"/>
    <col min="4360" max="4360" width="10.28515625" style="150" customWidth="1"/>
    <col min="4361" max="4361" width="13" style="150" customWidth="1"/>
    <col min="4362" max="4362" width="8.28515625" style="150" customWidth="1"/>
    <col min="4363" max="4607" width="10" style="150"/>
    <col min="4608" max="4608" width="2.5703125" style="150" customWidth="1"/>
    <col min="4609" max="4609" width="7.140625" style="150" customWidth="1"/>
    <col min="4610" max="4610" width="23.5703125" style="150" customWidth="1"/>
    <col min="4611" max="4611" width="9.7109375" style="150" customWidth="1"/>
    <col min="4612" max="4612" width="0" style="150" hidden="1" customWidth="1"/>
    <col min="4613" max="4613" width="4.7109375" style="150" customWidth="1"/>
    <col min="4614" max="4614" width="14.42578125" style="150" customWidth="1"/>
    <col min="4615" max="4615" width="11.140625" style="150" customWidth="1"/>
    <col min="4616" max="4616" width="10.28515625" style="150" customWidth="1"/>
    <col min="4617" max="4617" width="13" style="150" customWidth="1"/>
    <col min="4618" max="4618" width="8.28515625" style="150" customWidth="1"/>
    <col min="4619" max="4863" width="10" style="150"/>
    <col min="4864" max="4864" width="2.5703125" style="150" customWidth="1"/>
    <col min="4865" max="4865" width="7.140625" style="150" customWidth="1"/>
    <col min="4866" max="4866" width="23.5703125" style="150" customWidth="1"/>
    <col min="4867" max="4867" width="9.7109375" style="150" customWidth="1"/>
    <col min="4868" max="4868" width="0" style="150" hidden="1" customWidth="1"/>
    <col min="4869" max="4869" width="4.7109375" style="150" customWidth="1"/>
    <col min="4870" max="4870" width="14.42578125" style="150" customWidth="1"/>
    <col min="4871" max="4871" width="11.140625" style="150" customWidth="1"/>
    <col min="4872" max="4872" width="10.28515625" style="150" customWidth="1"/>
    <col min="4873" max="4873" width="13" style="150" customWidth="1"/>
    <col min="4874" max="4874" width="8.28515625" style="150" customWidth="1"/>
    <col min="4875" max="5119" width="10" style="150"/>
    <col min="5120" max="5120" width="2.5703125" style="150" customWidth="1"/>
    <col min="5121" max="5121" width="7.140625" style="150" customWidth="1"/>
    <col min="5122" max="5122" width="23.5703125" style="150" customWidth="1"/>
    <col min="5123" max="5123" width="9.7109375" style="150" customWidth="1"/>
    <col min="5124" max="5124" width="0" style="150" hidden="1" customWidth="1"/>
    <col min="5125" max="5125" width="4.7109375" style="150" customWidth="1"/>
    <col min="5126" max="5126" width="14.42578125" style="150" customWidth="1"/>
    <col min="5127" max="5127" width="11.140625" style="150" customWidth="1"/>
    <col min="5128" max="5128" width="10.28515625" style="150" customWidth="1"/>
    <col min="5129" max="5129" width="13" style="150" customWidth="1"/>
    <col min="5130" max="5130" width="8.28515625" style="150" customWidth="1"/>
    <col min="5131" max="5375" width="10" style="150"/>
    <col min="5376" max="5376" width="2.5703125" style="150" customWidth="1"/>
    <col min="5377" max="5377" width="7.140625" style="150" customWidth="1"/>
    <col min="5378" max="5378" width="23.5703125" style="150" customWidth="1"/>
    <col min="5379" max="5379" width="9.7109375" style="150" customWidth="1"/>
    <col min="5380" max="5380" width="0" style="150" hidden="1" customWidth="1"/>
    <col min="5381" max="5381" width="4.7109375" style="150" customWidth="1"/>
    <col min="5382" max="5382" width="14.42578125" style="150" customWidth="1"/>
    <col min="5383" max="5383" width="11.140625" style="150" customWidth="1"/>
    <col min="5384" max="5384" width="10.28515625" style="150" customWidth="1"/>
    <col min="5385" max="5385" width="13" style="150" customWidth="1"/>
    <col min="5386" max="5386" width="8.28515625" style="150" customWidth="1"/>
    <col min="5387" max="5631" width="10" style="150"/>
    <col min="5632" max="5632" width="2.5703125" style="150" customWidth="1"/>
    <col min="5633" max="5633" width="7.140625" style="150" customWidth="1"/>
    <col min="5634" max="5634" width="23.5703125" style="150" customWidth="1"/>
    <col min="5635" max="5635" width="9.7109375" style="150" customWidth="1"/>
    <col min="5636" max="5636" width="0" style="150" hidden="1" customWidth="1"/>
    <col min="5637" max="5637" width="4.7109375" style="150" customWidth="1"/>
    <col min="5638" max="5638" width="14.42578125" style="150" customWidth="1"/>
    <col min="5639" max="5639" width="11.140625" style="150" customWidth="1"/>
    <col min="5640" max="5640" width="10.28515625" style="150" customWidth="1"/>
    <col min="5641" max="5641" width="13" style="150" customWidth="1"/>
    <col min="5642" max="5642" width="8.28515625" style="150" customWidth="1"/>
    <col min="5643" max="5887" width="10" style="150"/>
    <col min="5888" max="5888" width="2.5703125" style="150" customWidth="1"/>
    <col min="5889" max="5889" width="7.140625" style="150" customWidth="1"/>
    <col min="5890" max="5890" width="23.5703125" style="150" customWidth="1"/>
    <col min="5891" max="5891" width="9.7109375" style="150" customWidth="1"/>
    <col min="5892" max="5892" width="0" style="150" hidden="1" customWidth="1"/>
    <col min="5893" max="5893" width="4.7109375" style="150" customWidth="1"/>
    <col min="5894" max="5894" width="14.42578125" style="150" customWidth="1"/>
    <col min="5895" max="5895" width="11.140625" style="150" customWidth="1"/>
    <col min="5896" max="5896" width="10.28515625" style="150" customWidth="1"/>
    <col min="5897" max="5897" width="13" style="150" customWidth="1"/>
    <col min="5898" max="5898" width="8.28515625" style="150" customWidth="1"/>
    <col min="5899" max="6143" width="10" style="150"/>
    <col min="6144" max="6144" width="2.5703125" style="150" customWidth="1"/>
    <col min="6145" max="6145" width="7.140625" style="150" customWidth="1"/>
    <col min="6146" max="6146" width="23.5703125" style="150" customWidth="1"/>
    <col min="6147" max="6147" width="9.7109375" style="150" customWidth="1"/>
    <col min="6148" max="6148" width="0" style="150" hidden="1" customWidth="1"/>
    <col min="6149" max="6149" width="4.7109375" style="150" customWidth="1"/>
    <col min="6150" max="6150" width="14.42578125" style="150" customWidth="1"/>
    <col min="6151" max="6151" width="11.140625" style="150" customWidth="1"/>
    <col min="6152" max="6152" width="10.28515625" style="150" customWidth="1"/>
    <col min="6153" max="6153" width="13" style="150" customWidth="1"/>
    <col min="6154" max="6154" width="8.28515625" style="150" customWidth="1"/>
    <col min="6155" max="6399" width="10" style="150"/>
    <col min="6400" max="6400" width="2.5703125" style="150" customWidth="1"/>
    <col min="6401" max="6401" width="7.140625" style="150" customWidth="1"/>
    <col min="6402" max="6402" width="23.5703125" style="150" customWidth="1"/>
    <col min="6403" max="6403" width="9.7109375" style="150" customWidth="1"/>
    <col min="6404" max="6404" width="0" style="150" hidden="1" customWidth="1"/>
    <col min="6405" max="6405" width="4.7109375" style="150" customWidth="1"/>
    <col min="6406" max="6406" width="14.42578125" style="150" customWidth="1"/>
    <col min="6407" max="6407" width="11.140625" style="150" customWidth="1"/>
    <col min="6408" max="6408" width="10.28515625" style="150" customWidth="1"/>
    <col min="6409" max="6409" width="13" style="150" customWidth="1"/>
    <col min="6410" max="6410" width="8.28515625" style="150" customWidth="1"/>
    <col min="6411" max="6655" width="10" style="150"/>
    <col min="6656" max="6656" width="2.5703125" style="150" customWidth="1"/>
    <col min="6657" max="6657" width="7.140625" style="150" customWidth="1"/>
    <col min="6658" max="6658" width="23.5703125" style="150" customWidth="1"/>
    <col min="6659" max="6659" width="9.7109375" style="150" customWidth="1"/>
    <col min="6660" max="6660" width="0" style="150" hidden="1" customWidth="1"/>
    <col min="6661" max="6661" width="4.7109375" style="150" customWidth="1"/>
    <col min="6662" max="6662" width="14.42578125" style="150" customWidth="1"/>
    <col min="6663" max="6663" width="11.140625" style="150" customWidth="1"/>
    <col min="6664" max="6664" width="10.28515625" style="150" customWidth="1"/>
    <col min="6665" max="6665" width="13" style="150" customWidth="1"/>
    <col min="6666" max="6666" width="8.28515625" style="150" customWidth="1"/>
    <col min="6667" max="6911" width="10" style="150"/>
    <col min="6912" max="6912" width="2.5703125" style="150" customWidth="1"/>
    <col min="6913" max="6913" width="7.140625" style="150" customWidth="1"/>
    <col min="6914" max="6914" width="23.5703125" style="150" customWidth="1"/>
    <col min="6915" max="6915" width="9.7109375" style="150" customWidth="1"/>
    <col min="6916" max="6916" width="0" style="150" hidden="1" customWidth="1"/>
    <col min="6917" max="6917" width="4.7109375" style="150" customWidth="1"/>
    <col min="6918" max="6918" width="14.42578125" style="150" customWidth="1"/>
    <col min="6919" max="6919" width="11.140625" style="150" customWidth="1"/>
    <col min="6920" max="6920" width="10.28515625" style="150" customWidth="1"/>
    <col min="6921" max="6921" width="13" style="150" customWidth="1"/>
    <col min="6922" max="6922" width="8.28515625" style="150" customWidth="1"/>
    <col min="6923" max="7167" width="10" style="150"/>
    <col min="7168" max="7168" width="2.5703125" style="150" customWidth="1"/>
    <col min="7169" max="7169" width="7.140625" style="150" customWidth="1"/>
    <col min="7170" max="7170" width="23.5703125" style="150" customWidth="1"/>
    <col min="7171" max="7171" width="9.7109375" style="150" customWidth="1"/>
    <col min="7172" max="7172" width="0" style="150" hidden="1" customWidth="1"/>
    <col min="7173" max="7173" width="4.7109375" style="150" customWidth="1"/>
    <col min="7174" max="7174" width="14.42578125" style="150" customWidth="1"/>
    <col min="7175" max="7175" width="11.140625" style="150" customWidth="1"/>
    <col min="7176" max="7176" width="10.28515625" style="150" customWidth="1"/>
    <col min="7177" max="7177" width="13" style="150" customWidth="1"/>
    <col min="7178" max="7178" width="8.28515625" style="150" customWidth="1"/>
    <col min="7179" max="7423" width="10" style="150"/>
    <col min="7424" max="7424" width="2.5703125" style="150" customWidth="1"/>
    <col min="7425" max="7425" width="7.140625" style="150" customWidth="1"/>
    <col min="7426" max="7426" width="23.5703125" style="150" customWidth="1"/>
    <col min="7427" max="7427" width="9.7109375" style="150" customWidth="1"/>
    <col min="7428" max="7428" width="0" style="150" hidden="1" customWidth="1"/>
    <col min="7429" max="7429" width="4.7109375" style="150" customWidth="1"/>
    <col min="7430" max="7430" width="14.42578125" style="150" customWidth="1"/>
    <col min="7431" max="7431" width="11.140625" style="150" customWidth="1"/>
    <col min="7432" max="7432" width="10.28515625" style="150" customWidth="1"/>
    <col min="7433" max="7433" width="13" style="150" customWidth="1"/>
    <col min="7434" max="7434" width="8.28515625" style="150" customWidth="1"/>
    <col min="7435" max="7679" width="10" style="150"/>
    <col min="7680" max="7680" width="2.5703125" style="150" customWidth="1"/>
    <col min="7681" max="7681" width="7.140625" style="150" customWidth="1"/>
    <col min="7682" max="7682" width="23.5703125" style="150" customWidth="1"/>
    <col min="7683" max="7683" width="9.7109375" style="150" customWidth="1"/>
    <col min="7684" max="7684" width="0" style="150" hidden="1" customWidth="1"/>
    <col min="7685" max="7685" width="4.7109375" style="150" customWidth="1"/>
    <col min="7686" max="7686" width="14.42578125" style="150" customWidth="1"/>
    <col min="7687" max="7687" width="11.140625" style="150" customWidth="1"/>
    <col min="7688" max="7688" width="10.28515625" style="150" customWidth="1"/>
    <col min="7689" max="7689" width="13" style="150" customWidth="1"/>
    <col min="7690" max="7690" width="8.28515625" style="150" customWidth="1"/>
    <col min="7691" max="7935" width="10" style="150"/>
    <col min="7936" max="7936" width="2.5703125" style="150" customWidth="1"/>
    <col min="7937" max="7937" width="7.140625" style="150" customWidth="1"/>
    <col min="7938" max="7938" width="23.5703125" style="150" customWidth="1"/>
    <col min="7939" max="7939" width="9.7109375" style="150" customWidth="1"/>
    <col min="7940" max="7940" width="0" style="150" hidden="1" customWidth="1"/>
    <col min="7941" max="7941" width="4.7109375" style="150" customWidth="1"/>
    <col min="7942" max="7942" width="14.42578125" style="150" customWidth="1"/>
    <col min="7943" max="7943" width="11.140625" style="150" customWidth="1"/>
    <col min="7944" max="7944" width="10.28515625" style="150" customWidth="1"/>
    <col min="7945" max="7945" width="13" style="150" customWidth="1"/>
    <col min="7946" max="7946" width="8.28515625" style="150" customWidth="1"/>
    <col min="7947" max="8191" width="10" style="150"/>
    <col min="8192" max="8192" width="2.5703125" style="150" customWidth="1"/>
    <col min="8193" max="8193" width="7.140625" style="150" customWidth="1"/>
    <col min="8194" max="8194" width="23.5703125" style="150" customWidth="1"/>
    <col min="8195" max="8195" width="9.7109375" style="150" customWidth="1"/>
    <col min="8196" max="8196" width="0" style="150" hidden="1" customWidth="1"/>
    <col min="8197" max="8197" width="4.7109375" style="150" customWidth="1"/>
    <col min="8198" max="8198" width="14.42578125" style="150" customWidth="1"/>
    <col min="8199" max="8199" width="11.140625" style="150" customWidth="1"/>
    <col min="8200" max="8200" width="10.28515625" style="150" customWidth="1"/>
    <col min="8201" max="8201" width="13" style="150" customWidth="1"/>
    <col min="8202" max="8202" width="8.28515625" style="150" customWidth="1"/>
    <col min="8203" max="8447" width="10" style="150"/>
    <col min="8448" max="8448" width="2.5703125" style="150" customWidth="1"/>
    <col min="8449" max="8449" width="7.140625" style="150" customWidth="1"/>
    <col min="8450" max="8450" width="23.5703125" style="150" customWidth="1"/>
    <col min="8451" max="8451" width="9.7109375" style="150" customWidth="1"/>
    <col min="8452" max="8452" width="0" style="150" hidden="1" customWidth="1"/>
    <col min="8453" max="8453" width="4.7109375" style="150" customWidth="1"/>
    <col min="8454" max="8454" width="14.42578125" style="150" customWidth="1"/>
    <col min="8455" max="8455" width="11.140625" style="150" customWidth="1"/>
    <col min="8456" max="8456" width="10.28515625" style="150" customWidth="1"/>
    <col min="8457" max="8457" width="13" style="150" customWidth="1"/>
    <col min="8458" max="8458" width="8.28515625" style="150" customWidth="1"/>
    <col min="8459" max="8703" width="10" style="150"/>
    <col min="8704" max="8704" width="2.5703125" style="150" customWidth="1"/>
    <col min="8705" max="8705" width="7.140625" style="150" customWidth="1"/>
    <col min="8706" max="8706" width="23.5703125" style="150" customWidth="1"/>
    <col min="8707" max="8707" width="9.7109375" style="150" customWidth="1"/>
    <col min="8708" max="8708" width="0" style="150" hidden="1" customWidth="1"/>
    <col min="8709" max="8709" width="4.7109375" style="150" customWidth="1"/>
    <col min="8710" max="8710" width="14.42578125" style="150" customWidth="1"/>
    <col min="8711" max="8711" width="11.140625" style="150" customWidth="1"/>
    <col min="8712" max="8712" width="10.28515625" style="150" customWidth="1"/>
    <col min="8713" max="8713" width="13" style="150" customWidth="1"/>
    <col min="8714" max="8714" width="8.28515625" style="150" customWidth="1"/>
    <col min="8715" max="8959" width="10" style="150"/>
    <col min="8960" max="8960" width="2.5703125" style="150" customWidth="1"/>
    <col min="8961" max="8961" width="7.140625" style="150" customWidth="1"/>
    <col min="8962" max="8962" width="23.5703125" style="150" customWidth="1"/>
    <col min="8963" max="8963" width="9.7109375" style="150" customWidth="1"/>
    <col min="8964" max="8964" width="0" style="150" hidden="1" customWidth="1"/>
    <col min="8965" max="8965" width="4.7109375" style="150" customWidth="1"/>
    <col min="8966" max="8966" width="14.42578125" style="150" customWidth="1"/>
    <col min="8967" max="8967" width="11.140625" style="150" customWidth="1"/>
    <col min="8968" max="8968" width="10.28515625" style="150" customWidth="1"/>
    <col min="8969" max="8969" width="13" style="150" customWidth="1"/>
    <col min="8970" max="8970" width="8.28515625" style="150" customWidth="1"/>
    <col min="8971" max="9215" width="10" style="150"/>
    <col min="9216" max="9216" width="2.5703125" style="150" customWidth="1"/>
    <col min="9217" max="9217" width="7.140625" style="150" customWidth="1"/>
    <col min="9218" max="9218" width="23.5703125" style="150" customWidth="1"/>
    <col min="9219" max="9219" width="9.7109375" style="150" customWidth="1"/>
    <col min="9220" max="9220" width="0" style="150" hidden="1" customWidth="1"/>
    <col min="9221" max="9221" width="4.7109375" style="150" customWidth="1"/>
    <col min="9222" max="9222" width="14.42578125" style="150" customWidth="1"/>
    <col min="9223" max="9223" width="11.140625" style="150" customWidth="1"/>
    <col min="9224" max="9224" width="10.28515625" style="150" customWidth="1"/>
    <col min="9225" max="9225" width="13" style="150" customWidth="1"/>
    <col min="9226" max="9226" width="8.28515625" style="150" customWidth="1"/>
    <col min="9227" max="9471" width="10" style="150"/>
    <col min="9472" max="9472" width="2.5703125" style="150" customWidth="1"/>
    <col min="9473" max="9473" width="7.140625" style="150" customWidth="1"/>
    <col min="9474" max="9474" width="23.5703125" style="150" customWidth="1"/>
    <col min="9475" max="9475" width="9.7109375" style="150" customWidth="1"/>
    <col min="9476" max="9476" width="0" style="150" hidden="1" customWidth="1"/>
    <col min="9477" max="9477" width="4.7109375" style="150" customWidth="1"/>
    <col min="9478" max="9478" width="14.42578125" style="150" customWidth="1"/>
    <col min="9479" max="9479" width="11.140625" style="150" customWidth="1"/>
    <col min="9480" max="9480" width="10.28515625" style="150" customWidth="1"/>
    <col min="9481" max="9481" width="13" style="150" customWidth="1"/>
    <col min="9482" max="9482" width="8.28515625" style="150" customWidth="1"/>
    <col min="9483" max="9727" width="10" style="150"/>
    <col min="9728" max="9728" width="2.5703125" style="150" customWidth="1"/>
    <col min="9729" max="9729" width="7.140625" style="150" customWidth="1"/>
    <col min="9730" max="9730" width="23.5703125" style="150" customWidth="1"/>
    <col min="9731" max="9731" width="9.7109375" style="150" customWidth="1"/>
    <col min="9732" max="9732" width="0" style="150" hidden="1" customWidth="1"/>
    <col min="9733" max="9733" width="4.7109375" style="150" customWidth="1"/>
    <col min="9734" max="9734" width="14.42578125" style="150" customWidth="1"/>
    <col min="9735" max="9735" width="11.140625" style="150" customWidth="1"/>
    <col min="9736" max="9736" width="10.28515625" style="150" customWidth="1"/>
    <col min="9737" max="9737" width="13" style="150" customWidth="1"/>
    <col min="9738" max="9738" width="8.28515625" style="150" customWidth="1"/>
    <col min="9739" max="9983" width="10" style="150"/>
    <col min="9984" max="9984" width="2.5703125" style="150" customWidth="1"/>
    <col min="9985" max="9985" width="7.140625" style="150" customWidth="1"/>
    <col min="9986" max="9986" width="23.5703125" style="150" customWidth="1"/>
    <col min="9987" max="9987" width="9.7109375" style="150" customWidth="1"/>
    <col min="9988" max="9988" width="0" style="150" hidden="1" customWidth="1"/>
    <col min="9989" max="9989" width="4.7109375" style="150" customWidth="1"/>
    <col min="9990" max="9990" width="14.42578125" style="150" customWidth="1"/>
    <col min="9991" max="9991" width="11.140625" style="150" customWidth="1"/>
    <col min="9992" max="9992" width="10.28515625" style="150" customWidth="1"/>
    <col min="9993" max="9993" width="13" style="150" customWidth="1"/>
    <col min="9994" max="9994" width="8.28515625" style="150" customWidth="1"/>
    <col min="9995" max="10239" width="10" style="150"/>
    <col min="10240" max="10240" width="2.5703125" style="150" customWidth="1"/>
    <col min="10241" max="10241" width="7.140625" style="150" customWidth="1"/>
    <col min="10242" max="10242" width="23.5703125" style="150" customWidth="1"/>
    <col min="10243" max="10243" width="9.7109375" style="150" customWidth="1"/>
    <col min="10244" max="10244" width="0" style="150" hidden="1" customWidth="1"/>
    <col min="10245" max="10245" width="4.7109375" style="150" customWidth="1"/>
    <col min="10246" max="10246" width="14.42578125" style="150" customWidth="1"/>
    <col min="10247" max="10247" width="11.140625" style="150" customWidth="1"/>
    <col min="10248" max="10248" width="10.28515625" style="150" customWidth="1"/>
    <col min="10249" max="10249" width="13" style="150" customWidth="1"/>
    <col min="10250" max="10250" width="8.28515625" style="150" customWidth="1"/>
    <col min="10251" max="10495" width="10" style="150"/>
    <col min="10496" max="10496" width="2.5703125" style="150" customWidth="1"/>
    <col min="10497" max="10497" width="7.140625" style="150" customWidth="1"/>
    <col min="10498" max="10498" width="23.5703125" style="150" customWidth="1"/>
    <col min="10499" max="10499" width="9.7109375" style="150" customWidth="1"/>
    <col min="10500" max="10500" width="0" style="150" hidden="1" customWidth="1"/>
    <col min="10501" max="10501" width="4.7109375" style="150" customWidth="1"/>
    <col min="10502" max="10502" width="14.42578125" style="150" customWidth="1"/>
    <col min="10503" max="10503" width="11.140625" style="150" customWidth="1"/>
    <col min="10504" max="10504" width="10.28515625" style="150" customWidth="1"/>
    <col min="10505" max="10505" width="13" style="150" customWidth="1"/>
    <col min="10506" max="10506" width="8.28515625" style="150" customWidth="1"/>
    <col min="10507" max="10751" width="10" style="150"/>
    <col min="10752" max="10752" width="2.5703125" style="150" customWidth="1"/>
    <col min="10753" max="10753" width="7.140625" style="150" customWidth="1"/>
    <col min="10754" max="10754" width="23.5703125" style="150" customWidth="1"/>
    <col min="10755" max="10755" width="9.7109375" style="150" customWidth="1"/>
    <col min="10756" max="10756" width="0" style="150" hidden="1" customWidth="1"/>
    <col min="10757" max="10757" width="4.7109375" style="150" customWidth="1"/>
    <col min="10758" max="10758" width="14.42578125" style="150" customWidth="1"/>
    <col min="10759" max="10759" width="11.140625" style="150" customWidth="1"/>
    <col min="10760" max="10760" width="10.28515625" style="150" customWidth="1"/>
    <col min="10761" max="10761" width="13" style="150" customWidth="1"/>
    <col min="10762" max="10762" width="8.28515625" style="150" customWidth="1"/>
    <col min="10763" max="11007" width="10" style="150"/>
    <col min="11008" max="11008" width="2.5703125" style="150" customWidth="1"/>
    <col min="11009" max="11009" width="7.140625" style="150" customWidth="1"/>
    <col min="11010" max="11010" width="23.5703125" style="150" customWidth="1"/>
    <col min="11011" max="11011" width="9.7109375" style="150" customWidth="1"/>
    <col min="11012" max="11012" width="0" style="150" hidden="1" customWidth="1"/>
    <col min="11013" max="11013" width="4.7109375" style="150" customWidth="1"/>
    <col min="11014" max="11014" width="14.42578125" style="150" customWidth="1"/>
    <col min="11015" max="11015" width="11.140625" style="150" customWidth="1"/>
    <col min="11016" max="11016" width="10.28515625" style="150" customWidth="1"/>
    <col min="11017" max="11017" width="13" style="150" customWidth="1"/>
    <col min="11018" max="11018" width="8.28515625" style="150" customWidth="1"/>
    <col min="11019" max="11263" width="10" style="150"/>
    <col min="11264" max="11264" width="2.5703125" style="150" customWidth="1"/>
    <col min="11265" max="11265" width="7.140625" style="150" customWidth="1"/>
    <col min="11266" max="11266" width="23.5703125" style="150" customWidth="1"/>
    <col min="11267" max="11267" width="9.7109375" style="150" customWidth="1"/>
    <col min="11268" max="11268" width="0" style="150" hidden="1" customWidth="1"/>
    <col min="11269" max="11269" width="4.7109375" style="150" customWidth="1"/>
    <col min="11270" max="11270" width="14.42578125" style="150" customWidth="1"/>
    <col min="11271" max="11271" width="11.140625" style="150" customWidth="1"/>
    <col min="11272" max="11272" width="10.28515625" style="150" customWidth="1"/>
    <col min="11273" max="11273" width="13" style="150" customWidth="1"/>
    <col min="11274" max="11274" width="8.28515625" style="150" customWidth="1"/>
    <col min="11275" max="11519" width="10" style="150"/>
    <col min="11520" max="11520" width="2.5703125" style="150" customWidth="1"/>
    <col min="11521" max="11521" width="7.140625" style="150" customWidth="1"/>
    <col min="11522" max="11522" width="23.5703125" style="150" customWidth="1"/>
    <col min="11523" max="11523" width="9.7109375" style="150" customWidth="1"/>
    <col min="11524" max="11524" width="0" style="150" hidden="1" customWidth="1"/>
    <col min="11525" max="11525" width="4.7109375" style="150" customWidth="1"/>
    <col min="11526" max="11526" width="14.42578125" style="150" customWidth="1"/>
    <col min="11527" max="11527" width="11.140625" style="150" customWidth="1"/>
    <col min="11528" max="11528" width="10.28515625" style="150" customWidth="1"/>
    <col min="11529" max="11529" width="13" style="150" customWidth="1"/>
    <col min="11530" max="11530" width="8.28515625" style="150" customWidth="1"/>
    <col min="11531" max="11775" width="10" style="150"/>
    <col min="11776" max="11776" width="2.5703125" style="150" customWidth="1"/>
    <col min="11777" max="11777" width="7.140625" style="150" customWidth="1"/>
    <col min="11778" max="11778" width="23.5703125" style="150" customWidth="1"/>
    <col min="11779" max="11779" width="9.7109375" style="150" customWidth="1"/>
    <col min="11780" max="11780" width="0" style="150" hidden="1" customWidth="1"/>
    <col min="11781" max="11781" width="4.7109375" style="150" customWidth="1"/>
    <col min="11782" max="11782" width="14.42578125" style="150" customWidth="1"/>
    <col min="11783" max="11783" width="11.140625" style="150" customWidth="1"/>
    <col min="11784" max="11784" width="10.28515625" style="150" customWidth="1"/>
    <col min="11785" max="11785" width="13" style="150" customWidth="1"/>
    <col min="11786" max="11786" width="8.28515625" style="150" customWidth="1"/>
    <col min="11787" max="12031" width="10" style="150"/>
    <col min="12032" max="12032" width="2.5703125" style="150" customWidth="1"/>
    <col min="12033" max="12033" width="7.140625" style="150" customWidth="1"/>
    <col min="12034" max="12034" width="23.5703125" style="150" customWidth="1"/>
    <col min="12035" max="12035" width="9.7109375" style="150" customWidth="1"/>
    <col min="12036" max="12036" width="0" style="150" hidden="1" customWidth="1"/>
    <col min="12037" max="12037" width="4.7109375" style="150" customWidth="1"/>
    <col min="12038" max="12038" width="14.42578125" style="150" customWidth="1"/>
    <col min="12039" max="12039" width="11.140625" style="150" customWidth="1"/>
    <col min="12040" max="12040" width="10.28515625" style="150" customWidth="1"/>
    <col min="12041" max="12041" width="13" style="150" customWidth="1"/>
    <col min="12042" max="12042" width="8.28515625" style="150" customWidth="1"/>
    <col min="12043" max="12287" width="10" style="150"/>
    <col min="12288" max="12288" width="2.5703125" style="150" customWidth="1"/>
    <col min="12289" max="12289" width="7.140625" style="150" customWidth="1"/>
    <col min="12290" max="12290" width="23.5703125" style="150" customWidth="1"/>
    <col min="12291" max="12291" width="9.7109375" style="150" customWidth="1"/>
    <col min="12292" max="12292" width="0" style="150" hidden="1" customWidth="1"/>
    <col min="12293" max="12293" width="4.7109375" style="150" customWidth="1"/>
    <col min="12294" max="12294" width="14.42578125" style="150" customWidth="1"/>
    <col min="12295" max="12295" width="11.140625" style="150" customWidth="1"/>
    <col min="12296" max="12296" width="10.28515625" style="150" customWidth="1"/>
    <col min="12297" max="12297" width="13" style="150" customWidth="1"/>
    <col min="12298" max="12298" width="8.28515625" style="150" customWidth="1"/>
    <col min="12299" max="12543" width="10" style="150"/>
    <col min="12544" max="12544" width="2.5703125" style="150" customWidth="1"/>
    <col min="12545" max="12545" width="7.140625" style="150" customWidth="1"/>
    <col min="12546" max="12546" width="23.5703125" style="150" customWidth="1"/>
    <col min="12547" max="12547" width="9.7109375" style="150" customWidth="1"/>
    <col min="12548" max="12548" width="0" style="150" hidden="1" customWidth="1"/>
    <col min="12549" max="12549" width="4.7109375" style="150" customWidth="1"/>
    <col min="12550" max="12550" width="14.42578125" style="150" customWidth="1"/>
    <col min="12551" max="12551" width="11.140625" style="150" customWidth="1"/>
    <col min="12552" max="12552" width="10.28515625" style="150" customWidth="1"/>
    <col min="12553" max="12553" width="13" style="150" customWidth="1"/>
    <col min="12554" max="12554" width="8.28515625" style="150" customWidth="1"/>
    <col min="12555" max="12799" width="10" style="150"/>
    <col min="12800" max="12800" width="2.5703125" style="150" customWidth="1"/>
    <col min="12801" max="12801" width="7.140625" style="150" customWidth="1"/>
    <col min="12802" max="12802" width="23.5703125" style="150" customWidth="1"/>
    <col min="12803" max="12803" width="9.7109375" style="150" customWidth="1"/>
    <col min="12804" max="12804" width="0" style="150" hidden="1" customWidth="1"/>
    <col min="12805" max="12805" width="4.7109375" style="150" customWidth="1"/>
    <col min="12806" max="12806" width="14.42578125" style="150" customWidth="1"/>
    <col min="12807" max="12807" width="11.140625" style="150" customWidth="1"/>
    <col min="12808" max="12808" width="10.28515625" style="150" customWidth="1"/>
    <col min="12809" max="12809" width="13" style="150" customWidth="1"/>
    <col min="12810" max="12810" width="8.28515625" style="150" customWidth="1"/>
    <col min="12811" max="13055" width="10" style="150"/>
    <col min="13056" max="13056" width="2.5703125" style="150" customWidth="1"/>
    <col min="13057" max="13057" width="7.140625" style="150" customWidth="1"/>
    <col min="13058" max="13058" width="23.5703125" style="150" customWidth="1"/>
    <col min="13059" max="13059" width="9.7109375" style="150" customWidth="1"/>
    <col min="13060" max="13060" width="0" style="150" hidden="1" customWidth="1"/>
    <col min="13061" max="13061" width="4.7109375" style="150" customWidth="1"/>
    <col min="13062" max="13062" width="14.42578125" style="150" customWidth="1"/>
    <col min="13063" max="13063" width="11.140625" style="150" customWidth="1"/>
    <col min="13064" max="13064" width="10.28515625" style="150" customWidth="1"/>
    <col min="13065" max="13065" width="13" style="150" customWidth="1"/>
    <col min="13066" max="13066" width="8.28515625" style="150" customWidth="1"/>
    <col min="13067" max="13311" width="10" style="150"/>
    <col min="13312" max="13312" width="2.5703125" style="150" customWidth="1"/>
    <col min="13313" max="13313" width="7.140625" style="150" customWidth="1"/>
    <col min="13314" max="13314" width="23.5703125" style="150" customWidth="1"/>
    <col min="13315" max="13315" width="9.7109375" style="150" customWidth="1"/>
    <col min="13316" max="13316" width="0" style="150" hidden="1" customWidth="1"/>
    <col min="13317" max="13317" width="4.7109375" style="150" customWidth="1"/>
    <col min="13318" max="13318" width="14.42578125" style="150" customWidth="1"/>
    <col min="13319" max="13319" width="11.140625" style="150" customWidth="1"/>
    <col min="13320" max="13320" width="10.28515625" style="150" customWidth="1"/>
    <col min="13321" max="13321" width="13" style="150" customWidth="1"/>
    <col min="13322" max="13322" width="8.28515625" style="150" customWidth="1"/>
    <col min="13323" max="13567" width="10" style="150"/>
    <col min="13568" max="13568" width="2.5703125" style="150" customWidth="1"/>
    <col min="13569" max="13569" width="7.140625" style="150" customWidth="1"/>
    <col min="13570" max="13570" width="23.5703125" style="150" customWidth="1"/>
    <col min="13571" max="13571" width="9.7109375" style="150" customWidth="1"/>
    <col min="13572" max="13572" width="0" style="150" hidden="1" customWidth="1"/>
    <col min="13573" max="13573" width="4.7109375" style="150" customWidth="1"/>
    <col min="13574" max="13574" width="14.42578125" style="150" customWidth="1"/>
    <col min="13575" max="13575" width="11.140625" style="150" customWidth="1"/>
    <col min="13576" max="13576" width="10.28515625" style="150" customWidth="1"/>
    <col min="13577" max="13577" width="13" style="150" customWidth="1"/>
    <col min="13578" max="13578" width="8.28515625" style="150" customWidth="1"/>
    <col min="13579" max="13823" width="10" style="150"/>
    <col min="13824" max="13824" width="2.5703125" style="150" customWidth="1"/>
    <col min="13825" max="13825" width="7.140625" style="150" customWidth="1"/>
    <col min="13826" max="13826" width="23.5703125" style="150" customWidth="1"/>
    <col min="13827" max="13827" width="9.7109375" style="150" customWidth="1"/>
    <col min="13828" max="13828" width="0" style="150" hidden="1" customWidth="1"/>
    <col min="13829" max="13829" width="4.7109375" style="150" customWidth="1"/>
    <col min="13830" max="13830" width="14.42578125" style="150" customWidth="1"/>
    <col min="13831" max="13831" width="11.140625" style="150" customWidth="1"/>
    <col min="13832" max="13832" width="10.28515625" style="150" customWidth="1"/>
    <col min="13833" max="13833" width="13" style="150" customWidth="1"/>
    <col min="13834" max="13834" width="8.28515625" style="150" customWidth="1"/>
    <col min="13835" max="14079" width="10" style="150"/>
    <col min="14080" max="14080" width="2.5703125" style="150" customWidth="1"/>
    <col min="14081" max="14081" width="7.140625" style="150" customWidth="1"/>
    <col min="14082" max="14082" width="23.5703125" style="150" customWidth="1"/>
    <col min="14083" max="14083" width="9.7109375" style="150" customWidth="1"/>
    <col min="14084" max="14084" width="0" style="150" hidden="1" customWidth="1"/>
    <col min="14085" max="14085" width="4.7109375" style="150" customWidth="1"/>
    <col min="14086" max="14086" width="14.42578125" style="150" customWidth="1"/>
    <col min="14087" max="14087" width="11.140625" style="150" customWidth="1"/>
    <col min="14088" max="14088" width="10.28515625" style="150" customWidth="1"/>
    <col min="14089" max="14089" width="13" style="150" customWidth="1"/>
    <col min="14090" max="14090" width="8.28515625" style="150" customWidth="1"/>
    <col min="14091" max="14335" width="10" style="150"/>
    <col min="14336" max="14336" width="2.5703125" style="150" customWidth="1"/>
    <col min="14337" max="14337" width="7.140625" style="150" customWidth="1"/>
    <col min="14338" max="14338" width="23.5703125" style="150" customWidth="1"/>
    <col min="14339" max="14339" width="9.7109375" style="150" customWidth="1"/>
    <col min="14340" max="14340" width="0" style="150" hidden="1" customWidth="1"/>
    <col min="14341" max="14341" width="4.7109375" style="150" customWidth="1"/>
    <col min="14342" max="14342" width="14.42578125" style="150" customWidth="1"/>
    <col min="14343" max="14343" width="11.140625" style="150" customWidth="1"/>
    <col min="14344" max="14344" width="10.28515625" style="150" customWidth="1"/>
    <col min="14345" max="14345" width="13" style="150" customWidth="1"/>
    <col min="14346" max="14346" width="8.28515625" style="150" customWidth="1"/>
    <col min="14347" max="14591" width="10" style="150"/>
    <col min="14592" max="14592" width="2.5703125" style="150" customWidth="1"/>
    <col min="14593" max="14593" width="7.140625" style="150" customWidth="1"/>
    <col min="14594" max="14594" width="23.5703125" style="150" customWidth="1"/>
    <col min="14595" max="14595" width="9.7109375" style="150" customWidth="1"/>
    <col min="14596" max="14596" width="0" style="150" hidden="1" customWidth="1"/>
    <col min="14597" max="14597" width="4.7109375" style="150" customWidth="1"/>
    <col min="14598" max="14598" width="14.42578125" style="150" customWidth="1"/>
    <col min="14599" max="14599" width="11.140625" style="150" customWidth="1"/>
    <col min="14600" max="14600" width="10.28515625" style="150" customWidth="1"/>
    <col min="14601" max="14601" width="13" style="150" customWidth="1"/>
    <col min="14602" max="14602" width="8.28515625" style="150" customWidth="1"/>
    <col min="14603" max="14847" width="10" style="150"/>
    <col min="14848" max="14848" width="2.5703125" style="150" customWidth="1"/>
    <col min="14849" max="14849" width="7.140625" style="150" customWidth="1"/>
    <col min="14850" max="14850" width="23.5703125" style="150" customWidth="1"/>
    <col min="14851" max="14851" width="9.7109375" style="150" customWidth="1"/>
    <col min="14852" max="14852" width="0" style="150" hidden="1" customWidth="1"/>
    <col min="14853" max="14853" width="4.7109375" style="150" customWidth="1"/>
    <col min="14854" max="14854" width="14.42578125" style="150" customWidth="1"/>
    <col min="14855" max="14855" width="11.140625" style="150" customWidth="1"/>
    <col min="14856" max="14856" width="10.28515625" style="150" customWidth="1"/>
    <col min="14857" max="14857" width="13" style="150" customWidth="1"/>
    <col min="14858" max="14858" width="8.28515625" style="150" customWidth="1"/>
    <col min="14859" max="15103" width="10" style="150"/>
    <col min="15104" max="15104" width="2.5703125" style="150" customWidth="1"/>
    <col min="15105" max="15105" width="7.140625" style="150" customWidth="1"/>
    <col min="15106" max="15106" width="23.5703125" style="150" customWidth="1"/>
    <col min="15107" max="15107" width="9.7109375" style="150" customWidth="1"/>
    <col min="15108" max="15108" width="0" style="150" hidden="1" customWidth="1"/>
    <col min="15109" max="15109" width="4.7109375" style="150" customWidth="1"/>
    <col min="15110" max="15110" width="14.42578125" style="150" customWidth="1"/>
    <col min="15111" max="15111" width="11.140625" style="150" customWidth="1"/>
    <col min="15112" max="15112" width="10.28515625" style="150" customWidth="1"/>
    <col min="15113" max="15113" width="13" style="150" customWidth="1"/>
    <col min="15114" max="15114" width="8.28515625" style="150" customWidth="1"/>
    <col min="15115" max="15359" width="10" style="150"/>
    <col min="15360" max="15360" width="2.5703125" style="150" customWidth="1"/>
    <col min="15361" max="15361" width="7.140625" style="150" customWidth="1"/>
    <col min="15362" max="15362" width="23.5703125" style="150" customWidth="1"/>
    <col min="15363" max="15363" width="9.7109375" style="150" customWidth="1"/>
    <col min="15364" max="15364" width="0" style="150" hidden="1" customWidth="1"/>
    <col min="15365" max="15365" width="4.7109375" style="150" customWidth="1"/>
    <col min="15366" max="15366" width="14.42578125" style="150" customWidth="1"/>
    <col min="15367" max="15367" width="11.140625" style="150" customWidth="1"/>
    <col min="15368" max="15368" width="10.28515625" style="150" customWidth="1"/>
    <col min="15369" max="15369" width="13" style="150" customWidth="1"/>
    <col min="15370" max="15370" width="8.28515625" style="150" customWidth="1"/>
    <col min="15371" max="15615" width="10" style="150"/>
    <col min="15616" max="15616" width="2.5703125" style="150" customWidth="1"/>
    <col min="15617" max="15617" width="7.140625" style="150" customWidth="1"/>
    <col min="15618" max="15618" width="23.5703125" style="150" customWidth="1"/>
    <col min="15619" max="15619" width="9.7109375" style="150" customWidth="1"/>
    <col min="15620" max="15620" width="0" style="150" hidden="1" customWidth="1"/>
    <col min="15621" max="15621" width="4.7109375" style="150" customWidth="1"/>
    <col min="15622" max="15622" width="14.42578125" style="150" customWidth="1"/>
    <col min="15623" max="15623" width="11.140625" style="150" customWidth="1"/>
    <col min="15624" max="15624" width="10.28515625" style="150" customWidth="1"/>
    <col min="15625" max="15625" width="13" style="150" customWidth="1"/>
    <col min="15626" max="15626" width="8.28515625" style="150" customWidth="1"/>
    <col min="15627" max="15871" width="10" style="150"/>
    <col min="15872" max="15872" width="2.5703125" style="150" customWidth="1"/>
    <col min="15873" max="15873" width="7.140625" style="150" customWidth="1"/>
    <col min="15874" max="15874" width="23.5703125" style="150" customWidth="1"/>
    <col min="15875" max="15875" width="9.7109375" style="150" customWidth="1"/>
    <col min="15876" max="15876" width="0" style="150" hidden="1" customWidth="1"/>
    <col min="15877" max="15877" width="4.7109375" style="150" customWidth="1"/>
    <col min="15878" max="15878" width="14.42578125" style="150" customWidth="1"/>
    <col min="15879" max="15879" width="11.140625" style="150" customWidth="1"/>
    <col min="15880" max="15880" width="10.28515625" style="150" customWidth="1"/>
    <col min="15881" max="15881" width="13" style="150" customWidth="1"/>
    <col min="15882" max="15882" width="8.28515625" style="150" customWidth="1"/>
    <col min="15883" max="16127" width="10" style="150"/>
    <col min="16128" max="16128" width="2.5703125" style="150" customWidth="1"/>
    <col min="16129" max="16129" width="7.140625" style="150" customWidth="1"/>
    <col min="16130" max="16130" width="23.5703125" style="150" customWidth="1"/>
    <col min="16131" max="16131" width="9.7109375" style="150" customWidth="1"/>
    <col min="16132" max="16132" width="0" style="150" hidden="1" customWidth="1"/>
    <col min="16133" max="16133" width="4.7109375" style="150" customWidth="1"/>
    <col min="16134" max="16134" width="14.42578125" style="150" customWidth="1"/>
    <col min="16135" max="16135" width="11.140625" style="150" customWidth="1"/>
    <col min="16136" max="16136" width="10.28515625" style="150" customWidth="1"/>
    <col min="16137" max="16137" width="13" style="150" customWidth="1"/>
    <col min="16138" max="16138" width="8.28515625" style="150" customWidth="1"/>
    <col min="16139" max="16384" width="10" style="150"/>
  </cols>
  <sheetData>
    <row r="1" spans="1:10" ht="12" customHeight="1">
      <c r="B1" s="151" t="str">
        <f>'Page 8.4'!B1</f>
        <v>PacifiCorp</v>
      </c>
      <c r="D1" s="152"/>
      <c r="E1" s="152"/>
      <c r="F1" s="152"/>
      <c r="G1" s="152"/>
      <c r="H1" s="152"/>
      <c r="I1" s="152" t="s">
        <v>590</v>
      </c>
      <c r="J1" s="153" t="s">
        <v>591</v>
      </c>
    </row>
    <row r="2" spans="1:10" ht="12" customHeight="1">
      <c r="B2" s="151" t="s">
        <v>566</v>
      </c>
      <c r="D2" s="152"/>
      <c r="E2" s="152"/>
      <c r="F2" s="152"/>
      <c r="G2" s="152"/>
      <c r="H2" s="152"/>
      <c r="I2" s="152"/>
      <c r="J2" s="153"/>
    </row>
    <row r="3" spans="1:10" ht="12" customHeight="1">
      <c r="B3" s="151" t="s">
        <v>600</v>
      </c>
      <c r="D3" s="152"/>
      <c r="E3" s="152"/>
      <c r="F3" s="152"/>
      <c r="G3" s="152"/>
      <c r="H3" s="152"/>
      <c r="I3" s="152"/>
      <c r="J3" s="153"/>
    </row>
    <row r="4" spans="1:10" ht="12" customHeight="1">
      <c r="D4" s="152"/>
      <c r="E4" s="152"/>
      <c r="F4" s="152"/>
      <c r="G4" s="152"/>
      <c r="H4" s="152"/>
      <c r="I4" s="152"/>
      <c r="J4" s="153"/>
    </row>
    <row r="5" spans="1:10" ht="12" customHeight="1">
      <c r="D5" s="152"/>
      <c r="E5" s="152"/>
      <c r="F5" s="152"/>
      <c r="G5" s="152"/>
      <c r="H5" s="152"/>
      <c r="I5" s="152"/>
      <c r="J5" s="153"/>
    </row>
    <row r="6" spans="1:10" ht="12" customHeight="1">
      <c r="D6" s="152"/>
      <c r="E6" s="152"/>
      <c r="F6" s="152" t="s">
        <v>58</v>
      </c>
      <c r="G6" s="152"/>
      <c r="H6" s="152"/>
      <c r="I6" s="152" t="s">
        <v>588</v>
      </c>
      <c r="J6" s="153"/>
    </row>
    <row r="7" spans="1:10" ht="12" customHeight="1">
      <c r="D7" s="154" t="s">
        <v>59</v>
      </c>
      <c r="E7" s="154" t="s">
        <v>41</v>
      </c>
      <c r="F7" s="154" t="s">
        <v>60</v>
      </c>
      <c r="G7" s="154" t="s">
        <v>61</v>
      </c>
      <c r="H7" s="154" t="s">
        <v>62</v>
      </c>
      <c r="I7" s="154" t="s">
        <v>63</v>
      </c>
      <c r="J7" s="155" t="s">
        <v>64</v>
      </c>
    </row>
    <row r="8" spans="1:10" ht="12" customHeight="1">
      <c r="A8" s="156"/>
      <c r="B8" s="145" t="s">
        <v>578</v>
      </c>
      <c r="C8" s="156"/>
      <c r="D8" s="157"/>
      <c r="E8" s="157"/>
      <c r="F8" s="157"/>
      <c r="G8" s="157"/>
      <c r="H8" s="157"/>
      <c r="I8" s="158"/>
      <c r="J8" s="159"/>
    </row>
    <row r="9" spans="1:10" ht="12" customHeight="1">
      <c r="A9" s="156"/>
      <c r="B9" s="137" t="s">
        <v>551</v>
      </c>
      <c r="C9" s="156"/>
      <c r="D9" s="157">
        <v>282</v>
      </c>
      <c r="E9" s="157" t="s">
        <v>587</v>
      </c>
      <c r="F9" s="187">
        <v>-160681</v>
      </c>
      <c r="G9" s="158" t="s">
        <v>265</v>
      </c>
      <c r="H9" s="161">
        <f>'Page 8.4'!$I$59</f>
        <v>0.21577192756641544</v>
      </c>
      <c r="I9" s="183">
        <f t="shared" ref="I9:I18" si="0">F9*H9</f>
        <v>-34670.449093299198</v>
      </c>
      <c r="J9" s="159"/>
    </row>
    <row r="10" spans="1:10" ht="12" customHeight="1">
      <c r="A10" s="156"/>
      <c r="B10" s="23" t="s">
        <v>552</v>
      </c>
      <c r="C10" s="156"/>
      <c r="D10" s="157">
        <v>282</v>
      </c>
      <c r="E10" s="157" t="s">
        <v>587</v>
      </c>
      <c r="F10" s="187">
        <v>-1035367</v>
      </c>
      <c r="G10" s="158" t="s">
        <v>265</v>
      </c>
      <c r="H10" s="161">
        <f>'Page 8.4'!$I$59</f>
        <v>0.21577192756641544</v>
      </c>
      <c r="I10" s="183">
        <f t="shared" si="0"/>
        <v>-223403.13332865687</v>
      </c>
      <c r="J10" s="159"/>
    </row>
    <row r="11" spans="1:10" ht="12" customHeight="1">
      <c r="A11" s="156"/>
      <c r="B11" s="23" t="s">
        <v>553</v>
      </c>
      <c r="C11" s="156"/>
      <c r="D11" s="157">
        <v>282</v>
      </c>
      <c r="E11" s="157" t="s">
        <v>587</v>
      </c>
      <c r="F11" s="187">
        <v>-243134</v>
      </c>
      <c r="G11" s="158" t="s">
        <v>26</v>
      </c>
      <c r="H11" s="161">
        <v>0</v>
      </c>
      <c r="I11" s="183">
        <f t="shared" si="0"/>
        <v>0</v>
      </c>
      <c r="J11" s="159"/>
    </row>
    <row r="12" spans="1:10" ht="12" customHeight="1">
      <c r="A12" s="156"/>
      <c r="B12" s="23" t="s">
        <v>553</v>
      </c>
      <c r="C12" s="156"/>
      <c r="D12" s="157">
        <v>282</v>
      </c>
      <c r="E12" s="157" t="s">
        <v>587</v>
      </c>
      <c r="F12" s="187">
        <v>-305877</v>
      </c>
      <c r="G12" s="158" t="s">
        <v>555</v>
      </c>
      <c r="H12" s="161">
        <v>0</v>
      </c>
      <c r="I12" s="183">
        <f t="shared" si="0"/>
        <v>0</v>
      </c>
      <c r="J12" s="159"/>
    </row>
    <row r="13" spans="1:10" ht="12" customHeight="1">
      <c r="A13" s="156"/>
      <c r="B13" s="23" t="s">
        <v>553</v>
      </c>
      <c r="C13" s="156"/>
      <c r="D13" s="157">
        <v>282</v>
      </c>
      <c r="E13" s="157" t="s">
        <v>587</v>
      </c>
      <c r="F13" s="187">
        <v>-1192807</v>
      </c>
      <c r="G13" s="158" t="s">
        <v>27</v>
      </c>
      <c r="H13" s="161">
        <v>0</v>
      </c>
      <c r="I13" s="183">
        <f t="shared" si="0"/>
        <v>0</v>
      </c>
      <c r="J13" s="159"/>
    </row>
    <row r="14" spans="1:10" ht="12" customHeight="1">
      <c r="A14" s="156"/>
      <c r="B14" s="23" t="s">
        <v>553</v>
      </c>
      <c r="C14" s="156"/>
      <c r="D14" s="157">
        <v>282</v>
      </c>
      <c r="E14" s="157" t="s">
        <v>587</v>
      </c>
      <c r="F14" s="187">
        <v>-3043820</v>
      </c>
      <c r="G14" s="158" t="s">
        <v>30</v>
      </c>
      <c r="H14" s="161">
        <v>0</v>
      </c>
      <c r="I14" s="183">
        <f t="shared" si="0"/>
        <v>0</v>
      </c>
      <c r="J14" s="159"/>
    </row>
    <row r="15" spans="1:10" ht="12" customHeight="1">
      <c r="A15" s="156"/>
      <c r="B15" s="23" t="s">
        <v>553</v>
      </c>
      <c r="C15" s="156"/>
      <c r="D15" s="157">
        <v>282</v>
      </c>
      <c r="E15" s="157" t="s">
        <v>587</v>
      </c>
      <c r="F15" s="187">
        <v>-214103</v>
      </c>
      <c r="G15" s="158" t="s">
        <v>28</v>
      </c>
      <c r="H15" s="161">
        <v>1</v>
      </c>
      <c r="I15" s="183">
        <f t="shared" si="0"/>
        <v>-214103</v>
      </c>
      <c r="J15" s="159"/>
    </row>
    <row r="16" spans="1:10" ht="12" customHeight="1">
      <c r="A16" s="156"/>
      <c r="B16" s="23" t="s">
        <v>553</v>
      </c>
      <c r="C16" s="156"/>
      <c r="D16" s="157">
        <v>282</v>
      </c>
      <c r="E16" s="157" t="s">
        <v>587</v>
      </c>
      <c r="F16" s="187">
        <v>-462830</v>
      </c>
      <c r="G16" s="158" t="s">
        <v>29</v>
      </c>
      <c r="H16" s="161">
        <v>0</v>
      </c>
      <c r="I16" s="183">
        <f t="shared" si="0"/>
        <v>0</v>
      </c>
      <c r="J16" s="159"/>
    </row>
    <row r="17" spans="1:10" ht="12" customHeight="1">
      <c r="A17" s="156"/>
      <c r="B17" s="23" t="s">
        <v>553</v>
      </c>
      <c r="C17" s="156"/>
      <c r="D17" s="157">
        <v>282</v>
      </c>
      <c r="E17" s="157" t="s">
        <v>587</v>
      </c>
      <c r="F17" s="187">
        <v>-3429572</v>
      </c>
      <c r="G17" s="158" t="s">
        <v>33</v>
      </c>
      <c r="H17" s="161">
        <f>'Page 8.4'!$I$62</f>
        <v>6.7017620954721469E-2</v>
      </c>
      <c r="I17" s="183">
        <f t="shared" si="0"/>
        <v>-229841.75633292602</v>
      </c>
      <c r="J17" s="159"/>
    </row>
    <row r="18" spans="1:10" ht="12" customHeight="1">
      <c r="A18" s="156"/>
      <c r="B18" s="146" t="s">
        <v>579</v>
      </c>
      <c r="C18" s="156"/>
      <c r="D18" s="157">
        <v>282</v>
      </c>
      <c r="E18" s="157" t="s">
        <v>587</v>
      </c>
      <c r="F18" s="187">
        <v>-243739</v>
      </c>
      <c r="G18" s="158" t="s">
        <v>266</v>
      </c>
      <c r="H18" s="161">
        <f>'Page 8.4'!$I$54</f>
        <v>0.21577192756641544</v>
      </c>
      <c r="I18" s="183">
        <f t="shared" si="0"/>
        <v>-52592.033853110537</v>
      </c>
      <c r="J18" s="159"/>
    </row>
    <row r="19" spans="1:10" ht="12" customHeight="1">
      <c r="A19" s="156"/>
      <c r="B19" s="146"/>
      <c r="C19" s="156"/>
      <c r="D19" s="157"/>
      <c r="E19" s="157"/>
      <c r="F19" s="157"/>
      <c r="G19" s="157"/>
      <c r="H19" s="157"/>
      <c r="I19" s="158"/>
      <c r="J19" s="159"/>
    </row>
    <row r="20" spans="1:10" ht="12" customHeight="1">
      <c r="B20" s="147" t="s">
        <v>556</v>
      </c>
      <c r="C20" s="156"/>
      <c r="D20" s="157"/>
      <c r="E20" s="157"/>
      <c r="F20" s="157"/>
      <c r="G20" s="157"/>
      <c r="H20" s="157"/>
      <c r="I20" s="158"/>
      <c r="J20" s="159"/>
    </row>
    <row r="21" spans="1:10" ht="12" customHeight="1">
      <c r="B21" s="148" t="s">
        <v>580</v>
      </c>
      <c r="C21" s="156"/>
      <c r="D21" s="157" t="s">
        <v>67</v>
      </c>
      <c r="E21" s="157" t="s">
        <v>587</v>
      </c>
      <c r="F21" s="184">
        <v>-5610314.1358018676</v>
      </c>
      <c r="G21" s="184" t="s">
        <v>263</v>
      </c>
      <c r="H21" s="161">
        <v>0</v>
      </c>
      <c r="I21" s="183">
        <f>F21*H21</f>
        <v>0</v>
      </c>
      <c r="J21" s="173"/>
    </row>
    <row r="22" spans="1:10" ht="12" customHeight="1">
      <c r="B22" s="148" t="s">
        <v>545</v>
      </c>
      <c r="C22" s="156"/>
      <c r="D22" s="157" t="s">
        <v>67</v>
      </c>
      <c r="E22" s="157" t="s">
        <v>587</v>
      </c>
      <c r="F22" s="184">
        <v>5567961.6911267145</v>
      </c>
      <c r="G22" s="184" t="s">
        <v>263</v>
      </c>
      <c r="H22" s="161">
        <v>0</v>
      </c>
      <c r="I22" s="183">
        <f t="shared" ref="I22:I38" si="1">F22*H22</f>
        <v>0</v>
      </c>
      <c r="J22" s="173"/>
    </row>
    <row r="23" spans="1:10" ht="12" customHeight="1">
      <c r="B23" s="148" t="s">
        <v>581</v>
      </c>
      <c r="C23" s="156"/>
      <c r="D23" s="157" t="s">
        <v>67</v>
      </c>
      <c r="E23" s="157" t="s">
        <v>587</v>
      </c>
      <c r="F23" s="184">
        <v>1124476.1020712191</v>
      </c>
      <c r="G23" s="184" t="s">
        <v>263</v>
      </c>
      <c r="H23" s="161">
        <v>0</v>
      </c>
      <c r="I23" s="183">
        <f t="shared" si="1"/>
        <v>0</v>
      </c>
      <c r="J23" s="173"/>
    </row>
    <row r="24" spans="1:10" ht="12" customHeight="1">
      <c r="B24" s="148" t="s">
        <v>580</v>
      </c>
      <c r="C24" s="156"/>
      <c r="D24" s="157" t="s">
        <v>67</v>
      </c>
      <c r="E24" s="157" t="s">
        <v>587</v>
      </c>
      <c r="F24" s="184">
        <v>-8926002.6495614666</v>
      </c>
      <c r="G24" s="184" t="s">
        <v>265</v>
      </c>
      <c r="H24" s="161">
        <v>0.21577192756641544</v>
      </c>
      <c r="I24" s="183">
        <f t="shared" si="1"/>
        <v>-1925980.7971588091</v>
      </c>
      <c r="J24" s="173"/>
    </row>
    <row r="25" spans="1:10" ht="12" customHeight="1">
      <c r="B25" s="148" t="s">
        <v>545</v>
      </c>
      <c r="C25" s="156"/>
      <c r="D25" s="157" t="s">
        <v>67</v>
      </c>
      <c r="E25" s="157" t="s">
        <v>587</v>
      </c>
      <c r="F25" s="184">
        <v>-10249977.771241765</v>
      </c>
      <c r="G25" s="184" t="s">
        <v>265</v>
      </c>
      <c r="H25" s="161">
        <f>$H$24</f>
        <v>0.21577192756641544</v>
      </c>
      <c r="I25" s="183">
        <f t="shared" si="1"/>
        <v>-2211657.4612137466</v>
      </c>
      <c r="J25" s="173"/>
    </row>
    <row r="26" spans="1:10" ht="12" customHeight="1">
      <c r="B26" s="148" t="s">
        <v>581</v>
      </c>
      <c r="C26" s="156"/>
      <c r="D26" s="157" t="s">
        <v>67</v>
      </c>
      <c r="E26" s="157" t="s">
        <v>587</v>
      </c>
      <c r="F26" s="184">
        <v>2759368.7855859394</v>
      </c>
      <c r="G26" s="184" t="s">
        <v>265</v>
      </c>
      <c r="H26" s="161">
        <f>$H$24</f>
        <v>0.21577192756641544</v>
      </c>
      <c r="I26" s="183">
        <f t="shared" si="1"/>
        <v>595394.32173247705</v>
      </c>
      <c r="J26" s="173"/>
    </row>
    <row r="27" spans="1:10" ht="12" customHeight="1">
      <c r="B27" s="149" t="s">
        <v>546</v>
      </c>
      <c r="C27" s="156"/>
      <c r="D27" s="157" t="s">
        <v>67</v>
      </c>
      <c r="E27" s="157" t="s">
        <v>587</v>
      </c>
      <c r="F27" s="184">
        <v>-241952.77997527696</v>
      </c>
      <c r="G27" s="184" t="s">
        <v>26</v>
      </c>
      <c r="H27" s="161">
        <v>0</v>
      </c>
      <c r="I27" s="183">
        <f t="shared" si="1"/>
        <v>0</v>
      </c>
      <c r="J27" s="173"/>
    </row>
    <row r="28" spans="1:10" ht="12" customHeight="1">
      <c r="B28" s="149" t="s">
        <v>546</v>
      </c>
      <c r="C28" s="156"/>
      <c r="D28" s="157" t="s">
        <v>67</v>
      </c>
      <c r="E28" s="157" t="s">
        <v>587</v>
      </c>
      <c r="F28" s="184">
        <v>2937895.9602079806</v>
      </c>
      <c r="G28" s="184" t="s">
        <v>555</v>
      </c>
      <c r="H28" s="161">
        <v>0</v>
      </c>
      <c r="I28" s="183">
        <f t="shared" si="1"/>
        <v>0</v>
      </c>
      <c r="J28" s="173"/>
    </row>
    <row r="29" spans="1:10" ht="12" customHeight="1">
      <c r="B29" s="149" t="s">
        <v>546</v>
      </c>
      <c r="C29" s="156"/>
      <c r="D29" s="157" t="s">
        <v>67</v>
      </c>
      <c r="E29" s="157" t="s">
        <v>587</v>
      </c>
      <c r="F29" s="184">
        <v>2067372.8356396256</v>
      </c>
      <c r="G29" s="184" t="s">
        <v>27</v>
      </c>
      <c r="H29" s="161">
        <v>0</v>
      </c>
      <c r="I29" s="183">
        <f t="shared" si="1"/>
        <v>0</v>
      </c>
      <c r="J29" s="173"/>
    </row>
    <row r="30" spans="1:10" ht="12" customHeight="1">
      <c r="B30" s="149" t="s">
        <v>546</v>
      </c>
      <c r="C30" s="156"/>
      <c r="D30" s="157" t="s">
        <v>67</v>
      </c>
      <c r="E30" s="157" t="s">
        <v>587</v>
      </c>
      <c r="F30" s="184">
        <v>25751822.178818509</v>
      </c>
      <c r="G30" s="184" t="s">
        <v>30</v>
      </c>
      <c r="H30" s="161">
        <v>0</v>
      </c>
      <c r="I30" s="183">
        <f t="shared" si="1"/>
        <v>0</v>
      </c>
      <c r="J30" s="173"/>
    </row>
    <row r="31" spans="1:10" ht="12" customHeight="1">
      <c r="B31" s="149" t="s">
        <v>546</v>
      </c>
      <c r="C31" s="156"/>
      <c r="D31" s="157" t="s">
        <v>67</v>
      </c>
      <c r="E31" s="157" t="s">
        <v>587</v>
      </c>
      <c r="F31" s="184">
        <v>427430.24409671465</v>
      </c>
      <c r="G31" s="184" t="s">
        <v>28</v>
      </c>
      <c r="H31" s="161">
        <v>1</v>
      </c>
      <c r="I31" s="183">
        <f t="shared" si="1"/>
        <v>427430.24409671465</v>
      </c>
      <c r="J31" s="173"/>
    </row>
    <row r="32" spans="1:10" ht="12" customHeight="1">
      <c r="B32" s="149" t="s">
        <v>546</v>
      </c>
      <c r="C32" s="156"/>
      <c r="D32" s="157" t="s">
        <v>67</v>
      </c>
      <c r="E32" s="157" t="s">
        <v>587</v>
      </c>
      <c r="F32" s="184">
        <v>3057338.8547352091</v>
      </c>
      <c r="G32" s="184" t="s">
        <v>29</v>
      </c>
      <c r="H32" s="161">
        <v>0</v>
      </c>
      <c r="I32" s="183">
        <f t="shared" si="1"/>
        <v>0</v>
      </c>
      <c r="J32" s="173"/>
    </row>
    <row r="33" spans="2:10" ht="12" customHeight="1">
      <c r="B33" s="149" t="s">
        <v>546</v>
      </c>
      <c r="C33" s="156"/>
      <c r="D33" s="157" t="s">
        <v>67</v>
      </c>
      <c r="E33" s="157" t="s">
        <v>587</v>
      </c>
      <c r="F33" s="184">
        <v>4925986.7374942061</v>
      </c>
      <c r="G33" s="184" t="s">
        <v>33</v>
      </c>
      <c r="H33" s="161">
        <v>6.7017620954721469E-2</v>
      </c>
      <c r="I33" s="183">
        <f t="shared" si="1"/>
        <v>330127.91200137173</v>
      </c>
      <c r="J33" s="173"/>
    </row>
    <row r="34" spans="2:10" ht="12" customHeight="1">
      <c r="B34" s="149" t="s">
        <v>546</v>
      </c>
      <c r="C34" s="156"/>
      <c r="D34" s="157" t="s">
        <v>67</v>
      </c>
      <c r="E34" s="157" t="s">
        <v>587</v>
      </c>
      <c r="F34" s="184">
        <v>721356.39444671478</v>
      </c>
      <c r="G34" s="184" t="s">
        <v>34</v>
      </c>
      <c r="H34" s="161">
        <v>6.9360885492844845E-2</v>
      </c>
      <c r="I34" s="183">
        <f t="shared" si="1"/>
        <v>50033.918274750002</v>
      </c>
      <c r="J34" s="173"/>
    </row>
    <row r="35" spans="2:10" ht="12" customHeight="1">
      <c r="B35" s="149" t="s">
        <v>546</v>
      </c>
      <c r="C35" s="156"/>
      <c r="D35" s="157" t="s">
        <v>67</v>
      </c>
      <c r="E35" s="157" t="s">
        <v>587</v>
      </c>
      <c r="F35" s="184">
        <v>8914.0996111658096</v>
      </c>
      <c r="G35" s="184" t="s">
        <v>272</v>
      </c>
      <c r="H35" s="161">
        <v>0</v>
      </c>
      <c r="I35" s="183">
        <f t="shared" si="1"/>
        <v>0</v>
      </c>
      <c r="J35" s="173"/>
    </row>
    <row r="36" spans="2:10" ht="12" customHeight="1">
      <c r="B36" s="148" t="s">
        <v>581</v>
      </c>
      <c r="C36" s="156"/>
      <c r="D36" s="157" t="s">
        <v>67</v>
      </c>
      <c r="E36" s="157" t="s">
        <v>587</v>
      </c>
      <c r="F36" s="184">
        <v>203096.35379632632</v>
      </c>
      <c r="G36" s="184" t="s">
        <v>266</v>
      </c>
      <c r="H36" s="161">
        <v>0.21577192756641544</v>
      </c>
      <c r="I36" s="183">
        <f t="shared" si="1"/>
        <v>43822.491740344005</v>
      </c>
      <c r="J36" s="173"/>
    </row>
    <row r="37" spans="2:10" ht="12" customHeight="1">
      <c r="B37" s="149" t="s">
        <v>546</v>
      </c>
      <c r="C37" s="156"/>
      <c r="D37" s="157" t="s">
        <v>67</v>
      </c>
      <c r="E37" s="157" t="s">
        <v>587</v>
      </c>
      <c r="F37" s="184">
        <v>-5028345.5108023193</v>
      </c>
      <c r="G37" s="184" t="s">
        <v>25</v>
      </c>
      <c r="H37" s="161">
        <v>7.8111041399714837E-2</v>
      </c>
      <c r="I37" s="183">
        <f t="shared" si="1"/>
        <v>-392769.30436635023</v>
      </c>
      <c r="J37" s="173"/>
    </row>
    <row r="38" spans="2:10" ht="12" customHeight="1">
      <c r="B38" s="148" t="s">
        <v>582</v>
      </c>
      <c r="C38" s="197"/>
      <c r="D38" s="157" t="s">
        <v>67</v>
      </c>
      <c r="E38" s="157" t="s">
        <v>587</v>
      </c>
      <c r="F38" s="184">
        <v>36559.565911987913</v>
      </c>
      <c r="G38" s="184" t="s">
        <v>266</v>
      </c>
      <c r="H38" s="161">
        <f>$H$36</f>
        <v>0.21577192756641544</v>
      </c>
      <c r="I38" s="183">
        <f t="shared" si="1"/>
        <v>7888.5280078210471</v>
      </c>
      <c r="J38" s="173"/>
    </row>
    <row r="39" spans="2:10" ht="12" customHeight="1">
      <c r="B39" s="149"/>
      <c r="C39" s="197"/>
      <c r="D39" s="165"/>
      <c r="E39" s="165"/>
      <c r="F39" s="185"/>
      <c r="G39" s="185"/>
      <c r="H39" s="161"/>
      <c r="I39" s="183"/>
      <c r="J39" s="173"/>
    </row>
    <row r="40" spans="2:10" ht="12" customHeight="1">
      <c r="B40" s="149" t="s">
        <v>583</v>
      </c>
      <c r="C40" s="199"/>
      <c r="D40" s="157">
        <v>41010</v>
      </c>
      <c r="E40" s="157" t="s">
        <v>587</v>
      </c>
      <c r="F40" s="187">
        <v>1379385</v>
      </c>
      <c r="G40" s="184" t="s">
        <v>263</v>
      </c>
      <c r="H40" s="161">
        <v>0</v>
      </c>
      <c r="I40" s="183">
        <f t="shared" ref="I40:I57" si="2">F40*H40</f>
        <v>0</v>
      </c>
      <c r="J40" s="173"/>
    </row>
    <row r="41" spans="2:10" ht="12" customHeight="1">
      <c r="B41" s="149" t="s">
        <v>547</v>
      </c>
      <c r="C41" s="199"/>
      <c r="D41" s="157">
        <v>41010</v>
      </c>
      <c r="E41" s="157" t="s">
        <v>587</v>
      </c>
      <c r="F41" s="187">
        <v>-1368972</v>
      </c>
      <c r="G41" s="184" t="s">
        <v>263</v>
      </c>
      <c r="H41" s="161">
        <v>0</v>
      </c>
      <c r="I41" s="183">
        <f t="shared" si="2"/>
        <v>0</v>
      </c>
      <c r="J41" s="173"/>
    </row>
    <row r="42" spans="2:10" ht="12" customHeight="1">
      <c r="B42" s="146" t="s">
        <v>548</v>
      </c>
      <c r="C42" s="199"/>
      <c r="D42" s="157">
        <v>41010</v>
      </c>
      <c r="E42" s="157" t="s">
        <v>587</v>
      </c>
      <c r="F42" s="187">
        <v>-276470</v>
      </c>
      <c r="G42" s="184" t="s">
        <v>263</v>
      </c>
      <c r="H42" s="161">
        <v>0</v>
      </c>
      <c r="I42" s="183">
        <f t="shared" si="2"/>
        <v>0</v>
      </c>
      <c r="J42" s="173"/>
    </row>
    <row r="43" spans="2:10" ht="12" customHeight="1">
      <c r="B43" s="149" t="s">
        <v>583</v>
      </c>
      <c r="C43" s="199"/>
      <c r="D43" s="157">
        <v>41010</v>
      </c>
      <c r="E43" s="157" t="s">
        <v>587</v>
      </c>
      <c r="F43" s="187">
        <v>2194601</v>
      </c>
      <c r="G43" s="184" t="s">
        <v>265</v>
      </c>
      <c r="H43" s="161">
        <f t="shared" ref="H43:H45" si="3">$H$24</f>
        <v>0.21577192756641544</v>
      </c>
      <c r="I43" s="183">
        <f t="shared" si="2"/>
        <v>473533.2880091829</v>
      </c>
      <c r="J43" s="173"/>
    </row>
    <row r="44" spans="2:10" ht="12" customHeight="1">
      <c r="B44" s="149" t="s">
        <v>547</v>
      </c>
      <c r="C44" s="199"/>
      <c r="D44" s="157">
        <v>41010</v>
      </c>
      <c r="E44" s="157" t="s">
        <v>587</v>
      </c>
      <c r="F44" s="187">
        <v>2520121</v>
      </c>
      <c r="G44" s="184" t="s">
        <v>265</v>
      </c>
      <c r="H44" s="161">
        <f t="shared" si="3"/>
        <v>0.21577192756641544</v>
      </c>
      <c r="I44" s="183">
        <f t="shared" si="2"/>
        <v>543771.36587060243</v>
      </c>
      <c r="J44" s="173"/>
    </row>
    <row r="45" spans="2:10" ht="12" customHeight="1">
      <c r="B45" s="146" t="s">
        <v>548</v>
      </c>
      <c r="C45" s="199"/>
      <c r="D45" s="157">
        <v>41010</v>
      </c>
      <c r="E45" s="157" t="s">
        <v>587</v>
      </c>
      <c r="F45" s="187">
        <v>-678435</v>
      </c>
      <c r="G45" s="184" t="s">
        <v>265</v>
      </c>
      <c r="H45" s="161">
        <f t="shared" si="3"/>
        <v>0.21577192756641544</v>
      </c>
      <c r="I45" s="183">
        <f t="shared" si="2"/>
        <v>-146387.22767852107</v>
      </c>
      <c r="J45" s="173"/>
    </row>
    <row r="46" spans="2:10" ht="12" customHeight="1">
      <c r="B46" s="146" t="s">
        <v>549</v>
      </c>
      <c r="C46" s="199"/>
      <c r="D46" s="157">
        <v>41010</v>
      </c>
      <c r="E46" s="157" t="s">
        <v>587</v>
      </c>
      <c r="F46" s="187">
        <v>59488</v>
      </c>
      <c r="G46" s="184" t="s">
        <v>26</v>
      </c>
      <c r="H46" s="161">
        <v>0</v>
      </c>
      <c r="I46" s="183">
        <f t="shared" si="2"/>
        <v>0</v>
      </c>
      <c r="J46" s="173"/>
    </row>
    <row r="47" spans="2:10" ht="12" customHeight="1">
      <c r="B47" s="146" t="s">
        <v>549</v>
      </c>
      <c r="C47" s="199"/>
      <c r="D47" s="157">
        <v>41010</v>
      </c>
      <c r="E47" s="157" t="s">
        <v>587</v>
      </c>
      <c r="F47" s="187">
        <v>-722329</v>
      </c>
      <c r="G47" s="184" t="s">
        <v>555</v>
      </c>
      <c r="H47" s="161">
        <v>0</v>
      </c>
      <c r="I47" s="183">
        <f t="shared" si="2"/>
        <v>0</v>
      </c>
      <c r="J47" s="173"/>
    </row>
    <row r="48" spans="2:10" ht="12" customHeight="1">
      <c r="B48" s="146" t="s">
        <v>549</v>
      </c>
      <c r="C48" s="199"/>
      <c r="D48" s="157">
        <v>41010</v>
      </c>
      <c r="E48" s="157" t="s">
        <v>587</v>
      </c>
      <c r="F48" s="187">
        <v>-508297</v>
      </c>
      <c r="G48" s="184" t="s">
        <v>27</v>
      </c>
      <c r="H48" s="161">
        <v>0</v>
      </c>
      <c r="I48" s="183">
        <f t="shared" si="2"/>
        <v>0</v>
      </c>
      <c r="J48" s="173"/>
    </row>
    <row r="49" spans="2:10" ht="12" customHeight="1">
      <c r="B49" s="146" t="s">
        <v>549</v>
      </c>
      <c r="C49" s="199"/>
      <c r="D49" s="157">
        <v>41010</v>
      </c>
      <c r="E49" s="157" t="s">
        <v>587</v>
      </c>
      <c r="F49" s="187">
        <v>-6331498</v>
      </c>
      <c r="G49" s="184" t="s">
        <v>30</v>
      </c>
      <c r="H49" s="161">
        <v>0</v>
      </c>
      <c r="I49" s="183">
        <f t="shared" si="2"/>
        <v>0</v>
      </c>
      <c r="J49" s="173"/>
    </row>
    <row r="50" spans="2:10" ht="12" customHeight="1">
      <c r="B50" s="146" t="s">
        <v>549</v>
      </c>
      <c r="C50" s="199"/>
      <c r="D50" s="157">
        <v>41010</v>
      </c>
      <c r="E50" s="157" t="s">
        <v>587</v>
      </c>
      <c r="F50" s="187">
        <v>-105091</v>
      </c>
      <c r="G50" s="184" t="s">
        <v>28</v>
      </c>
      <c r="H50" s="161">
        <v>1</v>
      </c>
      <c r="I50" s="183">
        <f t="shared" si="2"/>
        <v>-105091</v>
      </c>
      <c r="J50" s="173"/>
    </row>
    <row r="51" spans="2:10" ht="12" customHeight="1">
      <c r="B51" s="146" t="s">
        <v>549</v>
      </c>
      <c r="C51" s="199"/>
      <c r="D51" s="157">
        <v>41010</v>
      </c>
      <c r="E51" s="157" t="s">
        <v>587</v>
      </c>
      <c r="F51" s="187">
        <v>-751696</v>
      </c>
      <c r="G51" s="184" t="s">
        <v>29</v>
      </c>
      <c r="H51" s="161">
        <v>0</v>
      </c>
      <c r="I51" s="183">
        <f t="shared" si="2"/>
        <v>0</v>
      </c>
      <c r="J51" s="173"/>
    </row>
    <row r="52" spans="2:10" ht="12" customHeight="1">
      <c r="B52" s="146" t="s">
        <v>549</v>
      </c>
      <c r="C52" s="199"/>
      <c r="D52" s="157">
        <v>41010</v>
      </c>
      <c r="E52" s="157" t="s">
        <v>587</v>
      </c>
      <c r="F52" s="187">
        <v>-1211133</v>
      </c>
      <c r="G52" s="184" t="s">
        <v>33</v>
      </c>
      <c r="H52" s="161">
        <f>$H$33</f>
        <v>6.7017620954721469E-2</v>
      </c>
      <c r="I52" s="183">
        <f t="shared" si="2"/>
        <v>-81167.252319754683</v>
      </c>
      <c r="J52" s="173"/>
    </row>
    <row r="53" spans="2:10" ht="12" customHeight="1">
      <c r="B53" s="146" t="s">
        <v>549</v>
      </c>
      <c r="C53" s="199"/>
      <c r="D53" s="157">
        <v>41010</v>
      </c>
      <c r="E53" s="157" t="s">
        <v>587</v>
      </c>
      <c r="F53" s="187">
        <v>-177357</v>
      </c>
      <c r="G53" s="184" t="s">
        <v>34</v>
      </c>
      <c r="H53" s="161">
        <f>$H$34</f>
        <v>6.9360885492844845E-2</v>
      </c>
      <c r="I53" s="183">
        <f t="shared" si="2"/>
        <v>-12301.638568354483</v>
      </c>
      <c r="J53" s="173"/>
    </row>
    <row r="54" spans="2:10" ht="12" customHeight="1">
      <c r="B54" s="146" t="s">
        <v>549</v>
      </c>
      <c r="C54" s="199"/>
      <c r="D54" s="157">
        <v>41010</v>
      </c>
      <c r="E54" s="157" t="s">
        <v>587</v>
      </c>
      <c r="F54" s="187">
        <v>-2192</v>
      </c>
      <c r="G54" s="184" t="s">
        <v>272</v>
      </c>
      <c r="H54" s="161">
        <v>0</v>
      </c>
      <c r="I54" s="183">
        <f t="shared" si="2"/>
        <v>0</v>
      </c>
      <c r="J54" s="173"/>
    </row>
    <row r="55" spans="2:10" ht="12" customHeight="1">
      <c r="B55" s="146" t="s">
        <v>548</v>
      </c>
      <c r="C55" s="199"/>
      <c r="D55" s="157">
        <v>41010</v>
      </c>
      <c r="E55" s="157" t="s">
        <v>587</v>
      </c>
      <c r="F55" s="187">
        <v>-49934</v>
      </c>
      <c r="G55" s="184" t="s">
        <v>266</v>
      </c>
      <c r="H55" s="161">
        <f>$H$36</f>
        <v>0.21577192756641544</v>
      </c>
      <c r="I55" s="183">
        <f t="shared" si="2"/>
        <v>-10774.355431101389</v>
      </c>
      <c r="J55" s="173"/>
    </row>
    <row r="56" spans="2:10" ht="12" customHeight="1">
      <c r="B56" s="146" t="s">
        <v>549</v>
      </c>
      <c r="C56" s="199"/>
      <c r="D56" s="157">
        <v>41010</v>
      </c>
      <c r="E56" s="157" t="s">
        <v>587</v>
      </c>
      <c r="F56" s="187">
        <v>1236299</v>
      </c>
      <c r="G56" s="184" t="s">
        <v>25</v>
      </c>
      <c r="H56" s="161">
        <f>$H$37</f>
        <v>7.8111041399714837E-2</v>
      </c>
      <c r="I56" s="183">
        <f t="shared" si="2"/>
        <v>96568.602371426052</v>
      </c>
      <c r="J56" s="173"/>
    </row>
    <row r="57" spans="2:10" ht="12" customHeight="1">
      <c r="B57" s="149" t="s">
        <v>584</v>
      </c>
      <c r="C57" s="199"/>
      <c r="D57" s="157">
        <v>41010</v>
      </c>
      <c r="E57" s="157" t="s">
        <v>587</v>
      </c>
      <c r="F57" s="187">
        <v>-8989</v>
      </c>
      <c r="G57" s="184" t="s">
        <v>266</v>
      </c>
      <c r="H57" s="161">
        <f>$H$36</f>
        <v>0.21577192756641544</v>
      </c>
      <c r="I57" s="183">
        <f t="shared" si="2"/>
        <v>-1939.5738568945085</v>
      </c>
      <c r="J57" s="173"/>
    </row>
    <row r="58" spans="2:10" ht="12" customHeight="1">
      <c r="B58" s="199"/>
      <c r="C58" s="199"/>
      <c r="J58" s="173"/>
    </row>
    <row r="59" spans="2:10" ht="12" customHeight="1">
      <c r="B59" s="199"/>
      <c r="C59" s="199"/>
      <c r="D59" s="157"/>
      <c r="E59" s="157"/>
      <c r="F59" s="187"/>
      <c r="G59" s="184"/>
      <c r="H59" s="161"/>
      <c r="I59" s="183"/>
      <c r="J59" s="173"/>
    </row>
    <row r="60" spans="2:10" ht="12" customHeight="1">
      <c r="B60" s="199"/>
      <c r="C60" s="199"/>
      <c r="D60" s="157"/>
      <c r="E60" s="157"/>
      <c r="F60" s="188"/>
      <c r="G60" s="184"/>
      <c r="H60" s="161"/>
      <c r="I60" s="188"/>
      <c r="J60" s="173"/>
    </row>
    <row r="61" spans="2:10" ht="12" customHeight="1">
      <c r="B61" s="199"/>
      <c r="C61" s="199"/>
      <c r="D61" s="157"/>
      <c r="E61" s="157"/>
      <c r="F61" s="187"/>
      <c r="G61" s="184"/>
      <c r="H61" s="161"/>
      <c r="I61" s="183"/>
      <c r="J61" s="173"/>
    </row>
    <row r="62" spans="2:10" ht="12" customHeight="1">
      <c r="B62" s="199"/>
      <c r="C62" s="199"/>
      <c r="D62" s="157"/>
      <c r="E62" s="157"/>
      <c r="F62" s="187"/>
      <c r="G62" s="184"/>
      <c r="H62" s="161"/>
      <c r="I62" s="183"/>
      <c r="J62" s="173"/>
    </row>
    <row r="63" spans="2:10" ht="12" customHeight="1">
      <c r="B63" s="199"/>
      <c r="C63" s="199"/>
      <c r="D63" s="157"/>
      <c r="E63" s="157"/>
      <c r="F63" s="187"/>
      <c r="G63" s="184"/>
      <c r="H63" s="161"/>
      <c r="I63" s="183"/>
      <c r="J63" s="173"/>
    </row>
    <row r="64" spans="2:10" ht="12" customHeight="1">
      <c r="B64" s="199"/>
      <c r="C64" s="199"/>
      <c r="D64" s="157"/>
      <c r="E64" s="157"/>
      <c r="F64" s="187"/>
      <c r="G64" s="184"/>
      <c r="H64" s="161"/>
      <c r="I64" s="183"/>
      <c r="J64" s="173"/>
    </row>
    <row r="65" spans="2:10" ht="12" customHeight="1">
      <c r="B65" s="199"/>
      <c r="C65" s="199"/>
      <c r="D65" s="157"/>
      <c r="E65" s="157"/>
      <c r="F65" s="187"/>
      <c r="G65" s="184"/>
      <c r="H65" s="161"/>
      <c r="I65" s="183"/>
      <c r="J65" s="173"/>
    </row>
    <row r="66" spans="2:10" ht="12" customHeight="1">
      <c r="B66" s="199"/>
      <c r="C66" s="199"/>
      <c r="D66" s="157"/>
      <c r="E66" s="157"/>
      <c r="F66" s="187"/>
      <c r="G66" s="184"/>
      <c r="H66" s="161"/>
      <c r="I66" s="183"/>
      <c r="J66" s="173"/>
    </row>
    <row r="67" spans="2:10" ht="12" customHeight="1">
      <c r="B67" s="199"/>
      <c r="C67" s="199"/>
      <c r="D67" s="157"/>
      <c r="E67" s="157"/>
      <c r="F67" s="187"/>
      <c r="G67" s="184"/>
      <c r="H67" s="161"/>
      <c r="I67" s="183"/>
      <c r="J67" s="173"/>
    </row>
    <row r="68" spans="2:10" ht="12" customHeight="1">
      <c r="B68" s="199"/>
      <c r="C68" s="199"/>
      <c r="D68" s="157"/>
      <c r="E68" s="157"/>
      <c r="F68" s="187"/>
      <c r="G68" s="184"/>
      <c r="H68" s="161"/>
      <c r="I68" s="183"/>
      <c r="J68" s="173"/>
    </row>
    <row r="69" spans="2:10" ht="12" customHeight="1">
      <c r="B69" s="199"/>
      <c r="C69" s="199"/>
      <c r="D69" s="157"/>
      <c r="E69" s="157"/>
      <c r="F69" s="187"/>
      <c r="G69" s="184"/>
      <c r="H69" s="161"/>
      <c r="I69" s="183"/>
      <c r="J69" s="173"/>
    </row>
    <row r="70" spans="2:10" ht="12" customHeight="1">
      <c r="B70" s="199"/>
      <c r="C70" s="199"/>
      <c r="D70" s="157"/>
      <c r="E70" s="157"/>
      <c r="F70" s="187"/>
      <c r="G70" s="184"/>
      <c r="H70" s="161"/>
      <c r="I70" s="183"/>
      <c r="J70" s="173"/>
    </row>
    <row r="71" spans="2:10" ht="12" customHeight="1">
      <c r="B71" s="199"/>
      <c r="C71" s="199"/>
      <c r="D71" s="157"/>
      <c r="E71" s="157"/>
      <c r="F71" s="187"/>
      <c r="G71" s="184"/>
      <c r="H71" s="161"/>
      <c r="I71" s="183"/>
      <c r="J71" s="173"/>
    </row>
    <row r="72" spans="2:10" ht="12" customHeight="1">
      <c r="B72" s="199"/>
      <c r="C72" s="199"/>
      <c r="D72" s="157"/>
      <c r="E72" s="157"/>
      <c r="F72" s="187"/>
      <c r="G72" s="184"/>
      <c r="H72" s="161"/>
      <c r="I72" s="183"/>
      <c r="J72" s="173"/>
    </row>
    <row r="73" spans="2:10" ht="12" customHeight="1">
      <c r="B73" s="199"/>
      <c r="C73" s="199"/>
      <c r="D73" s="157"/>
      <c r="E73" s="157"/>
      <c r="F73" s="187"/>
      <c r="G73" s="184"/>
      <c r="H73" s="161"/>
      <c r="I73" s="183"/>
      <c r="J73" s="173"/>
    </row>
    <row r="74" spans="2:10" ht="12" customHeight="1">
      <c r="B74" s="199"/>
      <c r="C74" s="199"/>
      <c r="D74" s="157"/>
      <c r="E74" s="157"/>
      <c r="F74" s="187"/>
      <c r="G74" s="184"/>
      <c r="H74" s="161"/>
      <c r="I74" s="183"/>
      <c r="J74" s="173"/>
    </row>
    <row r="75" spans="2:10" ht="12" customHeight="1">
      <c r="B75" s="199"/>
      <c r="C75" s="199"/>
      <c r="D75" s="157"/>
      <c r="E75" s="157"/>
      <c r="F75" s="187"/>
      <c r="G75" s="184"/>
      <c r="H75" s="161"/>
      <c r="I75" s="183"/>
      <c r="J75" s="173"/>
    </row>
    <row r="76" spans="2:10" ht="12" customHeight="1">
      <c r="B76" s="199"/>
      <c r="C76" s="199"/>
      <c r="D76" s="157"/>
      <c r="E76" s="157"/>
      <c r="F76" s="187"/>
      <c r="G76" s="184"/>
      <c r="H76" s="161"/>
      <c r="I76" s="183"/>
      <c r="J76" s="173"/>
    </row>
    <row r="77" spans="2:10" ht="12" customHeight="1">
      <c r="B77" s="199"/>
      <c r="C77" s="199"/>
      <c r="D77" s="157"/>
      <c r="E77" s="157"/>
      <c r="F77" s="187"/>
      <c r="G77" s="184"/>
      <c r="H77" s="161"/>
      <c r="I77" s="183"/>
      <c r="J77" s="173"/>
    </row>
    <row r="78" spans="2:10" ht="12" customHeight="1">
      <c r="B78" s="199"/>
      <c r="C78" s="199"/>
      <c r="D78" s="157"/>
      <c r="E78" s="157"/>
      <c r="F78" s="187"/>
      <c r="G78" s="184"/>
      <c r="H78" s="161"/>
      <c r="I78" s="183"/>
      <c r="J78" s="173"/>
    </row>
    <row r="79" spans="2:10" ht="12" customHeight="1">
      <c r="B79" s="148"/>
      <c r="C79" s="156"/>
      <c r="D79" s="157"/>
      <c r="E79" s="157"/>
      <c r="F79" s="187"/>
      <c r="G79" s="184"/>
      <c r="H79" s="182"/>
      <c r="I79" s="183"/>
      <c r="J79" s="173"/>
    </row>
    <row r="80" spans="2:10" ht="12" customHeight="1">
      <c r="B80" s="148"/>
      <c r="C80" s="156"/>
      <c r="D80" s="157"/>
      <c r="E80" s="157"/>
      <c r="F80" s="158"/>
      <c r="G80" s="158"/>
      <c r="H80" s="182"/>
      <c r="I80" s="183"/>
      <c r="J80" s="173"/>
    </row>
    <row r="81" spans="1:10" ht="12" customHeight="1">
      <c r="B81" s="148"/>
      <c r="C81" s="156"/>
      <c r="D81" s="157"/>
      <c r="E81" s="157"/>
      <c r="F81" s="158"/>
      <c r="G81" s="158"/>
      <c r="H81" s="182"/>
      <c r="I81" s="183"/>
      <c r="J81" s="173"/>
    </row>
    <row r="82" spans="1:10" ht="12" customHeight="1">
      <c r="B82" s="148"/>
      <c r="C82" s="156"/>
      <c r="D82" s="157"/>
      <c r="E82" s="157"/>
      <c r="F82" s="158"/>
      <c r="G82" s="158"/>
      <c r="H82" s="182"/>
      <c r="I82" s="183"/>
      <c r="J82" s="173"/>
    </row>
    <row r="83" spans="1:10" ht="12" customHeight="1">
      <c r="A83" s="156"/>
      <c r="B83" s="148"/>
      <c r="C83" s="156"/>
      <c r="D83" s="157"/>
      <c r="E83" s="190" t="s">
        <v>77</v>
      </c>
      <c r="F83" s="191"/>
      <c r="G83" s="192"/>
      <c r="H83" s="182"/>
      <c r="I83" s="183"/>
      <c r="J83" s="173"/>
    </row>
    <row r="84" spans="1:10" ht="12" customHeight="1">
      <c r="A84" s="156"/>
      <c r="B84" s="148"/>
      <c r="C84" s="156"/>
      <c r="D84" s="157"/>
      <c r="E84" s="157"/>
      <c r="F84" s="158"/>
      <c r="G84" s="158"/>
      <c r="H84" s="182"/>
      <c r="I84" s="193"/>
      <c r="J84" s="173"/>
    </row>
    <row r="85" spans="1:10" ht="12" customHeight="1">
      <c r="A85" s="156"/>
      <c r="B85" s="180"/>
      <c r="C85" s="156"/>
      <c r="D85" s="157"/>
      <c r="E85" s="157"/>
      <c r="F85" s="158"/>
      <c r="G85" s="158"/>
      <c r="H85" s="194"/>
      <c r="I85" s="183"/>
      <c r="J85" s="173"/>
    </row>
    <row r="86" spans="1:10" ht="12" customHeight="1">
      <c r="A86" s="156"/>
      <c r="B86" s="156"/>
      <c r="C86" s="156"/>
      <c r="D86" s="157"/>
      <c r="E86" s="157"/>
      <c r="F86" s="195"/>
      <c r="G86" s="195"/>
      <c r="H86" s="194"/>
      <c r="I86" s="183"/>
      <c r="J86" s="173"/>
    </row>
    <row r="87" spans="1:10" ht="12" customHeight="1">
      <c r="A87" s="156"/>
      <c r="B87" s="156"/>
      <c r="C87" s="156"/>
      <c r="D87" s="157"/>
      <c r="E87" s="157"/>
      <c r="F87" s="195"/>
      <c r="G87" s="195"/>
      <c r="H87" s="161"/>
      <c r="I87" s="162"/>
      <c r="J87" s="173"/>
    </row>
    <row r="88" spans="1:10" ht="12" customHeight="1">
      <c r="A88" s="156"/>
      <c r="B88" s="156"/>
      <c r="C88" s="156"/>
      <c r="D88" s="157"/>
      <c r="E88" s="157"/>
      <c r="F88" s="195"/>
      <c r="G88" s="195"/>
      <c r="H88" s="161"/>
      <c r="I88" s="162"/>
      <c r="J88" s="173"/>
    </row>
    <row r="89" spans="1:10" ht="12" customHeight="1">
      <c r="A89" s="156"/>
      <c r="B89" s="196"/>
      <c r="C89" s="197"/>
      <c r="D89" s="157"/>
      <c r="E89" s="157"/>
      <c r="F89" s="195"/>
      <c r="G89" s="195"/>
      <c r="H89" s="161"/>
      <c r="I89" s="162"/>
      <c r="J89" s="173"/>
    </row>
    <row r="90" spans="1:10" ht="12" customHeight="1">
      <c r="A90" s="156"/>
      <c r="B90" s="198"/>
      <c r="C90" s="199"/>
      <c r="D90" s="165"/>
      <c r="E90" s="165"/>
      <c r="F90" s="183"/>
      <c r="G90" s="183"/>
      <c r="H90" s="194"/>
      <c r="I90" s="183"/>
      <c r="J90" s="173"/>
    </row>
    <row r="91" spans="1:10" ht="12" customHeight="1">
      <c r="A91" s="156"/>
      <c r="B91" s="199"/>
      <c r="C91" s="199"/>
      <c r="D91" s="157"/>
      <c r="E91" s="157"/>
      <c r="F91" s="157"/>
      <c r="G91" s="157"/>
      <c r="H91" s="157"/>
      <c r="I91" s="157"/>
      <c r="J91" s="159"/>
    </row>
    <row r="92" spans="1:10" ht="12" customHeight="1">
      <c r="A92" s="156"/>
      <c r="B92" s="200"/>
      <c r="C92" s="199"/>
      <c r="D92" s="157"/>
      <c r="E92" s="157"/>
      <c r="F92" s="157"/>
      <c r="G92" s="157"/>
      <c r="H92" s="157"/>
      <c r="I92" s="157"/>
      <c r="J92" s="157"/>
    </row>
    <row r="93" spans="1:10" ht="12" customHeight="1">
      <c r="D93" s="157"/>
      <c r="E93" s="157"/>
      <c r="F93" s="157"/>
      <c r="G93" s="157"/>
      <c r="H93" s="157"/>
      <c r="I93" s="157"/>
      <c r="J93" s="159"/>
    </row>
    <row r="96" spans="1:10">
      <c r="D96" s="154"/>
    </row>
    <row r="97" spans="4:4">
      <c r="D97" s="177"/>
    </row>
    <row r="98" spans="4:4">
      <c r="D98" s="177"/>
    </row>
    <row r="99" spans="4:4">
      <c r="D99" s="177"/>
    </row>
    <row r="100" spans="4:4">
      <c r="D100" s="177"/>
    </row>
    <row r="101" spans="4:4">
      <c r="D101" s="177"/>
    </row>
    <row r="102" spans="4:4">
      <c r="D102" s="177"/>
    </row>
    <row r="103" spans="4:4">
      <c r="D103" s="177"/>
    </row>
    <row r="104" spans="4:4">
      <c r="D104" s="177"/>
    </row>
    <row r="105" spans="4:4">
      <c r="D105" s="177"/>
    </row>
    <row r="106" spans="4:4">
      <c r="D106" s="177"/>
    </row>
    <row r="107" spans="4:4">
      <c r="D107" s="177"/>
    </row>
    <row r="108" spans="4:4">
      <c r="D108" s="177"/>
    </row>
    <row r="109" spans="4:4">
      <c r="D109" s="177"/>
    </row>
    <row r="110" spans="4:4">
      <c r="D110" s="177"/>
    </row>
    <row r="111" spans="4:4">
      <c r="D111" s="177"/>
    </row>
    <row r="112" spans="4:4">
      <c r="D112" s="177"/>
    </row>
    <row r="113" spans="4:4">
      <c r="D113" s="177"/>
    </row>
    <row r="114" spans="4:4">
      <c r="D114" s="177"/>
    </row>
    <row r="115" spans="4:4">
      <c r="D115" s="177"/>
    </row>
    <row r="116" spans="4:4">
      <c r="D116" s="177"/>
    </row>
    <row r="117" spans="4:4">
      <c r="D117" s="177"/>
    </row>
    <row r="118" spans="4:4">
      <c r="D118" s="177"/>
    </row>
    <row r="119" spans="4:4">
      <c r="D119" s="177"/>
    </row>
    <row r="120" spans="4:4">
      <c r="D120" s="177"/>
    </row>
    <row r="121" spans="4:4">
      <c r="D121" s="177"/>
    </row>
    <row r="122" spans="4:4">
      <c r="D122" s="177"/>
    </row>
    <row r="123" spans="4:4">
      <c r="D123" s="177"/>
    </row>
    <row r="124" spans="4:4">
      <c r="D124" s="177"/>
    </row>
    <row r="125" spans="4:4">
      <c r="D125" s="177"/>
    </row>
    <row r="126" spans="4:4">
      <c r="D126" s="177"/>
    </row>
    <row r="127" spans="4:4">
      <c r="D127" s="177"/>
    </row>
    <row r="128" spans="4:4">
      <c r="D128" s="177"/>
    </row>
    <row r="129" spans="4:4">
      <c r="D129" s="177"/>
    </row>
    <row r="130" spans="4:4">
      <c r="D130" s="177"/>
    </row>
    <row r="131" spans="4:4">
      <c r="D131" s="177"/>
    </row>
    <row r="132" spans="4:4">
      <c r="D132" s="177"/>
    </row>
    <row r="133" spans="4:4">
      <c r="D133" s="177"/>
    </row>
    <row r="134" spans="4:4">
      <c r="D134" s="177"/>
    </row>
    <row r="135" spans="4:4">
      <c r="D135" s="177"/>
    </row>
    <row r="136" spans="4:4">
      <c r="D136" s="177"/>
    </row>
    <row r="137" spans="4:4">
      <c r="D137" s="177"/>
    </row>
    <row r="138" spans="4:4">
      <c r="D138" s="177"/>
    </row>
    <row r="139" spans="4:4">
      <c r="D139" s="177"/>
    </row>
    <row r="140" spans="4:4">
      <c r="D140" s="177"/>
    </row>
    <row r="141" spans="4:4">
      <c r="D141" s="177"/>
    </row>
    <row r="142" spans="4:4">
      <c r="D142" s="177"/>
    </row>
    <row r="143" spans="4:4">
      <c r="D143" s="177"/>
    </row>
    <row r="144" spans="4:4">
      <c r="D144" s="177"/>
    </row>
    <row r="145" spans="4:4">
      <c r="D145" s="177"/>
    </row>
    <row r="146" spans="4:4">
      <c r="D146" s="177"/>
    </row>
    <row r="147" spans="4:4">
      <c r="D147" s="177"/>
    </row>
    <row r="148" spans="4:4">
      <c r="D148" s="177"/>
    </row>
    <row r="149" spans="4:4">
      <c r="D149" s="177"/>
    </row>
    <row r="150" spans="4:4">
      <c r="D150" s="177"/>
    </row>
    <row r="151" spans="4:4">
      <c r="D151" s="177"/>
    </row>
    <row r="152" spans="4:4">
      <c r="D152" s="177"/>
    </row>
    <row r="153" spans="4:4">
      <c r="D153" s="177"/>
    </row>
    <row r="154" spans="4:4">
      <c r="D154" s="177"/>
    </row>
    <row r="155" spans="4:4">
      <c r="D155" s="177"/>
    </row>
    <row r="156" spans="4:4">
      <c r="D156" s="177"/>
    </row>
    <row r="157" spans="4:4">
      <c r="D157" s="177"/>
    </row>
    <row r="158" spans="4:4">
      <c r="D158" s="177"/>
    </row>
    <row r="159" spans="4:4">
      <c r="D159" s="177"/>
    </row>
    <row r="160" spans="4:4">
      <c r="D160" s="177"/>
    </row>
    <row r="161" spans="4:4">
      <c r="D161" s="177"/>
    </row>
    <row r="162" spans="4:4">
      <c r="D162" s="177"/>
    </row>
    <row r="163" spans="4:4">
      <c r="D163" s="177"/>
    </row>
    <row r="164" spans="4:4">
      <c r="D164" s="177"/>
    </row>
    <row r="165" spans="4:4">
      <c r="D165" s="177"/>
    </row>
    <row r="166" spans="4:4">
      <c r="D166" s="177"/>
    </row>
    <row r="167" spans="4:4">
      <c r="D167" s="177"/>
    </row>
    <row r="168" spans="4:4">
      <c r="D168" s="177"/>
    </row>
    <row r="169" spans="4:4">
      <c r="D169" s="177"/>
    </row>
    <row r="170" spans="4:4">
      <c r="D170" s="177"/>
    </row>
    <row r="171" spans="4:4">
      <c r="D171" s="177"/>
    </row>
    <row r="172" spans="4:4">
      <c r="D172" s="177"/>
    </row>
    <row r="173" spans="4:4">
      <c r="D173" s="177"/>
    </row>
    <row r="174" spans="4:4">
      <c r="D174" s="177"/>
    </row>
    <row r="175" spans="4:4">
      <c r="D175" s="177"/>
    </row>
    <row r="176" spans="4:4">
      <c r="D176" s="177"/>
    </row>
    <row r="177" spans="4:4">
      <c r="D177" s="177"/>
    </row>
    <row r="178" spans="4:4">
      <c r="D178" s="177"/>
    </row>
    <row r="179" spans="4:4">
      <c r="D179" s="177"/>
    </row>
    <row r="180" spans="4:4">
      <c r="D180" s="177"/>
    </row>
    <row r="181" spans="4:4">
      <c r="D181" s="177"/>
    </row>
    <row r="182" spans="4:4">
      <c r="D182" s="177"/>
    </row>
    <row r="183" spans="4:4">
      <c r="D183" s="177"/>
    </row>
    <row r="184" spans="4:4">
      <c r="D184" s="177"/>
    </row>
    <row r="185" spans="4:4">
      <c r="D185" s="177"/>
    </row>
    <row r="186" spans="4:4">
      <c r="D186" s="177"/>
    </row>
    <row r="187" spans="4:4">
      <c r="D187" s="177"/>
    </row>
    <row r="188" spans="4:4">
      <c r="D188" s="177"/>
    </row>
    <row r="189" spans="4:4">
      <c r="D189" s="177"/>
    </row>
    <row r="190" spans="4:4">
      <c r="D190" s="177"/>
    </row>
    <row r="191" spans="4:4">
      <c r="D191" s="177"/>
    </row>
    <row r="192" spans="4:4">
      <c r="D192" s="177"/>
    </row>
    <row r="193" spans="4:4">
      <c r="D193" s="177"/>
    </row>
    <row r="194" spans="4:4">
      <c r="D194" s="177"/>
    </row>
    <row r="195" spans="4:4">
      <c r="D195" s="177"/>
    </row>
    <row r="196" spans="4:4">
      <c r="D196" s="177"/>
    </row>
    <row r="197" spans="4:4">
      <c r="D197" s="177"/>
    </row>
    <row r="198" spans="4:4">
      <c r="D198" s="177"/>
    </row>
    <row r="199" spans="4:4">
      <c r="D199" s="177"/>
    </row>
    <row r="200" spans="4:4">
      <c r="D200" s="177"/>
    </row>
    <row r="201" spans="4:4">
      <c r="D201" s="177"/>
    </row>
    <row r="202" spans="4:4">
      <c r="D202" s="177"/>
    </row>
    <row r="203" spans="4:4">
      <c r="D203" s="177"/>
    </row>
    <row r="204" spans="4:4">
      <c r="D204" s="177"/>
    </row>
    <row r="205" spans="4:4">
      <c r="D205" s="177"/>
    </row>
    <row r="206" spans="4:4">
      <c r="D206" s="177"/>
    </row>
    <row r="207" spans="4:4">
      <c r="D207" s="177"/>
    </row>
    <row r="208" spans="4:4">
      <c r="D208" s="177"/>
    </row>
    <row r="209" spans="4:4">
      <c r="D209" s="177"/>
    </row>
    <row r="210" spans="4:4">
      <c r="D210" s="177"/>
    </row>
    <row r="211" spans="4:4">
      <c r="D211" s="177"/>
    </row>
    <row r="212" spans="4:4">
      <c r="D212" s="177"/>
    </row>
    <row r="213" spans="4:4">
      <c r="D213" s="177"/>
    </row>
    <row r="214" spans="4:4">
      <c r="D214" s="177"/>
    </row>
    <row r="215" spans="4:4">
      <c r="D215" s="177"/>
    </row>
    <row r="216" spans="4:4">
      <c r="D216" s="177"/>
    </row>
    <row r="217" spans="4:4">
      <c r="D217" s="177"/>
    </row>
    <row r="218" spans="4:4">
      <c r="D218" s="177"/>
    </row>
    <row r="219" spans="4:4">
      <c r="D219" s="177"/>
    </row>
    <row r="220" spans="4:4">
      <c r="D220" s="177"/>
    </row>
    <row r="221" spans="4:4">
      <c r="D221" s="177"/>
    </row>
    <row r="222" spans="4:4">
      <c r="D222" s="177"/>
    </row>
    <row r="223" spans="4:4">
      <c r="D223" s="177"/>
    </row>
    <row r="224" spans="4:4">
      <c r="D224" s="177"/>
    </row>
    <row r="225" spans="4:4">
      <c r="D225" s="177"/>
    </row>
    <row r="226" spans="4:4">
      <c r="D226" s="177"/>
    </row>
    <row r="227" spans="4:4">
      <c r="D227" s="177"/>
    </row>
    <row r="228" spans="4:4">
      <c r="D228" s="177"/>
    </row>
    <row r="229" spans="4:4">
      <c r="D229" s="177"/>
    </row>
    <row r="230" spans="4:4">
      <c r="D230" s="177"/>
    </row>
    <row r="231" spans="4:4">
      <c r="D231" s="177"/>
    </row>
    <row r="232" spans="4:4">
      <c r="D232" s="177"/>
    </row>
    <row r="233" spans="4:4">
      <c r="D233" s="177"/>
    </row>
    <row r="234" spans="4:4">
      <c r="D234" s="177"/>
    </row>
    <row r="235" spans="4:4">
      <c r="D235" s="177"/>
    </row>
    <row r="236" spans="4:4">
      <c r="D236" s="177"/>
    </row>
    <row r="237" spans="4:4">
      <c r="D237" s="177"/>
    </row>
    <row r="238" spans="4:4">
      <c r="D238" s="177"/>
    </row>
    <row r="239" spans="4:4">
      <c r="D239" s="177"/>
    </row>
    <row r="240" spans="4:4">
      <c r="D240" s="177"/>
    </row>
    <row r="241" spans="4:4">
      <c r="D241" s="177"/>
    </row>
    <row r="242" spans="4:4">
      <c r="D242" s="177"/>
    </row>
    <row r="243" spans="4:4">
      <c r="D243" s="177"/>
    </row>
    <row r="244" spans="4:4">
      <c r="D244" s="177"/>
    </row>
    <row r="245" spans="4:4">
      <c r="D245" s="177"/>
    </row>
    <row r="246" spans="4:4">
      <c r="D246" s="177"/>
    </row>
    <row r="247" spans="4:4">
      <c r="D247" s="177"/>
    </row>
    <row r="248" spans="4:4">
      <c r="D248" s="177"/>
    </row>
    <row r="249" spans="4:4">
      <c r="D249" s="177"/>
    </row>
    <row r="250" spans="4:4">
      <c r="D250" s="177"/>
    </row>
    <row r="251" spans="4:4">
      <c r="D251" s="177"/>
    </row>
    <row r="252" spans="4:4">
      <c r="D252" s="177"/>
    </row>
    <row r="253" spans="4:4">
      <c r="D253" s="177"/>
    </row>
    <row r="254" spans="4:4">
      <c r="D254" s="177"/>
    </row>
    <row r="255" spans="4:4">
      <c r="D255" s="177"/>
    </row>
    <row r="256" spans="4:4">
      <c r="D256" s="177"/>
    </row>
    <row r="257" spans="4:4">
      <c r="D257" s="177"/>
    </row>
    <row r="258" spans="4:4">
      <c r="D258" s="177"/>
    </row>
    <row r="259" spans="4:4">
      <c r="D259" s="177"/>
    </row>
    <row r="260" spans="4:4">
      <c r="D260" s="177"/>
    </row>
    <row r="261" spans="4:4">
      <c r="D261" s="177"/>
    </row>
    <row r="262" spans="4:4">
      <c r="D262" s="177"/>
    </row>
    <row r="263" spans="4:4">
      <c r="D263" s="177"/>
    </row>
    <row r="264" spans="4:4">
      <c r="D264" s="177"/>
    </row>
    <row r="265" spans="4:4">
      <c r="D265" s="177"/>
    </row>
    <row r="266" spans="4:4">
      <c r="D266" s="177"/>
    </row>
    <row r="267" spans="4:4">
      <c r="D267" s="177"/>
    </row>
    <row r="268" spans="4:4">
      <c r="D268" s="177"/>
    </row>
    <row r="269" spans="4:4">
      <c r="D269" s="177"/>
    </row>
    <row r="270" spans="4:4">
      <c r="D270" s="177"/>
    </row>
    <row r="271" spans="4:4">
      <c r="D271" s="177"/>
    </row>
    <row r="272" spans="4:4">
      <c r="D272" s="177"/>
    </row>
    <row r="273" spans="4:4">
      <c r="D273" s="177"/>
    </row>
    <row r="274" spans="4:4">
      <c r="D274" s="177"/>
    </row>
    <row r="275" spans="4:4">
      <c r="D275" s="177"/>
    </row>
    <row r="276" spans="4:4">
      <c r="D276" s="177"/>
    </row>
    <row r="277" spans="4:4">
      <c r="D277" s="177"/>
    </row>
    <row r="278" spans="4:4">
      <c r="D278" s="177"/>
    </row>
    <row r="279" spans="4:4">
      <c r="D279" s="177"/>
    </row>
    <row r="280" spans="4:4">
      <c r="D280" s="177"/>
    </row>
    <row r="281" spans="4:4">
      <c r="D281" s="177"/>
    </row>
    <row r="282" spans="4:4">
      <c r="D282" s="177"/>
    </row>
    <row r="283" spans="4:4">
      <c r="D283" s="177"/>
    </row>
    <row r="284" spans="4:4">
      <c r="D284" s="177"/>
    </row>
    <row r="285" spans="4:4">
      <c r="D285" s="177"/>
    </row>
    <row r="286" spans="4:4">
      <c r="D286" s="177"/>
    </row>
    <row r="287" spans="4:4">
      <c r="D287" s="177"/>
    </row>
    <row r="288" spans="4:4">
      <c r="D288" s="177"/>
    </row>
    <row r="289" spans="4:4">
      <c r="D289" s="177"/>
    </row>
    <row r="290" spans="4:4">
      <c r="D290" s="177"/>
    </row>
    <row r="291" spans="4:4">
      <c r="D291" s="177"/>
    </row>
    <row r="292" spans="4:4">
      <c r="D292" s="177"/>
    </row>
    <row r="293" spans="4:4">
      <c r="D293" s="177"/>
    </row>
    <row r="294" spans="4:4">
      <c r="D294" s="177"/>
    </row>
    <row r="295" spans="4:4">
      <c r="D295" s="177"/>
    </row>
    <row r="296" spans="4:4">
      <c r="D296" s="177"/>
    </row>
    <row r="297" spans="4:4">
      <c r="D297" s="177"/>
    </row>
    <row r="298" spans="4:4">
      <c r="D298" s="177"/>
    </row>
    <row r="299" spans="4:4">
      <c r="D299" s="177"/>
    </row>
    <row r="300" spans="4:4">
      <c r="D300" s="177"/>
    </row>
    <row r="301" spans="4:4">
      <c r="D301" s="177"/>
    </row>
    <row r="302" spans="4:4">
      <c r="D302" s="177"/>
    </row>
    <row r="303" spans="4:4">
      <c r="D303" s="177"/>
    </row>
    <row r="304" spans="4:4">
      <c r="D304" s="177"/>
    </row>
    <row r="305" spans="4:4">
      <c r="D305" s="177"/>
    </row>
    <row r="306" spans="4:4">
      <c r="D306" s="177"/>
    </row>
    <row r="307" spans="4:4">
      <c r="D307" s="177"/>
    </row>
    <row r="308" spans="4:4">
      <c r="D308" s="177"/>
    </row>
    <row r="309" spans="4:4">
      <c r="D309" s="177"/>
    </row>
    <row r="310" spans="4:4">
      <c r="D310" s="177"/>
    </row>
    <row r="311" spans="4:4">
      <c r="D311" s="177"/>
    </row>
    <row r="312" spans="4:4">
      <c r="D312" s="177"/>
    </row>
    <row r="313" spans="4:4">
      <c r="D313" s="177"/>
    </row>
    <row r="314" spans="4:4">
      <c r="D314" s="177"/>
    </row>
    <row r="315" spans="4:4">
      <c r="D315" s="177"/>
    </row>
    <row r="316" spans="4:4">
      <c r="D316" s="177"/>
    </row>
    <row r="317" spans="4:4">
      <c r="D317" s="177"/>
    </row>
    <row r="318" spans="4:4">
      <c r="D318" s="177"/>
    </row>
    <row r="319" spans="4:4">
      <c r="D319" s="177"/>
    </row>
    <row r="320" spans="4:4">
      <c r="D320" s="177"/>
    </row>
    <row r="321" spans="4:4">
      <c r="D321" s="177"/>
    </row>
    <row r="322" spans="4:4">
      <c r="D322" s="177"/>
    </row>
    <row r="323" spans="4:4">
      <c r="D323" s="177"/>
    </row>
    <row r="324" spans="4:4">
      <c r="D324" s="177"/>
    </row>
    <row r="325" spans="4:4">
      <c r="D325" s="177"/>
    </row>
    <row r="326" spans="4:4">
      <c r="D326" s="177"/>
    </row>
    <row r="327" spans="4:4">
      <c r="D327" s="177"/>
    </row>
    <row r="328" spans="4:4">
      <c r="D328" s="177"/>
    </row>
    <row r="329" spans="4:4">
      <c r="D329" s="177"/>
    </row>
    <row r="330" spans="4:4">
      <c r="D330" s="177"/>
    </row>
    <row r="331" spans="4:4">
      <c r="D331" s="177"/>
    </row>
    <row r="332" spans="4:4">
      <c r="D332" s="177"/>
    </row>
    <row r="333" spans="4:4">
      <c r="D333" s="177"/>
    </row>
    <row r="334" spans="4:4">
      <c r="D334" s="177"/>
    </row>
    <row r="335" spans="4:4">
      <c r="D335" s="177"/>
    </row>
    <row r="336" spans="4:4">
      <c r="D336" s="177"/>
    </row>
    <row r="337" spans="4:4">
      <c r="D337" s="177"/>
    </row>
    <row r="338" spans="4:4">
      <c r="D338" s="177"/>
    </row>
    <row r="339" spans="4:4">
      <c r="D339" s="177"/>
    </row>
    <row r="340" spans="4:4">
      <c r="D340" s="177"/>
    </row>
    <row r="341" spans="4:4">
      <c r="D341" s="177"/>
    </row>
    <row r="342" spans="4:4">
      <c r="D342" s="177"/>
    </row>
    <row r="343" spans="4:4">
      <c r="D343" s="177"/>
    </row>
    <row r="344" spans="4:4">
      <c r="D344" s="177"/>
    </row>
    <row r="345" spans="4:4">
      <c r="D345" s="177"/>
    </row>
    <row r="346" spans="4:4">
      <c r="D346" s="177"/>
    </row>
    <row r="347" spans="4:4">
      <c r="D347" s="177"/>
    </row>
    <row r="348" spans="4:4">
      <c r="D348" s="177"/>
    </row>
    <row r="349" spans="4:4">
      <c r="D349" s="177"/>
    </row>
    <row r="350" spans="4:4">
      <c r="D350" s="177"/>
    </row>
    <row r="351" spans="4:4">
      <c r="D351" s="177"/>
    </row>
    <row r="352" spans="4:4">
      <c r="D352" s="177"/>
    </row>
    <row r="353" spans="4:4">
      <c r="D353" s="177"/>
    </row>
    <row r="354" spans="4:4">
      <c r="D354" s="177"/>
    </row>
    <row r="355" spans="4:4">
      <c r="D355" s="177"/>
    </row>
    <row r="356" spans="4:4">
      <c r="D356" s="177"/>
    </row>
    <row r="357" spans="4:4">
      <c r="D357" s="177"/>
    </row>
    <row r="358" spans="4:4">
      <c r="D358" s="177"/>
    </row>
    <row r="359" spans="4:4">
      <c r="D359" s="177"/>
    </row>
    <row r="360" spans="4:4">
      <c r="D360" s="177"/>
    </row>
    <row r="361" spans="4:4">
      <c r="D361" s="177"/>
    </row>
    <row r="362" spans="4:4">
      <c r="D362" s="177"/>
    </row>
    <row r="363" spans="4:4">
      <c r="D363" s="177"/>
    </row>
    <row r="364" spans="4:4">
      <c r="D364" s="177"/>
    </row>
    <row r="365" spans="4:4">
      <c r="D365" s="177"/>
    </row>
    <row r="366" spans="4:4">
      <c r="D366" s="177"/>
    </row>
    <row r="367" spans="4:4">
      <c r="D367" s="177"/>
    </row>
    <row r="368" spans="4:4">
      <c r="D368" s="177"/>
    </row>
    <row r="369" spans="4:4">
      <c r="D369" s="177"/>
    </row>
    <row r="370" spans="4:4">
      <c r="D370" s="177"/>
    </row>
    <row r="371" spans="4:4">
      <c r="D371" s="177"/>
    </row>
    <row r="372" spans="4:4">
      <c r="D372" s="177"/>
    </row>
    <row r="373" spans="4:4">
      <c r="D373" s="177"/>
    </row>
    <row r="374" spans="4:4">
      <c r="D374" s="177"/>
    </row>
    <row r="375" spans="4:4">
      <c r="D375" s="177"/>
    </row>
    <row r="376" spans="4:4">
      <c r="D376" s="177"/>
    </row>
    <row r="377" spans="4:4">
      <c r="D377" s="177"/>
    </row>
    <row r="378" spans="4:4">
      <c r="D378" s="177"/>
    </row>
    <row r="379" spans="4:4">
      <c r="D379" s="177"/>
    </row>
    <row r="380" spans="4:4">
      <c r="D380" s="177"/>
    </row>
    <row r="381" spans="4:4">
      <c r="D381" s="177"/>
    </row>
    <row r="382" spans="4:4">
      <c r="D382" s="177"/>
    </row>
    <row r="383" spans="4:4">
      <c r="D383" s="177"/>
    </row>
    <row r="384" spans="4:4">
      <c r="D384" s="177"/>
    </row>
    <row r="385" spans="4:4">
      <c r="D385" s="177"/>
    </row>
    <row r="386" spans="4:4">
      <c r="D386" s="177"/>
    </row>
    <row r="387" spans="4:4">
      <c r="D387" s="177"/>
    </row>
    <row r="388" spans="4:4">
      <c r="D388" s="177"/>
    </row>
    <row r="389" spans="4:4">
      <c r="D389" s="177"/>
    </row>
    <row r="390" spans="4:4">
      <c r="D390" s="177"/>
    </row>
    <row r="391" spans="4:4">
      <c r="D391" s="177"/>
    </row>
    <row r="392" spans="4:4">
      <c r="D392" s="177"/>
    </row>
    <row r="393" spans="4:4">
      <c r="D393" s="177"/>
    </row>
    <row r="394" spans="4:4">
      <c r="D394" s="177"/>
    </row>
    <row r="395" spans="4:4">
      <c r="D395" s="177"/>
    </row>
    <row r="396" spans="4:4">
      <c r="D396" s="177"/>
    </row>
    <row r="397" spans="4:4">
      <c r="D397" s="177"/>
    </row>
    <row r="398" spans="4:4">
      <c r="D398" s="177"/>
    </row>
    <row r="399" spans="4:4">
      <c r="D399" s="177"/>
    </row>
    <row r="400" spans="4:4">
      <c r="D400" s="177"/>
    </row>
    <row r="401" spans="4:4">
      <c r="D401" s="177"/>
    </row>
    <row r="402" spans="4:4">
      <c r="D402" s="177"/>
    </row>
    <row r="403" spans="4:4">
      <c r="D403" s="177"/>
    </row>
    <row r="404" spans="4:4">
      <c r="D404" s="177"/>
    </row>
    <row r="405" spans="4:4">
      <c r="D405" s="177"/>
    </row>
    <row r="406" spans="4:4">
      <c r="D406" s="177"/>
    </row>
    <row r="407" spans="4:4">
      <c r="D407" s="177"/>
    </row>
    <row r="408" spans="4:4">
      <c r="D408" s="177"/>
    </row>
    <row r="409" spans="4:4">
      <c r="D409" s="177"/>
    </row>
    <row r="410" spans="4:4">
      <c r="D410" s="177"/>
    </row>
    <row r="411" spans="4:4">
      <c r="D411" s="177"/>
    </row>
    <row r="412" spans="4:4">
      <c r="D412" s="177"/>
    </row>
    <row r="413" spans="4:4">
      <c r="D413" s="177"/>
    </row>
    <row r="414" spans="4:4">
      <c r="D414" s="177"/>
    </row>
    <row r="415" spans="4:4">
      <c r="D415" s="177"/>
    </row>
    <row r="416" spans="4:4">
      <c r="D416" s="177"/>
    </row>
    <row r="417" spans="4:4">
      <c r="D417" s="177"/>
    </row>
    <row r="418" spans="4:4">
      <c r="D418" s="177"/>
    </row>
    <row r="419" spans="4:4">
      <c r="D419" s="177"/>
    </row>
    <row r="420" spans="4:4">
      <c r="D420" s="177"/>
    </row>
    <row r="421" spans="4:4">
      <c r="D421" s="177"/>
    </row>
    <row r="422" spans="4:4">
      <c r="D422" s="177"/>
    </row>
    <row r="423" spans="4:4">
      <c r="D423" s="177"/>
    </row>
    <row r="424" spans="4:4">
      <c r="D424" s="177"/>
    </row>
    <row r="425" spans="4:4">
      <c r="D425" s="177"/>
    </row>
    <row r="426" spans="4:4">
      <c r="D426" s="177"/>
    </row>
    <row r="427" spans="4:4">
      <c r="D427" s="177"/>
    </row>
    <row r="428" spans="4:4">
      <c r="D428" s="177"/>
    </row>
    <row r="429" spans="4:4">
      <c r="D429" s="177"/>
    </row>
    <row r="430" spans="4:4">
      <c r="D430" s="177"/>
    </row>
    <row r="431" spans="4:4">
      <c r="D431" s="177"/>
    </row>
  </sheetData>
  <conditionalFormatting sqref="B79:B84">
    <cfRule type="cellIs" dxfId="22" priority="25" stopIfTrue="1" operator="equal">
      <formula>"Adjustment to Income/Expense/Rate Base:"</formula>
    </cfRule>
  </conditionalFormatting>
  <conditionalFormatting sqref="J1">
    <cfRule type="cellIs" dxfId="21" priority="24" stopIfTrue="1" operator="equal">
      <formula>"x.x"</formula>
    </cfRule>
  </conditionalFormatting>
  <conditionalFormatting sqref="B38">
    <cfRule type="cellIs" dxfId="20" priority="4" stopIfTrue="1" operator="equal">
      <formula>"Adjustment to Income/Expense/Rate Base:"</formula>
    </cfRule>
  </conditionalFormatting>
  <conditionalFormatting sqref="B43:B45">
    <cfRule type="cellIs" dxfId="19" priority="3" stopIfTrue="1" operator="equal">
      <formula>"Adjustment to Income/Expense/Rate Base:"</formula>
    </cfRule>
  </conditionalFormatting>
  <conditionalFormatting sqref="B55">
    <cfRule type="cellIs" dxfId="18" priority="2" stopIfTrue="1" operator="equal">
      <formula>"Adjustment to Income/Expense/Rate Base:"</formula>
    </cfRule>
  </conditionalFormatting>
  <conditionalFormatting sqref="B57">
    <cfRule type="cellIs" dxfId="17" priority="1" stopIfTrue="1" operator="equal">
      <formula>"Adjustment to Income/Expense/Rate Base:"</formula>
    </cfRule>
  </conditionalFormatting>
  <conditionalFormatting sqref="B8">
    <cfRule type="cellIs" dxfId="16" priority="18" stopIfTrue="1" operator="equal">
      <formula>"Adjustment to Income/Expense/Rate Base:"</formula>
    </cfRule>
  </conditionalFormatting>
  <conditionalFormatting sqref="B29">
    <cfRule type="cellIs" dxfId="15" priority="17" stopIfTrue="1" operator="equal">
      <formula>"Adjustment to Income/Expense/Rate Base:"</formula>
    </cfRule>
  </conditionalFormatting>
  <conditionalFormatting sqref="B27">
    <cfRule type="cellIs" dxfId="14" priority="16" stopIfTrue="1" operator="equal">
      <formula>"Adjustment to Income/Expense/Rate Base:"</formula>
    </cfRule>
  </conditionalFormatting>
  <conditionalFormatting sqref="B27:B35 B37">
    <cfRule type="cellIs" dxfId="13" priority="15" stopIfTrue="1" operator="equal">
      <formula>"Adjustment to Income/Expense/Rate Base:"</formula>
    </cfRule>
  </conditionalFormatting>
  <conditionalFormatting sqref="B20">
    <cfRule type="cellIs" dxfId="12" priority="14" stopIfTrue="1" operator="equal">
      <formula>"Adjustment to Income/Expense/Rate Base:"</formula>
    </cfRule>
  </conditionalFormatting>
  <conditionalFormatting sqref="B37 B39:B42">
    <cfRule type="cellIs" dxfId="11" priority="13" stopIfTrue="1" operator="equal">
      <formula>"Adjustment to Income/Expense/Rate Base:"</formula>
    </cfRule>
  </conditionalFormatting>
  <conditionalFormatting sqref="B19">
    <cfRule type="cellIs" dxfId="10" priority="12" stopIfTrue="1" operator="equal">
      <formula>"Adjustment to Income/Expense/Rate Base:"</formula>
    </cfRule>
  </conditionalFormatting>
  <conditionalFormatting sqref="B21">
    <cfRule type="cellIs" dxfId="9" priority="11" stopIfTrue="1" operator="equal">
      <formula>"Adjustment to Income/Expense/Rate Base:"</formula>
    </cfRule>
  </conditionalFormatting>
  <conditionalFormatting sqref="B22">
    <cfRule type="cellIs" dxfId="8" priority="10" stopIfTrue="1" operator="equal">
      <formula>"Adjustment to Income/Expense/Rate Base:"</formula>
    </cfRule>
  </conditionalFormatting>
  <conditionalFormatting sqref="B23">
    <cfRule type="cellIs" dxfId="7" priority="9" stopIfTrue="1" operator="equal">
      <formula>"Adjustment to Income/Expense/Rate Base:"</formula>
    </cfRule>
  </conditionalFormatting>
  <conditionalFormatting sqref="B24">
    <cfRule type="cellIs" dxfId="6" priority="8" stopIfTrue="1" operator="equal">
      <formula>"Adjustment to Income/Expense/Rate Base:"</formula>
    </cfRule>
  </conditionalFormatting>
  <conditionalFormatting sqref="B25">
    <cfRule type="cellIs" dxfId="5" priority="7" stopIfTrue="1" operator="equal">
      <formula>"Adjustment to Income/Expense/Rate Base:"</formula>
    </cfRule>
  </conditionalFormatting>
  <conditionalFormatting sqref="B26">
    <cfRule type="cellIs" dxfId="4" priority="6" stopIfTrue="1" operator="equal">
      <formula>"Adjustment to Income/Expense/Rate Base:"</formula>
    </cfRule>
  </conditionalFormatting>
  <conditionalFormatting sqref="B36">
    <cfRule type="cellIs" dxfId="3" priority="5" stopIfTrue="1" operator="equal">
      <formula>"Adjustment to Income/Expense/Rate Base:"</formula>
    </cfRule>
  </conditionalFormatting>
  <dataValidations count="4">
    <dataValidation type="list" errorStyle="warning" allowBlank="1" showInputMessage="1" showErrorMessage="1" errorTitle="FERC ACCOUNT" error="This FERC Account is not included in the drop-down list. Is this the account you want to use?" sqref="D86:D89">
      <formula1>$D$121:$D$455</formula1>
    </dataValidation>
    <dataValidation type="list" errorStyle="warning" allowBlank="1" showInputMessage="1" showErrorMessage="1" errorTitle="FERC ACCOUNT" error="This FERC Account is not included in the drop-down list. Is this the account you want to use?" sqref="IY86:IZ89 D90 SU86:SV89 ACQ86:ACR89 AMM86:AMN89 AWI86:AWJ89 BGE86:BGF89 BQA86:BQB89 BZW86:BZX89 CJS86:CJT89 CTO86:CTP89 DDK86:DDL89 DNG86:DNH89 DXC86:DXD89 EGY86:EGZ89 EQU86:EQV89 FAQ86:FAR89 FKM86:FKN89 FUI86:FUJ89 GEE86:GEF89 GOA86:GOB89 GXW86:GXX89 HHS86:HHT89 HRO86:HRP89 IBK86:IBL89 ILG86:ILH89 IVC86:IVD89 JEY86:JEZ89 JOU86:JOV89 JYQ86:JYR89 KIM86:KIN89 KSI86:KSJ89 LCE86:LCF89 LMA86:LMB89 LVW86:LVX89 MFS86:MFT89 MPO86:MPP89 MZK86:MZL89 NJG86:NJH89 NTC86:NTD89 OCY86:OCZ89 OMU86:OMV89 OWQ86:OWR89 PGM86:PGN89 PQI86:PQJ89 QAE86:QAF89 QKA86:QKB89 QTW86:QTX89 RDS86:RDT89 RNO86:RNP89 RXK86:RXL89 SHG86:SHH89 SRC86:SRD89 TAY86:TAZ89 TKU86:TKV89 TUQ86:TUR89 UEM86:UEN89 UOI86:UOJ89 UYE86:UYF89 VIA86:VIB89 VRW86:VRX89 WBS86:WBT89 WLO86:WLP89 WVK86:WVL89 D65610:D65613 IY65609:IZ65612 SU65609:SV65612 ACQ65609:ACR65612 AMM65609:AMN65612 AWI65609:AWJ65612 BGE65609:BGF65612 BQA65609:BQB65612 BZW65609:BZX65612 CJS65609:CJT65612 CTO65609:CTP65612 DDK65609:DDL65612 DNG65609:DNH65612 DXC65609:DXD65612 EGY65609:EGZ65612 EQU65609:EQV65612 FAQ65609:FAR65612 FKM65609:FKN65612 FUI65609:FUJ65612 GEE65609:GEF65612 GOA65609:GOB65612 GXW65609:GXX65612 HHS65609:HHT65612 HRO65609:HRP65612 IBK65609:IBL65612 ILG65609:ILH65612 IVC65609:IVD65612 JEY65609:JEZ65612 JOU65609:JOV65612 JYQ65609:JYR65612 KIM65609:KIN65612 KSI65609:KSJ65612 LCE65609:LCF65612 LMA65609:LMB65612 LVW65609:LVX65612 MFS65609:MFT65612 MPO65609:MPP65612 MZK65609:MZL65612 NJG65609:NJH65612 NTC65609:NTD65612 OCY65609:OCZ65612 OMU65609:OMV65612 OWQ65609:OWR65612 PGM65609:PGN65612 PQI65609:PQJ65612 QAE65609:QAF65612 QKA65609:QKB65612 QTW65609:QTX65612 RDS65609:RDT65612 RNO65609:RNP65612 RXK65609:RXL65612 SHG65609:SHH65612 SRC65609:SRD65612 TAY65609:TAZ65612 TKU65609:TKV65612 TUQ65609:TUR65612 UEM65609:UEN65612 UOI65609:UOJ65612 UYE65609:UYF65612 VIA65609:VIB65612 VRW65609:VRX65612 WBS65609:WBT65612 WLO65609:WLP65612 WVK65609:WVL65612 D131146:D131149 IY131145:IZ131148 SU131145:SV131148 ACQ131145:ACR131148 AMM131145:AMN131148 AWI131145:AWJ131148 BGE131145:BGF131148 BQA131145:BQB131148 BZW131145:BZX131148 CJS131145:CJT131148 CTO131145:CTP131148 DDK131145:DDL131148 DNG131145:DNH131148 DXC131145:DXD131148 EGY131145:EGZ131148 EQU131145:EQV131148 FAQ131145:FAR131148 FKM131145:FKN131148 FUI131145:FUJ131148 GEE131145:GEF131148 GOA131145:GOB131148 GXW131145:GXX131148 HHS131145:HHT131148 HRO131145:HRP131148 IBK131145:IBL131148 ILG131145:ILH131148 IVC131145:IVD131148 JEY131145:JEZ131148 JOU131145:JOV131148 JYQ131145:JYR131148 KIM131145:KIN131148 KSI131145:KSJ131148 LCE131145:LCF131148 LMA131145:LMB131148 LVW131145:LVX131148 MFS131145:MFT131148 MPO131145:MPP131148 MZK131145:MZL131148 NJG131145:NJH131148 NTC131145:NTD131148 OCY131145:OCZ131148 OMU131145:OMV131148 OWQ131145:OWR131148 PGM131145:PGN131148 PQI131145:PQJ131148 QAE131145:QAF131148 QKA131145:QKB131148 QTW131145:QTX131148 RDS131145:RDT131148 RNO131145:RNP131148 RXK131145:RXL131148 SHG131145:SHH131148 SRC131145:SRD131148 TAY131145:TAZ131148 TKU131145:TKV131148 TUQ131145:TUR131148 UEM131145:UEN131148 UOI131145:UOJ131148 UYE131145:UYF131148 VIA131145:VIB131148 VRW131145:VRX131148 WBS131145:WBT131148 WLO131145:WLP131148 WVK131145:WVL131148 D196682:D196685 IY196681:IZ196684 SU196681:SV196684 ACQ196681:ACR196684 AMM196681:AMN196684 AWI196681:AWJ196684 BGE196681:BGF196684 BQA196681:BQB196684 BZW196681:BZX196684 CJS196681:CJT196684 CTO196681:CTP196684 DDK196681:DDL196684 DNG196681:DNH196684 DXC196681:DXD196684 EGY196681:EGZ196684 EQU196681:EQV196684 FAQ196681:FAR196684 FKM196681:FKN196684 FUI196681:FUJ196684 GEE196681:GEF196684 GOA196681:GOB196684 GXW196681:GXX196684 HHS196681:HHT196684 HRO196681:HRP196684 IBK196681:IBL196684 ILG196681:ILH196684 IVC196681:IVD196684 JEY196681:JEZ196684 JOU196681:JOV196684 JYQ196681:JYR196684 KIM196681:KIN196684 KSI196681:KSJ196684 LCE196681:LCF196684 LMA196681:LMB196684 LVW196681:LVX196684 MFS196681:MFT196684 MPO196681:MPP196684 MZK196681:MZL196684 NJG196681:NJH196684 NTC196681:NTD196684 OCY196681:OCZ196684 OMU196681:OMV196684 OWQ196681:OWR196684 PGM196681:PGN196684 PQI196681:PQJ196684 QAE196681:QAF196684 QKA196681:QKB196684 QTW196681:QTX196684 RDS196681:RDT196684 RNO196681:RNP196684 RXK196681:RXL196684 SHG196681:SHH196684 SRC196681:SRD196684 TAY196681:TAZ196684 TKU196681:TKV196684 TUQ196681:TUR196684 UEM196681:UEN196684 UOI196681:UOJ196684 UYE196681:UYF196684 VIA196681:VIB196684 VRW196681:VRX196684 WBS196681:WBT196684 WLO196681:WLP196684 WVK196681:WVL196684 D262218:D262221 IY262217:IZ262220 SU262217:SV262220 ACQ262217:ACR262220 AMM262217:AMN262220 AWI262217:AWJ262220 BGE262217:BGF262220 BQA262217:BQB262220 BZW262217:BZX262220 CJS262217:CJT262220 CTO262217:CTP262220 DDK262217:DDL262220 DNG262217:DNH262220 DXC262217:DXD262220 EGY262217:EGZ262220 EQU262217:EQV262220 FAQ262217:FAR262220 FKM262217:FKN262220 FUI262217:FUJ262220 GEE262217:GEF262220 GOA262217:GOB262220 GXW262217:GXX262220 HHS262217:HHT262220 HRO262217:HRP262220 IBK262217:IBL262220 ILG262217:ILH262220 IVC262217:IVD262220 JEY262217:JEZ262220 JOU262217:JOV262220 JYQ262217:JYR262220 KIM262217:KIN262220 KSI262217:KSJ262220 LCE262217:LCF262220 LMA262217:LMB262220 LVW262217:LVX262220 MFS262217:MFT262220 MPO262217:MPP262220 MZK262217:MZL262220 NJG262217:NJH262220 NTC262217:NTD262220 OCY262217:OCZ262220 OMU262217:OMV262220 OWQ262217:OWR262220 PGM262217:PGN262220 PQI262217:PQJ262220 QAE262217:QAF262220 QKA262217:QKB262220 QTW262217:QTX262220 RDS262217:RDT262220 RNO262217:RNP262220 RXK262217:RXL262220 SHG262217:SHH262220 SRC262217:SRD262220 TAY262217:TAZ262220 TKU262217:TKV262220 TUQ262217:TUR262220 UEM262217:UEN262220 UOI262217:UOJ262220 UYE262217:UYF262220 VIA262217:VIB262220 VRW262217:VRX262220 WBS262217:WBT262220 WLO262217:WLP262220 WVK262217:WVL262220 D327754:D327757 IY327753:IZ327756 SU327753:SV327756 ACQ327753:ACR327756 AMM327753:AMN327756 AWI327753:AWJ327756 BGE327753:BGF327756 BQA327753:BQB327756 BZW327753:BZX327756 CJS327753:CJT327756 CTO327753:CTP327756 DDK327753:DDL327756 DNG327753:DNH327756 DXC327753:DXD327756 EGY327753:EGZ327756 EQU327753:EQV327756 FAQ327753:FAR327756 FKM327753:FKN327756 FUI327753:FUJ327756 GEE327753:GEF327756 GOA327753:GOB327756 GXW327753:GXX327756 HHS327753:HHT327756 HRO327753:HRP327756 IBK327753:IBL327756 ILG327753:ILH327756 IVC327753:IVD327756 JEY327753:JEZ327756 JOU327753:JOV327756 JYQ327753:JYR327756 KIM327753:KIN327756 KSI327753:KSJ327756 LCE327753:LCF327756 LMA327753:LMB327756 LVW327753:LVX327756 MFS327753:MFT327756 MPO327753:MPP327756 MZK327753:MZL327756 NJG327753:NJH327756 NTC327753:NTD327756 OCY327753:OCZ327756 OMU327753:OMV327756 OWQ327753:OWR327756 PGM327753:PGN327756 PQI327753:PQJ327756 QAE327753:QAF327756 QKA327753:QKB327756 QTW327753:QTX327756 RDS327753:RDT327756 RNO327753:RNP327756 RXK327753:RXL327756 SHG327753:SHH327756 SRC327753:SRD327756 TAY327753:TAZ327756 TKU327753:TKV327756 TUQ327753:TUR327756 UEM327753:UEN327756 UOI327753:UOJ327756 UYE327753:UYF327756 VIA327753:VIB327756 VRW327753:VRX327756 WBS327753:WBT327756 WLO327753:WLP327756 WVK327753:WVL327756 D393290:D393293 IY393289:IZ393292 SU393289:SV393292 ACQ393289:ACR393292 AMM393289:AMN393292 AWI393289:AWJ393292 BGE393289:BGF393292 BQA393289:BQB393292 BZW393289:BZX393292 CJS393289:CJT393292 CTO393289:CTP393292 DDK393289:DDL393292 DNG393289:DNH393292 DXC393289:DXD393292 EGY393289:EGZ393292 EQU393289:EQV393292 FAQ393289:FAR393292 FKM393289:FKN393292 FUI393289:FUJ393292 GEE393289:GEF393292 GOA393289:GOB393292 GXW393289:GXX393292 HHS393289:HHT393292 HRO393289:HRP393292 IBK393289:IBL393292 ILG393289:ILH393292 IVC393289:IVD393292 JEY393289:JEZ393292 JOU393289:JOV393292 JYQ393289:JYR393292 KIM393289:KIN393292 KSI393289:KSJ393292 LCE393289:LCF393292 LMA393289:LMB393292 LVW393289:LVX393292 MFS393289:MFT393292 MPO393289:MPP393292 MZK393289:MZL393292 NJG393289:NJH393292 NTC393289:NTD393292 OCY393289:OCZ393292 OMU393289:OMV393292 OWQ393289:OWR393292 PGM393289:PGN393292 PQI393289:PQJ393292 QAE393289:QAF393292 QKA393289:QKB393292 QTW393289:QTX393292 RDS393289:RDT393292 RNO393289:RNP393292 RXK393289:RXL393292 SHG393289:SHH393292 SRC393289:SRD393292 TAY393289:TAZ393292 TKU393289:TKV393292 TUQ393289:TUR393292 UEM393289:UEN393292 UOI393289:UOJ393292 UYE393289:UYF393292 VIA393289:VIB393292 VRW393289:VRX393292 WBS393289:WBT393292 WLO393289:WLP393292 WVK393289:WVL393292 D458826:D458829 IY458825:IZ458828 SU458825:SV458828 ACQ458825:ACR458828 AMM458825:AMN458828 AWI458825:AWJ458828 BGE458825:BGF458828 BQA458825:BQB458828 BZW458825:BZX458828 CJS458825:CJT458828 CTO458825:CTP458828 DDK458825:DDL458828 DNG458825:DNH458828 DXC458825:DXD458828 EGY458825:EGZ458828 EQU458825:EQV458828 FAQ458825:FAR458828 FKM458825:FKN458828 FUI458825:FUJ458828 GEE458825:GEF458828 GOA458825:GOB458828 GXW458825:GXX458828 HHS458825:HHT458828 HRO458825:HRP458828 IBK458825:IBL458828 ILG458825:ILH458828 IVC458825:IVD458828 JEY458825:JEZ458828 JOU458825:JOV458828 JYQ458825:JYR458828 KIM458825:KIN458828 KSI458825:KSJ458828 LCE458825:LCF458828 LMA458825:LMB458828 LVW458825:LVX458828 MFS458825:MFT458828 MPO458825:MPP458828 MZK458825:MZL458828 NJG458825:NJH458828 NTC458825:NTD458828 OCY458825:OCZ458828 OMU458825:OMV458828 OWQ458825:OWR458828 PGM458825:PGN458828 PQI458825:PQJ458828 QAE458825:QAF458828 QKA458825:QKB458828 QTW458825:QTX458828 RDS458825:RDT458828 RNO458825:RNP458828 RXK458825:RXL458828 SHG458825:SHH458828 SRC458825:SRD458828 TAY458825:TAZ458828 TKU458825:TKV458828 TUQ458825:TUR458828 UEM458825:UEN458828 UOI458825:UOJ458828 UYE458825:UYF458828 VIA458825:VIB458828 VRW458825:VRX458828 WBS458825:WBT458828 WLO458825:WLP458828 WVK458825:WVL458828 D524362:D524365 IY524361:IZ524364 SU524361:SV524364 ACQ524361:ACR524364 AMM524361:AMN524364 AWI524361:AWJ524364 BGE524361:BGF524364 BQA524361:BQB524364 BZW524361:BZX524364 CJS524361:CJT524364 CTO524361:CTP524364 DDK524361:DDL524364 DNG524361:DNH524364 DXC524361:DXD524364 EGY524361:EGZ524364 EQU524361:EQV524364 FAQ524361:FAR524364 FKM524361:FKN524364 FUI524361:FUJ524364 GEE524361:GEF524364 GOA524361:GOB524364 GXW524361:GXX524364 HHS524361:HHT524364 HRO524361:HRP524364 IBK524361:IBL524364 ILG524361:ILH524364 IVC524361:IVD524364 JEY524361:JEZ524364 JOU524361:JOV524364 JYQ524361:JYR524364 KIM524361:KIN524364 KSI524361:KSJ524364 LCE524361:LCF524364 LMA524361:LMB524364 LVW524361:LVX524364 MFS524361:MFT524364 MPO524361:MPP524364 MZK524361:MZL524364 NJG524361:NJH524364 NTC524361:NTD524364 OCY524361:OCZ524364 OMU524361:OMV524364 OWQ524361:OWR524364 PGM524361:PGN524364 PQI524361:PQJ524364 QAE524361:QAF524364 QKA524361:QKB524364 QTW524361:QTX524364 RDS524361:RDT524364 RNO524361:RNP524364 RXK524361:RXL524364 SHG524361:SHH524364 SRC524361:SRD524364 TAY524361:TAZ524364 TKU524361:TKV524364 TUQ524361:TUR524364 UEM524361:UEN524364 UOI524361:UOJ524364 UYE524361:UYF524364 VIA524361:VIB524364 VRW524361:VRX524364 WBS524361:WBT524364 WLO524361:WLP524364 WVK524361:WVL524364 D589898:D589901 IY589897:IZ589900 SU589897:SV589900 ACQ589897:ACR589900 AMM589897:AMN589900 AWI589897:AWJ589900 BGE589897:BGF589900 BQA589897:BQB589900 BZW589897:BZX589900 CJS589897:CJT589900 CTO589897:CTP589900 DDK589897:DDL589900 DNG589897:DNH589900 DXC589897:DXD589900 EGY589897:EGZ589900 EQU589897:EQV589900 FAQ589897:FAR589900 FKM589897:FKN589900 FUI589897:FUJ589900 GEE589897:GEF589900 GOA589897:GOB589900 GXW589897:GXX589900 HHS589897:HHT589900 HRO589897:HRP589900 IBK589897:IBL589900 ILG589897:ILH589900 IVC589897:IVD589900 JEY589897:JEZ589900 JOU589897:JOV589900 JYQ589897:JYR589900 KIM589897:KIN589900 KSI589897:KSJ589900 LCE589897:LCF589900 LMA589897:LMB589900 LVW589897:LVX589900 MFS589897:MFT589900 MPO589897:MPP589900 MZK589897:MZL589900 NJG589897:NJH589900 NTC589897:NTD589900 OCY589897:OCZ589900 OMU589897:OMV589900 OWQ589897:OWR589900 PGM589897:PGN589900 PQI589897:PQJ589900 QAE589897:QAF589900 QKA589897:QKB589900 QTW589897:QTX589900 RDS589897:RDT589900 RNO589897:RNP589900 RXK589897:RXL589900 SHG589897:SHH589900 SRC589897:SRD589900 TAY589897:TAZ589900 TKU589897:TKV589900 TUQ589897:TUR589900 UEM589897:UEN589900 UOI589897:UOJ589900 UYE589897:UYF589900 VIA589897:VIB589900 VRW589897:VRX589900 WBS589897:WBT589900 WLO589897:WLP589900 WVK589897:WVL589900 D655434:D655437 IY655433:IZ655436 SU655433:SV655436 ACQ655433:ACR655436 AMM655433:AMN655436 AWI655433:AWJ655436 BGE655433:BGF655436 BQA655433:BQB655436 BZW655433:BZX655436 CJS655433:CJT655436 CTO655433:CTP655436 DDK655433:DDL655436 DNG655433:DNH655436 DXC655433:DXD655436 EGY655433:EGZ655436 EQU655433:EQV655436 FAQ655433:FAR655436 FKM655433:FKN655436 FUI655433:FUJ655436 GEE655433:GEF655436 GOA655433:GOB655436 GXW655433:GXX655436 HHS655433:HHT655436 HRO655433:HRP655436 IBK655433:IBL655436 ILG655433:ILH655436 IVC655433:IVD655436 JEY655433:JEZ655436 JOU655433:JOV655436 JYQ655433:JYR655436 KIM655433:KIN655436 KSI655433:KSJ655436 LCE655433:LCF655436 LMA655433:LMB655436 LVW655433:LVX655436 MFS655433:MFT655436 MPO655433:MPP655436 MZK655433:MZL655436 NJG655433:NJH655436 NTC655433:NTD655436 OCY655433:OCZ655436 OMU655433:OMV655436 OWQ655433:OWR655436 PGM655433:PGN655436 PQI655433:PQJ655436 QAE655433:QAF655436 QKA655433:QKB655436 QTW655433:QTX655436 RDS655433:RDT655436 RNO655433:RNP655436 RXK655433:RXL655436 SHG655433:SHH655436 SRC655433:SRD655436 TAY655433:TAZ655436 TKU655433:TKV655436 TUQ655433:TUR655436 UEM655433:UEN655436 UOI655433:UOJ655436 UYE655433:UYF655436 VIA655433:VIB655436 VRW655433:VRX655436 WBS655433:WBT655436 WLO655433:WLP655436 WVK655433:WVL655436 D720970:D720973 IY720969:IZ720972 SU720969:SV720972 ACQ720969:ACR720972 AMM720969:AMN720972 AWI720969:AWJ720972 BGE720969:BGF720972 BQA720969:BQB720972 BZW720969:BZX720972 CJS720969:CJT720972 CTO720969:CTP720972 DDK720969:DDL720972 DNG720969:DNH720972 DXC720969:DXD720972 EGY720969:EGZ720972 EQU720969:EQV720972 FAQ720969:FAR720972 FKM720969:FKN720972 FUI720969:FUJ720972 GEE720969:GEF720972 GOA720969:GOB720972 GXW720969:GXX720972 HHS720969:HHT720972 HRO720969:HRP720972 IBK720969:IBL720972 ILG720969:ILH720972 IVC720969:IVD720972 JEY720969:JEZ720972 JOU720969:JOV720972 JYQ720969:JYR720972 KIM720969:KIN720972 KSI720969:KSJ720972 LCE720969:LCF720972 LMA720969:LMB720972 LVW720969:LVX720972 MFS720969:MFT720972 MPO720969:MPP720972 MZK720969:MZL720972 NJG720969:NJH720972 NTC720969:NTD720972 OCY720969:OCZ720972 OMU720969:OMV720972 OWQ720969:OWR720972 PGM720969:PGN720972 PQI720969:PQJ720972 QAE720969:QAF720972 QKA720969:QKB720972 QTW720969:QTX720972 RDS720969:RDT720972 RNO720969:RNP720972 RXK720969:RXL720972 SHG720969:SHH720972 SRC720969:SRD720972 TAY720969:TAZ720972 TKU720969:TKV720972 TUQ720969:TUR720972 UEM720969:UEN720972 UOI720969:UOJ720972 UYE720969:UYF720972 VIA720969:VIB720972 VRW720969:VRX720972 WBS720969:WBT720972 WLO720969:WLP720972 WVK720969:WVL720972 D786506:D786509 IY786505:IZ786508 SU786505:SV786508 ACQ786505:ACR786508 AMM786505:AMN786508 AWI786505:AWJ786508 BGE786505:BGF786508 BQA786505:BQB786508 BZW786505:BZX786508 CJS786505:CJT786508 CTO786505:CTP786508 DDK786505:DDL786508 DNG786505:DNH786508 DXC786505:DXD786508 EGY786505:EGZ786508 EQU786505:EQV786508 FAQ786505:FAR786508 FKM786505:FKN786508 FUI786505:FUJ786508 GEE786505:GEF786508 GOA786505:GOB786508 GXW786505:GXX786508 HHS786505:HHT786508 HRO786505:HRP786508 IBK786505:IBL786508 ILG786505:ILH786508 IVC786505:IVD786508 JEY786505:JEZ786508 JOU786505:JOV786508 JYQ786505:JYR786508 KIM786505:KIN786508 KSI786505:KSJ786508 LCE786505:LCF786508 LMA786505:LMB786508 LVW786505:LVX786508 MFS786505:MFT786508 MPO786505:MPP786508 MZK786505:MZL786508 NJG786505:NJH786508 NTC786505:NTD786508 OCY786505:OCZ786508 OMU786505:OMV786508 OWQ786505:OWR786508 PGM786505:PGN786508 PQI786505:PQJ786508 QAE786505:QAF786508 QKA786505:QKB786508 QTW786505:QTX786508 RDS786505:RDT786508 RNO786505:RNP786508 RXK786505:RXL786508 SHG786505:SHH786508 SRC786505:SRD786508 TAY786505:TAZ786508 TKU786505:TKV786508 TUQ786505:TUR786508 UEM786505:UEN786508 UOI786505:UOJ786508 UYE786505:UYF786508 VIA786505:VIB786508 VRW786505:VRX786508 WBS786505:WBT786508 WLO786505:WLP786508 WVK786505:WVL786508 D852042:D852045 IY852041:IZ852044 SU852041:SV852044 ACQ852041:ACR852044 AMM852041:AMN852044 AWI852041:AWJ852044 BGE852041:BGF852044 BQA852041:BQB852044 BZW852041:BZX852044 CJS852041:CJT852044 CTO852041:CTP852044 DDK852041:DDL852044 DNG852041:DNH852044 DXC852041:DXD852044 EGY852041:EGZ852044 EQU852041:EQV852044 FAQ852041:FAR852044 FKM852041:FKN852044 FUI852041:FUJ852044 GEE852041:GEF852044 GOA852041:GOB852044 GXW852041:GXX852044 HHS852041:HHT852044 HRO852041:HRP852044 IBK852041:IBL852044 ILG852041:ILH852044 IVC852041:IVD852044 JEY852041:JEZ852044 JOU852041:JOV852044 JYQ852041:JYR852044 KIM852041:KIN852044 KSI852041:KSJ852044 LCE852041:LCF852044 LMA852041:LMB852044 LVW852041:LVX852044 MFS852041:MFT852044 MPO852041:MPP852044 MZK852041:MZL852044 NJG852041:NJH852044 NTC852041:NTD852044 OCY852041:OCZ852044 OMU852041:OMV852044 OWQ852041:OWR852044 PGM852041:PGN852044 PQI852041:PQJ852044 QAE852041:QAF852044 QKA852041:QKB852044 QTW852041:QTX852044 RDS852041:RDT852044 RNO852041:RNP852044 RXK852041:RXL852044 SHG852041:SHH852044 SRC852041:SRD852044 TAY852041:TAZ852044 TKU852041:TKV852044 TUQ852041:TUR852044 UEM852041:UEN852044 UOI852041:UOJ852044 UYE852041:UYF852044 VIA852041:VIB852044 VRW852041:VRX852044 WBS852041:WBT852044 WLO852041:WLP852044 WVK852041:WVL852044 D917578:D917581 IY917577:IZ917580 SU917577:SV917580 ACQ917577:ACR917580 AMM917577:AMN917580 AWI917577:AWJ917580 BGE917577:BGF917580 BQA917577:BQB917580 BZW917577:BZX917580 CJS917577:CJT917580 CTO917577:CTP917580 DDK917577:DDL917580 DNG917577:DNH917580 DXC917577:DXD917580 EGY917577:EGZ917580 EQU917577:EQV917580 FAQ917577:FAR917580 FKM917577:FKN917580 FUI917577:FUJ917580 GEE917577:GEF917580 GOA917577:GOB917580 GXW917577:GXX917580 HHS917577:HHT917580 HRO917577:HRP917580 IBK917577:IBL917580 ILG917577:ILH917580 IVC917577:IVD917580 JEY917577:JEZ917580 JOU917577:JOV917580 JYQ917577:JYR917580 KIM917577:KIN917580 KSI917577:KSJ917580 LCE917577:LCF917580 LMA917577:LMB917580 LVW917577:LVX917580 MFS917577:MFT917580 MPO917577:MPP917580 MZK917577:MZL917580 NJG917577:NJH917580 NTC917577:NTD917580 OCY917577:OCZ917580 OMU917577:OMV917580 OWQ917577:OWR917580 PGM917577:PGN917580 PQI917577:PQJ917580 QAE917577:QAF917580 QKA917577:QKB917580 QTW917577:QTX917580 RDS917577:RDT917580 RNO917577:RNP917580 RXK917577:RXL917580 SHG917577:SHH917580 SRC917577:SRD917580 TAY917577:TAZ917580 TKU917577:TKV917580 TUQ917577:TUR917580 UEM917577:UEN917580 UOI917577:UOJ917580 UYE917577:UYF917580 VIA917577:VIB917580 VRW917577:VRX917580 WBS917577:WBT917580 WLO917577:WLP917580 WVK917577:WVL917580 D983114:D983117 IY983113:IZ983116 SU983113:SV983116 ACQ983113:ACR983116 AMM983113:AMN983116 AWI983113:AWJ983116 BGE983113:BGF983116 BQA983113:BQB983116 BZW983113:BZX983116 CJS983113:CJT983116 CTO983113:CTP983116 DDK983113:DDL983116 DNG983113:DNH983116 DXC983113:DXD983116 EGY983113:EGZ983116 EQU983113:EQV983116 FAQ983113:FAR983116 FKM983113:FKN983116 FUI983113:FUJ983116 GEE983113:GEF983116 GOA983113:GOB983116 GXW983113:GXX983116 HHS983113:HHT983116 HRO983113:HRP983116 IBK983113:IBL983116 ILG983113:ILH983116 IVC983113:IVD983116 JEY983113:JEZ983116 JOU983113:JOV983116 JYQ983113:JYR983116 KIM983113:KIN983116 KSI983113:KSJ983116 LCE983113:LCF983116 LMA983113:LMB983116 LVW983113:LVX983116 MFS983113:MFT983116 MPO983113:MPP983116 MZK983113:MZL983116 NJG983113:NJH983116 NTC983113:NTD983116 OCY983113:OCZ983116 OMU983113:OMV983116 OWQ983113:OWR983116 PGM983113:PGN983116 PQI983113:PQJ983116 QAE983113:QAF983116 QKA983113:QKB983116 QTW983113:QTX983116 RDS983113:RDT983116 RNO983113:RNP983116 RXK983113:RXL983116 SHG983113:SHH983116 SRC983113:SRD983116 TAY983113:TAZ983116 TKU983113:TKV983116 TUQ983113:TUR983116 UEM983113:UEN983116 UOI983113:UOJ983116 UYE983113:UYF983116 VIA983113:VIB983116 VRW983113:VRX983116 WBS983113:WBT983116 WLO983113:WLP983116 WVK983113:WVL983116">
      <formula1>$D$97:$D$431</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M983114:WVM983116 JA87:JA89 SW87:SW89 ACS87:ACS89 AMO87:AMO89 AWK87:AWK89 BGG87:BGG89 BQC87:BQC89 BZY87:BZY89 CJU87:CJU89 CTQ87:CTQ89 DDM87:DDM89 DNI87:DNI89 DXE87:DXE89 EHA87:EHA89 EQW87:EQW89 FAS87:FAS89 FKO87:FKO89 FUK87:FUK89 GEG87:GEG89 GOC87:GOC89 GXY87:GXY89 HHU87:HHU89 HRQ87:HRQ89 IBM87:IBM89 ILI87:ILI89 IVE87:IVE89 JFA87:JFA89 JOW87:JOW89 JYS87:JYS89 KIO87:KIO89 KSK87:KSK89 LCG87:LCG89 LMC87:LMC89 LVY87:LVY89 MFU87:MFU89 MPQ87:MPQ89 MZM87:MZM89 NJI87:NJI89 NTE87:NTE89 ODA87:ODA89 OMW87:OMW89 OWS87:OWS89 PGO87:PGO89 PQK87:PQK89 QAG87:QAG89 QKC87:QKC89 QTY87:QTY89 RDU87:RDU89 RNQ87:RNQ89 RXM87:RXM89 SHI87:SHI89 SRE87:SRE89 TBA87:TBA89 TKW87:TKW89 TUS87:TUS89 UEO87:UEO89 UOK87:UOK89 UYG87:UYG89 VIC87:VIC89 VRY87:VRY89 WBU87:WBU89 WLQ87:WLQ89 WVM87:WVM89 E65611:E65613 JA65610:JA65612 SW65610:SW65612 ACS65610:ACS65612 AMO65610:AMO65612 AWK65610:AWK65612 BGG65610:BGG65612 BQC65610:BQC65612 BZY65610:BZY65612 CJU65610:CJU65612 CTQ65610:CTQ65612 DDM65610:DDM65612 DNI65610:DNI65612 DXE65610:DXE65612 EHA65610:EHA65612 EQW65610:EQW65612 FAS65610:FAS65612 FKO65610:FKO65612 FUK65610:FUK65612 GEG65610:GEG65612 GOC65610:GOC65612 GXY65610:GXY65612 HHU65610:HHU65612 HRQ65610:HRQ65612 IBM65610:IBM65612 ILI65610:ILI65612 IVE65610:IVE65612 JFA65610:JFA65612 JOW65610:JOW65612 JYS65610:JYS65612 KIO65610:KIO65612 KSK65610:KSK65612 LCG65610:LCG65612 LMC65610:LMC65612 LVY65610:LVY65612 MFU65610:MFU65612 MPQ65610:MPQ65612 MZM65610:MZM65612 NJI65610:NJI65612 NTE65610:NTE65612 ODA65610:ODA65612 OMW65610:OMW65612 OWS65610:OWS65612 PGO65610:PGO65612 PQK65610:PQK65612 QAG65610:QAG65612 QKC65610:QKC65612 QTY65610:QTY65612 RDU65610:RDU65612 RNQ65610:RNQ65612 RXM65610:RXM65612 SHI65610:SHI65612 SRE65610:SRE65612 TBA65610:TBA65612 TKW65610:TKW65612 TUS65610:TUS65612 UEO65610:UEO65612 UOK65610:UOK65612 UYG65610:UYG65612 VIC65610:VIC65612 VRY65610:VRY65612 WBU65610:WBU65612 WLQ65610:WLQ65612 WVM65610:WVM65612 E131147:E131149 JA131146:JA131148 SW131146:SW131148 ACS131146:ACS131148 AMO131146:AMO131148 AWK131146:AWK131148 BGG131146:BGG131148 BQC131146:BQC131148 BZY131146:BZY131148 CJU131146:CJU131148 CTQ131146:CTQ131148 DDM131146:DDM131148 DNI131146:DNI131148 DXE131146:DXE131148 EHA131146:EHA131148 EQW131146:EQW131148 FAS131146:FAS131148 FKO131146:FKO131148 FUK131146:FUK131148 GEG131146:GEG131148 GOC131146:GOC131148 GXY131146:GXY131148 HHU131146:HHU131148 HRQ131146:HRQ131148 IBM131146:IBM131148 ILI131146:ILI131148 IVE131146:IVE131148 JFA131146:JFA131148 JOW131146:JOW131148 JYS131146:JYS131148 KIO131146:KIO131148 KSK131146:KSK131148 LCG131146:LCG131148 LMC131146:LMC131148 LVY131146:LVY131148 MFU131146:MFU131148 MPQ131146:MPQ131148 MZM131146:MZM131148 NJI131146:NJI131148 NTE131146:NTE131148 ODA131146:ODA131148 OMW131146:OMW131148 OWS131146:OWS131148 PGO131146:PGO131148 PQK131146:PQK131148 QAG131146:QAG131148 QKC131146:QKC131148 QTY131146:QTY131148 RDU131146:RDU131148 RNQ131146:RNQ131148 RXM131146:RXM131148 SHI131146:SHI131148 SRE131146:SRE131148 TBA131146:TBA131148 TKW131146:TKW131148 TUS131146:TUS131148 UEO131146:UEO131148 UOK131146:UOK131148 UYG131146:UYG131148 VIC131146:VIC131148 VRY131146:VRY131148 WBU131146:WBU131148 WLQ131146:WLQ131148 WVM131146:WVM131148 E196683:E196685 JA196682:JA196684 SW196682:SW196684 ACS196682:ACS196684 AMO196682:AMO196684 AWK196682:AWK196684 BGG196682:BGG196684 BQC196682:BQC196684 BZY196682:BZY196684 CJU196682:CJU196684 CTQ196682:CTQ196684 DDM196682:DDM196684 DNI196682:DNI196684 DXE196682:DXE196684 EHA196682:EHA196684 EQW196682:EQW196684 FAS196682:FAS196684 FKO196682:FKO196684 FUK196682:FUK196684 GEG196682:GEG196684 GOC196682:GOC196684 GXY196682:GXY196684 HHU196682:HHU196684 HRQ196682:HRQ196684 IBM196682:IBM196684 ILI196682:ILI196684 IVE196682:IVE196684 JFA196682:JFA196684 JOW196682:JOW196684 JYS196682:JYS196684 KIO196682:KIO196684 KSK196682:KSK196684 LCG196682:LCG196684 LMC196682:LMC196684 LVY196682:LVY196684 MFU196682:MFU196684 MPQ196682:MPQ196684 MZM196682:MZM196684 NJI196682:NJI196684 NTE196682:NTE196684 ODA196682:ODA196684 OMW196682:OMW196684 OWS196682:OWS196684 PGO196682:PGO196684 PQK196682:PQK196684 QAG196682:QAG196684 QKC196682:QKC196684 QTY196682:QTY196684 RDU196682:RDU196684 RNQ196682:RNQ196684 RXM196682:RXM196684 SHI196682:SHI196684 SRE196682:SRE196684 TBA196682:TBA196684 TKW196682:TKW196684 TUS196682:TUS196684 UEO196682:UEO196684 UOK196682:UOK196684 UYG196682:UYG196684 VIC196682:VIC196684 VRY196682:VRY196684 WBU196682:WBU196684 WLQ196682:WLQ196684 WVM196682:WVM196684 E262219:E262221 JA262218:JA262220 SW262218:SW262220 ACS262218:ACS262220 AMO262218:AMO262220 AWK262218:AWK262220 BGG262218:BGG262220 BQC262218:BQC262220 BZY262218:BZY262220 CJU262218:CJU262220 CTQ262218:CTQ262220 DDM262218:DDM262220 DNI262218:DNI262220 DXE262218:DXE262220 EHA262218:EHA262220 EQW262218:EQW262220 FAS262218:FAS262220 FKO262218:FKO262220 FUK262218:FUK262220 GEG262218:GEG262220 GOC262218:GOC262220 GXY262218:GXY262220 HHU262218:HHU262220 HRQ262218:HRQ262220 IBM262218:IBM262220 ILI262218:ILI262220 IVE262218:IVE262220 JFA262218:JFA262220 JOW262218:JOW262220 JYS262218:JYS262220 KIO262218:KIO262220 KSK262218:KSK262220 LCG262218:LCG262220 LMC262218:LMC262220 LVY262218:LVY262220 MFU262218:MFU262220 MPQ262218:MPQ262220 MZM262218:MZM262220 NJI262218:NJI262220 NTE262218:NTE262220 ODA262218:ODA262220 OMW262218:OMW262220 OWS262218:OWS262220 PGO262218:PGO262220 PQK262218:PQK262220 QAG262218:QAG262220 QKC262218:QKC262220 QTY262218:QTY262220 RDU262218:RDU262220 RNQ262218:RNQ262220 RXM262218:RXM262220 SHI262218:SHI262220 SRE262218:SRE262220 TBA262218:TBA262220 TKW262218:TKW262220 TUS262218:TUS262220 UEO262218:UEO262220 UOK262218:UOK262220 UYG262218:UYG262220 VIC262218:VIC262220 VRY262218:VRY262220 WBU262218:WBU262220 WLQ262218:WLQ262220 WVM262218:WVM262220 E327755:E327757 JA327754:JA327756 SW327754:SW327756 ACS327754:ACS327756 AMO327754:AMO327756 AWK327754:AWK327756 BGG327754:BGG327756 BQC327754:BQC327756 BZY327754:BZY327756 CJU327754:CJU327756 CTQ327754:CTQ327756 DDM327754:DDM327756 DNI327754:DNI327756 DXE327754:DXE327756 EHA327754:EHA327756 EQW327754:EQW327756 FAS327754:FAS327756 FKO327754:FKO327756 FUK327754:FUK327756 GEG327754:GEG327756 GOC327754:GOC327756 GXY327754:GXY327756 HHU327754:HHU327756 HRQ327754:HRQ327756 IBM327754:IBM327756 ILI327754:ILI327756 IVE327754:IVE327756 JFA327754:JFA327756 JOW327754:JOW327756 JYS327754:JYS327756 KIO327754:KIO327756 KSK327754:KSK327756 LCG327754:LCG327756 LMC327754:LMC327756 LVY327754:LVY327756 MFU327754:MFU327756 MPQ327754:MPQ327756 MZM327754:MZM327756 NJI327754:NJI327756 NTE327754:NTE327756 ODA327754:ODA327756 OMW327754:OMW327756 OWS327754:OWS327756 PGO327754:PGO327756 PQK327754:PQK327756 QAG327754:QAG327756 QKC327754:QKC327756 QTY327754:QTY327756 RDU327754:RDU327756 RNQ327754:RNQ327756 RXM327754:RXM327756 SHI327754:SHI327756 SRE327754:SRE327756 TBA327754:TBA327756 TKW327754:TKW327756 TUS327754:TUS327756 UEO327754:UEO327756 UOK327754:UOK327756 UYG327754:UYG327756 VIC327754:VIC327756 VRY327754:VRY327756 WBU327754:WBU327756 WLQ327754:WLQ327756 WVM327754:WVM327756 E393291:E393293 JA393290:JA393292 SW393290:SW393292 ACS393290:ACS393292 AMO393290:AMO393292 AWK393290:AWK393292 BGG393290:BGG393292 BQC393290:BQC393292 BZY393290:BZY393292 CJU393290:CJU393292 CTQ393290:CTQ393292 DDM393290:DDM393292 DNI393290:DNI393292 DXE393290:DXE393292 EHA393290:EHA393292 EQW393290:EQW393292 FAS393290:FAS393292 FKO393290:FKO393292 FUK393290:FUK393292 GEG393290:GEG393292 GOC393290:GOC393292 GXY393290:GXY393292 HHU393290:HHU393292 HRQ393290:HRQ393292 IBM393290:IBM393292 ILI393290:ILI393292 IVE393290:IVE393292 JFA393290:JFA393292 JOW393290:JOW393292 JYS393290:JYS393292 KIO393290:KIO393292 KSK393290:KSK393292 LCG393290:LCG393292 LMC393290:LMC393292 LVY393290:LVY393292 MFU393290:MFU393292 MPQ393290:MPQ393292 MZM393290:MZM393292 NJI393290:NJI393292 NTE393290:NTE393292 ODA393290:ODA393292 OMW393290:OMW393292 OWS393290:OWS393292 PGO393290:PGO393292 PQK393290:PQK393292 QAG393290:QAG393292 QKC393290:QKC393292 QTY393290:QTY393292 RDU393290:RDU393292 RNQ393290:RNQ393292 RXM393290:RXM393292 SHI393290:SHI393292 SRE393290:SRE393292 TBA393290:TBA393292 TKW393290:TKW393292 TUS393290:TUS393292 UEO393290:UEO393292 UOK393290:UOK393292 UYG393290:UYG393292 VIC393290:VIC393292 VRY393290:VRY393292 WBU393290:WBU393292 WLQ393290:WLQ393292 WVM393290:WVM393292 E458827:E458829 JA458826:JA458828 SW458826:SW458828 ACS458826:ACS458828 AMO458826:AMO458828 AWK458826:AWK458828 BGG458826:BGG458828 BQC458826:BQC458828 BZY458826:BZY458828 CJU458826:CJU458828 CTQ458826:CTQ458828 DDM458826:DDM458828 DNI458826:DNI458828 DXE458826:DXE458828 EHA458826:EHA458828 EQW458826:EQW458828 FAS458826:FAS458828 FKO458826:FKO458828 FUK458826:FUK458828 GEG458826:GEG458828 GOC458826:GOC458828 GXY458826:GXY458828 HHU458826:HHU458828 HRQ458826:HRQ458828 IBM458826:IBM458828 ILI458826:ILI458828 IVE458826:IVE458828 JFA458826:JFA458828 JOW458826:JOW458828 JYS458826:JYS458828 KIO458826:KIO458828 KSK458826:KSK458828 LCG458826:LCG458828 LMC458826:LMC458828 LVY458826:LVY458828 MFU458826:MFU458828 MPQ458826:MPQ458828 MZM458826:MZM458828 NJI458826:NJI458828 NTE458826:NTE458828 ODA458826:ODA458828 OMW458826:OMW458828 OWS458826:OWS458828 PGO458826:PGO458828 PQK458826:PQK458828 QAG458826:QAG458828 QKC458826:QKC458828 QTY458826:QTY458828 RDU458826:RDU458828 RNQ458826:RNQ458828 RXM458826:RXM458828 SHI458826:SHI458828 SRE458826:SRE458828 TBA458826:TBA458828 TKW458826:TKW458828 TUS458826:TUS458828 UEO458826:UEO458828 UOK458826:UOK458828 UYG458826:UYG458828 VIC458826:VIC458828 VRY458826:VRY458828 WBU458826:WBU458828 WLQ458826:WLQ458828 WVM458826:WVM458828 E524363:E524365 JA524362:JA524364 SW524362:SW524364 ACS524362:ACS524364 AMO524362:AMO524364 AWK524362:AWK524364 BGG524362:BGG524364 BQC524362:BQC524364 BZY524362:BZY524364 CJU524362:CJU524364 CTQ524362:CTQ524364 DDM524362:DDM524364 DNI524362:DNI524364 DXE524362:DXE524364 EHA524362:EHA524364 EQW524362:EQW524364 FAS524362:FAS524364 FKO524362:FKO524364 FUK524362:FUK524364 GEG524362:GEG524364 GOC524362:GOC524364 GXY524362:GXY524364 HHU524362:HHU524364 HRQ524362:HRQ524364 IBM524362:IBM524364 ILI524362:ILI524364 IVE524362:IVE524364 JFA524362:JFA524364 JOW524362:JOW524364 JYS524362:JYS524364 KIO524362:KIO524364 KSK524362:KSK524364 LCG524362:LCG524364 LMC524362:LMC524364 LVY524362:LVY524364 MFU524362:MFU524364 MPQ524362:MPQ524364 MZM524362:MZM524364 NJI524362:NJI524364 NTE524362:NTE524364 ODA524362:ODA524364 OMW524362:OMW524364 OWS524362:OWS524364 PGO524362:PGO524364 PQK524362:PQK524364 QAG524362:QAG524364 QKC524362:QKC524364 QTY524362:QTY524364 RDU524362:RDU524364 RNQ524362:RNQ524364 RXM524362:RXM524364 SHI524362:SHI524364 SRE524362:SRE524364 TBA524362:TBA524364 TKW524362:TKW524364 TUS524362:TUS524364 UEO524362:UEO524364 UOK524362:UOK524364 UYG524362:UYG524364 VIC524362:VIC524364 VRY524362:VRY524364 WBU524362:WBU524364 WLQ524362:WLQ524364 WVM524362:WVM524364 E589899:E589901 JA589898:JA589900 SW589898:SW589900 ACS589898:ACS589900 AMO589898:AMO589900 AWK589898:AWK589900 BGG589898:BGG589900 BQC589898:BQC589900 BZY589898:BZY589900 CJU589898:CJU589900 CTQ589898:CTQ589900 DDM589898:DDM589900 DNI589898:DNI589900 DXE589898:DXE589900 EHA589898:EHA589900 EQW589898:EQW589900 FAS589898:FAS589900 FKO589898:FKO589900 FUK589898:FUK589900 GEG589898:GEG589900 GOC589898:GOC589900 GXY589898:GXY589900 HHU589898:HHU589900 HRQ589898:HRQ589900 IBM589898:IBM589900 ILI589898:ILI589900 IVE589898:IVE589900 JFA589898:JFA589900 JOW589898:JOW589900 JYS589898:JYS589900 KIO589898:KIO589900 KSK589898:KSK589900 LCG589898:LCG589900 LMC589898:LMC589900 LVY589898:LVY589900 MFU589898:MFU589900 MPQ589898:MPQ589900 MZM589898:MZM589900 NJI589898:NJI589900 NTE589898:NTE589900 ODA589898:ODA589900 OMW589898:OMW589900 OWS589898:OWS589900 PGO589898:PGO589900 PQK589898:PQK589900 QAG589898:QAG589900 QKC589898:QKC589900 QTY589898:QTY589900 RDU589898:RDU589900 RNQ589898:RNQ589900 RXM589898:RXM589900 SHI589898:SHI589900 SRE589898:SRE589900 TBA589898:TBA589900 TKW589898:TKW589900 TUS589898:TUS589900 UEO589898:UEO589900 UOK589898:UOK589900 UYG589898:UYG589900 VIC589898:VIC589900 VRY589898:VRY589900 WBU589898:WBU589900 WLQ589898:WLQ589900 WVM589898:WVM589900 E655435:E655437 JA655434:JA655436 SW655434:SW655436 ACS655434:ACS655436 AMO655434:AMO655436 AWK655434:AWK655436 BGG655434:BGG655436 BQC655434:BQC655436 BZY655434:BZY655436 CJU655434:CJU655436 CTQ655434:CTQ655436 DDM655434:DDM655436 DNI655434:DNI655436 DXE655434:DXE655436 EHA655434:EHA655436 EQW655434:EQW655436 FAS655434:FAS655436 FKO655434:FKO655436 FUK655434:FUK655436 GEG655434:GEG655436 GOC655434:GOC655436 GXY655434:GXY655436 HHU655434:HHU655436 HRQ655434:HRQ655436 IBM655434:IBM655436 ILI655434:ILI655436 IVE655434:IVE655436 JFA655434:JFA655436 JOW655434:JOW655436 JYS655434:JYS655436 KIO655434:KIO655436 KSK655434:KSK655436 LCG655434:LCG655436 LMC655434:LMC655436 LVY655434:LVY655436 MFU655434:MFU655436 MPQ655434:MPQ655436 MZM655434:MZM655436 NJI655434:NJI655436 NTE655434:NTE655436 ODA655434:ODA655436 OMW655434:OMW655436 OWS655434:OWS655436 PGO655434:PGO655436 PQK655434:PQK655436 QAG655434:QAG655436 QKC655434:QKC655436 QTY655434:QTY655436 RDU655434:RDU655436 RNQ655434:RNQ655436 RXM655434:RXM655436 SHI655434:SHI655436 SRE655434:SRE655436 TBA655434:TBA655436 TKW655434:TKW655436 TUS655434:TUS655436 UEO655434:UEO655436 UOK655434:UOK655436 UYG655434:UYG655436 VIC655434:VIC655436 VRY655434:VRY655436 WBU655434:WBU655436 WLQ655434:WLQ655436 WVM655434:WVM655436 E720971:E720973 JA720970:JA720972 SW720970:SW720972 ACS720970:ACS720972 AMO720970:AMO720972 AWK720970:AWK720972 BGG720970:BGG720972 BQC720970:BQC720972 BZY720970:BZY720972 CJU720970:CJU720972 CTQ720970:CTQ720972 DDM720970:DDM720972 DNI720970:DNI720972 DXE720970:DXE720972 EHA720970:EHA720972 EQW720970:EQW720972 FAS720970:FAS720972 FKO720970:FKO720972 FUK720970:FUK720972 GEG720970:GEG720972 GOC720970:GOC720972 GXY720970:GXY720972 HHU720970:HHU720972 HRQ720970:HRQ720972 IBM720970:IBM720972 ILI720970:ILI720972 IVE720970:IVE720972 JFA720970:JFA720972 JOW720970:JOW720972 JYS720970:JYS720972 KIO720970:KIO720972 KSK720970:KSK720972 LCG720970:LCG720972 LMC720970:LMC720972 LVY720970:LVY720972 MFU720970:MFU720972 MPQ720970:MPQ720972 MZM720970:MZM720972 NJI720970:NJI720972 NTE720970:NTE720972 ODA720970:ODA720972 OMW720970:OMW720972 OWS720970:OWS720972 PGO720970:PGO720972 PQK720970:PQK720972 QAG720970:QAG720972 QKC720970:QKC720972 QTY720970:QTY720972 RDU720970:RDU720972 RNQ720970:RNQ720972 RXM720970:RXM720972 SHI720970:SHI720972 SRE720970:SRE720972 TBA720970:TBA720972 TKW720970:TKW720972 TUS720970:TUS720972 UEO720970:UEO720972 UOK720970:UOK720972 UYG720970:UYG720972 VIC720970:VIC720972 VRY720970:VRY720972 WBU720970:WBU720972 WLQ720970:WLQ720972 WVM720970:WVM720972 E786507:E786509 JA786506:JA786508 SW786506:SW786508 ACS786506:ACS786508 AMO786506:AMO786508 AWK786506:AWK786508 BGG786506:BGG786508 BQC786506:BQC786508 BZY786506:BZY786508 CJU786506:CJU786508 CTQ786506:CTQ786508 DDM786506:DDM786508 DNI786506:DNI786508 DXE786506:DXE786508 EHA786506:EHA786508 EQW786506:EQW786508 FAS786506:FAS786508 FKO786506:FKO786508 FUK786506:FUK786508 GEG786506:GEG786508 GOC786506:GOC786508 GXY786506:GXY786508 HHU786506:HHU786508 HRQ786506:HRQ786508 IBM786506:IBM786508 ILI786506:ILI786508 IVE786506:IVE786508 JFA786506:JFA786508 JOW786506:JOW786508 JYS786506:JYS786508 KIO786506:KIO786508 KSK786506:KSK786508 LCG786506:LCG786508 LMC786506:LMC786508 LVY786506:LVY786508 MFU786506:MFU786508 MPQ786506:MPQ786508 MZM786506:MZM786508 NJI786506:NJI786508 NTE786506:NTE786508 ODA786506:ODA786508 OMW786506:OMW786508 OWS786506:OWS786508 PGO786506:PGO786508 PQK786506:PQK786508 QAG786506:QAG786508 QKC786506:QKC786508 QTY786506:QTY786508 RDU786506:RDU786508 RNQ786506:RNQ786508 RXM786506:RXM786508 SHI786506:SHI786508 SRE786506:SRE786508 TBA786506:TBA786508 TKW786506:TKW786508 TUS786506:TUS786508 UEO786506:UEO786508 UOK786506:UOK786508 UYG786506:UYG786508 VIC786506:VIC786508 VRY786506:VRY786508 WBU786506:WBU786508 WLQ786506:WLQ786508 WVM786506:WVM786508 E852043:E852045 JA852042:JA852044 SW852042:SW852044 ACS852042:ACS852044 AMO852042:AMO852044 AWK852042:AWK852044 BGG852042:BGG852044 BQC852042:BQC852044 BZY852042:BZY852044 CJU852042:CJU852044 CTQ852042:CTQ852044 DDM852042:DDM852044 DNI852042:DNI852044 DXE852042:DXE852044 EHA852042:EHA852044 EQW852042:EQW852044 FAS852042:FAS852044 FKO852042:FKO852044 FUK852042:FUK852044 GEG852042:GEG852044 GOC852042:GOC852044 GXY852042:GXY852044 HHU852042:HHU852044 HRQ852042:HRQ852044 IBM852042:IBM852044 ILI852042:ILI852044 IVE852042:IVE852044 JFA852042:JFA852044 JOW852042:JOW852044 JYS852042:JYS852044 KIO852042:KIO852044 KSK852042:KSK852044 LCG852042:LCG852044 LMC852042:LMC852044 LVY852042:LVY852044 MFU852042:MFU852044 MPQ852042:MPQ852044 MZM852042:MZM852044 NJI852042:NJI852044 NTE852042:NTE852044 ODA852042:ODA852044 OMW852042:OMW852044 OWS852042:OWS852044 PGO852042:PGO852044 PQK852042:PQK852044 QAG852042:QAG852044 QKC852042:QKC852044 QTY852042:QTY852044 RDU852042:RDU852044 RNQ852042:RNQ852044 RXM852042:RXM852044 SHI852042:SHI852044 SRE852042:SRE852044 TBA852042:TBA852044 TKW852042:TKW852044 TUS852042:TUS852044 UEO852042:UEO852044 UOK852042:UOK852044 UYG852042:UYG852044 VIC852042:VIC852044 VRY852042:VRY852044 WBU852042:WBU852044 WLQ852042:WLQ852044 WVM852042:WVM852044 E917579:E917581 JA917578:JA917580 SW917578:SW917580 ACS917578:ACS917580 AMO917578:AMO917580 AWK917578:AWK917580 BGG917578:BGG917580 BQC917578:BQC917580 BZY917578:BZY917580 CJU917578:CJU917580 CTQ917578:CTQ917580 DDM917578:DDM917580 DNI917578:DNI917580 DXE917578:DXE917580 EHA917578:EHA917580 EQW917578:EQW917580 FAS917578:FAS917580 FKO917578:FKO917580 FUK917578:FUK917580 GEG917578:GEG917580 GOC917578:GOC917580 GXY917578:GXY917580 HHU917578:HHU917580 HRQ917578:HRQ917580 IBM917578:IBM917580 ILI917578:ILI917580 IVE917578:IVE917580 JFA917578:JFA917580 JOW917578:JOW917580 JYS917578:JYS917580 KIO917578:KIO917580 KSK917578:KSK917580 LCG917578:LCG917580 LMC917578:LMC917580 LVY917578:LVY917580 MFU917578:MFU917580 MPQ917578:MPQ917580 MZM917578:MZM917580 NJI917578:NJI917580 NTE917578:NTE917580 ODA917578:ODA917580 OMW917578:OMW917580 OWS917578:OWS917580 PGO917578:PGO917580 PQK917578:PQK917580 QAG917578:QAG917580 QKC917578:QKC917580 QTY917578:QTY917580 RDU917578:RDU917580 RNQ917578:RNQ917580 RXM917578:RXM917580 SHI917578:SHI917580 SRE917578:SRE917580 TBA917578:TBA917580 TKW917578:TKW917580 TUS917578:TUS917580 UEO917578:UEO917580 UOK917578:UOK917580 UYG917578:UYG917580 VIC917578:VIC917580 VRY917578:VRY917580 WBU917578:WBU917580 WLQ917578:WLQ917580 WVM917578:WVM917580 E983115:E983117 JA983114:JA983116 SW983114:SW983116 ACS983114:ACS983116 AMO983114:AMO983116 AWK983114:AWK983116 BGG983114:BGG983116 BQC983114:BQC983116 BZY983114:BZY983116 CJU983114:CJU983116 CTQ983114:CTQ983116 DDM983114:DDM983116 DNI983114:DNI983116 DXE983114:DXE983116 EHA983114:EHA983116 EQW983114:EQW983116 FAS983114:FAS983116 FKO983114:FKO983116 FUK983114:FUK983116 GEG983114:GEG983116 GOC983114:GOC983116 GXY983114:GXY983116 HHU983114:HHU983116 HRQ983114:HRQ983116 IBM983114:IBM983116 ILI983114:ILI983116 IVE983114:IVE983116 JFA983114:JFA983116 JOW983114:JOW983116 JYS983114:JYS983116 KIO983114:KIO983116 KSK983114:KSK983116 LCG983114:LCG983116 LMC983114:LMC983116 LVY983114:LVY983116 MFU983114:MFU983116 MPQ983114:MPQ983116 MZM983114:MZM983116 NJI983114:NJI983116 NTE983114:NTE983116 ODA983114:ODA983116 OMW983114:OMW983116 OWS983114:OWS983116 PGO983114:PGO983116 PQK983114:PQK983116 QAG983114:QAG983116 QKC983114:QKC983116 QTY983114:QTY983116 RDU983114:RDU983116 RNQ983114:RNQ983116 RXM983114:RXM983116 SHI983114:SHI983116 SRE983114:SRE983116 TBA983114:TBA983116 TKW983114:TKW983116 TUS983114:TUS983116 UEO983114:UEO983116 UOK983114:UOK983116 UYG983114:UYG983116 VIC983114:VIC983116 VRY983114:VRY983116 WBU983114:WBU983116 WLQ983114:WLQ983116 E86:E90">
      <formula1>"1, 2, 3"</formula1>
    </dataValidation>
    <dataValidation type="list" errorStyle="warning" allowBlank="1" showInputMessage="1" showErrorMessage="1" errorTitle="Factor" error="This factor is not included in the drop-down list. Is this the factor you want to use?" sqref="WVO983113:WVO983116 WLS983113:WLS983116 WBW983113:WBW983116 VSA983113:VSA983116 VIE983113:VIE983116 UYI983113:UYI983116 UOM983113:UOM983116 UEQ983113:UEQ983116 TUU983113:TUU983116 TKY983113:TKY983116 TBC983113:TBC983116 SRG983113:SRG983116 SHK983113:SHK983116 RXO983113:RXO983116 RNS983113:RNS983116 RDW983113:RDW983116 QUA983113:QUA983116 QKE983113:QKE983116 QAI983113:QAI983116 PQM983113:PQM983116 PGQ983113:PGQ983116 OWU983113:OWU983116 OMY983113:OMY983116 ODC983113:ODC983116 NTG983113:NTG983116 NJK983113:NJK983116 MZO983113:MZO983116 MPS983113:MPS983116 MFW983113:MFW983116 LWA983113:LWA983116 LME983113:LME983116 LCI983113:LCI983116 KSM983113:KSM983116 KIQ983113:KIQ983116 JYU983113:JYU983116 JOY983113:JOY983116 JFC983113:JFC983116 IVG983113:IVG983116 ILK983113:ILK983116 IBO983113:IBO983116 HRS983113:HRS983116 HHW983113:HHW983116 GYA983113:GYA983116 GOE983113:GOE983116 GEI983113:GEI983116 FUM983113:FUM983116 FKQ983113:FKQ983116 FAU983113:FAU983116 EQY983113:EQY983116 EHC983113:EHC983116 DXG983113:DXG983116 DNK983113:DNK983116 DDO983113:DDO983116 CTS983113:CTS983116 CJW983113:CJW983116 CAA983113:CAA983116 BQE983113:BQE983116 BGI983113:BGI983116 AWM983113:AWM983116 AMQ983113:AMQ983116 ACU983113:ACU983116 SY983113:SY983116 JC983113:JC983116 WVO917577:WVO917580 WLS917577:WLS917580 WBW917577:WBW917580 VSA917577:VSA917580 VIE917577:VIE917580 UYI917577:UYI917580 UOM917577:UOM917580 UEQ917577:UEQ917580 TUU917577:TUU917580 TKY917577:TKY917580 TBC917577:TBC917580 SRG917577:SRG917580 SHK917577:SHK917580 RXO917577:RXO917580 RNS917577:RNS917580 RDW917577:RDW917580 QUA917577:QUA917580 QKE917577:QKE917580 QAI917577:QAI917580 PQM917577:PQM917580 PGQ917577:PGQ917580 OWU917577:OWU917580 OMY917577:OMY917580 ODC917577:ODC917580 NTG917577:NTG917580 NJK917577:NJK917580 MZO917577:MZO917580 MPS917577:MPS917580 MFW917577:MFW917580 LWA917577:LWA917580 LME917577:LME917580 LCI917577:LCI917580 KSM917577:KSM917580 KIQ917577:KIQ917580 JYU917577:JYU917580 JOY917577:JOY917580 JFC917577:JFC917580 IVG917577:IVG917580 ILK917577:ILK917580 IBO917577:IBO917580 HRS917577:HRS917580 HHW917577:HHW917580 GYA917577:GYA917580 GOE917577:GOE917580 GEI917577:GEI917580 FUM917577:FUM917580 FKQ917577:FKQ917580 FAU917577:FAU917580 EQY917577:EQY917580 EHC917577:EHC917580 DXG917577:DXG917580 DNK917577:DNK917580 DDO917577:DDO917580 CTS917577:CTS917580 CJW917577:CJW917580 CAA917577:CAA917580 BQE917577:BQE917580 BGI917577:BGI917580 AWM917577:AWM917580 AMQ917577:AMQ917580 ACU917577:ACU917580 SY917577:SY917580 JC917577:JC917580 WVO852041:WVO852044 WLS852041:WLS852044 WBW852041:WBW852044 VSA852041:VSA852044 VIE852041:VIE852044 UYI852041:UYI852044 UOM852041:UOM852044 UEQ852041:UEQ852044 TUU852041:TUU852044 TKY852041:TKY852044 TBC852041:TBC852044 SRG852041:SRG852044 SHK852041:SHK852044 RXO852041:RXO852044 RNS852041:RNS852044 RDW852041:RDW852044 QUA852041:QUA852044 QKE852041:QKE852044 QAI852041:QAI852044 PQM852041:PQM852044 PGQ852041:PGQ852044 OWU852041:OWU852044 OMY852041:OMY852044 ODC852041:ODC852044 NTG852041:NTG852044 NJK852041:NJK852044 MZO852041:MZO852044 MPS852041:MPS852044 MFW852041:MFW852044 LWA852041:LWA852044 LME852041:LME852044 LCI852041:LCI852044 KSM852041:KSM852044 KIQ852041:KIQ852044 JYU852041:JYU852044 JOY852041:JOY852044 JFC852041:JFC852044 IVG852041:IVG852044 ILK852041:ILK852044 IBO852041:IBO852044 HRS852041:HRS852044 HHW852041:HHW852044 GYA852041:GYA852044 GOE852041:GOE852044 GEI852041:GEI852044 FUM852041:FUM852044 FKQ852041:FKQ852044 FAU852041:FAU852044 EQY852041:EQY852044 EHC852041:EHC852044 DXG852041:DXG852044 DNK852041:DNK852044 DDO852041:DDO852044 CTS852041:CTS852044 CJW852041:CJW852044 CAA852041:CAA852044 BQE852041:BQE852044 BGI852041:BGI852044 AWM852041:AWM852044 AMQ852041:AMQ852044 ACU852041:ACU852044 SY852041:SY852044 JC852041:JC852044 WVO786505:WVO786508 WLS786505:WLS786508 WBW786505:WBW786508 VSA786505:VSA786508 VIE786505:VIE786508 UYI786505:UYI786508 UOM786505:UOM786508 UEQ786505:UEQ786508 TUU786505:TUU786508 TKY786505:TKY786508 TBC786505:TBC786508 SRG786505:SRG786508 SHK786505:SHK786508 RXO786505:RXO786508 RNS786505:RNS786508 RDW786505:RDW786508 QUA786505:QUA786508 QKE786505:QKE786508 QAI786505:QAI786508 PQM786505:PQM786508 PGQ786505:PGQ786508 OWU786505:OWU786508 OMY786505:OMY786508 ODC786505:ODC786508 NTG786505:NTG786508 NJK786505:NJK786508 MZO786505:MZO786508 MPS786505:MPS786508 MFW786505:MFW786508 LWA786505:LWA786508 LME786505:LME786508 LCI786505:LCI786508 KSM786505:KSM786508 KIQ786505:KIQ786508 JYU786505:JYU786508 JOY786505:JOY786508 JFC786505:JFC786508 IVG786505:IVG786508 ILK786505:ILK786508 IBO786505:IBO786508 HRS786505:HRS786508 HHW786505:HHW786508 GYA786505:GYA786508 GOE786505:GOE786508 GEI786505:GEI786508 FUM786505:FUM786508 FKQ786505:FKQ786508 FAU786505:FAU786508 EQY786505:EQY786508 EHC786505:EHC786508 DXG786505:DXG786508 DNK786505:DNK786508 DDO786505:DDO786508 CTS786505:CTS786508 CJW786505:CJW786508 CAA786505:CAA786508 BQE786505:BQE786508 BGI786505:BGI786508 AWM786505:AWM786508 AMQ786505:AMQ786508 ACU786505:ACU786508 SY786505:SY786508 JC786505:JC786508 WVO720969:WVO720972 WLS720969:WLS720972 WBW720969:WBW720972 VSA720969:VSA720972 VIE720969:VIE720972 UYI720969:UYI720972 UOM720969:UOM720972 UEQ720969:UEQ720972 TUU720969:TUU720972 TKY720969:TKY720972 TBC720969:TBC720972 SRG720969:SRG720972 SHK720969:SHK720972 RXO720969:RXO720972 RNS720969:RNS720972 RDW720969:RDW720972 QUA720969:QUA720972 QKE720969:QKE720972 QAI720969:QAI720972 PQM720969:PQM720972 PGQ720969:PGQ720972 OWU720969:OWU720972 OMY720969:OMY720972 ODC720969:ODC720972 NTG720969:NTG720972 NJK720969:NJK720972 MZO720969:MZO720972 MPS720969:MPS720972 MFW720969:MFW720972 LWA720969:LWA720972 LME720969:LME720972 LCI720969:LCI720972 KSM720969:KSM720972 KIQ720969:KIQ720972 JYU720969:JYU720972 JOY720969:JOY720972 JFC720969:JFC720972 IVG720969:IVG720972 ILK720969:ILK720972 IBO720969:IBO720972 HRS720969:HRS720972 HHW720969:HHW720972 GYA720969:GYA720972 GOE720969:GOE720972 GEI720969:GEI720972 FUM720969:FUM720972 FKQ720969:FKQ720972 FAU720969:FAU720972 EQY720969:EQY720972 EHC720969:EHC720972 DXG720969:DXG720972 DNK720969:DNK720972 DDO720969:DDO720972 CTS720969:CTS720972 CJW720969:CJW720972 CAA720969:CAA720972 BQE720969:BQE720972 BGI720969:BGI720972 AWM720969:AWM720972 AMQ720969:AMQ720972 ACU720969:ACU720972 SY720969:SY720972 JC720969:JC720972 WVO655433:WVO655436 WLS655433:WLS655436 WBW655433:WBW655436 VSA655433:VSA655436 VIE655433:VIE655436 UYI655433:UYI655436 UOM655433:UOM655436 UEQ655433:UEQ655436 TUU655433:TUU655436 TKY655433:TKY655436 TBC655433:TBC655436 SRG655433:SRG655436 SHK655433:SHK655436 RXO655433:RXO655436 RNS655433:RNS655436 RDW655433:RDW655436 QUA655433:QUA655436 QKE655433:QKE655436 QAI655433:QAI655436 PQM655433:PQM655436 PGQ655433:PGQ655436 OWU655433:OWU655436 OMY655433:OMY655436 ODC655433:ODC655436 NTG655433:NTG655436 NJK655433:NJK655436 MZO655433:MZO655436 MPS655433:MPS655436 MFW655433:MFW655436 LWA655433:LWA655436 LME655433:LME655436 LCI655433:LCI655436 KSM655433:KSM655436 KIQ655433:KIQ655436 JYU655433:JYU655436 JOY655433:JOY655436 JFC655433:JFC655436 IVG655433:IVG655436 ILK655433:ILK655436 IBO655433:IBO655436 HRS655433:HRS655436 HHW655433:HHW655436 GYA655433:GYA655436 GOE655433:GOE655436 GEI655433:GEI655436 FUM655433:FUM655436 FKQ655433:FKQ655436 FAU655433:FAU655436 EQY655433:EQY655436 EHC655433:EHC655436 DXG655433:DXG655436 DNK655433:DNK655436 DDO655433:DDO655436 CTS655433:CTS655436 CJW655433:CJW655436 CAA655433:CAA655436 BQE655433:BQE655436 BGI655433:BGI655436 AWM655433:AWM655436 AMQ655433:AMQ655436 ACU655433:ACU655436 SY655433:SY655436 JC655433:JC655436 WVO589897:WVO589900 WLS589897:WLS589900 WBW589897:WBW589900 VSA589897:VSA589900 VIE589897:VIE589900 UYI589897:UYI589900 UOM589897:UOM589900 UEQ589897:UEQ589900 TUU589897:TUU589900 TKY589897:TKY589900 TBC589897:TBC589900 SRG589897:SRG589900 SHK589897:SHK589900 RXO589897:RXO589900 RNS589897:RNS589900 RDW589897:RDW589900 QUA589897:QUA589900 QKE589897:QKE589900 QAI589897:QAI589900 PQM589897:PQM589900 PGQ589897:PGQ589900 OWU589897:OWU589900 OMY589897:OMY589900 ODC589897:ODC589900 NTG589897:NTG589900 NJK589897:NJK589900 MZO589897:MZO589900 MPS589897:MPS589900 MFW589897:MFW589900 LWA589897:LWA589900 LME589897:LME589900 LCI589897:LCI589900 KSM589897:KSM589900 KIQ589897:KIQ589900 JYU589897:JYU589900 JOY589897:JOY589900 JFC589897:JFC589900 IVG589897:IVG589900 ILK589897:ILK589900 IBO589897:IBO589900 HRS589897:HRS589900 HHW589897:HHW589900 GYA589897:GYA589900 GOE589897:GOE589900 GEI589897:GEI589900 FUM589897:FUM589900 FKQ589897:FKQ589900 FAU589897:FAU589900 EQY589897:EQY589900 EHC589897:EHC589900 DXG589897:DXG589900 DNK589897:DNK589900 DDO589897:DDO589900 CTS589897:CTS589900 CJW589897:CJW589900 CAA589897:CAA589900 BQE589897:BQE589900 BGI589897:BGI589900 AWM589897:AWM589900 AMQ589897:AMQ589900 ACU589897:ACU589900 SY589897:SY589900 JC589897:JC589900 WVO524361:WVO524364 WLS524361:WLS524364 WBW524361:WBW524364 VSA524361:VSA524364 VIE524361:VIE524364 UYI524361:UYI524364 UOM524361:UOM524364 UEQ524361:UEQ524364 TUU524361:TUU524364 TKY524361:TKY524364 TBC524361:TBC524364 SRG524361:SRG524364 SHK524361:SHK524364 RXO524361:RXO524364 RNS524361:RNS524364 RDW524361:RDW524364 QUA524361:QUA524364 QKE524361:QKE524364 QAI524361:QAI524364 PQM524361:PQM524364 PGQ524361:PGQ524364 OWU524361:OWU524364 OMY524361:OMY524364 ODC524361:ODC524364 NTG524361:NTG524364 NJK524361:NJK524364 MZO524361:MZO524364 MPS524361:MPS524364 MFW524361:MFW524364 LWA524361:LWA524364 LME524361:LME524364 LCI524361:LCI524364 KSM524361:KSM524364 KIQ524361:KIQ524364 JYU524361:JYU524364 JOY524361:JOY524364 JFC524361:JFC524364 IVG524361:IVG524364 ILK524361:ILK524364 IBO524361:IBO524364 HRS524361:HRS524364 HHW524361:HHW524364 GYA524361:GYA524364 GOE524361:GOE524364 GEI524361:GEI524364 FUM524361:FUM524364 FKQ524361:FKQ524364 FAU524361:FAU524364 EQY524361:EQY524364 EHC524361:EHC524364 DXG524361:DXG524364 DNK524361:DNK524364 DDO524361:DDO524364 CTS524361:CTS524364 CJW524361:CJW524364 CAA524361:CAA524364 BQE524361:BQE524364 BGI524361:BGI524364 AWM524361:AWM524364 AMQ524361:AMQ524364 ACU524361:ACU524364 SY524361:SY524364 JC524361:JC524364 WVO458825:WVO458828 WLS458825:WLS458828 WBW458825:WBW458828 VSA458825:VSA458828 VIE458825:VIE458828 UYI458825:UYI458828 UOM458825:UOM458828 UEQ458825:UEQ458828 TUU458825:TUU458828 TKY458825:TKY458828 TBC458825:TBC458828 SRG458825:SRG458828 SHK458825:SHK458828 RXO458825:RXO458828 RNS458825:RNS458828 RDW458825:RDW458828 QUA458825:QUA458828 QKE458825:QKE458828 QAI458825:QAI458828 PQM458825:PQM458828 PGQ458825:PGQ458828 OWU458825:OWU458828 OMY458825:OMY458828 ODC458825:ODC458828 NTG458825:NTG458828 NJK458825:NJK458828 MZO458825:MZO458828 MPS458825:MPS458828 MFW458825:MFW458828 LWA458825:LWA458828 LME458825:LME458828 LCI458825:LCI458828 KSM458825:KSM458828 KIQ458825:KIQ458828 JYU458825:JYU458828 JOY458825:JOY458828 JFC458825:JFC458828 IVG458825:IVG458828 ILK458825:ILK458828 IBO458825:IBO458828 HRS458825:HRS458828 HHW458825:HHW458828 GYA458825:GYA458828 GOE458825:GOE458828 GEI458825:GEI458828 FUM458825:FUM458828 FKQ458825:FKQ458828 FAU458825:FAU458828 EQY458825:EQY458828 EHC458825:EHC458828 DXG458825:DXG458828 DNK458825:DNK458828 DDO458825:DDO458828 CTS458825:CTS458828 CJW458825:CJW458828 CAA458825:CAA458828 BQE458825:BQE458828 BGI458825:BGI458828 AWM458825:AWM458828 AMQ458825:AMQ458828 ACU458825:ACU458828 SY458825:SY458828 JC458825:JC458828 WVO393289:WVO393292 WLS393289:WLS393292 WBW393289:WBW393292 VSA393289:VSA393292 VIE393289:VIE393292 UYI393289:UYI393292 UOM393289:UOM393292 UEQ393289:UEQ393292 TUU393289:TUU393292 TKY393289:TKY393292 TBC393289:TBC393292 SRG393289:SRG393292 SHK393289:SHK393292 RXO393289:RXO393292 RNS393289:RNS393292 RDW393289:RDW393292 QUA393289:QUA393292 QKE393289:QKE393292 QAI393289:QAI393292 PQM393289:PQM393292 PGQ393289:PGQ393292 OWU393289:OWU393292 OMY393289:OMY393292 ODC393289:ODC393292 NTG393289:NTG393292 NJK393289:NJK393292 MZO393289:MZO393292 MPS393289:MPS393292 MFW393289:MFW393292 LWA393289:LWA393292 LME393289:LME393292 LCI393289:LCI393292 KSM393289:KSM393292 KIQ393289:KIQ393292 JYU393289:JYU393292 JOY393289:JOY393292 JFC393289:JFC393292 IVG393289:IVG393292 ILK393289:ILK393292 IBO393289:IBO393292 HRS393289:HRS393292 HHW393289:HHW393292 GYA393289:GYA393292 GOE393289:GOE393292 GEI393289:GEI393292 FUM393289:FUM393292 FKQ393289:FKQ393292 FAU393289:FAU393292 EQY393289:EQY393292 EHC393289:EHC393292 DXG393289:DXG393292 DNK393289:DNK393292 DDO393289:DDO393292 CTS393289:CTS393292 CJW393289:CJW393292 CAA393289:CAA393292 BQE393289:BQE393292 BGI393289:BGI393292 AWM393289:AWM393292 AMQ393289:AMQ393292 ACU393289:ACU393292 SY393289:SY393292 JC393289:JC393292 WVO327753:WVO327756 WLS327753:WLS327756 WBW327753:WBW327756 VSA327753:VSA327756 VIE327753:VIE327756 UYI327753:UYI327756 UOM327753:UOM327756 UEQ327753:UEQ327756 TUU327753:TUU327756 TKY327753:TKY327756 TBC327753:TBC327756 SRG327753:SRG327756 SHK327753:SHK327756 RXO327753:RXO327756 RNS327753:RNS327756 RDW327753:RDW327756 QUA327753:QUA327756 QKE327753:QKE327756 QAI327753:QAI327756 PQM327753:PQM327756 PGQ327753:PGQ327756 OWU327753:OWU327756 OMY327753:OMY327756 ODC327753:ODC327756 NTG327753:NTG327756 NJK327753:NJK327756 MZO327753:MZO327756 MPS327753:MPS327756 MFW327753:MFW327756 LWA327753:LWA327756 LME327753:LME327756 LCI327753:LCI327756 KSM327753:KSM327756 KIQ327753:KIQ327756 JYU327753:JYU327756 JOY327753:JOY327756 JFC327753:JFC327756 IVG327753:IVG327756 ILK327753:ILK327756 IBO327753:IBO327756 HRS327753:HRS327756 HHW327753:HHW327756 GYA327753:GYA327756 GOE327753:GOE327756 GEI327753:GEI327756 FUM327753:FUM327756 FKQ327753:FKQ327756 FAU327753:FAU327756 EQY327753:EQY327756 EHC327753:EHC327756 DXG327753:DXG327756 DNK327753:DNK327756 DDO327753:DDO327756 CTS327753:CTS327756 CJW327753:CJW327756 CAA327753:CAA327756 BQE327753:BQE327756 BGI327753:BGI327756 AWM327753:AWM327756 AMQ327753:AMQ327756 ACU327753:ACU327756 SY327753:SY327756 JC327753:JC327756 WVO262217:WVO262220 WLS262217:WLS262220 WBW262217:WBW262220 VSA262217:VSA262220 VIE262217:VIE262220 UYI262217:UYI262220 UOM262217:UOM262220 UEQ262217:UEQ262220 TUU262217:TUU262220 TKY262217:TKY262220 TBC262217:TBC262220 SRG262217:SRG262220 SHK262217:SHK262220 RXO262217:RXO262220 RNS262217:RNS262220 RDW262217:RDW262220 QUA262217:QUA262220 QKE262217:QKE262220 QAI262217:QAI262220 PQM262217:PQM262220 PGQ262217:PGQ262220 OWU262217:OWU262220 OMY262217:OMY262220 ODC262217:ODC262220 NTG262217:NTG262220 NJK262217:NJK262220 MZO262217:MZO262220 MPS262217:MPS262220 MFW262217:MFW262220 LWA262217:LWA262220 LME262217:LME262220 LCI262217:LCI262220 KSM262217:KSM262220 KIQ262217:KIQ262220 JYU262217:JYU262220 JOY262217:JOY262220 JFC262217:JFC262220 IVG262217:IVG262220 ILK262217:ILK262220 IBO262217:IBO262220 HRS262217:HRS262220 HHW262217:HHW262220 GYA262217:GYA262220 GOE262217:GOE262220 GEI262217:GEI262220 FUM262217:FUM262220 FKQ262217:FKQ262220 FAU262217:FAU262220 EQY262217:EQY262220 EHC262217:EHC262220 DXG262217:DXG262220 DNK262217:DNK262220 DDO262217:DDO262220 CTS262217:CTS262220 CJW262217:CJW262220 CAA262217:CAA262220 BQE262217:BQE262220 BGI262217:BGI262220 AWM262217:AWM262220 AMQ262217:AMQ262220 ACU262217:ACU262220 SY262217:SY262220 JC262217:JC262220 WVO196681:WVO196684 WLS196681:WLS196684 WBW196681:WBW196684 VSA196681:VSA196684 VIE196681:VIE196684 UYI196681:UYI196684 UOM196681:UOM196684 UEQ196681:UEQ196684 TUU196681:TUU196684 TKY196681:TKY196684 TBC196681:TBC196684 SRG196681:SRG196684 SHK196681:SHK196684 RXO196681:RXO196684 RNS196681:RNS196684 RDW196681:RDW196684 QUA196681:QUA196684 QKE196681:QKE196684 QAI196681:QAI196684 PQM196681:PQM196684 PGQ196681:PGQ196684 OWU196681:OWU196684 OMY196681:OMY196684 ODC196681:ODC196684 NTG196681:NTG196684 NJK196681:NJK196684 MZO196681:MZO196684 MPS196681:MPS196684 MFW196681:MFW196684 LWA196681:LWA196684 LME196681:LME196684 LCI196681:LCI196684 KSM196681:KSM196684 KIQ196681:KIQ196684 JYU196681:JYU196684 JOY196681:JOY196684 JFC196681:JFC196684 IVG196681:IVG196684 ILK196681:ILK196684 IBO196681:IBO196684 HRS196681:HRS196684 HHW196681:HHW196684 GYA196681:GYA196684 GOE196681:GOE196684 GEI196681:GEI196684 FUM196681:FUM196684 FKQ196681:FKQ196684 FAU196681:FAU196684 EQY196681:EQY196684 EHC196681:EHC196684 DXG196681:DXG196684 DNK196681:DNK196684 DDO196681:DDO196684 CTS196681:CTS196684 CJW196681:CJW196684 CAA196681:CAA196684 BQE196681:BQE196684 BGI196681:BGI196684 AWM196681:AWM196684 AMQ196681:AMQ196684 ACU196681:ACU196684 SY196681:SY196684 JC196681:JC196684 WVO131145:WVO131148 WLS131145:WLS131148 WBW131145:WBW131148 VSA131145:VSA131148 VIE131145:VIE131148 UYI131145:UYI131148 UOM131145:UOM131148 UEQ131145:UEQ131148 TUU131145:TUU131148 TKY131145:TKY131148 TBC131145:TBC131148 SRG131145:SRG131148 SHK131145:SHK131148 RXO131145:RXO131148 RNS131145:RNS131148 RDW131145:RDW131148 QUA131145:QUA131148 QKE131145:QKE131148 QAI131145:QAI131148 PQM131145:PQM131148 PGQ131145:PGQ131148 OWU131145:OWU131148 OMY131145:OMY131148 ODC131145:ODC131148 NTG131145:NTG131148 NJK131145:NJK131148 MZO131145:MZO131148 MPS131145:MPS131148 MFW131145:MFW131148 LWA131145:LWA131148 LME131145:LME131148 LCI131145:LCI131148 KSM131145:KSM131148 KIQ131145:KIQ131148 JYU131145:JYU131148 JOY131145:JOY131148 JFC131145:JFC131148 IVG131145:IVG131148 ILK131145:ILK131148 IBO131145:IBO131148 HRS131145:HRS131148 HHW131145:HHW131148 GYA131145:GYA131148 GOE131145:GOE131148 GEI131145:GEI131148 FUM131145:FUM131148 FKQ131145:FKQ131148 FAU131145:FAU131148 EQY131145:EQY131148 EHC131145:EHC131148 DXG131145:DXG131148 DNK131145:DNK131148 DDO131145:DDO131148 CTS131145:CTS131148 CJW131145:CJW131148 CAA131145:CAA131148 BQE131145:BQE131148 BGI131145:BGI131148 AWM131145:AWM131148 AMQ131145:AMQ131148 ACU131145:ACU131148 SY131145:SY131148 JC131145:JC131148 WVO65609:WVO65612 WLS65609:WLS65612 WBW65609:WBW65612 VSA65609:VSA65612 VIE65609:VIE65612 UYI65609:UYI65612 UOM65609:UOM65612 UEQ65609:UEQ65612 TUU65609:TUU65612 TKY65609:TKY65612 TBC65609:TBC65612 SRG65609:SRG65612 SHK65609:SHK65612 RXO65609:RXO65612 RNS65609:RNS65612 RDW65609:RDW65612 QUA65609:QUA65612 QKE65609:QKE65612 QAI65609:QAI65612 PQM65609:PQM65612 PGQ65609:PGQ65612 OWU65609:OWU65612 OMY65609:OMY65612 ODC65609:ODC65612 NTG65609:NTG65612 NJK65609:NJK65612 MZO65609:MZO65612 MPS65609:MPS65612 MFW65609:MFW65612 LWA65609:LWA65612 LME65609:LME65612 LCI65609:LCI65612 KSM65609:KSM65612 KIQ65609:KIQ65612 JYU65609:JYU65612 JOY65609:JOY65612 JFC65609:JFC65612 IVG65609:IVG65612 ILK65609:ILK65612 IBO65609:IBO65612 HRS65609:HRS65612 HHW65609:HHW65612 GYA65609:GYA65612 GOE65609:GOE65612 GEI65609:GEI65612 FUM65609:FUM65612 FKQ65609:FKQ65612 FAU65609:FAU65612 EQY65609:EQY65612 EHC65609:EHC65612 DXG65609:DXG65612 DNK65609:DNK65612 DDO65609:DDO65612 CTS65609:CTS65612 CJW65609:CJW65612 CAA65609:CAA65612 BQE65609:BQE65612 BGI65609:BGI65612 AWM65609:AWM65612 AMQ65609:AMQ65612 ACU65609:ACU65612 SY65609:SY65612 JC65609:JC65612 WVO86:WVO89 WLS86:WLS89 WBW86:WBW89 VSA86:VSA89 VIE86:VIE89 UYI86:UYI89 UOM86:UOM89 UEQ86:UEQ89 TUU86:TUU89 TKY86:TKY89 TBC86:TBC89 SRG86:SRG89 SHK86:SHK89 RXO86:RXO89 RNS86:RNS89 RDW86:RDW89 QUA86:QUA89 QKE86:QKE89 QAI86:QAI89 PQM86:PQM89 PGQ86:PGQ89 OWU86:OWU89 OMY86:OMY89 ODC86:ODC89 NTG86:NTG89 NJK86:NJK89 MZO86:MZO89 MPS86:MPS89 MFW86:MFW89 LWA86:LWA89 LME86:LME89 LCI86:LCI89 KSM86:KSM89 KIQ86:KIQ89 JYU86:JYU89 JOY86:JOY89 JFC86:JFC89 IVG86:IVG89 ILK86:ILK89 IBO86:IBO89 HRS86:HRS89 HHW86:HHW89 GYA86:GYA89 GOE86:GOE89 GEI86:GEI89 FUM86:FUM89 FKQ86:FKQ89 FAU86:FAU89 EQY86:EQY89 EHC86:EHC89 DXG86:DXG89 DNK86:DNK89 DDO86:DDO89 CTS86:CTS89 CJW86:CJW89 CAA86:CAA89 BQE86:BQE89 BGI86:BGI89 AWM86:AWM89 AMQ86:AMQ89 ACU86:ACU89 SY86:SY89 JC86:JC89">
      <formula1>#REF!</formula1>
    </dataValidation>
  </dataValidations>
  <pageMargins left="0.7" right="0.7" top="0.75" bottom="0.75" header="0.3" footer="0.3"/>
  <pageSetup scale="89" fitToHeight="0" orientation="portrait" r:id="rId1"/>
  <headerFooter alignWithMargins="0"/>
  <ignoredErrors>
    <ignoredError sqref="H5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7"/>
  <sheetViews>
    <sheetView view="pageBreakPreview" zoomScale="80" zoomScaleNormal="85" zoomScaleSheetLayoutView="80" workbookViewId="0"/>
  </sheetViews>
  <sheetFormatPr defaultColWidth="10" defaultRowHeight="12.75"/>
  <cols>
    <col min="1" max="1" width="2.5703125" style="150" customWidth="1"/>
    <col min="2" max="2" width="7.140625" style="150" customWidth="1"/>
    <col min="3" max="3" width="23.5703125" style="150" customWidth="1"/>
    <col min="4" max="4" width="9.7109375" style="150" customWidth="1"/>
    <col min="5" max="5" width="4.7109375" style="150" customWidth="1"/>
    <col min="6" max="6" width="12" style="150" bestFit="1" customWidth="1"/>
    <col min="7" max="7" width="8.42578125" style="150" bestFit="1" customWidth="1"/>
    <col min="8" max="8" width="10.28515625" style="150" customWidth="1"/>
    <col min="9" max="9" width="13" style="150" customWidth="1"/>
    <col min="10" max="10" width="8.28515625" style="150" customWidth="1"/>
    <col min="11" max="255" width="10" style="150"/>
    <col min="256" max="256" width="2.5703125" style="150" customWidth="1"/>
    <col min="257" max="257" width="7.140625" style="150" customWidth="1"/>
    <col min="258" max="258" width="23.5703125" style="150" customWidth="1"/>
    <col min="259" max="259" width="9.7109375" style="150" customWidth="1"/>
    <col min="260" max="260" width="0" style="150" hidden="1" customWidth="1"/>
    <col min="261" max="261" width="4.7109375" style="150" customWidth="1"/>
    <col min="262" max="262" width="14.42578125" style="150" customWidth="1"/>
    <col min="263" max="263" width="11.140625" style="150" customWidth="1"/>
    <col min="264" max="264" width="10.28515625" style="150" customWidth="1"/>
    <col min="265" max="265" width="13" style="150" customWidth="1"/>
    <col min="266" max="266" width="8.28515625" style="150" customWidth="1"/>
    <col min="267" max="511" width="10" style="150"/>
    <col min="512" max="512" width="2.5703125" style="150" customWidth="1"/>
    <col min="513" max="513" width="7.140625" style="150" customWidth="1"/>
    <col min="514" max="514" width="23.5703125" style="150" customWidth="1"/>
    <col min="515" max="515" width="9.7109375" style="150" customWidth="1"/>
    <col min="516" max="516" width="0" style="150" hidden="1" customWidth="1"/>
    <col min="517" max="517" width="4.7109375" style="150" customWidth="1"/>
    <col min="518" max="518" width="14.42578125" style="150" customWidth="1"/>
    <col min="519" max="519" width="11.140625" style="150" customWidth="1"/>
    <col min="520" max="520" width="10.28515625" style="150" customWidth="1"/>
    <col min="521" max="521" width="13" style="150" customWidth="1"/>
    <col min="522" max="522" width="8.28515625" style="150" customWidth="1"/>
    <col min="523" max="767" width="10" style="150"/>
    <col min="768" max="768" width="2.5703125" style="150" customWidth="1"/>
    <col min="769" max="769" width="7.140625" style="150" customWidth="1"/>
    <col min="770" max="770" width="23.5703125" style="150" customWidth="1"/>
    <col min="771" max="771" width="9.7109375" style="150" customWidth="1"/>
    <col min="772" max="772" width="0" style="150" hidden="1" customWidth="1"/>
    <col min="773" max="773" width="4.7109375" style="150" customWidth="1"/>
    <col min="774" max="774" width="14.42578125" style="150" customWidth="1"/>
    <col min="775" max="775" width="11.140625" style="150" customWidth="1"/>
    <col min="776" max="776" width="10.28515625" style="150" customWidth="1"/>
    <col min="777" max="777" width="13" style="150" customWidth="1"/>
    <col min="778" max="778" width="8.28515625" style="150" customWidth="1"/>
    <col min="779" max="1023" width="10" style="150"/>
    <col min="1024" max="1024" width="2.5703125" style="150" customWidth="1"/>
    <col min="1025" max="1025" width="7.140625" style="150" customWidth="1"/>
    <col min="1026" max="1026" width="23.5703125" style="150" customWidth="1"/>
    <col min="1027" max="1027" width="9.7109375" style="150" customWidth="1"/>
    <col min="1028" max="1028" width="0" style="150" hidden="1" customWidth="1"/>
    <col min="1029" max="1029" width="4.7109375" style="150" customWidth="1"/>
    <col min="1030" max="1030" width="14.42578125" style="150" customWidth="1"/>
    <col min="1031" max="1031" width="11.140625" style="150" customWidth="1"/>
    <col min="1032" max="1032" width="10.28515625" style="150" customWidth="1"/>
    <col min="1033" max="1033" width="13" style="150" customWidth="1"/>
    <col min="1034" max="1034" width="8.28515625" style="150" customWidth="1"/>
    <col min="1035" max="1279" width="10" style="150"/>
    <col min="1280" max="1280" width="2.5703125" style="150" customWidth="1"/>
    <col min="1281" max="1281" width="7.140625" style="150" customWidth="1"/>
    <col min="1282" max="1282" width="23.5703125" style="150" customWidth="1"/>
    <col min="1283" max="1283" width="9.7109375" style="150" customWidth="1"/>
    <col min="1284" max="1284" width="0" style="150" hidden="1" customWidth="1"/>
    <col min="1285" max="1285" width="4.7109375" style="150" customWidth="1"/>
    <col min="1286" max="1286" width="14.42578125" style="150" customWidth="1"/>
    <col min="1287" max="1287" width="11.140625" style="150" customWidth="1"/>
    <col min="1288" max="1288" width="10.28515625" style="150" customWidth="1"/>
    <col min="1289" max="1289" width="13" style="150" customWidth="1"/>
    <col min="1290" max="1290" width="8.28515625" style="150" customWidth="1"/>
    <col min="1291" max="1535" width="10" style="150"/>
    <col min="1536" max="1536" width="2.5703125" style="150" customWidth="1"/>
    <col min="1537" max="1537" width="7.140625" style="150" customWidth="1"/>
    <col min="1538" max="1538" width="23.5703125" style="150" customWidth="1"/>
    <col min="1539" max="1539" width="9.7109375" style="150" customWidth="1"/>
    <col min="1540" max="1540" width="0" style="150" hidden="1" customWidth="1"/>
    <col min="1541" max="1541" width="4.7109375" style="150" customWidth="1"/>
    <col min="1542" max="1542" width="14.42578125" style="150" customWidth="1"/>
    <col min="1543" max="1543" width="11.140625" style="150" customWidth="1"/>
    <col min="1544" max="1544" width="10.28515625" style="150" customWidth="1"/>
    <col min="1545" max="1545" width="13" style="150" customWidth="1"/>
    <col min="1546" max="1546" width="8.28515625" style="150" customWidth="1"/>
    <col min="1547" max="1791" width="10" style="150"/>
    <col min="1792" max="1792" width="2.5703125" style="150" customWidth="1"/>
    <col min="1793" max="1793" width="7.140625" style="150" customWidth="1"/>
    <col min="1794" max="1794" width="23.5703125" style="150" customWidth="1"/>
    <col min="1795" max="1795" width="9.7109375" style="150" customWidth="1"/>
    <col min="1796" max="1796" width="0" style="150" hidden="1" customWidth="1"/>
    <col min="1797" max="1797" width="4.7109375" style="150" customWidth="1"/>
    <col min="1798" max="1798" width="14.42578125" style="150" customWidth="1"/>
    <col min="1799" max="1799" width="11.140625" style="150" customWidth="1"/>
    <col min="1800" max="1800" width="10.28515625" style="150" customWidth="1"/>
    <col min="1801" max="1801" width="13" style="150" customWidth="1"/>
    <col min="1802" max="1802" width="8.28515625" style="150" customWidth="1"/>
    <col min="1803" max="2047" width="10" style="150"/>
    <col min="2048" max="2048" width="2.5703125" style="150" customWidth="1"/>
    <col min="2049" max="2049" width="7.140625" style="150" customWidth="1"/>
    <col min="2050" max="2050" width="23.5703125" style="150" customWidth="1"/>
    <col min="2051" max="2051" width="9.7109375" style="150" customWidth="1"/>
    <col min="2052" max="2052" width="0" style="150" hidden="1" customWidth="1"/>
    <col min="2053" max="2053" width="4.7109375" style="150" customWidth="1"/>
    <col min="2054" max="2054" width="14.42578125" style="150" customWidth="1"/>
    <col min="2055" max="2055" width="11.140625" style="150" customWidth="1"/>
    <col min="2056" max="2056" width="10.28515625" style="150" customWidth="1"/>
    <col min="2057" max="2057" width="13" style="150" customWidth="1"/>
    <col min="2058" max="2058" width="8.28515625" style="150" customWidth="1"/>
    <col min="2059" max="2303" width="10" style="150"/>
    <col min="2304" max="2304" width="2.5703125" style="150" customWidth="1"/>
    <col min="2305" max="2305" width="7.140625" style="150" customWidth="1"/>
    <col min="2306" max="2306" width="23.5703125" style="150" customWidth="1"/>
    <col min="2307" max="2307" width="9.7109375" style="150" customWidth="1"/>
    <col min="2308" max="2308" width="0" style="150" hidden="1" customWidth="1"/>
    <col min="2309" max="2309" width="4.7109375" style="150" customWidth="1"/>
    <col min="2310" max="2310" width="14.42578125" style="150" customWidth="1"/>
    <col min="2311" max="2311" width="11.140625" style="150" customWidth="1"/>
    <col min="2312" max="2312" width="10.28515625" style="150" customWidth="1"/>
    <col min="2313" max="2313" width="13" style="150" customWidth="1"/>
    <col min="2314" max="2314" width="8.28515625" style="150" customWidth="1"/>
    <col min="2315" max="2559" width="10" style="150"/>
    <col min="2560" max="2560" width="2.5703125" style="150" customWidth="1"/>
    <col min="2561" max="2561" width="7.140625" style="150" customWidth="1"/>
    <col min="2562" max="2562" width="23.5703125" style="150" customWidth="1"/>
    <col min="2563" max="2563" width="9.7109375" style="150" customWidth="1"/>
    <col min="2564" max="2564" width="0" style="150" hidden="1" customWidth="1"/>
    <col min="2565" max="2565" width="4.7109375" style="150" customWidth="1"/>
    <col min="2566" max="2566" width="14.42578125" style="150" customWidth="1"/>
    <col min="2567" max="2567" width="11.140625" style="150" customWidth="1"/>
    <col min="2568" max="2568" width="10.28515625" style="150" customWidth="1"/>
    <col min="2569" max="2569" width="13" style="150" customWidth="1"/>
    <col min="2570" max="2570" width="8.28515625" style="150" customWidth="1"/>
    <col min="2571" max="2815" width="10" style="150"/>
    <col min="2816" max="2816" width="2.5703125" style="150" customWidth="1"/>
    <col min="2817" max="2817" width="7.140625" style="150" customWidth="1"/>
    <col min="2818" max="2818" width="23.5703125" style="150" customWidth="1"/>
    <col min="2819" max="2819" width="9.7109375" style="150" customWidth="1"/>
    <col min="2820" max="2820" width="0" style="150" hidden="1" customWidth="1"/>
    <col min="2821" max="2821" width="4.7109375" style="150" customWidth="1"/>
    <col min="2822" max="2822" width="14.42578125" style="150" customWidth="1"/>
    <col min="2823" max="2823" width="11.140625" style="150" customWidth="1"/>
    <col min="2824" max="2824" width="10.28515625" style="150" customWidth="1"/>
    <col min="2825" max="2825" width="13" style="150" customWidth="1"/>
    <col min="2826" max="2826" width="8.28515625" style="150" customWidth="1"/>
    <col min="2827" max="3071" width="10" style="150"/>
    <col min="3072" max="3072" width="2.5703125" style="150" customWidth="1"/>
    <col min="3073" max="3073" width="7.140625" style="150" customWidth="1"/>
    <col min="3074" max="3074" width="23.5703125" style="150" customWidth="1"/>
    <col min="3075" max="3075" width="9.7109375" style="150" customWidth="1"/>
    <col min="3076" max="3076" width="0" style="150" hidden="1" customWidth="1"/>
    <col min="3077" max="3077" width="4.7109375" style="150" customWidth="1"/>
    <col min="3078" max="3078" width="14.42578125" style="150" customWidth="1"/>
    <col min="3079" max="3079" width="11.140625" style="150" customWidth="1"/>
    <col min="3080" max="3080" width="10.28515625" style="150" customWidth="1"/>
    <col min="3081" max="3081" width="13" style="150" customWidth="1"/>
    <col min="3082" max="3082" width="8.28515625" style="150" customWidth="1"/>
    <col min="3083" max="3327" width="10" style="150"/>
    <col min="3328" max="3328" width="2.5703125" style="150" customWidth="1"/>
    <col min="3329" max="3329" width="7.140625" style="150" customWidth="1"/>
    <col min="3330" max="3330" width="23.5703125" style="150" customWidth="1"/>
    <col min="3331" max="3331" width="9.7109375" style="150" customWidth="1"/>
    <col min="3332" max="3332" width="0" style="150" hidden="1" customWidth="1"/>
    <col min="3333" max="3333" width="4.7109375" style="150" customWidth="1"/>
    <col min="3334" max="3334" width="14.42578125" style="150" customWidth="1"/>
    <col min="3335" max="3335" width="11.140625" style="150" customWidth="1"/>
    <col min="3336" max="3336" width="10.28515625" style="150" customWidth="1"/>
    <col min="3337" max="3337" width="13" style="150" customWidth="1"/>
    <col min="3338" max="3338" width="8.28515625" style="150" customWidth="1"/>
    <col min="3339" max="3583" width="10" style="150"/>
    <col min="3584" max="3584" width="2.5703125" style="150" customWidth="1"/>
    <col min="3585" max="3585" width="7.140625" style="150" customWidth="1"/>
    <col min="3586" max="3586" width="23.5703125" style="150" customWidth="1"/>
    <col min="3587" max="3587" width="9.7109375" style="150" customWidth="1"/>
    <col min="3588" max="3588" width="0" style="150" hidden="1" customWidth="1"/>
    <col min="3589" max="3589" width="4.7109375" style="150" customWidth="1"/>
    <col min="3590" max="3590" width="14.42578125" style="150" customWidth="1"/>
    <col min="3591" max="3591" width="11.140625" style="150" customWidth="1"/>
    <col min="3592" max="3592" width="10.28515625" style="150" customWidth="1"/>
    <col min="3593" max="3593" width="13" style="150" customWidth="1"/>
    <col min="3594" max="3594" width="8.28515625" style="150" customWidth="1"/>
    <col min="3595" max="3839" width="10" style="150"/>
    <col min="3840" max="3840" width="2.5703125" style="150" customWidth="1"/>
    <col min="3841" max="3841" width="7.140625" style="150" customWidth="1"/>
    <col min="3842" max="3842" width="23.5703125" style="150" customWidth="1"/>
    <col min="3843" max="3843" width="9.7109375" style="150" customWidth="1"/>
    <col min="3844" max="3844" width="0" style="150" hidden="1" customWidth="1"/>
    <col min="3845" max="3845" width="4.7109375" style="150" customWidth="1"/>
    <col min="3846" max="3846" width="14.42578125" style="150" customWidth="1"/>
    <col min="3847" max="3847" width="11.140625" style="150" customWidth="1"/>
    <col min="3848" max="3848" width="10.28515625" style="150" customWidth="1"/>
    <col min="3849" max="3849" width="13" style="150" customWidth="1"/>
    <col min="3850" max="3850" width="8.28515625" style="150" customWidth="1"/>
    <col min="3851" max="4095" width="10" style="150"/>
    <col min="4096" max="4096" width="2.5703125" style="150" customWidth="1"/>
    <col min="4097" max="4097" width="7.140625" style="150" customWidth="1"/>
    <col min="4098" max="4098" width="23.5703125" style="150" customWidth="1"/>
    <col min="4099" max="4099" width="9.7109375" style="150" customWidth="1"/>
    <col min="4100" max="4100" width="0" style="150" hidden="1" customWidth="1"/>
    <col min="4101" max="4101" width="4.7109375" style="150" customWidth="1"/>
    <col min="4102" max="4102" width="14.42578125" style="150" customWidth="1"/>
    <col min="4103" max="4103" width="11.140625" style="150" customWidth="1"/>
    <col min="4104" max="4104" width="10.28515625" style="150" customWidth="1"/>
    <col min="4105" max="4105" width="13" style="150" customWidth="1"/>
    <col min="4106" max="4106" width="8.28515625" style="150" customWidth="1"/>
    <col min="4107" max="4351" width="10" style="150"/>
    <col min="4352" max="4352" width="2.5703125" style="150" customWidth="1"/>
    <col min="4353" max="4353" width="7.140625" style="150" customWidth="1"/>
    <col min="4354" max="4354" width="23.5703125" style="150" customWidth="1"/>
    <col min="4355" max="4355" width="9.7109375" style="150" customWidth="1"/>
    <col min="4356" max="4356" width="0" style="150" hidden="1" customWidth="1"/>
    <col min="4357" max="4357" width="4.7109375" style="150" customWidth="1"/>
    <col min="4358" max="4358" width="14.42578125" style="150" customWidth="1"/>
    <col min="4359" max="4359" width="11.140625" style="150" customWidth="1"/>
    <col min="4360" max="4360" width="10.28515625" style="150" customWidth="1"/>
    <col min="4361" max="4361" width="13" style="150" customWidth="1"/>
    <col min="4362" max="4362" width="8.28515625" style="150" customWidth="1"/>
    <col min="4363" max="4607" width="10" style="150"/>
    <col min="4608" max="4608" width="2.5703125" style="150" customWidth="1"/>
    <col min="4609" max="4609" width="7.140625" style="150" customWidth="1"/>
    <col min="4610" max="4610" width="23.5703125" style="150" customWidth="1"/>
    <col min="4611" max="4611" width="9.7109375" style="150" customWidth="1"/>
    <col min="4612" max="4612" width="0" style="150" hidden="1" customWidth="1"/>
    <col min="4613" max="4613" width="4.7109375" style="150" customWidth="1"/>
    <col min="4614" max="4614" width="14.42578125" style="150" customWidth="1"/>
    <col min="4615" max="4615" width="11.140625" style="150" customWidth="1"/>
    <col min="4616" max="4616" width="10.28515625" style="150" customWidth="1"/>
    <col min="4617" max="4617" width="13" style="150" customWidth="1"/>
    <col min="4618" max="4618" width="8.28515625" style="150" customWidth="1"/>
    <col min="4619" max="4863" width="10" style="150"/>
    <col min="4864" max="4864" width="2.5703125" style="150" customWidth="1"/>
    <col min="4865" max="4865" width="7.140625" style="150" customWidth="1"/>
    <col min="4866" max="4866" width="23.5703125" style="150" customWidth="1"/>
    <col min="4867" max="4867" width="9.7109375" style="150" customWidth="1"/>
    <col min="4868" max="4868" width="0" style="150" hidden="1" customWidth="1"/>
    <col min="4869" max="4869" width="4.7109375" style="150" customWidth="1"/>
    <col min="4870" max="4870" width="14.42578125" style="150" customWidth="1"/>
    <col min="4871" max="4871" width="11.140625" style="150" customWidth="1"/>
    <col min="4872" max="4872" width="10.28515625" style="150" customWidth="1"/>
    <col min="4873" max="4873" width="13" style="150" customWidth="1"/>
    <col min="4874" max="4874" width="8.28515625" style="150" customWidth="1"/>
    <col min="4875" max="5119" width="10" style="150"/>
    <col min="5120" max="5120" width="2.5703125" style="150" customWidth="1"/>
    <col min="5121" max="5121" width="7.140625" style="150" customWidth="1"/>
    <col min="5122" max="5122" width="23.5703125" style="150" customWidth="1"/>
    <col min="5123" max="5123" width="9.7109375" style="150" customWidth="1"/>
    <col min="5124" max="5124" width="0" style="150" hidden="1" customWidth="1"/>
    <col min="5125" max="5125" width="4.7109375" style="150" customWidth="1"/>
    <col min="5126" max="5126" width="14.42578125" style="150" customWidth="1"/>
    <col min="5127" max="5127" width="11.140625" style="150" customWidth="1"/>
    <col min="5128" max="5128" width="10.28515625" style="150" customWidth="1"/>
    <col min="5129" max="5129" width="13" style="150" customWidth="1"/>
    <col min="5130" max="5130" width="8.28515625" style="150" customWidth="1"/>
    <col min="5131" max="5375" width="10" style="150"/>
    <col min="5376" max="5376" width="2.5703125" style="150" customWidth="1"/>
    <col min="5377" max="5377" width="7.140625" style="150" customWidth="1"/>
    <col min="5378" max="5378" width="23.5703125" style="150" customWidth="1"/>
    <col min="5379" max="5379" width="9.7109375" style="150" customWidth="1"/>
    <col min="5380" max="5380" width="0" style="150" hidden="1" customWidth="1"/>
    <col min="5381" max="5381" width="4.7109375" style="150" customWidth="1"/>
    <col min="5382" max="5382" width="14.42578125" style="150" customWidth="1"/>
    <col min="5383" max="5383" width="11.140625" style="150" customWidth="1"/>
    <col min="5384" max="5384" width="10.28515625" style="150" customWidth="1"/>
    <col min="5385" max="5385" width="13" style="150" customWidth="1"/>
    <col min="5386" max="5386" width="8.28515625" style="150" customWidth="1"/>
    <col min="5387" max="5631" width="10" style="150"/>
    <col min="5632" max="5632" width="2.5703125" style="150" customWidth="1"/>
    <col min="5633" max="5633" width="7.140625" style="150" customWidth="1"/>
    <col min="5634" max="5634" width="23.5703125" style="150" customWidth="1"/>
    <col min="5635" max="5635" width="9.7109375" style="150" customWidth="1"/>
    <col min="5636" max="5636" width="0" style="150" hidden="1" customWidth="1"/>
    <col min="5637" max="5637" width="4.7109375" style="150" customWidth="1"/>
    <col min="5638" max="5638" width="14.42578125" style="150" customWidth="1"/>
    <col min="5639" max="5639" width="11.140625" style="150" customWidth="1"/>
    <col min="5640" max="5640" width="10.28515625" style="150" customWidth="1"/>
    <col min="5641" max="5641" width="13" style="150" customWidth="1"/>
    <col min="5642" max="5642" width="8.28515625" style="150" customWidth="1"/>
    <col min="5643" max="5887" width="10" style="150"/>
    <col min="5888" max="5888" width="2.5703125" style="150" customWidth="1"/>
    <col min="5889" max="5889" width="7.140625" style="150" customWidth="1"/>
    <col min="5890" max="5890" width="23.5703125" style="150" customWidth="1"/>
    <col min="5891" max="5891" width="9.7109375" style="150" customWidth="1"/>
    <col min="5892" max="5892" width="0" style="150" hidden="1" customWidth="1"/>
    <col min="5893" max="5893" width="4.7109375" style="150" customWidth="1"/>
    <col min="5894" max="5894" width="14.42578125" style="150" customWidth="1"/>
    <col min="5895" max="5895" width="11.140625" style="150" customWidth="1"/>
    <col min="5896" max="5896" width="10.28515625" style="150" customWidth="1"/>
    <col min="5897" max="5897" width="13" style="150" customWidth="1"/>
    <col min="5898" max="5898" width="8.28515625" style="150" customWidth="1"/>
    <col min="5899" max="6143" width="10" style="150"/>
    <col min="6144" max="6144" width="2.5703125" style="150" customWidth="1"/>
    <col min="6145" max="6145" width="7.140625" style="150" customWidth="1"/>
    <col min="6146" max="6146" width="23.5703125" style="150" customWidth="1"/>
    <col min="6147" max="6147" width="9.7109375" style="150" customWidth="1"/>
    <col min="6148" max="6148" width="0" style="150" hidden="1" customWidth="1"/>
    <col min="6149" max="6149" width="4.7109375" style="150" customWidth="1"/>
    <col min="6150" max="6150" width="14.42578125" style="150" customWidth="1"/>
    <col min="6151" max="6151" width="11.140625" style="150" customWidth="1"/>
    <col min="6152" max="6152" width="10.28515625" style="150" customWidth="1"/>
    <col min="6153" max="6153" width="13" style="150" customWidth="1"/>
    <col min="6154" max="6154" width="8.28515625" style="150" customWidth="1"/>
    <col min="6155" max="6399" width="10" style="150"/>
    <col min="6400" max="6400" width="2.5703125" style="150" customWidth="1"/>
    <col min="6401" max="6401" width="7.140625" style="150" customWidth="1"/>
    <col min="6402" max="6402" width="23.5703125" style="150" customWidth="1"/>
    <col min="6403" max="6403" width="9.7109375" style="150" customWidth="1"/>
    <col min="6404" max="6404" width="0" style="150" hidden="1" customWidth="1"/>
    <col min="6405" max="6405" width="4.7109375" style="150" customWidth="1"/>
    <col min="6406" max="6406" width="14.42578125" style="150" customWidth="1"/>
    <col min="6407" max="6407" width="11.140625" style="150" customWidth="1"/>
    <col min="6408" max="6408" width="10.28515625" style="150" customWidth="1"/>
    <col min="6409" max="6409" width="13" style="150" customWidth="1"/>
    <col min="6410" max="6410" width="8.28515625" style="150" customWidth="1"/>
    <col min="6411" max="6655" width="10" style="150"/>
    <col min="6656" max="6656" width="2.5703125" style="150" customWidth="1"/>
    <col min="6657" max="6657" width="7.140625" style="150" customWidth="1"/>
    <col min="6658" max="6658" width="23.5703125" style="150" customWidth="1"/>
    <col min="6659" max="6659" width="9.7109375" style="150" customWidth="1"/>
    <col min="6660" max="6660" width="0" style="150" hidden="1" customWidth="1"/>
    <col min="6661" max="6661" width="4.7109375" style="150" customWidth="1"/>
    <col min="6662" max="6662" width="14.42578125" style="150" customWidth="1"/>
    <col min="6663" max="6663" width="11.140625" style="150" customWidth="1"/>
    <col min="6664" max="6664" width="10.28515625" style="150" customWidth="1"/>
    <col min="6665" max="6665" width="13" style="150" customWidth="1"/>
    <col min="6666" max="6666" width="8.28515625" style="150" customWidth="1"/>
    <col min="6667" max="6911" width="10" style="150"/>
    <col min="6912" max="6912" width="2.5703125" style="150" customWidth="1"/>
    <col min="6913" max="6913" width="7.140625" style="150" customWidth="1"/>
    <col min="6914" max="6914" width="23.5703125" style="150" customWidth="1"/>
    <col min="6915" max="6915" width="9.7109375" style="150" customWidth="1"/>
    <col min="6916" max="6916" width="0" style="150" hidden="1" customWidth="1"/>
    <col min="6917" max="6917" width="4.7109375" style="150" customWidth="1"/>
    <col min="6918" max="6918" width="14.42578125" style="150" customWidth="1"/>
    <col min="6919" max="6919" width="11.140625" style="150" customWidth="1"/>
    <col min="6920" max="6920" width="10.28515625" style="150" customWidth="1"/>
    <col min="6921" max="6921" width="13" style="150" customWidth="1"/>
    <col min="6922" max="6922" width="8.28515625" style="150" customWidth="1"/>
    <col min="6923" max="7167" width="10" style="150"/>
    <col min="7168" max="7168" width="2.5703125" style="150" customWidth="1"/>
    <col min="7169" max="7169" width="7.140625" style="150" customWidth="1"/>
    <col min="7170" max="7170" width="23.5703125" style="150" customWidth="1"/>
    <col min="7171" max="7171" width="9.7109375" style="150" customWidth="1"/>
    <col min="7172" max="7172" width="0" style="150" hidden="1" customWidth="1"/>
    <col min="7173" max="7173" width="4.7109375" style="150" customWidth="1"/>
    <col min="7174" max="7174" width="14.42578125" style="150" customWidth="1"/>
    <col min="7175" max="7175" width="11.140625" style="150" customWidth="1"/>
    <col min="7176" max="7176" width="10.28515625" style="150" customWidth="1"/>
    <col min="7177" max="7177" width="13" style="150" customWidth="1"/>
    <col min="7178" max="7178" width="8.28515625" style="150" customWidth="1"/>
    <col min="7179" max="7423" width="10" style="150"/>
    <col min="7424" max="7424" width="2.5703125" style="150" customWidth="1"/>
    <col min="7425" max="7425" width="7.140625" style="150" customWidth="1"/>
    <col min="7426" max="7426" width="23.5703125" style="150" customWidth="1"/>
    <col min="7427" max="7427" width="9.7109375" style="150" customWidth="1"/>
    <col min="7428" max="7428" width="0" style="150" hidden="1" customWidth="1"/>
    <col min="7429" max="7429" width="4.7109375" style="150" customWidth="1"/>
    <col min="7430" max="7430" width="14.42578125" style="150" customWidth="1"/>
    <col min="7431" max="7431" width="11.140625" style="150" customWidth="1"/>
    <col min="7432" max="7432" width="10.28515625" style="150" customWidth="1"/>
    <col min="7433" max="7433" width="13" style="150" customWidth="1"/>
    <col min="7434" max="7434" width="8.28515625" style="150" customWidth="1"/>
    <col min="7435" max="7679" width="10" style="150"/>
    <col min="7680" max="7680" width="2.5703125" style="150" customWidth="1"/>
    <col min="7681" max="7681" width="7.140625" style="150" customWidth="1"/>
    <col min="7682" max="7682" width="23.5703125" style="150" customWidth="1"/>
    <col min="7683" max="7683" width="9.7109375" style="150" customWidth="1"/>
    <col min="7684" max="7684" width="0" style="150" hidden="1" customWidth="1"/>
    <col min="7685" max="7685" width="4.7109375" style="150" customWidth="1"/>
    <col min="7686" max="7686" width="14.42578125" style="150" customWidth="1"/>
    <col min="7687" max="7687" width="11.140625" style="150" customWidth="1"/>
    <col min="7688" max="7688" width="10.28515625" style="150" customWidth="1"/>
    <col min="7689" max="7689" width="13" style="150" customWidth="1"/>
    <col min="7690" max="7690" width="8.28515625" style="150" customWidth="1"/>
    <col min="7691" max="7935" width="10" style="150"/>
    <col min="7936" max="7936" width="2.5703125" style="150" customWidth="1"/>
    <col min="7937" max="7937" width="7.140625" style="150" customWidth="1"/>
    <col min="7938" max="7938" width="23.5703125" style="150" customWidth="1"/>
    <col min="7939" max="7939" width="9.7109375" style="150" customWidth="1"/>
    <col min="7940" max="7940" width="0" style="150" hidden="1" customWidth="1"/>
    <col min="7941" max="7941" width="4.7109375" style="150" customWidth="1"/>
    <col min="7942" max="7942" width="14.42578125" style="150" customWidth="1"/>
    <col min="7943" max="7943" width="11.140625" style="150" customWidth="1"/>
    <col min="7944" max="7944" width="10.28515625" style="150" customWidth="1"/>
    <col min="7945" max="7945" width="13" style="150" customWidth="1"/>
    <col min="7946" max="7946" width="8.28515625" style="150" customWidth="1"/>
    <col min="7947" max="8191" width="10" style="150"/>
    <col min="8192" max="8192" width="2.5703125" style="150" customWidth="1"/>
    <col min="8193" max="8193" width="7.140625" style="150" customWidth="1"/>
    <col min="8194" max="8194" width="23.5703125" style="150" customWidth="1"/>
    <col min="8195" max="8195" width="9.7109375" style="150" customWidth="1"/>
    <col min="8196" max="8196" width="0" style="150" hidden="1" customWidth="1"/>
    <col min="8197" max="8197" width="4.7109375" style="150" customWidth="1"/>
    <col min="8198" max="8198" width="14.42578125" style="150" customWidth="1"/>
    <col min="8199" max="8199" width="11.140625" style="150" customWidth="1"/>
    <col min="8200" max="8200" width="10.28515625" style="150" customWidth="1"/>
    <col min="8201" max="8201" width="13" style="150" customWidth="1"/>
    <col min="8202" max="8202" width="8.28515625" style="150" customWidth="1"/>
    <col min="8203" max="8447" width="10" style="150"/>
    <col min="8448" max="8448" width="2.5703125" style="150" customWidth="1"/>
    <col min="8449" max="8449" width="7.140625" style="150" customWidth="1"/>
    <col min="8450" max="8450" width="23.5703125" style="150" customWidth="1"/>
    <col min="8451" max="8451" width="9.7109375" style="150" customWidth="1"/>
    <col min="8452" max="8452" width="0" style="150" hidden="1" customWidth="1"/>
    <col min="8453" max="8453" width="4.7109375" style="150" customWidth="1"/>
    <col min="8454" max="8454" width="14.42578125" style="150" customWidth="1"/>
    <col min="8455" max="8455" width="11.140625" style="150" customWidth="1"/>
    <col min="8456" max="8456" width="10.28515625" style="150" customWidth="1"/>
    <col min="8457" max="8457" width="13" style="150" customWidth="1"/>
    <col min="8458" max="8458" width="8.28515625" style="150" customWidth="1"/>
    <col min="8459" max="8703" width="10" style="150"/>
    <col min="8704" max="8704" width="2.5703125" style="150" customWidth="1"/>
    <col min="8705" max="8705" width="7.140625" style="150" customWidth="1"/>
    <col min="8706" max="8706" width="23.5703125" style="150" customWidth="1"/>
    <col min="8707" max="8707" width="9.7109375" style="150" customWidth="1"/>
    <col min="8708" max="8708" width="0" style="150" hidden="1" customWidth="1"/>
    <col min="8709" max="8709" width="4.7109375" style="150" customWidth="1"/>
    <col min="8710" max="8710" width="14.42578125" style="150" customWidth="1"/>
    <col min="8711" max="8711" width="11.140625" style="150" customWidth="1"/>
    <col min="8712" max="8712" width="10.28515625" style="150" customWidth="1"/>
    <col min="8713" max="8713" width="13" style="150" customWidth="1"/>
    <col min="8714" max="8714" width="8.28515625" style="150" customWidth="1"/>
    <col min="8715" max="8959" width="10" style="150"/>
    <col min="8960" max="8960" width="2.5703125" style="150" customWidth="1"/>
    <col min="8961" max="8961" width="7.140625" style="150" customWidth="1"/>
    <col min="8962" max="8962" width="23.5703125" style="150" customWidth="1"/>
    <col min="8963" max="8963" width="9.7109375" style="150" customWidth="1"/>
    <col min="8964" max="8964" width="0" style="150" hidden="1" customWidth="1"/>
    <col min="8965" max="8965" width="4.7109375" style="150" customWidth="1"/>
    <col min="8966" max="8966" width="14.42578125" style="150" customWidth="1"/>
    <col min="8967" max="8967" width="11.140625" style="150" customWidth="1"/>
    <col min="8968" max="8968" width="10.28515625" style="150" customWidth="1"/>
    <col min="8969" max="8969" width="13" style="150" customWidth="1"/>
    <col min="8970" max="8970" width="8.28515625" style="150" customWidth="1"/>
    <col min="8971" max="9215" width="10" style="150"/>
    <col min="9216" max="9216" width="2.5703125" style="150" customWidth="1"/>
    <col min="9217" max="9217" width="7.140625" style="150" customWidth="1"/>
    <col min="9218" max="9218" width="23.5703125" style="150" customWidth="1"/>
    <col min="9219" max="9219" width="9.7109375" style="150" customWidth="1"/>
    <col min="9220" max="9220" width="0" style="150" hidden="1" customWidth="1"/>
    <col min="9221" max="9221" width="4.7109375" style="150" customWidth="1"/>
    <col min="9222" max="9222" width="14.42578125" style="150" customWidth="1"/>
    <col min="9223" max="9223" width="11.140625" style="150" customWidth="1"/>
    <col min="9224" max="9224" width="10.28515625" style="150" customWidth="1"/>
    <col min="9225" max="9225" width="13" style="150" customWidth="1"/>
    <col min="9226" max="9226" width="8.28515625" style="150" customWidth="1"/>
    <col min="9227" max="9471" width="10" style="150"/>
    <col min="9472" max="9472" width="2.5703125" style="150" customWidth="1"/>
    <col min="9473" max="9473" width="7.140625" style="150" customWidth="1"/>
    <col min="9474" max="9474" width="23.5703125" style="150" customWidth="1"/>
    <col min="9475" max="9475" width="9.7109375" style="150" customWidth="1"/>
    <col min="9476" max="9476" width="0" style="150" hidden="1" customWidth="1"/>
    <col min="9477" max="9477" width="4.7109375" style="150" customWidth="1"/>
    <col min="9478" max="9478" width="14.42578125" style="150" customWidth="1"/>
    <col min="9479" max="9479" width="11.140625" style="150" customWidth="1"/>
    <col min="9480" max="9480" width="10.28515625" style="150" customWidth="1"/>
    <col min="9481" max="9481" width="13" style="150" customWidth="1"/>
    <col min="9482" max="9482" width="8.28515625" style="150" customWidth="1"/>
    <col min="9483" max="9727" width="10" style="150"/>
    <col min="9728" max="9728" width="2.5703125" style="150" customWidth="1"/>
    <col min="9729" max="9729" width="7.140625" style="150" customWidth="1"/>
    <col min="9730" max="9730" width="23.5703125" style="150" customWidth="1"/>
    <col min="9731" max="9731" width="9.7109375" style="150" customWidth="1"/>
    <col min="9732" max="9732" width="0" style="150" hidden="1" customWidth="1"/>
    <col min="9733" max="9733" width="4.7109375" style="150" customWidth="1"/>
    <col min="9734" max="9734" width="14.42578125" style="150" customWidth="1"/>
    <col min="9735" max="9735" width="11.140625" style="150" customWidth="1"/>
    <col min="9736" max="9736" width="10.28515625" style="150" customWidth="1"/>
    <col min="9737" max="9737" width="13" style="150" customWidth="1"/>
    <col min="9738" max="9738" width="8.28515625" style="150" customWidth="1"/>
    <col min="9739" max="9983" width="10" style="150"/>
    <col min="9984" max="9984" width="2.5703125" style="150" customWidth="1"/>
    <col min="9985" max="9985" width="7.140625" style="150" customWidth="1"/>
    <col min="9986" max="9986" width="23.5703125" style="150" customWidth="1"/>
    <col min="9987" max="9987" width="9.7109375" style="150" customWidth="1"/>
    <col min="9988" max="9988" width="0" style="150" hidden="1" customWidth="1"/>
    <col min="9989" max="9989" width="4.7109375" style="150" customWidth="1"/>
    <col min="9990" max="9990" width="14.42578125" style="150" customWidth="1"/>
    <col min="9991" max="9991" width="11.140625" style="150" customWidth="1"/>
    <col min="9992" max="9992" width="10.28515625" style="150" customWidth="1"/>
    <col min="9993" max="9993" width="13" style="150" customWidth="1"/>
    <col min="9994" max="9994" width="8.28515625" style="150" customWidth="1"/>
    <col min="9995" max="10239" width="10" style="150"/>
    <col min="10240" max="10240" width="2.5703125" style="150" customWidth="1"/>
    <col min="10241" max="10241" width="7.140625" style="150" customWidth="1"/>
    <col min="10242" max="10242" width="23.5703125" style="150" customWidth="1"/>
    <col min="10243" max="10243" width="9.7109375" style="150" customWidth="1"/>
    <col min="10244" max="10244" width="0" style="150" hidden="1" customWidth="1"/>
    <col min="10245" max="10245" width="4.7109375" style="150" customWidth="1"/>
    <col min="10246" max="10246" width="14.42578125" style="150" customWidth="1"/>
    <col min="10247" max="10247" width="11.140625" style="150" customWidth="1"/>
    <col min="10248" max="10248" width="10.28515625" style="150" customWidth="1"/>
    <col min="10249" max="10249" width="13" style="150" customWidth="1"/>
    <col min="10250" max="10250" width="8.28515625" style="150" customWidth="1"/>
    <col min="10251" max="10495" width="10" style="150"/>
    <col min="10496" max="10496" width="2.5703125" style="150" customWidth="1"/>
    <col min="10497" max="10497" width="7.140625" style="150" customWidth="1"/>
    <col min="10498" max="10498" width="23.5703125" style="150" customWidth="1"/>
    <col min="10499" max="10499" width="9.7109375" style="150" customWidth="1"/>
    <col min="10500" max="10500" width="0" style="150" hidden="1" customWidth="1"/>
    <col min="10501" max="10501" width="4.7109375" style="150" customWidth="1"/>
    <col min="10502" max="10502" width="14.42578125" style="150" customWidth="1"/>
    <col min="10503" max="10503" width="11.140625" style="150" customWidth="1"/>
    <col min="10504" max="10504" width="10.28515625" style="150" customWidth="1"/>
    <col min="10505" max="10505" width="13" style="150" customWidth="1"/>
    <col min="10506" max="10506" width="8.28515625" style="150" customWidth="1"/>
    <col min="10507" max="10751" width="10" style="150"/>
    <col min="10752" max="10752" width="2.5703125" style="150" customWidth="1"/>
    <col min="10753" max="10753" width="7.140625" style="150" customWidth="1"/>
    <col min="10754" max="10754" width="23.5703125" style="150" customWidth="1"/>
    <col min="10755" max="10755" width="9.7109375" style="150" customWidth="1"/>
    <col min="10756" max="10756" width="0" style="150" hidden="1" customWidth="1"/>
    <col min="10757" max="10757" width="4.7109375" style="150" customWidth="1"/>
    <col min="10758" max="10758" width="14.42578125" style="150" customWidth="1"/>
    <col min="10759" max="10759" width="11.140625" style="150" customWidth="1"/>
    <col min="10760" max="10760" width="10.28515625" style="150" customWidth="1"/>
    <col min="10761" max="10761" width="13" style="150" customWidth="1"/>
    <col min="10762" max="10762" width="8.28515625" style="150" customWidth="1"/>
    <col min="10763" max="11007" width="10" style="150"/>
    <col min="11008" max="11008" width="2.5703125" style="150" customWidth="1"/>
    <col min="11009" max="11009" width="7.140625" style="150" customWidth="1"/>
    <col min="11010" max="11010" width="23.5703125" style="150" customWidth="1"/>
    <col min="11011" max="11011" width="9.7109375" style="150" customWidth="1"/>
    <col min="11012" max="11012" width="0" style="150" hidden="1" customWidth="1"/>
    <col min="11013" max="11013" width="4.7109375" style="150" customWidth="1"/>
    <col min="11014" max="11014" width="14.42578125" style="150" customWidth="1"/>
    <col min="11015" max="11015" width="11.140625" style="150" customWidth="1"/>
    <col min="11016" max="11016" width="10.28515625" style="150" customWidth="1"/>
    <col min="11017" max="11017" width="13" style="150" customWidth="1"/>
    <col min="11018" max="11018" width="8.28515625" style="150" customWidth="1"/>
    <col min="11019" max="11263" width="10" style="150"/>
    <col min="11264" max="11264" width="2.5703125" style="150" customWidth="1"/>
    <col min="11265" max="11265" width="7.140625" style="150" customWidth="1"/>
    <col min="11266" max="11266" width="23.5703125" style="150" customWidth="1"/>
    <col min="11267" max="11267" width="9.7109375" style="150" customWidth="1"/>
    <col min="11268" max="11268" width="0" style="150" hidden="1" customWidth="1"/>
    <col min="11269" max="11269" width="4.7109375" style="150" customWidth="1"/>
    <col min="11270" max="11270" width="14.42578125" style="150" customWidth="1"/>
    <col min="11271" max="11271" width="11.140625" style="150" customWidth="1"/>
    <col min="11272" max="11272" width="10.28515625" style="150" customWidth="1"/>
    <col min="11273" max="11273" width="13" style="150" customWidth="1"/>
    <col min="11274" max="11274" width="8.28515625" style="150" customWidth="1"/>
    <col min="11275" max="11519" width="10" style="150"/>
    <col min="11520" max="11520" width="2.5703125" style="150" customWidth="1"/>
    <col min="11521" max="11521" width="7.140625" style="150" customWidth="1"/>
    <col min="11522" max="11522" width="23.5703125" style="150" customWidth="1"/>
    <col min="11523" max="11523" width="9.7109375" style="150" customWidth="1"/>
    <col min="11524" max="11524" width="0" style="150" hidden="1" customWidth="1"/>
    <col min="11525" max="11525" width="4.7109375" style="150" customWidth="1"/>
    <col min="11526" max="11526" width="14.42578125" style="150" customWidth="1"/>
    <col min="11527" max="11527" width="11.140625" style="150" customWidth="1"/>
    <col min="11528" max="11528" width="10.28515625" style="150" customWidth="1"/>
    <col min="11529" max="11529" width="13" style="150" customWidth="1"/>
    <col min="11530" max="11530" width="8.28515625" style="150" customWidth="1"/>
    <col min="11531" max="11775" width="10" style="150"/>
    <col min="11776" max="11776" width="2.5703125" style="150" customWidth="1"/>
    <col min="11777" max="11777" width="7.140625" style="150" customWidth="1"/>
    <col min="11778" max="11778" width="23.5703125" style="150" customWidth="1"/>
    <col min="11779" max="11779" width="9.7109375" style="150" customWidth="1"/>
    <col min="11780" max="11780" width="0" style="150" hidden="1" customWidth="1"/>
    <col min="11781" max="11781" width="4.7109375" style="150" customWidth="1"/>
    <col min="11782" max="11782" width="14.42578125" style="150" customWidth="1"/>
    <col min="11783" max="11783" width="11.140625" style="150" customWidth="1"/>
    <col min="11784" max="11784" width="10.28515625" style="150" customWidth="1"/>
    <col min="11785" max="11785" width="13" style="150" customWidth="1"/>
    <col min="11786" max="11786" width="8.28515625" style="150" customWidth="1"/>
    <col min="11787" max="12031" width="10" style="150"/>
    <col min="12032" max="12032" width="2.5703125" style="150" customWidth="1"/>
    <col min="12033" max="12033" width="7.140625" style="150" customWidth="1"/>
    <col min="12034" max="12034" width="23.5703125" style="150" customWidth="1"/>
    <col min="12035" max="12035" width="9.7109375" style="150" customWidth="1"/>
    <col min="12036" max="12036" width="0" style="150" hidden="1" customWidth="1"/>
    <col min="12037" max="12037" width="4.7109375" style="150" customWidth="1"/>
    <col min="12038" max="12038" width="14.42578125" style="150" customWidth="1"/>
    <col min="12039" max="12039" width="11.140625" style="150" customWidth="1"/>
    <col min="12040" max="12040" width="10.28515625" style="150" customWidth="1"/>
    <col min="12041" max="12041" width="13" style="150" customWidth="1"/>
    <col min="12042" max="12042" width="8.28515625" style="150" customWidth="1"/>
    <col min="12043" max="12287" width="10" style="150"/>
    <col min="12288" max="12288" width="2.5703125" style="150" customWidth="1"/>
    <col min="12289" max="12289" width="7.140625" style="150" customWidth="1"/>
    <col min="12290" max="12290" width="23.5703125" style="150" customWidth="1"/>
    <col min="12291" max="12291" width="9.7109375" style="150" customWidth="1"/>
    <col min="12292" max="12292" width="0" style="150" hidden="1" customWidth="1"/>
    <col min="12293" max="12293" width="4.7109375" style="150" customWidth="1"/>
    <col min="12294" max="12294" width="14.42578125" style="150" customWidth="1"/>
    <col min="12295" max="12295" width="11.140625" style="150" customWidth="1"/>
    <col min="12296" max="12296" width="10.28515625" style="150" customWidth="1"/>
    <col min="12297" max="12297" width="13" style="150" customWidth="1"/>
    <col min="12298" max="12298" width="8.28515625" style="150" customWidth="1"/>
    <col min="12299" max="12543" width="10" style="150"/>
    <col min="12544" max="12544" width="2.5703125" style="150" customWidth="1"/>
    <col min="12545" max="12545" width="7.140625" style="150" customWidth="1"/>
    <col min="12546" max="12546" width="23.5703125" style="150" customWidth="1"/>
    <col min="12547" max="12547" width="9.7109375" style="150" customWidth="1"/>
    <col min="12548" max="12548" width="0" style="150" hidden="1" customWidth="1"/>
    <col min="12549" max="12549" width="4.7109375" style="150" customWidth="1"/>
    <col min="12550" max="12550" width="14.42578125" style="150" customWidth="1"/>
    <col min="12551" max="12551" width="11.140625" style="150" customWidth="1"/>
    <col min="12552" max="12552" width="10.28515625" style="150" customWidth="1"/>
    <col min="12553" max="12553" width="13" style="150" customWidth="1"/>
    <col min="12554" max="12554" width="8.28515625" style="150" customWidth="1"/>
    <col min="12555" max="12799" width="10" style="150"/>
    <col min="12800" max="12800" width="2.5703125" style="150" customWidth="1"/>
    <col min="12801" max="12801" width="7.140625" style="150" customWidth="1"/>
    <col min="12802" max="12802" width="23.5703125" style="150" customWidth="1"/>
    <col min="12803" max="12803" width="9.7109375" style="150" customWidth="1"/>
    <col min="12804" max="12804" width="0" style="150" hidden="1" customWidth="1"/>
    <col min="12805" max="12805" width="4.7109375" style="150" customWidth="1"/>
    <col min="12806" max="12806" width="14.42578125" style="150" customWidth="1"/>
    <col min="12807" max="12807" width="11.140625" style="150" customWidth="1"/>
    <col min="12808" max="12808" width="10.28515625" style="150" customWidth="1"/>
    <col min="12809" max="12809" width="13" style="150" customWidth="1"/>
    <col min="12810" max="12810" width="8.28515625" style="150" customWidth="1"/>
    <col min="12811" max="13055" width="10" style="150"/>
    <col min="13056" max="13056" width="2.5703125" style="150" customWidth="1"/>
    <col min="13057" max="13057" width="7.140625" style="150" customWidth="1"/>
    <col min="13058" max="13058" width="23.5703125" style="150" customWidth="1"/>
    <col min="13059" max="13059" width="9.7109375" style="150" customWidth="1"/>
    <col min="13060" max="13060" width="0" style="150" hidden="1" customWidth="1"/>
    <col min="13061" max="13061" width="4.7109375" style="150" customWidth="1"/>
    <col min="13062" max="13062" width="14.42578125" style="150" customWidth="1"/>
    <col min="13063" max="13063" width="11.140625" style="150" customWidth="1"/>
    <col min="13064" max="13064" width="10.28515625" style="150" customWidth="1"/>
    <col min="13065" max="13065" width="13" style="150" customWidth="1"/>
    <col min="13066" max="13066" width="8.28515625" style="150" customWidth="1"/>
    <col min="13067" max="13311" width="10" style="150"/>
    <col min="13312" max="13312" width="2.5703125" style="150" customWidth="1"/>
    <col min="13313" max="13313" width="7.140625" style="150" customWidth="1"/>
    <col min="13314" max="13314" width="23.5703125" style="150" customWidth="1"/>
    <col min="13315" max="13315" width="9.7109375" style="150" customWidth="1"/>
    <col min="13316" max="13316" width="0" style="150" hidden="1" customWidth="1"/>
    <col min="13317" max="13317" width="4.7109375" style="150" customWidth="1"/>
    <col min="13318" max="13318" width="14.42578125" style="150" customWidth="1"/>
    <col min="13319" max="13319" width="11.140625" style="150" customWidth="1"/>
    <col min="13320" max="13320" width="10.28515625" style="150" customWidth="1"/>
    <col min="13321" max="13321" width="13" style="150" customWidth="1"/>
    <col min="13322" max="13322" width="8.28515625" style="150" customWidth="1"/>
    <col min="13323" max="13567" width="10" style="150"/>
    <col min="13568" max="13568" width="2.5703125" style="150" customWidth="1"/>
    <col min="13569" max="13569" width="7.140625" style="150" customWidth="1"/>
    <col min="13570" max="13570" width="23.5703125" style="150" customWidth="1"/>
    <col min="13571" max="13571" width="9.7109375" style="150" customWidth="1"/>
    <col min="13572" max="13572" width="0" style="150" hidden="1" customWidth="1"/>
    <col min="13573" max="13573" width="4.7109375" style="150" customWidth="1"/>
    <col min="13574" max="13574" width="14.42578125" style="150" customWidth="1"/>
    <col min="13575" max="13575" width="11.140625" style="150" customWidth="1"/>
    <col min="13576" max="13576" width="10.28515625" style="150" customWidth="1"/>
    <col min="13577" max="13577" width="13" style="150" customWidth="1"/>
    <col min="13578" max="13578" width="8.28515625" style="150" customWidth="1"/>
    <col min="13579" max="13823" width="10" style="150"/>
    <col min="13824" max="13824" width="2.5703125" style="150" customWidth="1"/>
    <col min="13825" max="13825" width="7.140625" style="150" customWidth="1"/>
    <col min="13826" max="13826" width="23.5703125" style="150" customWidth="1"/>
    <col min="13827" max="13827" width="9.7109375" style="150" customWidth="1"/>
    <col min="13828" max="13828" width="0" style="150" hidden="1" customWidth="1"/>
    <col min="13829" max="13829" width="4.7109375" style="150" customWidth="1"/>
    <col min="13830" max="13830" width="14.42578125" style="150" customWidth="1"/>
    <col min="13831" max="13831" width="11.140625" style="150" customWidth="1"/>
    <col min="13832" max="13832" width="10.28515625" style="150" customWidth="1"/>
    <col min="13833" max="13833" width="13" style="150" customWidth="1"/>
    <col min="13834" max="13834" width="8.28515625" style="150" customWidth="1"/>
    <col min="13835" max="14079" width="10" style="150"/>
    <col min="14080" max="14080" width="2.5703125" style="150" customWidth="1"/>
    <col min="14081" max="14081" width="7.140625" style="150" customWidth="1"/>
    <col min="14082" max="14082" width="23.5703125" style="150" customWidth="1"/>
    <col min="14083" max="14083" width="9.7109375" style="150" customWidth="1"/>
    <col min="14084" max="14084" width="0" style="150" hidden="1" customWidth="1"/>
    <col min="14085" max="14085" width="4.7109375" style="150" customWidth="1"/>
    <col min="14086" max="14086" width="14.42578125" style="150" customWidth="1"/>
    <col min="14087" max="14087" width="11.140625" style="150" customWidth="1"/>
    <col min="14088" max="14088" width="10.28515625" style="150" customWidth="1"/>
    <col min="14089" max="14089" width="13" style="150" customWidth="1"/>
    <col min="14090" max="14090" width="8.28515625" style="150" customWidth="1"/>
    <col min="14091" max="14335" width="10" style="150"/>
    <col min="14336" max="14336" width="2.5703125" style="150" customWidth="1"/>
    <col min="14337" max="14337" width="7.140625" style="150" customWidth="1"/>
    <col min="14338" max="14338" width="23.5703125" style="150" customWidth="1"/>
    <col min="14339" max="14339" width="9.7109375" style="150" customWidth="1"/>
    <col min="14340" max="14340" width="0" style="150" hidden="1" customWidth="1"/>
    <col min="14341" max="14341" width="4.7109375" style="150" customWidth="1"/>
    <col min="14342" max="14342" width="14.42578125" style="150" customWidth="1"/>
    <col min="14343" max="14343" width="11.140625" style="150" customWidth="1"/>
    <col min="14344" max="14344" width="10.28515625" style="150" customWidth="1"/>
    <col min="14345" max="14345" width="13" style="150" customWidth="1"/>
    <col min="14346" max="14346" width="8.28515625" style="150" customWidth="1"/>
    <col min="14347" max="14591" width="10" style="150"/>
    <col min="14592" max="14592" width="2.5703125" style="150" customWidth="1"/>
    <col min="14593" max="14593" width="7.140625" style="150" customWidth="1"/>
    <col min="14594" max="14594" width="23.5703125" style="150" customWidth="1"/>
    <col min="14595" max="14595" width="9.7109375" style="150" customWidth="1"/>
    <col min="14596" max="14596" width="0" style="150" hidden="1" customWidth="1"/>
    <col min="14597" max="14597" width="4.7109375" style="150" customWidth="1"/>
    <col min="14598" max="14598" width="14.42578125" style="150" customWidth="1"/>
    <col min="14599" max="14599" width="11.140625" style="150" customWidth="1"/>
    <col min="14600" max="14600" width="10.28515625" style="150" customWidth="1"/>
    <col min="14601" max="14601" width="13" style="150" customWidth="1"/>
    <col min="14602" max="14602" width="8.28515625" style="150" customWidth="1"/>
    <col min="14603" max="14847" width="10" style="150"/>
    <col min="14848" max="14848" width="2.5703125" style="150" customWidth="1"/>
    <col min="14849" max="14849" width="7.140625" style="150" customWidth="1"/>
    <col min="14850" max="14850" width="23.5703125" style="150" customWidth="1"/>
    <col min="14851" max="14851" width="9.7109375" style="150" customWidth="1"/>
    <col min="14852" max="14852" width="0" style="150" hidden="1" customWidth="1"/>
    <col min="14853" max="14853" width="4.7109375" style="150" customWidth="1"/>
    <col min="14854" max="14854" width="14.42578125" style="150" customWidth="1"/>
    <col min="14855" max="14855" width="11.140625" style="150" customWidth="1"/>
    <col min="14856" max="14856" width="10.28515625" style="150" customWidth="1"/>
    <col min="14857" max="14857" width="13" style="150" customWidth="1"/>
    <col min="14858" max="14858" width="8.28515625" style="150" customWidth="1"/>
    <col min="14859" max="15103" width="10" style="150"/>
    <col min="15104" max="15104" width="2.5703125" style="150" customWidth="1"/>
    <col min="15105" max="15105" width="7.140625" style="150" customWidth="1"/>
    <col min="15106" max="15106" width="23.5703125" style="150" customWidth="1"/>
    <col min="15107" max="15107" width="9.7109375" style="150" customWidth="1"/>
    <col min="15108" max="15108" width="0" style="150" hidden="1" customWidth="1"/>
    <col min="15109" max="15109" width="4.7109375" style="150" customWidth="1"/>
    <col min="15110" max="15110" width="14.42578125" style="150" customWidth="1"/>
    <col min="15111" max="15111" width="11.140625" style="150" customWidth="1"/>
    <col min="15112" max="15112" width="10.28515625" style="150" customWidth="1"/>
    <col min="15113" max="15113" width="13" style="150" customWidth="1"/>
    <col min="15114" max="15114" width="8.28515625" style="150" customWidth="1"/>
    <col min="15115" max="15359" width="10" style="150"/>
    <col min="15360" max="15360" width="2.5703125" style="150" customWidth="1"/>
    <col min="15361" max="15361" width="7.140625" style="150" customWidth="1"/>
    <col min="15362" max="15362" width="23.5703125" style="150" customWidth="1"/>
    <col min="15363" max="15363" width="9.7109375" style="150" customWidth="1"/>
    <col min="15364" max="15364" width="0" style="150" hidden="1" customWidth="1"/>
    <col min="15365" max="15365" width="4.7109375" style="150" customWidth="1"/>
    <col min="15366" max="15366" width="14.42578125" style="150" customWidth="1"/>
    <col min="15367" max="15367" width="11.140625" style="150" customWidth="1"/>
    <col min="15368" max="15368" width="10.28515625" style="150" customWidth="1"/>
    <col min="15369" max="15369" width="13" style="150" customWidth="1"/>
    <col min="15370" max="15370" width="8.28515625" style="150" customWidth="1"/>
    <col min="15371" max="15615" width="10" style="150"/>
    <col min="15616" max="15616" width="2.5703125" style="150" customWidth="1"/>
    <col min="15617" max="15617" width="7.140625" style="150" customWidth="1"/>
    <col min="15618" max="15618" width="23.5703125" style="150" customWidth="1"/>
    <col min="15619" max="15619" width="9.7109375" style="150" customWidth="1"/>
    <col min="15620" max="15620" width="0" style="150" hidden="1" customWidth="1"/>
    <col min="15621" max="15621" width="4.7109375" style="150" customWidth="1"/>
    <col min="15622" max="15622" width="14.42578125" style="150" customWidth="1"/>
    <col min="15623" max="15623" width="11.140625" style="150" customWidth="1"/>
    <col min="15624" max="15624" width="10.28515625" style="150" customWidth="1"/>
    <col min="15625" max="15625" width="13" style="150" customWidth="1"/>
    <col min="15626" max="15626" width="8.28515625" style="150" customWidth="1"/>
    <col min="15627" max="15871" width="10" style="150"/>
    <col min="15872" max="15872" width="2.5703125" style="150" customWidth="1"/>
    <col min="15873" max="15873" width="7.140625" style="150" customWidth="1"/>
    <col min="15874" max="15874" width="23.5703125" style="150" customWidth="1"/>
    <col min="15875" max="15875" width="9.7109375" style="150" customWidth="1"/>
    <col min="15876" max="15876" width="0" style="150" hidden="1" customWidth="1"/>
    <col min="15877" max="15877" width="4.7109375" style="150" customWidth="1"/>
    <col min="15878" max="15878" width="14.42578125" style="150" customWidth="1"/>
    <col min="15879" max="15879" width="11.140625" style="150" customWidth="1"/>
    <col min="15880" max="15880" width="10.28515625" style="150" customWidth="1"/>
    <col min="15881" max="15881" width="13" style="150" customWidth="1"/>
    <col min="15882" max="15882" width="8.28515625" style="150" customWidth="1"/>
    <col min="15883" max="16127" width="10" style="150"/>
    <col min="16128" max="16128" width="2.5703125" style="150" customWidth="1"/>
    <col min="16129" max="16129" width="7.140625" style="150" customWidth="1"/>
    <col min="16130" max="16130" width="23.5703125" style="150" customWidth="1"/>
    <col min="16131" max="16131" width="9.7109375" style="150" customWidth="1"/>
    <col min="16132" max="16132" width="0" style="150" hidden="1" customWidth="1"/>
    <col min="16133" max="16133" width="4.7109375" style="150" customWidth="1"/>
    <col min="16134" max="16134" width="14.42578125" style="150" customWidth="1"/>
    <col min="16135" max="16135" width="11.140625" style="150" customWidth="1"/>
    <col min="16136" max="16136" width="10.28515625" style="150" customWidth="1"/>
    <col min="16137" max="16137" width="13" style="150" customWidth="1"/>
    <col min="16138" max="16138" width="8.28515625" style="150" customWidth="1"/>
    <col min="16139" max="16384" width="10" style="150"/>
  </cols>
  <sheetData>
    <row r="1" spans="1:10" ht="12" customHeight="1">
      <c r="B1" s="151" t="str">
        <f>'Page 8.4'!B1</f>
        <v>PacifiCorp</v>
      </c>
      <c r="D1" s="152"/>
      <c r="E1" s="152"/>
      <c r="F1" s="152"/>
      <c r="G1" s="152"/>
      <c r="H1" s="152"/>
      <c r="I1" s="152" t="s">
        <v>589</v>
      </c>
      <c r="J1" s="153" t="s">
        <v>593</v>
      </c>
    </row>
    <row r="2" spans="1:10" ht="12" customHeight="1">
      <c r="B2" s="151" t="s">
        <v>566</v>
      </c>
      <c r="D2" s="152"/>
      <c r="E2" s="152"/>
      <c r="F2" s="152"/>
      <c r="G2" s="152"/>
      <c r="H2" s="152"/>
      <c r="I2" s="152"/>
      <c r="J2" s="153"/>
    </row>
    <row r="3" spans="1:10" ht="12" customHeight="1">
      <c r="B3" s="151" t="s">
        <v>601</v>
      </c>
      <c r="D3" s="152"/>
      <c r="E3" s="152"/>
      <c r="F3" s="152"/>
      <c r="G3" s="152"/>
      <c r="H3" s="152"/>
      <c r="I3" s="152"/>
      <c r="J3" s="153"/>
    </row>
    <row r="4" spans="1:10" ht="12" customHeight="1">
      <c r="D4" s="152"/>
      <c r="E4" s="152"/>
      <c r="F4" s="152"/>
      <c r="G4" s="152"/>
      <c r="H4" s="152"/>
      <c r="I4" s="152"/>
      <c r="J4" s="153"/>
    </row>
    <row r="5" spans="1:10" ht="12" customHeight="1">
      <c r="D5" s="152"/>
      <c r="E5" s="152"/>
      <c r="F5" s="152"/>
      <c r="G5" s="152"/>
      <c r="H5" s="152"/>
      <c r="I5" s="152"/>
      <c r="J5" s="153"/>
    </row>
    <row r="6" spans="1:10" ht="12" customHeight="1">
      <c r="D6" s="152"/>
      <c r="E6" s="152"/>
      <c r="F6" s="152" t="s">
        <v>58</v>
      </c>
      <c r="G6" s="152"/>
      <c r="H6" s="152"/>
      <c r="I6" s="152" t="s">
        <v>588</v>
      </c>
      <c r="J6" s="153"/>
    </row>
    <row r="7" spans="1:10" ht="12" customHeight="1">
      <c r="D7" s="154" t="s">
        <v>59</v>
      </c>
      <c r="E7" s="154" t="s">
        <v>41</v>
      </c>
      <c r="F7" s="154" t="s">
        <v>60</v>
      </c>
      <c r="G7" s="154" t="s">
        <v>61</v>
      </c>
      <c r="H7" s="154" t="s">
        <v>62</v>
      </c>
      <c r="I7" s="154" t="s">
        <v>63</v>
      </c>
      <c r="J7" s="155" t="s">
        <v>64</v>
      </c>
    </row>
    <row r="8" spans="1:10" ht="12" customHeight="1">
      <c r="A8" s="156"/>
      <c r="B8" s="145" t="s">
        <v>560</v>
      </c>
      <c r="C8" s="156"/>
      <c r="D8" s="157"/>
      <c r="E8" s="157"/>
      <c r="F8" s="157"/>
      <c r="G8" s="157"/>
      <c r="H8" s="157"/>
      <c r="I8" s="158"/>
      <c r="J8" s="159"/>
    </row>
    <row r="9" spans="1:10" ht="12" customHeight="1">
      <c r="B9" s="199" t="s">
        <v>550</v>
      </c>
      <c r="C9" s="199"/>
      <c r="D9" s="157">
        <v>282</v>
      </c>
      <c r="E9" s="157" t="s">
        <v>587</v>
      </c>
      <c r="F9" s="187">
        <v>-689693</v>
      </c>
      <c r="G9" s="184" t="s">
        <v>263</v>
      </c>
      <c r="H9" s="161">
        <v>0</v>
      </c>
      <c r="I9" s="183">
        <f t="shared" ref="I9:I26" si="0">F9*H9</f>
        <v>0</v>
      </c>
      <c r="J9" s="173"/>
    </row>
    <row r="10" spans="1:10" ht="12" customHeight="1">
      <c r="B10" s="199" t="s">
        <v>551</v>
      </c>
      <c r="C10" s="199"/>
      <c r="D10" s="157">
        <v>282</v>
      </c>
      <c r="E10" s="157" t="s">
        <v>587</v>
      </c>
      <c r="F10" s="187">
        <v>684486</v>
      </c>
      <c r="G10" s="184" t="s">
        <v>263</v>
      </c>
      <c r="H10" s="161">
        <v>0</v>
      </c>
      <c r="I10" s="183">
        <f t="shared" si="0"/>
        <v>0</v>
      </c>
      <c r="J10" s="173"/>
    </row>
    <row r="11" spans="1:10" ht="12" customHeight="1">
      <c r="B11" s="199" t="s">
        <v>552</v>
      </c>
      <c r="C11" s="199"/>
      <c r="D11" s="157">
        <v>282</v>
      </c>
      <c r="E11" s="157" t="s">
        <v>587</v>
      </c>
      <c r="F11" s="187">
        <v>138235</v>
      </c>
      <c r="G11" s="184" t="s">
        <v>263</v>
      </c>
      <c r="H11" s="161">
        <v>0</v>
      </c>
      <c r="I11" s="183">
        <f t="shared" si="0"/>
        <v>0</v>
      </c>
      <c r="J11" s="173"/>
    </row>
    <row r="12" spans="1:10" ht="12" customHeight="1">
      <c r="B12" s="199" t="s">
        <v>550</v>
      </c>
      <c r="C12" s="199"/>
      <c r="D12" s="157">
        <v>282</v>
      </c>
      <c r="E12" s="157" t="s">
        <v>587</v>
      </c>
      <c r="F12" s="187">
        <v>-1097301</v>
      </c>
      <c r="G12" s="184" t="s">
        <v>265</v>
      </c>
      <c r="H12" s="161">
        <v>0.21577192756641544</v>
      </c>
      <c r="I12" s="183">
        <f t="shared" si="0"/>
        <v>-236766.75189055523</v>
      </c>
      <c r="J12" s="173"/>
    </row>
    <row r="13" spans="1:10" ht="12" customHeight="1">
      <c r="B13" s="199" t="s">
        <v>551</v>
      </c>
      <c r="C13" s="199"/>
      <c r="D13" s="157">
        <v>282</v>
      </c>
      <c r="E13" s="157" t="s">
        <v>587</v>
      </c>
      <c r="F13" s="187">
        <v>-1260061</v>
      </c>
      <c r="G13" s="184" t="s">
        <v>265</v>
      </c>
      <c r="H13" s="161">
        <v>0.21577192756641544</v>
      </c>
      <c r="I13" s="183">
        <f t="shared" si="0"/>
        <v>-271885.79082126502</v>
      </c>
      <c r="J13" s="173"/>
    </row>
    <row r="14" spans="1:10" ht="12" customHeight="1">
      <c r="B14" s="199" t="s">
        <v>552</v>
      </c>
      <c r="C14" s="199"/>
      <c r="D14" s="157">
        <v>282</v>
      </c>
      <c r="E14" s="157" t="s">
        <v>587</v>
      </c>
      <c r="F14" s="187">
        <v>339218</v>
      </c>
      <c r="G14" s="184" t="s">
        <v>265</v>
      </c>
      <c r="H14" s="161">
        <v>0.21577192756641544</v>
      </c>
      <c r="I14" s="183">
        <f t="shared" si="0"/>
        <v>73193.721725224314</v>
      </c>
      <c r="J14" s="173"/>
    </row>
    <row r="15" spans="1:10" ht="12" customHeight="1">
      <c r="B15" s="199" t="s">
        <v>553</v>
      </c>
      <c r="C15" s="199"/>
      <c r="D15" s="157">
        <v>282</v>
      </c>
      <c r="E15" s="157" t="s">
        <v>587</v>
      </c>
      <c r="F15" s="187">
        <v>-29744</v>
      </c>
      <c r="G15" s="184" t="s">
        <v>26</v>
      </c>
      <c r="H15" s="161">
        <v>0</v>
      </c>
      <c r="I15" s="183">
        <f t="shared" si="0"/>
        <v>0</v>
      </c>
      <c r="J15" s="173"/>
    </row>
    <row r="16" spans="1:10" ht="12" customHeight="1">
      <c r="B16" s="199" t="s">
        <v>553</v>
      </c>
      <c r="C16" s="199"/>
      <c r="D16" s="157">
        <v>282</v>
      </c>
      <c r="E16" s="157" t="s">
        <v>587</v>
      </c>
      <c r="F16" s="187">
        <v>361165</v>
      </c>
      <c r="G16" s="184" t="s">
        <v>555</v>
      </c>
      <c r="H16" s="161">
        <v>0</v>
      </c>
      <c r="I16" s="183">
        <f t="shared" si="0"/>
        <v>0</v>
      </c>
      <c r="J16" s="173"/>
    </row>
    <row r="17" spans="2:10" ht="12" customHeight="1">
      <c r="B17" s="199" t="s">
        <v>553</v>
      </c>
      <c r="C17" s="199"/>
      <c r="D17" s="157">
        <v>282</v>
      </c>
      <c r="E17" s="157" t="s">
        <v>587</v>
      </c>
      <c r="F17" s="187">
        <v>254149</v>
      </c>
      <c r="G17" s="184" t="s">
        <v>27</v>
      </c>
      <c r="H17" s="161">
        <v>0</v>
      </c>
      <c r="I17" s="183">
        <f t="shared" si="0"/>
        <v>0</v>
      </c>
      <c r="J17" s="173"/>
    </row>
    <row r="18" spans="2:10" ht="12" customHeight="1">
      <c r="B18" s="199" t="s">
        <v>553</v>
      </c>
      <c r="C18" s="199"/>
      <c r="D18" s="157">
        <v>282</v>
      </c>
      <c r="E18" s="157" t="s">
        <v>587</v>
      </c>
      <c r="F18" s="187">
        <v>3165749</v>
      </c>
      <c r="G18" s="184" t="s">
        <v>30</v>
      </c>
      <c r="H18" s="161">
        <v>0</v>
      </c>
      <c r="I18" s="183">
        <f t="shared" si="0"/>
        <v>0</v>
      </c>
      <c r="J18" s="173"/>
    </row>
    <row r="19" spans="2:10" ht="12" customHeight="1">
      <c r="B19" s="199" t="s">
        <v>553</v>
      </c>
      <c r="C19" s="199"/>
      <c r="D19" s="157">
        <v>282</v>
      </c>
      <c r="E19" s="157" t="s">
        <v>587</v>
      </c>
      <c r="F19" s="187">
        <v>52546</v>
      </c>
      <c r="G19" s="184" t="s">
        <v>28</v>
      </c>
      <c r="H19" s="161">
        <v>1</v>
      </c>
      <c r="I19" s="183">
        <f t="shared" si="0"/>
        <v>52546</v>
      </c>
      <c r="J19" s="173"/>
    </row>
    <row r="20" spans="2:10" ht="12" customHeight="1">
      <c r="B20" s="199" t="s">
        <v>553</v>
      </c>
      <c r="C20" s="199"/>
      <c r="D20" s="157">
        <v>282</v>
      </c>
      <c r="E20" s="157" t="s">
        <v>587</v>
      </c>
      <c r="F20" s="187">
        <v>375848</v>
      </c>
      <c r="G20" s="184" t="s">
        <v>29</v>
      </c>
      <c r="H20" s="161">
        <v>0</v>
      </c>
      <c r="I20" s="183">
        <f t="shared" si="0"/>
        <v>0</v>
      </c>
      <c r="J20" s="173"/>
    </row>
    <row r="21" spans="2:10" ht="12" customHeight="1">
      <c r="B21" s="199" t="s">
        <v>553</v>
      </c>
      <c r="C21" s="199"/>
      <c r="D21" s="157">
        <v>282</v>
      </c>
      <c r="E21" s="157" t="s">
        <v>587</v>
      </c>
      <c r="F21" s="187">
        <v>605567</v>
      </c>
      <c r="G21" s="184" t="s">
        <v>33</v>
      </c>
      <c r="H21" s="161">
        <v>6.7017620954721469E-2</v>
      </c>
      <c r="I21" s="183">
        <f t="shared" si="0"/>
        <v>40583.659668687818</v>
      </c>
      <c r="J21" s="173"/>
    </row>
    <row r="22" spans="2:10" ht="12" customHeight="1">
      <c r="B22" s="199" t="s">
        <v>553</v>
      </c>
      <c r="C22" s="199"/>
      <c r="D22" s="157">
        <v>282</v>
      </c>
      <c r="E22" s="157" t="s">
        <v>587</v>
      </c>
      <c r="F22" s="187">
        <v>88679</v>
      </c>
      <c r="G22" s="184" t="s">
        <v>34</v>
      </c>
      <c r="H22" s="161">
        <v>6.9360885492844845E-2</v>
      </c>
      <c r="I22" s="183">
        <f t="shared" si="0"/>
        <v>6150.8539646199879</v>
      </c>
      <c r="J22" s="173"/>
    </row>
    <row r="23" spans="2:10" ht="12" customHeight="1">
      <c r="B23" s="199" t="s">
        <v>553</v>
      </c>
      <c r="C23" s="199"/>
      <c r="D23" s="157">
        <v>282</v>
      </c>
      <c r="E23" s="157" t="s">
        <v>587</v>
      </c>
      <c r="F23" s="187">
        <v>1096</v>
      </c>
      <c r="G23" s="184" t="s">
        <v>272</v>
      </c>
      <c r="H23" s="161">
        <v>0</v>
      </c>
      <c r="I23" s="183">
        <f t="shared" si="0"/>
        <v>0</v>
      </c>
      <c r="J23" s="173"/>
    </row>
    <row r="24" spans="2:10" ht="12" customHeight="1">
      <c r="B24" s="199" t="s">
        <v>552</v>
      </c>
      <c r="C24" s="199"/>
      <c r="D24" s="157">
        <v>282</v>
      </c>
      <c r="E24" s="157" t="s">
        <v>587</v>
      </c>
      <c r="F24" s="187">
        <v>24967</v>
      </c>
      <c r="G24" s="184" t="s">
        <v>266</v>
      </c>
      <c r="H24" s="161">
        <v>0.21577192756641544</v>
      </c>
      <c r="I24" s="183">
        <f t="shared" si="0"/>
        <v>5387.1777155506943</v>
      </c>
      <c r="J24" s="173"/>
    </row>
    <row r="25" spans="2:10" ht="12" customHeight="1">
      <c r="B25" s="199" t="s">
        <v>553</v>
      </c>
      <c r="C25" s="199"/>
      <c r="D25" s="157">
        <v>282</v>
      </c>
      <c r="E25" s="157" t="s">
        <v>587</v>
      </c>
      <c r="F25" s="187">
        <v>-618150</v>
      </c>
      <c r="G25" s="184" t="s">
        <v>25</v>
      </c>
      <c r="H25" s="161">
        <v>7.8111041399714837E-2</v>
      </c>
      <c r="I25" s="183">
        <f t="shared" si="0"/>
        <v>-48284.340241233724</v>
      </c>
      <c r="J25" s="173"/>
    </row>
    <row r="26" spans="2:10" ht="12" customHeight="1">
      <c r="B26" s="199" t="s">
        <v>554</v>
      </c>
      <c r="C26" s="199"/>
      <c r="D26" s="157">
        <v>282</v>
      </c>
      <c r="E26" s="157" t="s">
        <v>587</v>
      </c>
      <c r="F26" s="187">
        <v>4495</v>
      </c>
      <c r="G26" s="184" t="s">
        <v>266</v>
      </c>
      <c r="H26" s="161">
        <v>0.21577192756641544</v>
      </c>
      <c r="I26" s="183">
        <f t="shared" si="0"/>
        <v>969.89481441103737</v>
      </c>
      <c r="J26" s="173"/>
    </row>
    <row r="27" spans="2:10" ht="12" customHeight="1">
      <c r="B27" s="199"/>
      <c r="C27" s="199"/>
      <c r="D27" s="157"/>
      <c r="E27" s="157"/>
      <c r="F27" s="187"/>
      <c r="G27" s="184"/>
      <c r="H27" s="182"/>
      <c r="I27" s="183"/>
      <c r="J27" s="173"/>
    </row>
    <row r="28" spans="2:10" ht="12" customHeight="1">
      <c r="B28" s="148"/>
      <c r="C28" s="156"/>
      <c r="D28" s="157"/>
      <c r="E28" s="157"/>
      <c r="F28" s="158"/>
      <c r="G28" s="158"/>
      <c r="H28" s="182"/>
      <c r="I28" s="183"/>
      <c r="J28" s="173"/>
    </row>
    <row r="29" spans="2:10" ht="12" customHeight="1">
      <c r="B29" s="148"/>
      <c r="C29" s="156"/>
      <c r="D29" s="157"/>
      <c r="E29" s="157"/>
      <c r="F29" s="158"/>
      <c r="G29" s="158"/>
      <c r="H29" s="182"/>
      <c r="I29" s="183"/>
      <c r="J29" s="173"/>
    </row>
    <row r="30" spans="2:10" ht="12" customHeight="1">
      <c r="B30" s="148"/>
      <c r="C30" s="156"/>
      <c r="D30" s="157"/>
      <c r="E30" s="157"/>
      <c r="F30" s="158"/>
      <c r="G30" s="158"/>
      <c r="H30" s="182"/>
      <c r="I30" s="183"/>
      <c r="J30" s="173"/>
    </row>
    <row r="31" spans="2:10" ht="12" customHeight="1">
      <c r="B31" s="148"/>
      <c r="C31" s="156"/>
      <c r="D31" s="157"/>
      <c r="E31" s="157"/>
      <c r="F31" s="158"/>
      <c r="G31" s="158"/>
      <c r="H31" s="182"/>
      <c r="I31" s="183"/>
      <c r="J31" s="173"/>
    </row>
    <row r="32" spans="2:10" ht="12" customHeight="1">
      <c r="B32" s="148"/>
      <c r="C32" s="156"/>
      <c r="D32" s="157"/>
      <c r="E32" s="157"/>
      <c r="F32" s="158"/>
      <c r="G32" s="158"/>
      <c r="H32" s="182"/>
      <c r="I32" s="183"/>
      <c r="J32" s="173"/>
    </row>
    <row r="33" spans="1:10" ht="12" customHeight="1">
      <c r="B33" s="148"/>
      <c r="C33" s="156"/>
      <c r="D33" s="157"/>
      <c r="E33" s="157"/>
      <c r="F33" s="158"/>
      <c r="G33" s="158"/>
      <c r="H33" s="182"/>
      <c r="I33" s="183"/>
      <c r="J33" s="173"/>
    </row>
    <row r="34" spans="1:10" ht="12" customHeight="1">
      <c r="B34" s="148"/>
      <c r="C34" s="156"/>
      <c r="D34" s="157"/>
      <c r="E34" s="157"/>
      <c r="F34" s="158"/>
      <c r="G34" s="158"/>
      <c r="H34" s="182"/>
      <c r="I34" s="183"/>
      <c r="J34" s="173"/>
    </row>
    <row r="35" spans="1:10" ht="12" customHeight="1">
      <c r="B35" s="148"/>
      <c r="C35" s="156"/>
      <c r="D35" s="157"/>
      <c r="E35" s="157"/>
      <c r="F35" s="158"/>
      <c r="G35" s="158"/>
      <c r="H35" s="182"/>
      <c r="I35" s="183"/>
      <c r="J35" s="173"/>
    </row>
    <row r="36" spans="1:10" ht="12" customHeight="1">
      <c r="B36" s="148"/>
      <c r="C36" s="156"/>
      <c r="D36" s="157"/>
      <c r="E36" s="190" t="s">
        <v>77</v>
      </c>
      <c r="F36" s="191"/>
      <c r="G36" s="192"/>
      <c r="H36" s="182"/>
      <c r="I36" s="183"/>
      <c r="J36" s="173"/>
    </row>
    <row r="37" spans="1:10" ht="12" customHeight="1">
      <c r="A37" s="156"/>
      <c r="B37" s="148"/>
      <c r="C37" s="156"/>
      <c r="D37" s="157"/>
      <c r="E37" s="157"/>
      <c r="F37" s="158"/>
      <c r="G37" s="158"/>
      <c r="H37" s="182"/>
      <c r="I37" s="193"/>
      <c r="J37" s="173"/>
    </row>
    <row r="38" spans="1:10" ht="12" customHeight="1">
      <c r="A38" s="156"/>
      <c r="B38" s="148"/>
      <c r="C38" s="156"/>
      <c r="D38" s="157"/>
      <c r="E38" s="157"/>
      <c r="F38" s="158"/>
      <c r="G38" s="158"/>
      <c r="H38" s="194"/>
      <c r="I38" s="183"/>
      <c r="J38" s="173"/>
    </row>
    <row r="39" spans="1:10" ht="12" customHeight="1">
      <c r="A39" s="156"/>
      <c r="B39" s="180"/>
      <c r="C39" s="156"/>
      <c r="D39" s="157"/>
      <c r="E39" s="157"/>
      <c r="F39" s="195"/>
      <c r="G39" s="195"/>
      <c r="H39" s="194"/>
      <c r="I39" s="183"/>
      <c r="J39" s="173"/>
    </row>
    <row r="40" spans="1:10" ht="12" customHeight="1">
      <c r="A40" s="156"/>
      <c r="B40" s="156"/>
      <c r="C40" s="156"/>
      <c r="D40" s="157"/>
      <c r="E40" s="157"/>
      <c r="F40" s="195"/>
      <c r="G40" s="195"/>
      <c r="H40" s="161"/>
      <c r="I40" s="162"/>
      <c r="J40" s="173"/>
    </row>
    <row r="41" spans="1:10" ht="12" customHeight="1">
      <c r="A41" s="156"/>
      <c r="B41" s="156"/>
      <c r="C41" s="156"/>
      <c r="D41" s="157"/>
      <c r="E41" s="157"/>
      <c r="F41" s="195"/>
      <c r="G41" s="195"/>
      <c r="H41" s="161"/>
      <c r="I41" s="162"/>
      <c r="J41" s="173"/>
    </row>
    <row r="42" spans="1:10" ht="12" customHeight="1">
      <c r="A42" s="156"/>
      <c r="B42" s="156"/>
      <c r="C42" s="156"/>
      <c r="D42" s="157"/>
      <c r="E42" s="157"/>
      <c r="F42" s="195"/>
      <c r="G42" s="195"/>
      <c r="H42" s="161"/>
      <c r="I42" s="162"/>
      <c r="J42" s="173"/>
    </row>
    <row r="43" spans="1:10" ht="12" customHeight="1">
      <c r="A43" s="156"/>
      <c r="B43" s="196"/>
      <c r="C43" s="197"/>
      <c r="D43" s="165"/>
      <c r="E43" s="165"/>
      <c r="F43" s="183"/>
      <c r="G43" s="183"/>
      <c r="H43" s="194"/>
      <c r="I43" s="183"/>
      <c r="J43" s="173"/>
    </row>
    <row r="44" spans="1:10" ht="12" customHeight="1">
      <c r="A44" s="156"/>
      <c r="B44" s="198"/>
      <c r="C44" s="199"/>
      <c r="D44" s="157"/>
      <c r="E44" s="157"/>
      <c r="F44" s="157"/>
      <c r="G44" s="157"/>
      <c r="H44" s="157"/>
      <c r="I44" s="157"/>
      <c r="J44" s="159"/>
    </row>
    <row r="45" spans="1:10" ht="12" customHeight="1">
      <c r="A45" s="156"/>
      <c r="B45" s="199"/>
      <c r="C45" s="199"/>
      <c r="D45" s="157"/>
      <c r="E45" s="157"/>
      <c r="F45" s="157"/>
      <c r="G45" s="157"/>
      <c r="H45" s="157"/>
      <c r="I45" s="157"/>
      <c r="J45" s="157"/>
    </row>
    <row r="46" spans="1:10" ht="12" customHeight="1">
      <c r="A46" s="156"/>
      <c r="B46" s="200"/>
      <c r="C46" s="199"/>
      <c r="D46" s="157"/>
      <c r="E46" s="157"/>
      <c r="F46" s="157"/>
      <c r="G46" s="157"/>
      <c r="H46" s="157"/>
      <c r="I46" s="157"/>
      <c r="J46" s="159"/>
    </row>
    <row r="47" spans="1:10" ht="12" customHeight="1" thickBot="1">
      <c r="A47" s="156"/>
      <c r="B47" s="180" t="s">
        <v>65</v>
      </c>
      <c r="C47" s="199"/>
      <c r="D47" s="157"/>
      <c r="E47" s="157"/>
      <c r="F47" s="157"/>
      <c r="G47" s="157"/>
      <c r="H47" s="157"/>
      <c r="I47" s="157"/>
      <c r="J47" s="159"/>
    </row>
    <row r="48" spans="1:10" ht="12" customHeight="1">
      <c r="A48" s="201"/>
      <c r="B48" s="202"/>
      <c r="C48" s="203"/>
      <c r="D48" s="204"/>
      <c r="E48" s="204"/>
      <c r="F48" s="204"/>
      <c r="G48" s="204"/>
      <c r="H48" s="204"/>
      <c r="I48" s="204"/>
      <c r="J48" s="205"/>
    </row>
    <row r="49" spans="1:10" ht="12" customHeight="1">
      <c r="A49" s="178"/>
      <c r="B49" s="200"/>
      <c r="C49" s="156"/>
      <c r="D49" s="157"/>
      <c r="E49" s="157"/>
      <c r="F49" s="157"/>
      <c r="G49" s="157"/>
      <c r="H49" s="157"/>
      <c r="I49" s="157"/>
      <c r="J49" s="206"/>
    </row>
    <row r="50" spans="1:10" ht="12" customHeight="1">
      <c r="A50" s="178"/>
      <c r="B50" s="200"/>
      <c r="C50" s="156"/>
      <c r="D50" s="157"/>
      <c r="E50" s="157"/>
      <c r="F50" s="207"/>
      <c r="G50" s="207"/>
      <c r="H50" s="157"/>
      <c r="I50" s="157"/>
      <c r="J50" s="206"/>
    </row>
    <row r="51" spans="1:10" ht="12" customHeight="1">
      <c r="A51" s="178"/>
      <c r="B51" s="200"/>
      <c r="C51" s="156"/>
      <c r="D51" s="157"/>
      <c r="E51" s="157"/>
      <c r="F51" s="157"/>
      <c r="G51" s="157"/>
      <c r="H51" s="157"/>
      <c r="I51" s="157"/>
      <c r="J51" s="206"/>
    </row>
    <row r="52" spans="1:10" ht="12" customHeight="1">
      <c r="A52" s="178"/>
      <c r="B52" s="200"/>
      <c r="C52" s="156"/>
      <c r="D52" s="157"/>
      <c r="E52" s="157"/>
      <c r="F52" s="157"/>
      <c r="G52" s="157"/>
      <c r="H52" s="157"/>
      <c r="I52" s="157"/>
      <c r="J52" s="206"/>
    </row>
    <row r="53" spans="1:10" ht="12" customHeight="1">
      <c r="A53" s="178"/>
      <c r="B53" s="156"/>
      <c r="C53" s="156"/>
      <c r="D53" s="157"/>
      <c r="E53" s="157"/>
      <c r="F53" s="157"/>
      <c r="G53" s="157"/>
      <c r="H53" s="157"/>
      <c r="I53" s="157"/>
      <c r="J53" s="208"/>
    </row>
    <row r="54" spans="1:10" ht="12" customHeight="1">
      <c r="A54" s="178"/>
      <c r="B54" s="156"/>
      <c r="C54" s="156"/>
      <c r="D54" s="157"/>
      <c r="E54" s="157"/>
      <c r="F54" s="157"/>
      <c r="G54" s="157"/>
      <c r="H54" s="157"/>
      <c r="I54" s="157"/>
      <c r="J54" s="208"/>
    </row>
    <row r="55" spans="1:10" ht="12" customHeight="1">
      <c r="A55" s="178"/>
      <c r="B55" s="156"/>
      <c r="C55" s="156"/>
      <c r="D55" s="157"/>
      <c r="E55" s="157"/>
      <c r="F55" s="157"/>
      <c r="G55" s="157"/>
      <c r="H55" s="157"/>
      <c r="I55" s="157"/>
      <c r="J55" s="208"/>
    </row>
    <row r="56" spans="1:10" ht="12" customHeight="1">
      <c r="A56" s="178"/>
      <c r="B56" s="156"/>
      <c r="C56" s="156"/>
      <c r="D56" s="157"/>
      <c r="E56" s="157"/>
      <c r="F56" s="157"/>
      <c r="G56" s="157"/>
      <c r="H56" s="157"/>
      <c r="I56" s="157"/>
      <c r="J56" s="208"/>
    </row>
    <row r="57" spans="1:10" ht="12" customHeight="1" thickBot="1">
      <c r="A57" s="179"/>
      <c r="B57" s="209"/>
      <c r="C57" s="209"/>
      <c r="D57" s="210"/>
      <c r="E57" s="210"/>
      <c r="F57" s="210"/>
      <c r="G57" s="210"/>
      <c r="H57" s="210"/>
      <c r="I57" s="210"/>
      <c r="J57" s="211"/>
    </row>
    <row r="58" spans="1:10" ht="12" customHeight="1">
      <c r="A58" s="156"/>
      <c r="B58" s="156"/>
      <c r="C58" s="156"/>
      <c r="D58" s="157"/>
      <c r="E58" s="157"/>
      <c r="F58" s="157"/>
      <c r="G58" s="157"/>
      <c r="H58" s="157"/>
      <c r="I58" s="157"/>
      <c r="J58" s="157"/>
    </row>
    <row r="59" spans="1:10" ht="12" customHeight="1">
      <c r="A59" s="156"/>
      <c r="B59" s="156"/>
      <c r="C59" s="156"/>
      <c r="D59" s="157"/>
      <c r="E59" s="157"/>
      <c r="F59" s="157"/>
      <c r="G59" s="157"/>
      <c r="H59" s="157"/>
      <c r="I59" s="157"/>
      <c r="J59" s="157"/>
    </row>
    <row r="60" spans="1:10" ht="12" customHeight="1"/>
    <row r="62" spans="1:10">
      <c r="D62" s="154"/>
    </row>
    <row r="63" spans="1:10">
      <c r="D63" s="177"/>
    </row>
    <row r="64" spans="1:10">
      <c r="D64" s="177"/>
    </row>
    <row r="65" spans="4:4">
      <c r="D65" s="177"/>
    </row>
    <row r="66" spans="4:4">
      <c r="D66" s="177"/>
    </row>
    <row r="67" spans="4:4">
      <c r="D67" s="177"/>
    </row>
    <row r="68" spans="4:4">
      <c r="D68" s="177"/>
    </row>
    <row r="69" spans="4:4">
      <c r="D69" s="177"/>
    </row>
    <row r="70" spans="4:4">
      <c r="D70" s="177"/>
    </row>
    <row r="71" spans="4:4">
      <c r="D71" s="177"/>
    </row>
    <row r="72" spans="4:4">
      <c r="D72" s="177"/>
    </row>
    <row r="73" spans="4:4">
      <c r="D73" s="177"/>
    </row>
    <row r="74" spans="4:4">
      <c r="D74" s="177"/>
    </row>
    <row r="75" spans="4:4">
      <c r="D75" s="177"/>
    </row>
    <row r="76" spans="4:4">
      <c r="D76" s="177"/>
    </row>
    <row r="77" spans="4:4">
      <c r="D77" s="177"/>
    </row>
    <row r="78" spans="4:4">
      <c r="D78" s="177"/>
    </row>
    <row r="79" spans="4:4">
      <c r="D79" s="177"/>
    </row>
    <row r="80" spans="4:4">
      <c r="D80" s="177"/>
    </row>
    <row r="81" spans="4:4">
      <c r="D81" s="177"/>
    </row>
    <row r="82" spans="4:4">
      <c r="D82" s="177"/>
    </row>
    <row r="83" spans="4:4">
      <c r="D83" s="177"/>
    </row>
    <row r="84" spans="4:4">
      <c r="D84" s="177"/>
    </row>
    <row r="85" spans="4:4">
      <c r="D85" s="177"/>
    </row>
    <row r="86" spans="4:4">
      <c r="D86" s="177"/>
    </row>
    <row r="87" spans="4:4">
      <c r="D87" s="177"/>
    </row>
    <row r="88" spans="4:4">
      <c r="D88" s="177"/>
    </row>
    <row r="89" spans="4:4">
      <c r="D89" s="177"/>
    </row>
    <row r="90" spans="4:4">
      <c r="D90" s="177"/>
    </row>
    <row r="91" spans="4:4">
      <c r="D91" s="177"/>
    </row>
    <row r="92" spans="4:4">
      <c r="D92" s="177"/>
    </row>
    <row r="93" spans="4:4">
      <c r="D93" s="177"/>
    </row>
    <row r="94" spans="4:4">
      <c r="D94" s="177"/>
    </row>
    <row r="95" spans="4:4">
      <c r="D95" s="177"/>
    </row>
    <row r="96" spans="4:4">
      <c r="D96" s="177"/>
    </row>
    <row r="97" spans="4:4">
      <c r="D97" s="177"/>
    </row>
    <row r="98" spans="4:4">
      <c r="D98" s="177"/>
    </row>
    <row r="99" spans="4:4">
      <c r="D99" s="177"/>
    </row>
    <row r="100" spans="4:4">
      <c r="D100" s="177"/>
    </row>
    <row r="101" spans="4:4">
      <c r="D101" s="177"/>
    </row>
    <row r="102" spans="4:4">
      <c r="D102" s="177"/>
    </row>
    <row r="103" spans="4:4">
      <c r="D103" s="177"/>
    </row>
    <row r="104" spans="4:4">
      <c r="D104" s="177"/>
    </row>
    <row r="105" spans="4:4">
      <c r="D105" s="177"/>
    </row>
    <row r="106" spans="4:4">
      <c r="D106" s="177"/>
    </row>
    <row r="107" spans="4:4">
      <c r="D107" s="177"/>
    </row>
    <row r="108" spans="4:4">
      <c r="D108" s="177"/>
    </row>
    <row r="109" spans="4:4">
      <c r="D109" s="177"/>
    </row>
    <row r="110" spans="4:4">
      <c r="D110" s="177"/>
    </row>
    <row r="111" spans="4:4">
      <c r="D111" s="177"/>
    </row>
    <row r="112" spans="4:4">
      <c r="D112" s="177"/>
    </row>
    <row r="113" spans="4:4">
      <c r="D113" s="177"/>
    </row>
    <row r="114" spans="4:4">
      <c r="D114" s="177"/>
    </row>
    <row r="115" spans="4:4">
      <c r="D115" s="177"/>
    </row>
    <row r="116" spans="4:4">
      <c r="D116" s="177"/>
    </row>
    <row r="117" spans="4:4">
      <c r="D117" s="177"/>
    </row>
    <row r="118" spans="4:4">
      <c r="D118" s="177"/>
    </row>
    <row r="119" spans="4:4">
      <c r="D119" s="177"/>
    </row>
    <row r="120" spans="4:4">
      <c r="D120" s="177"/>
    </row>
    <row r="121" spans="4:4">
      <c r="D121" s="177"/>
    </row>
    <row r="122" spans="4:4">
      <c r="D122" s="177"/>
    </row>
    <row r="123" spans="4:4">
      <c r="D123" s="177"/>
    </row>
    <row r="124" spans="4:4">
      <c r="D124" s="177"/>
    </row>
    <row r="125" spans="4:4">
      <c r="D125" s="177"/>
    </row>
    <row r="126" spans="4:4">
      <c r="D126" s="177"/>
    </row>
    <row r="127" spans="4:4">
      <c r="D127" s="177"/>
    </row>
    <row r="128" spans="4:4">
      <c r="D128" s="177"/>
    </row>
    <row r="129" spans="4:4">
      <c r="D129" s="177"/>
    </row>
    <row r="130" spans="4:4">
      <c r="D130" s="177"/>
    </row>
    <row r="131" spans="4:4">
      <c r="D131" s="177"/>
    </row>
    <row r="132" spans="4:4">
      <c r="D132" s="177"/>
    </row>
    <row r="133" spans="4:4">
      <c r="D133" s="177"/>
    </row>
    <row r="134" spans="4:4">
      <c r="D134" s="177"/>
    </row>
    <row r="135" spans="4:4">
      <c r="D135" s="177"/>
    </row>
    <row r="136" spans="4:4">
      <c r="D136" s="177"/>
    </row>
    <row r="137" spans="4:4">
      <c r="D137" s="177"/>
    </row>
    <row r="138" spans="4:4">
      <c r="D138" s="177"/>
    </row>
    <row r="139" spans="4:4">
      <c r="D139" s="177"/>
    </row>
    <row r="140" spans="4:4">
      <c r="D140" s="177"/>
    </row>
    <row r="141" spans="4:4">
      <c r="D141" s="177"/>
    </row>
    <row r="142" spans="4:4">
      <c r="D142" s="177"/>
    </row>
    <row r="143" spans="4:4">
      <c r="D143" s="177"/>
    </row>
    <row r="144" spans="4:4">
      <c r="D144" s="177"/>
    </row>
    <row r="145" spans="4:4">
      <c r="D145" s="177"/>
    </row>
    <row r="146" spans="4:4">
      <c r="D146" s="177"/>
    </row>
    <row r="147" spans="4:4">
      <c r="D147" s="177"/>
    </row>
    <row r="148" spans="4:4">
      <c r="D148" s="177"/>
    </row>
    <row r="149" spans="4:4">
      <c r="D149" s="177"/>
    </row>
    <row r="150" spans="4:4">
      <c r="D150" s="177"/>
    </row>
    <row r="151" spans="4:4">
      <c r="D151" s="177"/>
    </row>
    <row r="152" spans="4:4">
      <c r="D152" s="177"/>
    </row>
    <row r="153" spans="4:4">
      <c r="D153" s="177"/>
    </row>
    <row r="154" spans="4:4">
      <c r="D154" s="177"/>
    </row>
    <row r="155" spans="4:4">
      <c r="D155" s="177"/>
    </row>
    <row r="156" spans="4:4">
      <c r="D156" s="177"/>
    </row>
    <row r="157" spans="4:4">
      <c r="D157" s="177"/>
    </row>
    <row r="158" spans="4:4">
      <c r="D158" s="177"/>
    </row>
    <row r="159" spans="4:4">
      <c r="D159" s="177"/>
    </row>
    <row r="160" spans="4:4">
      <c r="D160" s="177"/>
    </row>
    <row r="161" spans="4:4">
      <c r="D161" s="177"/>
    </row>
    <row r="162" spans="4:4">
      <c r="D162" s="177"/>
    </row>
    <row r="163" spans="4:4">
      <c r="D163" s="177"/>
    </row>
    <row r="164" spans="4:4">
      <c r="D164" s="177"/>
    </row>
    <row r="165" spans="4:4">
      <c r="D165" s="177"/>
    </row>
    <row r="166" spans="4:4">
      <c r="D166" s="177"/>
    </row>
    <row r="167" spans="4:4">
      <c r="D167" s="177"/>
    </row>
    <row r="168" spans="4:4">
      <c r="D168" s="177"/>
    </row>
    <row r="169" spans="4:4">
      <c r="D169" s="177"/>
    </row>
    <row r="170" spans="4:4">
      <c r="D170" s="177"/>
    </row>
    <row r="171" spans="4:4">
      <c r="D171" s="177"/>
    </row>
    <row r="172" spans="4:4">
      <c r="D172" s="177"/>
    </row>
    <row r="173" spans="4:4">
      <c r="D173" s="177"/>
    </row>
    <row r="174" spans="4:4">
      <c r="D174" s="177"/>
    </row>
    <row r="175" spans="4:4">
      <c r="D175" s="177"/>
    </row>
    <row r="176" spans="4:4">
      <c r="D176" s="177"/>
    </row>
    <row r="177" spans="4:4">
      <c r="D177" s="177"/>
    </row>
    <row r="178" spans="4:4">
      <c r="D178" s="177"/>
    </row>
    <row r="179" spans="4:4">
      <c r="D179" s="177"/>
    </row>
    <row r="180" spans="4:4">
      <c r="D180" s="177"/>
    </row>
    <row r="181" spans="4:4">
      <c r="D181" s="177"/>
    </row>
    <row r="182" spans="4:4">
      <c r="D182" s="177"/>
    </row>
    <row r="183" spans="4:4">
      <c r="D183" s="177"/>
    </row>
    <row r="184" spans="4:4">
      <c r="D184" s="177"/>
    </row>
    <row r="185" spans="4:4">
      <c r="D185" s="177"/>
    </row>
    <row r="186" spans="4:4">
      <c r="D186" s="177"/>
    </row>
    <row r="187" spans="4:4">
      <c r="D187" s="177"/>
    </row>
    <row r="188" spans="4:4">
      <c r="D188" s="177"/>
    </row>
    <row r="189" spans="4:4">
      <c r="D189" s="177"/>
    </row>
    <row r="190" spans="4:4">
      <c r="D190" s="177"/>
    </row>
    <row r="191" spans="4:4">
      <c r="D191" s="177"/>
    </row>
    <row r="192" spans="4:4">
      <c r="D192" s="177"/>
    </row>
    <row r="193" spans="4:4">
      <c r="D193" s="177"/>
    </row>
    <row r="194" spans="4:4">
      <c r="D194" s="177"/>
    </row>
    <row r="195" spans="4:4">
      <c r="D195" s="177"/>
    </row>
    <row r="196" spans="4:4">
      <c r="D196" s="177"/>
    </row>
    <row r="197" spans="4:4">
      <c r="D197" s="177"/>
    </row>
    <row r="198" spans="4:4">
      <c r="D198" s="177"/>
    </row>
    <row r="199" spans="4:4">
      <c r="D199" s="177"/>
    </row>
    <row r="200" spans="4:4">
      <c r="D200" s="177"/>
    </row>
    <row r="201" spans="4:4">
      <c r="D201" s="177"/>
    </row>
    <row r="202" spans="4:4">
      <c r="D202" s="177"/>
    </row>
    <row r="203" spans="4:4">
      <c r="D203" s="177"/>
    </row>
    <row r="204" spans="4:4">
      <c r="D204" s="177"/>
    </row>
    <row r="205" spans="4:4">
      <c r="D205" s="177"/>
    </row>
    <row r="206" spans="4:4">
      <c r="D206" s="177"/>
    </row>
    <row r="207" spans="4:4">
      <c r="D207" s="177"/>
    </row>
    <row r="208" spans="4:4">
      <c r="D208" s="177"/>
    </row>
    <row r="209" spans="4:4">
      <c r="D209" s="177"/>
    </row>
    <row r="210" spans="4:4">
      <c r="D210" s="177"/>
    </row>
    <row r="211" spans="4:4">
      <c r="D211" s="177"/>
    </row>
    <row r="212" spans="4:4">
      <c r="D212" s="177"/>
    </row>
    <row r="213" spans="4:4">
      <c r="D213" s="177"/>
    </row>
    <row r="214" spans="4:4">
      <c r="D214" s="177"/>
    </row>
    <row r="215" spans="4:4">
      <c r="D215" s="177"/>
    </row>
    <row r="216" spans="4:4">
      <c r="D216" s="177"/>
    </row>
    <row r="217" spans="4:4">
      <c r="D217" s="177"/>
    </row>
    <row r="218" spans="4:4">
      <c r="D218" s="177"/>
    </row>
    <row r="219" spans="4:4">
      <c r="D219" s="177"/>
    </row>
    <row r="220" spans="4:4">
      <c r="D220" s="177"/>
    </row>
    <row r="221" spans="4:4">
      <c r="D221" s="177"/>
    </row>
    <row r="222" spans="4:4">
      <c r="D222" s="177"/>
    </row>
    <row r="223" spans="4:4">
      <c r="D223" s="177"/>
    </row>
    <row r="224" spans="4:4">
      <c r="D224" s="177"/>
    </row>
    <row r="225" spans="4:4">
      <c r="D225" s="177"/>
    </row>
    <row r="226" spans="4:4">
      <c r="D226" s="177"/>
    </row>
    <row r="227" spans="4:4">
      <c r="D227" s="177"/>
    </row>
    <row r="228" spans="4:4">
      <c r="D228" s="177"/>
    </row>
    <row r="229" spans="4:4">
      <c r="D229" s="177"/>
    </row>
    <row r="230" spans="4:4">
      <c r="D230" s="177"/>
    </row>
    <row r="231" spans="4:4">
      <c r="D231" s="177"/>
    </row>
    <row r="232" spans="4:4">
      <c r="D232" s="177"/>
    </row>
    <row r="233" spans="4:4">
      <c r="D233" s="177"/>
    </row>
    <row r="234" spans="4:4">
      <c r="D234" s="177"/>
    </row>
    <row r="235" spans="4:4">
      <c r="D235" s="177"/>
    </row>
    <row r="236" spans="4:4">
      <c r="D236" s="177"/>
    </row>
    <row r="237" spans="4:4">
      <c r="D237" s="177"/>
    </row>
    <row r="238" spans="4:4">
      <c r="D238" s="177"/>
    </row>
    <row r="239" spans="4:4">
      <c r="D239" s="177"/>
    </row>
    <row r="240" spans="4:4">
      <c r="D240" s="177"/>
    </row>
    <row r="241" spans="4:4">
      <c r="D241" s="177"/>
    </row>
    <row r="242" spans="4:4">
      <c r="D242" s="177"/>
    </row>
    <row r="243" spans="4:4">
      <c r="D243" s="177"/>
    </row>
    <row r="244" spans="4:4">
      <c r="D244" s="177"/>
    </row>
    <row r="245" spans="4:4">
      <c r="D245" s="177"/>
    </row>
    <row r="246" spans="4:4">
      <c r="D246" s="177"/>
    </row>
    <row r="247" spans="4:4">
      <c r="D247" s="177"/>
    </row>
    <row r="248" spans="4:4">
      <c r="D248" s="177"/>
    </row>
    <row r="249" spans="4:4">
      <c r="D249" s="177"/>
    </row>
    <row r="250" spans="4:4">
      <c r="D250" s="177"/>
    </row>
    <row r="251" spans="4:4">
      <c r="D251" s="177"/>
    </row>
    <row r="252" spans="4:4">
      <c r="D252" s="177"/>
    </row>
    <row r="253" spans="4:4">
      <c r="D253" s="177"/>
    </row>
    <row r="254" spans="4:4">
      <c r="D254" s="177"/>
    </row>
    <row r="255" spans="4:4">
      <c r="D255" s="177"/>
    </row>
    <row r="256" spans="4:4">
      <c r="D256" s="177"/>
    </row>
    <row r="257" spans="4:4">
      <c r="D257" s="177"/>
    </row>
    <row r="258" spans="4:4">
      <c r="D258" s="177"/>
    </row>
    <row r="259" spans="4:4">
      <c r="D259" s="177"/>
    </row>
    <row r="260" spans="4:4">
      <c r="D260" s="177"/>
    </row>
    <row r="261" spans="4:4">
      <c r="D261" s="177"/>
    </row>
    <row r="262" spans="4:4">
      <c r="D262" s="177"/>
    </row>
    <row r="263" spans="4:4">
      <c r="D263" s="177"/>
    </row>
    <row r="264" spans="4:4">
      <c r="D264" s="177"/>
    </row>
    <row r="265" spans="4:4">
      <c r="D265" s="177"/>
    </row>
    <row r="266" spans="4:4">
      <c r="D266" s="177"/>
    </row>
    <row r="267" spans="4:4">
      <c r="D267" s="177"/>
    </row>
    <row r="268" spans="4:4">
      <c r="D268" s="177"/>
    </row>
    <row r="269" spans="4:4">
      <c r="D269" s="177"/>
    </row>
    <row r="270" spans="4:4">
      <c r="D270" s="177"/>
    </row>
    <row r="271" spans="4:4">
      <c r="D271" s="177"/>
    </row>
    <row r="272" spans="4:4">
      <c r="D272" s="177"/>
    </row>
    <row r="273" spans="4:4">
      <c r="D273" s="177"/>
    </row>
    <row r="274" spans="4:4">
      <c r="D274" s="177"/>
    </row>
    <row r="275" spans="4:4">
      <c r="D275" s="177"/>
    </row>
    <row r="276" spans="4:4">
      <c r="D276" s="177"/>
    </row>
    <row r="277" spans="4:4">
      <c r="D277" s="177"/>
    </row>
    <row r="278" spans="4:4">
      <c r="D278" s="177"/>
    </row>
    <row r="279" spans="4:4">
      <c r="D279" s="177"/>
    </row>
    <row r="280" spans="4:4">
      <c r="D280" s="177"/>
    </row>
    <row r="281" spans="4:4">
      <c r="D281" s="177"/>
    </row>
    <row r="282" spans="4:4">
      <c r="D282" s="177"/>
    </row>
    <row r="283" spans="4:4">
      <c r="D283" s="177"/>
    </row>
    <row r="284" spans="4:4">
      <c r="D284" s="177"/>
    </row>
    <row r="285" spans="4:4">
      <c r="D285" s="177"/>
    </row>
    <row r="286" spans="4:4">
      <c r="D286" s="177"/>
    </row>
    <row r="287" spans="4:4">
      <c r="D287" s="177"/>
    </row>
    <row r="288" spans="4:4">
      <c r="D288" s="177"/>
    </row>
    <row r="289" spans="4:4">
      <c r="D289" s="177"/>
    </row>
    <row r="290" spans="4:4">
      <c r="D290" s="177"/>
    </row>
    <row r="291" spans="4:4">
      <c r="D291" s="177"/>
    </row>
    <row r="292" spans="4:4">
      <c r="D292" s="177"/>
    </row>
    <row r="293" spans="4:4">
      <c r="D293" s="177"/>
    </row>
    <row r="294" spans="4:4">
      <c r="D294" s="177"/>
    </row>
    <row r="295" spans="4:4">
      <c r="D295" s="177"/>
    </row>
    <row r="296" spans="4:4">
      <c r="D296" s="177"/>
    </row>
    <row r="297" spans="4:4">
      <c r="D297" s="177"/>
    </row>
    <row r="298" spans="4:4">
      <c r="D298" s="177"/>
    </row>
    <row r="299" spans="4:4">
      <c r="D299" s="177"/>
    </row>
    <row r="300" spans="4:4">
      <c r="D300" s="177"/>
    </row>
    <row r="301" spans="4:4">
      <c r="D301" s="177"/>
    </row>
    <row r="302" spans="4:4">
      <c r="D302" s="177"/>
    </row>
    <row r="303" spans="4:4">
      <c r="D303" s="177"/>
    </row>
    <row r="304" spans="4:4">
      <c r="D304" s="177"/>
    </row>
    <row r="305" spans="4:4">
      <c r="D305" s="177"/>
    </row>
    <row r="306" spans="4:4">
      <c r="D306" s="177"/>
    </row>
    <row r="307" spans="4:4">
      <c r="D307" s="177"/>
    </row>
    <row r="308" spans="4:4">
      <c r="D308" s="177"/>
    </row>
    <row r="309" spans="4:4">
      <c r="D309" s="177"/>
    </row>
    <row r="310" spans="4:4">
      <c r="D310" s="177"/>
    </row>
    <row r="311" spans="4:4">
      <c r="D311" s="177"/>
    </row>
    <row r="312" spans="4:4">
      <c r="D312" s="177"/>
    </row>
    <row r="313" spans="4:4">
      <c r="D313" s="177"/>
    </row>
    <row r="314" spans="4:4">
      <c r="D314" s="177"/>
    </row>
    <row r="315" spans="4:4">
      <c r="D315" s="177"/>
    </row>
    <row r="316" spans="4:4">
      <c r="D316" s="177"/>
    </row>
    <row r="317" spans="4:4">
      <c r="D317" s="177"/>
    </row>
    <row r="318" spans="4:4">
      <c r="D318" s="177"/>
    </row>
    <row r="319" spans="4:4">
      <c r="D319" s="177"/>
    </row>
    <row r="320" spans="4:4">
      <c r="D320" s="177"/>
    </row>
    <row r="321" spans="4:4">
      <c r="D321" s="177"/>
    </row>
    <row r="322" spans="4:4">
      <c r="D322" s="177"/>
    </row>
    <row r="323" spans="4:4">
      <c r="D323" s="177"/>
    </row>
    <row r="324" spans="4:4">
      <c r="D324" s="177"/>
    </row>
    <row r="325" spans="4:4">
      <c r="D325" s="177"/>
    </row>
    <row r="326" spans="4:4">
      <c r="D326" s="177"/>
    </row>
    <row r="327" spans="4:4">
      <c r="D327" s="177"/>
    </row>
    <row r="328" spans="4:4">
      <c r="D328" s="177"/>
    </row>
    <row r="329" spans="4:4">
      <c r="D329" s="177"/>
    </row>
    <row r="330" spans="4:4">
      <c r="D330" s="177"/>
    </row>
    <row r="331" spans="4:4">
      <c r="D331" s="177"/>
    </row>
    <row r="332" spans="4:4">
      <c r="D332" s="177"/>
    </row>
    <row r="333" spans="4:4">
      <c r="D333" s="177"/>
    </row>
    <row r="334" spans="4:4">
      <c r="D334" s="177"/>
    </row>
    <row r="335" spans="4:4">
      <c r="D335" s="177"/>
    </row>
    <row r="336" spans="4:4">
      <c r="D336" s="177"/>
    </row>
    <row r="337" spans="4:4">
      <c r="D337" s="177"/>
    </row>
    <row r="338" spans="4:4">
      <c r="D338" s="177"/>
    </row>
    <row r="339" spans="4:4">
      <c r="D339" s="177"/>
    </row>
    <row r="340" spans="4:4">
      <c r="D340" s="177"/>
    </row>
    <row r="341" spans="4:4">
      <c r="D341" s="177"/>
    </row>
    <row r="342" spans="4:4">
      <c r="D342" s="177"/>
    </row>
    <row r="343" spans="4:4">
      <c r="D343" s="177"/>
    </row>
    <row r="344" spans="4:4">
      <c r="D344" s="177"/>
    </row>
    <row r="345" spans="4:4">
      <c r="D345" s="177"/>
    </row>
    <row r="346" spans="4:4">
      <c r="D346" s="177"/>
    </row>
    <row r="347" spans="4:4">
      <c r="D347" s="177"/>
    </row>
    <row r="348" spans="4:4">
      <c r="D348" s="177"/>
    </row>
    <row r="349" spans="4:4">
      <c r="D349" s="177"/>
    </row>
    <row r="350" spans="4:4">
      <c r="D350" s="177"/>
    </row>
    <row r="351" spans="4:4">
      <c r="D351" s="177"/>
    </row>
    <row r="352" spans="4:4">
      <c r="D352" s="177"/>
    </row>
    <row r="353" spans="4:4">
      <c r="D353" s="177"/>
    </row>
    <row r="354" spans="4:4">
      <c r="D354" s="177"/>
    </row>
    <row r="355" spans="4:4">
      <c r="D355" s="177"/>
    </row>
    <row r="356" spans="4:4">
      <c r="D356" s="177"/>
    </row>
    <row r="357" spans="4:4">
      <c r="D357" s="177"/>
    </row>
    <row r="358" spans="4:4">
      <c r="D358" s="177"/>
    </row>
    <row r="359" spans="4:4">
      <c r="D359" s="177"/>
    </row>
    <row r="360" spans="4:4">
      <c r="D360" s="177"/>
    </row>
    <row r="361" spans="4:4">
      <c r="D361" s="177"/>
    </row>
    <row r="362" spans="4:4">
      <c r="D362" s="177"/>
    </row>
    <row r="363" spans="4:4">
      <c r="D363" s="177"/>
    </row>
    <row r="364" spans="4:4">
      <c r="D364" s="177"/>
    </row>
    <row r="365" spans="4:4">
      <c r="D365" s="177"/>
    </row>
    <row r="366" spans="4:4">
      <c r="D366" s="177"/>
    </row>
    <row r="367" spans="4:4">
      <c r="D367" s="177"/>
    </row>
    <row r="368" spans="4:4">
      <c r="D368" s="177"/>
    </row>
    <row r="369" spans="4:4">
      <c r="D369" s="177"/>
    </row>
    <row r="370" spans="4:4">
      <c r="D370" s="177"/>
    </row>
    <row r="371" spans="4:4">
      <c r="D371" s="177"/>
    </row>
    <row r="372" spans="4:4">
      <c r="D372" s="177"/>
    </row>
    <row r="373" spans="4:4">
      <c r="D373" s="177"/>
    </row>
    <row r="374" spans="4:4">
      <c r="D374" s="177"/>
    </row>
    <row r="375" spans="4:4">
      <c r="D375" s="177"/>
    </row>
    <row r="376" spans="4:4">
      <c r="D376" s="177"/>
    </row>
    <row r="377" spans="4:4">
      <c r="D377" s="177"/>
    </row>
    <row r="378" spans="4:4">
      <c r="D378" s="177"/>
    </row>
    <row r="379" spans="4:4">
      <c r="D379" s="177"/>
    </row>
    <row r="380" spans="4:4">
      <c r="D380" s="177"/>
    </row>
    <row r="381" spans="4:4">
      <c r="D381" s="177"/>
    </row>
    <row r="382" spans="4:4">
      <c r="D382" s="177"/>
    </row>
    <row r="383" spans="4:4">
      <c r="D383" s="177"/>
    </row>
    <row r="384" spans="4:4">
      <c r="D384" s="177"/>
    </row>
    <row r="385" spans="4:4">
      <c r="D385" s="177"/>
    </row>
    <row r="386" spans="4:4">
      <c r="D386" s="177"/>
    </row>
    <row r="387" spans="4:4">
      <c r="D387" s="177"/>
    </row>
    <row r="388" spans="4:4">
      <c r="D388" s="177"/>
    </row>
    <row r="389" spans="4:4">
      <c r="D389" s="177"/>
    </row>
    <row r="390" spans="4:4">
      <c r="D390" s="177"/>
    </row>
    <row r="391" spans="4:4">
      <c r="D391" s="177"/>
    </row>
    <row r="392" spans="4:4">
      <c r="D392" s="177"/>
    </row>
    <row r="393" spans="4:4">
      <c r="D393" s="177"/>
    </row>
    <row r="394" spans="4:4">
      <c r="D394" s="177"/>
    </row>
    <row r="395" spans="4:4">
      <c r="D395" s="177"/>
    </row>
    <row r="396" spans="4:4">
      <c r="D396" s="177"/>
    </row>
    <row r="397" spans="4:4">
      <c r="D397" s="177"/>
    </row>
  </sheetData>
  <conditionalFormatting sqref="B28:B38">
    <cfRule type="cellIs" dxfId="2" priority="5" stopIfTrue="1" operator="equal">
      <formula>"Adjustment to Income/Expense/Rate Base:"</formula>
    </cfRule>
  </conditionalFormatting>
  <conditionalFormatting sqref="J1">
    <cfRule type="cellIs" dxfId="1" priority="4" stopIfTrue="1" operator="equal">
      <formula>"x.x"</formula>
    </cfRule>
  </conditionalFormatting>
  <conditionalFormatting sqref="B8">
    <cfRule type="cellIs" dxfId="0" priority="1" stopIfTrue="1" operator="equal">
      <formula>"Adjustment to Income/Expense/Rate Base:"</formula>
    </cfRule>
  </conditionalFormatting>
  <dataValidations count="4">
    <dataValidation type="list" errorStyle="warning" allowBlank="1" showInputMessage="1" showErrorMessage="1" errorTitle="Factor" error="This factor is not included in the drop-down list. Is this the factor you want to use?" sqref="WVO983080:WVO983083 WLS983080:WLS983083 WBW983080:WBW983083 VSA983080:VSA983083 VIE983080:VIE983083 UYI983080:UYI983083 UOM983080:UOM983083 UEQ983080:UEQ983083 TUU983080:TUU983083 TKY983080:TKY983083 TBC983080:TBC983083 SRG983080:SRG983083 SHK983080:SHK983083 RXO983080:RXO983083 RNS983080:RNS983083 RDW983080:RDW983083 QUA983080:QUA983083 QKE983080:QKE983083 QAI983080:QAI983083 PQM983080:PQM983083 PGQ983080:PGQ983083 OWU983080:OWU983083 OMY983080:OMY983083 ODC983080:ODC983083 NTG983080:NTG983083 NJK983080:NJK983083 MZO983080:MZO983083 MPS983080:MPS983083 MFW983080:MFW983083 LWA983080:LWA983083 LME983080:LME983083 LCI983080:LCI983083 KSM983080:KSM983083 KIQ983080:KIQ983083 JYU983080:JYU983083 JOY983080:JOY983083 JFC983080:JFC983083 IVG983080:IVG983083 ILK983080:ILK983083 IBO983080:IBO983083 HRS983080:HRS983083 HHW983080:HHW983083 GYA983080:GYA983083 GOE983080:GOE983083 GEI983080:GEI983083 FUM983080:FUM983083 FKQ983080:FKQ983083 FAU983080:FAU983083 EQY983080:EQY983083 EHC983080:EHC983083 DXG983080:DXG983083 DNK983080:DNK983083 DDO983080:DDO983083 CTS983080:CTS983083 CJW983080:CJW983083 CAA983080:CAA983083 BQE983080:BQE983083 BGI983080:BGI983083 AWM983080:AWM983083 AMQ983080:AMQ983083 ACU983080:ACU983083 SY983080:SY983083 JC983080:JC983083 WVO917544:WVO917547 WLS917544:WLS917547 WBW917544:WBW917547 VSA917544:VSA917547 VIE917544:VIE917547 UYI917544:UYI917547 UOM917544:UOM917547 UEQ917544:UEQ917547 TUU917544:TUU917547 TKY917544:TKY917547 TBC917544:TBC917547 SRG917544:SRG917547 SHK917544:SHK917547 RXO917544:RXO917547 RNS917544:RNS917547 RDW917544:RDW917547 QUA917544:QUA917547 QKE917544:QKE917547 QAI917544:QAI917547 PQM917544:PQM917547 PGQ917544:PGQ917547 OWU917544:OWU917547 OMY917544:OMY917547 ODC917544:ODC917547 NTG917544:NTG917547 NJK917544:NJK917547 MZO917544:MZO917547 MPS917544:MPS917547 MFW917544:MFW917547 LWA917544:LWA917547 LME917544:LME917547 LCI917544:LCI917547 KSM917544:KSM917547 KIQ917544:KIQ917547 JYU917544:JYU917547 JOY917544:JOY917547 JFC917544:JFC917547 IVG917544:IVG917547 ILK917544:ILK917547 IBO917544:IBO917547 HRS917544:HRS917547 HHW917544:HHW917547 GYA917544:GYA917547 GOE917544:GOE917547 GEI917544:GEI917547 FUM917544:FUM917547 FKQ917544:FKQ917547 FAU917544:FAU917547 EQY917544:EQY917547 EHC917544:EHC917547 DXG917544:DXG917547 DNK917544:DNK917547 DDO917544:DDO917547 CTS917544:CTS917547 CJW917544:CJW917547 CAA917544:CAA917547 BQE917544:BQE917547 BGI917544:BGI917547 AWM917544:AWM917547 AMQ917544:AMQ917547 ACU917544:ACU917547 SY917544:SY917547 JC917544:JC917547 WVO852008:WVO852011 WLS852008:WLS852011 WBW852008:WBW852011 VSA852008:VSA852011 VIE852008:VIE852011 UYI852008:UYI852011 UOM852008:UOM852011 UEQ852008:UEQ852011 TUU852008:TUU852011 TKY852008:TKY852011 TBC852008:TBC852011 SRG852008:SRG852011 SHK852008:SHK852011 RXO852008:RXO852011 RNS852008:RNS852011 RDW852008:RDW852011 QUA852008:QUA852011 QKE852008:QKE852011 QAI852008:QAI852011 PQM852008:PQM852011 PGQ852008:PGQ852011 OWU852008:OWU852011 OMY852008:OMY852011 ODC852008:ODC852011 NTG852008:NTG852011 NJK852008:NJK852011 MZO852008:MZO852011 MPS852008:MPS852011 MFW852008:MFW852011 LWA852008:LWA852011 LME852008:LME852011 LCI852008:LCI852011 KSM852008:KSM852011 KIQ852008:KIQ852011 JYU852008:JYU852011 JOY852008:JOY852011 JFC852008:JFC852011 IVG852008:IVG852011 ILK852008:ILK852011 IBO852008:IBO852011 HRS852008:HRS852011 HHW852008:HHW852011 GYA852008:GYA852011 GOE852008:GOE852011 GEI852008:GEI852011 FUM852008:FUM852011 FKQ852008:FKQ852011 FAU852008:FAU852011 EQY852008:EQY852011 EHC852008:EHC852011 DXG852008:DXG852011 DNK852008:DNK852011 DDO852008:DDO852011 CTS852008:CTS852011 CJW852008:CJW852011 CAA852008:CAA852011 BQE852008:BQE852011 BGI852008:BGI852011 AWM852008:AWM852011 AMQ852008:AMQ852011 ACU852008:ACU852011 SY852008:SY852011 JC852008:JC852011 WVO786472:WVO786475 WLS786472:WLS786475 WBW786472:WBW786475 VSA786472:VSA786475 VIE786472:VIE786475 UYI786472:UYI786475 UOM786472:UOM786475 UEQ786472:UEQ786475 TUU786472:TUU786475 TKY786472:TKY786475 TBC786472:TBC786475 SRG786472:SRG786475 SHK786472:SHK786475 RXO786472:RXO786475 RNS786472:RNS786475 RDW786472:RDW786475 QUA786472:QUA786475 QKE786472:QKE786475 QAI786472:QAI786475 PQM786472:PQM786475 PGQ786472:PGQ786475 OWU786472:OWU786475 OMY786472:OMY786475 ODC786472:ODC786475 NTG786472:NTG786475 NJK786472:NJK786475 MZO786472:MZO786475 MPS786472:MPS786475 MFW786472:MFW786475 LWA786472:LWA786475 LME786472:LME786475 LCI786472:LCI786475 KSM786472:KSM786475 KIQ786472:KIQ786475 JYU786472:JYU786475 JOY786472:JOY786475 JFC786472:JFC786475 IVG786472:IVG786475 ILK786472:ILK786475 IBO786472:IBO786475 HRS786472:HRS786475 HHW786472:HHW786475 GYA786472:GYA786475 GOE786472:GOE786475 GEI786472:GEI786475 FUM786472:FUM786475 FKQ786472:FKQ786475 FAU786472:FAU786475 EQY786472:EQY786475 EHC786472:EHC786475 DXG786472:DXG786475 DNK786472:DNK786475 DDO786472:DDO786475 CTS786472:CTS786475 CJW786472:CJW786475 CAA786472:CAA786475 BQE786472:BQE786475 BGI786472:BGI786475 AWM786472:AWM786475 AMQ786472:AMQ786475 ACU786472:ACU786475 SY786472:SY786475 JC786472:JC786475 WVO720936:WVO720939 WLS720936:WLS720939 WBW720936:WBW720939 VSA720936:VSA720939 VIE720936:VIE720939 UYI720936:UYI720939 UOM720936:UOM720939 UEQ720936:UEQ720939 TUU720936:TUU720939 TKY720936:TKY720939 TBC720936:TBC720939 SRG720936:SRG720939 SHK720936:SHK720939 RXO720936:RXO720939 RNS720936:RNS720939 RDW720936:RDW720939 QUA720936:QUA720939 QKE720936:QKE720939 QAI720936:QAI720939 PQM720936:PQM720939 PGQ720936:PGQ720939 OWU720936:OWU720939 OMY720936:OMY720939 ODC720936:ODC720939 NTG720936:NTG720939 NJK720936:NJK720939 MZO720936:MZO720939 MPS720936:MPS720939 MFW720936:MFW720939 LWA720936:LWA720939 LME720936:LME720939 LCI720936:LCI720939 KSM720936:KSM720939 KIQ720936:KIQ720939 JYU720936:JYU720939 JOY720936:JOY720939 JFC720936:JFC720939 IVG720936:IVG720939 ILK720936:ILK720939 IBO720936:IBO720939 HRS720936:HRS720939 HHW720936:HHW720939 GYA720936:GYA720939 GOE720936:GOE720939 GEI720936:GEI720939 FUM720936:FUM720939 FKQ720936:FKQ720939 FAU720936:FAU720939 EQY720936:EQY720939 EHC720936:EHC720939 DXG720936:DXG720939 DNK720936:DNK720939 DDO720936:DDO720939 CTS720936:CTS720939 CJW720936:CJW720939 CAA720936:CAA720939 BQE720936:BQE720939 BGI720936:BGI720939 AWM720936:AWM720939 AMQ720936:AMQ720939 ACU720936:ACU720939 SY720936:SY720939 JC720936:JC720939 WVO655400:WVO655403 WLS655400:WLS655403 WBW655400:WBW655403 VSA655400:VSA655403 VIE655400:VIE655403 UYI655400:UYI655403 UOM655400:UOM655403 UEQ655400:UEQ655403 TUU655400:TUU655403 TKY655400:TKY655403 TBC655400:TBC655403 SRG655400:SRG655403 SHK655400:SHK655403 RXO655400:RXO655403 RNS655400:RNS655403 RDW655400:RDW655403 QUA655400:QUA655403 QKE655400:QKE655403 QAI655400:QAI655403 PQM655400:PQM655403 PGQ655400:PGQ655403 OWU655400:OWU655403 OMY655400:OMY655403 ODC655400:ODC655403 NTG655400:NTG655403 NJK655400:NJK655403 MZO655400:MZO655403 MPS655400:MPS655403 MFW655400:MFW655403 LWA655400:LWA655403 LME655400:LME655403 LCI655400:LCI655403 KSM655400:KSM655403 KIQ655400:KIQ655403 JYU655400:JYU655403 JOY655400:JOY655403 JFC655400:JFC655403 IVG655400:IVG655403 ILK655400:ILK655403 IBO655400:IBO655403 HRS655400:HRS655403 HHW655400:HHW655403 GYA655400:GYA655403 GOE655400:GOE655403 GEI655400:GEI655403 FUM655400:FUM655403 FKQ655400:FKQ655403 FAU655400:FAU655403 EQY655400:EQY655403 EHC655400:EHC655403 DXG655400:DXG655403 DNK655400:DNK655403 DDO655400:DDO655403 CTS655400:CTS655403 CJW655400:CJW655403 CAA655400:CAA655403 BQE655400:BQE655403 BGI655400:BGI655403 AWM655400:AWM655403 AMQ655400:AMQ655403 ACU655400:ACU655403 SY655400:SY655403 JC655400:JC655403 WVO589864:WVO589867 WLS589864:WLS589867 WBW589864:WBW589867 VSA589864:VSA589867 VIE589864:VIE589867 UYI589864:UYI589867 UOM589864:UOM589867 UEQ589864:UEQ589867 TUU589864:TUU589867 TKY589864:TKY589867 TBC589864:TBC589867 SRG589864:SRG589867 SHK589864:SHK589867 RXO589864:RXO589867 RNS589864:RNS589867 RDW589864:RDW589867 QUA589864:QUA589867 QKE589864:QKE589867 QAI589864:QAI589867 PQM589864:PQM589867 PGQ589864:PGQ589867 OWU589864:OWU589867 OMY589864:OMY589867 ODC589864:ODC589867 NTG589864:NTG589867 NJK589864:NJK589867 MZO589864:MZO589867 MPS589864:MPS589867 MFW589864:MFW589867 LWA589864:LWA589867 LME589864:LME589867 LCI589864:LCI589867 KSM589864:KSM589867 KIQ589864:KIQ589867 JYU589864:JYU589867 JOY589864:JOY589867 JFC589864:JFC589867 IVG589864:IVG589867 ILK589864:ILK589867 IBO589864:IBO589867 HRS589864:HRS589867 HHW589864:HHW589867 GYA589864:GYA589867 GOE589864:GOE589867 GEI589864:GEI589867 FUM589864:FUM589867 FKQ589864:FKQ589867 FAU589864:FAU589867 EQY589864:EQY589867 EHC589864:EHC589867 DXG589864:DXG589867 DNK589864:DNK589867 DDO589864:DDO589867 CTS589864:CTS589867 CJW589864:CJW589867 CAA589864:CAA589867 BQE589864:BQE589867 BGI589864:BGI589867 AWM589864:AWM589867 AMQ589864:AMQ589867 ACU589864:ACU589867 SY589864:SY589867 JC589864:JC589867 WVO524328:WVO524331 WLS524328:WLS524331 WBW524328:WBW524331 VSA524328:VSA524331 VIE524328:VIE524331 UYI524328:UYI524331 UOM524328:UOM524331 UEQ524328:UEQ524331 TUU524328:TUU524331 TKY524328:TKY524331 TBC524328:TBC524331 SRG524328:SRG524331 SHK524328:SHK524331 RXO524328:RXO524331 RNS524328:RNS524331 RDW524328:RDW524331 QUA524328:QUA524331 QKE524328:QKE524331 QAI524328:QAI524331 PQM524328:PQM524331 PGQ524328:PGQ524331 OWU524328:OWU524331 OMY524328:OMY524331 ODC524328:ODC524331 NTG524328:NTG524331 NJK524328:NJK524331 MZO524328:MZO524331 MPS524328:MPS524331 MFW524328:MFW524331 LWA524328:LWA524331 LME524328:LME524331 LCI524328:LCI524331 KSM524328:KSM524331 KIQ524328:KIQ524331 JYU524328:JYU524331 JOY524328:JOY524331 JFC524328:JFC524331 IVG524328:IVG524331 ILK524328:ILK524331 IBO524328:IBO524331 HRS524328:HRS524331 HHW524328:HHW524331 GYA524328:GYA524331 GOE524328:GOE524331 GEI524328:GEI524331 FUM524328:FUM524331 FKQ524328:FKQ524331 FAU524328:FAU524331 EQY524328:EQY524331 EHC524328:EHC524331 DXG524328:DXG524331 DNK524328:DNK524331 DDO524328:DDO524331 CTS524328:CTS524331 CJW524328:CJW524331 CAA524328:CAA524331 BQE524328:BQE524331 BGI524328:BGI524331 AWM524328:AWM524331 AMQ524328:AMQ524331 ACU524328:ACU524331 SY524328:SY524331 JC524328:JC524331 WVO458792:WVO458795 WLS458792:WLS458795 WBW458792:WBW458795 VSA458792:VSA458795 VIE458792:VIE458795 UYI458792:UYI458795 UOM458792:UOM458795 UEQ458792:UEQ458795 TUU458792:TUU458795 TKY458792:TKY458795 TBC458792:TBC458795 SRG458792:SRG458795 SHK458792:SHK458795 RXO458792:RXO458795 RNS458792:RNS458795 RDW458792:RDW458795 QUA458792:QUA458795 QKE458792:QKE458795 QAI458792:QAI458795 PQM458792:PQM458795 PGQ458792:PGQ458795 OWU458792:OWU458795 OMY458792:OMY458795 ODC458792:ODC458795 NTG458792:NTG458795 NJK458792:NJK458795 MZO458792:MZO458795 MPS458792:MPS458795 MFW458792:MFW458795 LWA458792:LWA458795 LME458792:LME458795 LCI458792:LCI458795 KSM458792:KSM458795 KIQ458792:KIQ458795 JYU458792:JYU458795 JOY458792:JOY458795 JFC458792:JFC458795 IVG458792:IVG458795 ILK458792:ILK458795 IBO458792:IBO458795 HRS458792:HRS458795 HHW458792:HHW458795 GYA458792:GYA458795 GOE458792:GOE458795 GEI458792:GEI458795 FUM458792:FUM458795 FKQ458792:FKQ458795 FAU458792:FAU458795 EQY458792:EQY458795 EHC458792:EHC458795 DXG458792:DXG458795 DNK458792:DNK458795 DDO458792:DDO458795 CTS458792:CTS458795 CJW458792:CJW458795 CAA458792:CAA458795 BQE458792:BQE458795 BGI458792:BGI458795 AWM458792:AWM458795 AMQ458792:AMQ458795 ACU458792:ACU458795 SY458792:SY458795 JC458792:JC458795 WVO393256:WVO393259 WLS393256:WLS393259 WBW393256:WBW393259 VSA393256:VSA393259 VIE393256:VIE393259 UYI393256:UYI393259 UOM393256:UOM393259 UEQ393256:UEQ393259 TUU393256:TUU393259 TKY393256:TKY393259 TBC393256:TBC393259 SRG393256:SRG393259 SHK393256:SHK393259 RXO393256:RXO393259 RNS393256:RNS393259 RDW393256:RDW393259 QUA393256:QUA393259 QKE393256:QKE393259 QAI393256:QAI393259 PQM393256:PQM393259 PGQ393256:PGQ393259 OWU393256:OWU393259 OMY393256:OMY393259 ODC393256:ODC393259 NTG393256:NTG393259 NJK393256:NJK393259 MZO393256:MZO393259 MPS393256:MPS393259 MFW393256:MFW393259 LWA393256:LWA393259 LME393256:LME393259 LCI393256:LCI393259 KSM393256:KSM393259 KIQ393256:KIQ393259 JYU393256:JYU393259 JOY393256:JOY393259 JFC393256:JFC393259 IVG393256:IVG393259 ILK393256:ILK393259 IBO393256:IBO393259 HRS393256:HRS393259 HHW393256:HHW393259 GYA393256:GYA393259 GOE393256:GOE393259 GEI393256:GEI393259 FUM393256:FUM393259 FKQ393256:FKQ393259 FAU393256:FAU393259 EQY393256:EQY393259 EHC393256:EHC393259 DXG393256:DXG393259 DNK393256:DNK393259 DDO393256:DDO393259 CTS393256:CTS393259 CJW393256:CJW393259 CAA393256:CAA393259 BQE393256:BQE393259 BGI393256:BGI393259 AWM393256:AWM393259 AMQ393256:AMQ393259 ACU393256:ACU393259 SY393256:SY393259 JC393256:JC393259 WVO327720:WVO327723 WLS327720:WLS327723 WBW327720:WBW327723 VSA327720:VSA327723 VIE327720:VIE327723 UYI327720:UYI327723 UOM327720:UOM327723 UEQ327720:UEQ327723 TUU327720:TUU327723 TKY327720:TKY327723 TBC327720:TBC327723 SRG327720:SRG327723 SHK327720:SHK327723 RXO327720:RXO327723 RNS327720:RNS327723 RDW327720:RDW327723 QUA327720:QUA327723 QKE327720:QKE327723 QAI327720:QAI327723 PQM327720:PQM327723 PGQ327720:PGQ327723 OWU327720:OWU327723 OMY327720:OMY327723 ODC327720:ODC327723 NTG327720:NTG327723 NJK327720:NJK327723 MZO327720:MZO327723 MPS327720:MPS327723 MFW327720:MFW327723 LWA327720:LWA327723 LME327720:LME327723 LCI327720:LCI327723 KSM327720:KSM327723 KIQ327720:KIQ327723 JYU327720:JYU327723 JOY327720:JOY327723 JFC327720:JFC327723 IVG327720:IVG327723 ILK327720:ILK327723 IBO327720:IBO327723 HRS327720:HRS327723 HHW327720:HHW327723 GYA327720:GYA327723 GOE327720:GOE327723 GEI327720:GEI327723 FUM327720:FUM327723 FKQ327720:FKQ327723 FAU327720:FAU327723 EQY327720:EQY327723 EHC327720:EHC327723 DXG327720:DXG327723 DNK327720:DNK327723 DDO327720:DDO327723 CTS327720:CTS327723 CJW327720:CJW327723 CAA327720:CAA327723 BQE327720:BQE327723 BGI327720:BGI327723 AWM327720:AWM327723 AMQ327720:AMQ327723 ACU327720:ACU327723 SY327720:SY327723 JC327720:JC327723 WVO262184:WVO262187 WLS262184:WLS262187 WBW262184:WBW262187 VSA262184:VSA262187 VIE262184:VIE262187 UYI262184:UYI262187 UOM262184:UOM262187 UEQ262184:UEQ262187 TUU262184:TUU262187 TKY262184:TKY262187 TBC262184:TBC262187 SRG262184:SRG262187 SHK262184:SHK262187 RXO262184:RXO262187 RNS262184:RNS262187 RDW262184:RDW262187 QUA262184:QUA262187 QKE262184:QKE262187 QAI262184:QAI262187 PQM262184:PQM262187 PGQ262184:PGQ262187 OWU262184:OWU262187 OMY262184:OMY262187 ODC262184:ODC262187 NTG262184:NTG262187 NJK262184:NJK262187 MZO262184:MZO262187 MPS262184:MPS262187 MFW262184:MFW262187 LWA262184:LWA262187 LME262184:LME262187 LCI262184:LCI262187 KSM262184:KSM262187 KIQ262184:KIQ262187 JYU262184:JYU262187 JOY262184:JOY262187 JFC262184:JFC262187 IVG262184:IVG262187 ILK262184:ILK262187 IBO262184:IBO262187 HRS262184:HRS262187 HHW262184:HHW262187 GYA262184:GYA262187 GOE262184:GOE262187 GEI262184:GEI262187 FUM262184:FUM262187 FKQ262184:FKQ262187 FAU262184:FAU262187 EQY262184:EQY262187 EHC262184:EHC262187 DXG262184:DXG262187 DNK262184:DNK262187 DDO262184:DDO262187 CTS262184:CTS262187 CJW262184:CJW262187 CAA262184:CAA262187 BQE262184:BQE262187 BGI262184:BGI262187 AWM262184:AWM262187 AMQ262184:AMQ262187 ACU262184:ACU262187 SY262184:SY262187 JC262184:JC262187 WVO196648:WVO196651 WLS196648:WLS196651 WBW196648:WBW196651 VSA196648:VSA196651 VIE196648:VIE196651 UYI196648:UYI196651 UOM196648:UOM196651 UEQ196648:UEQ196651 TUU196648:TUU196651 TKY196648:TKY196651 TBC196648:TBC196651 SRG196648:SRG196651 SHK196648:SHK196651 RXO196648:RXO196651 RNS196648:RNS196651 RDW196648:RDW196651 QUA196648:QUA196651 QKE196648:QKE196651 QAI196648:QAI196651 PQM196648:PQM196651 PGQ196648:PGQ196651 OWU196648:OWU196651 OMY196648:OMY196651 ODC196648:ODC196651 NTG196648:NTG196651 NJK196648:NJK196651 MZO196648:MZO196651 MPS196648:MPS196651 MFW196648:MFW196651 LWA196648:LWA196651 LME196648:LME196651 LCI196648:LCI196651 KSM196648:KSM196651 KIQ196648:KIQ196651 JYU196648:JYU196651 JOY196648:JOY196651 JFC196648:JFC196651 IVG196648:IVG196651 ILK196648:ILK196651 IBO196648:IBO196651 HRS196648:HRS196651 HHW196648:HHW196651 GYA196648:GYA196651 GOE196648:GOE196651 GEI196648:GEI196651 FUM196648:FUM196651 FKQ196648:FKQ196651 FAU196648:FAU196651 EQY196648:EQY196651 EHC196648:EHC196651 DXG196648:DXG196651 DNK196648:DNK196651 DDO196648:DDO196651 CTS196648:CTS196651 CJW196648:CJW196651 CAA196648:CAA196651 BQE196648:BQE196651 BGI196648:BGI196651 AWM196648:AWM196651 AMQ196648:AMQ196651 ACU196648:ACU196651 SY196648:SY196651 JC196648:JC196651 WVO131112:WVO131115 WLS131112:WLS131115 WBW131112:WBW131115 VSA131112:VSA131115 VIE131112:VIE131115 UYI131112:UYI131115 UOM131112:UOM131115 UEQ131112:UEQ131115 TUU131112:TUU131115 TKY131112:TKY131115 TBC131112:TBC131115 SRG131112:SRG131115 SHK131112:SHK131115 RXO131112:RXO131115 RNS131112:RNS131115 RDW131112:RDW131115 QUA131112:QUA131115 QKE131112:QKE131115 QAI131112:QAI131115 PQM131112:PQM131115 PGQ131112:PGQ131115 OWU131112:OWU131115 OMY131112:OMY131115 ODC131112:ODC131115 NTG131112:NTG131115 NJK131112:NJK131115 MZO131112:MZO131115 MPS131112:MPS131115 MFW131112:MFW131115 LWA131112:LWA131115 LME131112:LME131115 LCI131112:LCI131115 KSM131112:KSM131115 KIQ131112:KIQ131115 JYU131112:JYU131115 JOY131112:JOY131115 JFC131112:JFC131115 IVG131112:IVG131115 ILK131112:ILK131115 IBO131112:IBO131115 HRS131112:HRS131115 HHW131112:HHW131115 GYA131112:GYA131115 GOE131112:GOE131115 GEI131112:GEI131115 FUM131112:FUM131115 FKQ131112:FKQ131115 FAU131112:FAU131115 EQY131112:EQY131115 EHC131112:EHC131115 DXG131112:DXG131115 DNK131112:DNK131115 DDO131112:DDO131115 CTS131112:CTS131115 CJW131112:CJW131115 CAA131112:CAA131115 BQE131112:BQE131115 BGI131112:BGI131115 AWM131112:AWM131115 AMQ131112:AMQ131115 ACU131112:ACU131115 SY131112:SY131115 JC131112:JC131115 WVO65576:WVO65579 WLS65576:WLS65579 WBW65576:WBW65579 VSA65576:VSA65579 VIE65576:VIE65579 UYI65576:UYI65579 UOM65576:UOM65579 UEQ65576:UEQ65579 TUU65576:TUU65579 TKY65576:TKY65579 TBC65576:TBC65579 SRG65576:SRG65579 SHK65576:SHK65579 RXO65576:RXO65579 RNS65576:RNS65579 RDW65576:RDW65579 QUA65576:QUA65579 QKE65576:QKE65579 QAI65576:QAI65579 PQM65576:PQM65579 PGQ65576:PGQ65579 OWU65576:OWU65579 OMY65576:OMY65579 ODC65576:ODC65579 NTG65576:NTG65579 NJK65576:NJK65579 MZO65576:MZO65579 MPS65576:MPS65579 MFW65576:MFW65579 LWA65576:LWA65579 LME65576:LME65579 LCI65576:LCI65579 KSM65576:KSM65579 KIQ65576:KIQ65579 JYU65576:JYU65579 JOY65576:JOY65579 JFC65576:JFC65579 IVG65576:IVG65579 ILK65576:ILK65579 IBO65576:IBO65579 HRS65576:HRS65579 HHW65576:HHW65579 GYA65576:GYA65579 GOE65576:GOE65579 GEI65576:GEI65579 FUM65576:FUM65579 FKQ65576:FKQ65579 FAU65576:FAU65579 EQY65576:EQY65579 EHC65576:EHC65579 DXG65576:DXG65579 DNK65576:DNK65579 DDO65576:DDO65579 CTS65576:CTS65579 CJW65576:CJW65579 CAA65576:CAA65579 BQE65576:BQE65579 BGI65576:BGI65579 AWM65576:AWM65579 AMQ65576:AMQ65579 ACU65576:ACU65579 SY65576:SY65579 JC65576:JC65579 WVO40:WVO43 WLS40:WLS43 WBW40:WBW43 VSA40:VSA43 VIE40:VIE43 UYI40:UYI43 UOM40:UOM43 UEQ40:UEQ43 TUU40:TUU43 TKY40:TKY43 TBC40:TBC43 SRG40:SRG43 SHK40:SHK43 RXO40:RXO43 RNS40:RNS43 RDW40:RDW43 QUA40:QUA43 QKE40:QKE43 QAI40:QAI43 PQM40:PQM43 PGQ40:PGQ43 OWU40:OWU43 OMY40:OMY43 ODC40:ODC43 NTG40:NTG43 NJK40:NJK43 MZO40:MZO43 MPS40:MPS43 MFW40:MFW43 LWA40:LWA43 LME40:LME43 LCI40:LCI43 KSM40:KSM43 KIQ40:KIQ43 JYU40:JYU43 JOY40:JOY43 JFC40:JFC43 IVG40:IVG43 ILK40:ILK43 IBO40:IBO43 HRS40:HRS43 HHW40:HHW43 GYA40:GYA43 GOE40:GOE43 GEI40:GEI43 FUM40:FUM43 FKQ40:FKQ43 FAU40:FAU43 EQY40:EQY43 EHC40:EHC43 DXG40:DXG43 DNK40:DNK43 DDO40:DDO43 CTS40:CTS43 CJW40:CJW43 CAA40:CAA43 BQE40:BQE43 BGI40:BGI43 AWM40:AWM43 AMQ40:AMQ43 ACU40:ACU43 SY40:SY43 JC40:JC43">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M983081:WVM983083 JA41:JA43 SW41:SW43 ACS41:ACS43 AMO41:AMO43 AWK41:AWK43 BGG41:BGG43 BQC41:BQC43 BZY41:BZY43 CJU41:CJU43 CTQ41:CTQ43 DDM41:DDM43 DNI41:DNI43 DXE41:DXE43 EHA41:EHA43 EQW41:EQW43 FAS41:FAS43 FKO41:FKO43 FUK41:FUK43 GEG41:GEG43 GOC41:GOC43 GXY41:GXY43 HHU41:HHU43 HRQ41:HRQ43 IBM41:IBM43 ILI41:ILI43 IVE41:IVE43 JFA41:JFA43 JOW41:JOW43 JYS41:JYS43 KIO41:KIO43 KSK41:KSK43 LCG41:LCG43 LMC41:LMC43 LVY41:LVY43 MFU41:MFU43 MPQ41:MPQ43 MZM41:MZM43 NJI41:NJI43 NTE41:NTE43 ODA41:ODA43 OMW41:OMW43 OWS41:OWS43 PGO41:PGO43 PQK41:PQK43 QAG41:QAG43 QKC41:QKC43 QTY41:QTY43 RDU41:RDU43 RNQ41:RNQ43 RXM41:RXM43 SHI41:SHI43 SRE41:SRE43 TBA41:TBA43 TKW41:TKW43 TUS41:TUS43 UEO41:UEO43 UOK41:UOK43 UYG41:UYG43 VIC41:VIC43 VRY41:VRY43 WBU41:WBU43 WLQ41:WLQ43 WVM41:WVM43 E65577:E65579 JA65577:JA65579 SW65577:SW65579 ACS65577:ACS65579 AMO65577:AMO65579 AWK65577:AWK65579 BGG65577:BGG65579 BQC65577:BQC65579 BZY65577:BZY65579 CJU65577:CJU65579 CTQ65577:CTQ65579 DDM65577:DDM65579 DNI65577:DNI65579 DXE65577:DXE65579 EHA65577:EHA65579 EQW65577:EQW65579 FAS65577:FAS65579 FKO65577:FKO65579 FUK65577:FUK65579 GEG65577:GEG65579 GOC65577:GOC65579 GXY65577:GXY65579 HHU65577:HHU65579 HRQ65577:HRQ65579 IBM65577:IBM65579 ILI65577:ILI65579 IVE65577:IVE65579 JFA65577:JFA65579 JOW65577:JOW65579 JYS65577:JYS65579 KIO65577:KIO65579 KSK65577:KSK65579 LCG65577:LCG65579 LMC65577:LMC65579 LVY65577:LVY65579 MFU65577:MFU65579 MPQ65577:MPQ65579 MZM65577:MZM65579 NJI65577:NJI65579 NTE65577:NTE65579 ODA65577:ODA65579 OMW65577:OMW65579 OWS65577:OWS65579 PGO65577:PGO65579 PQK65577:PQK65579 QAG65577:QAG65579 QKC65577:QKC65579 QTY65577:QTY65579 RDU65577:RDU65579 RNQ65577:RNQ65579 RXM65577:RXM65579 SHI65577:SHI65579 SRE65577:SRE65579 TBA65577:TBA65579 TKW65577:TKW65579 TUS65577:TUS65579 UEO65577:UEO65579 UOK65577:UOK65579 UYG65577:UYG65579 VIC65577:VIC65579 VRY65577:VRY65579 WBU65577:WBU65579 WLQ65577:WLQ65579 WVM65577:WVM65579 E131113:E131115 JA131113:JA131115 SW131113:SW131115 ACS131113:ACS131115 AMO131113:AMO131115 AWK131113:AWK131115 BGG131113:BGG131115 BQC131113:BQC131115 BZY131113:BZY131115 CJU131113:CJU131115 CTQ131113:CTQ131115 DDM131113:DDM131115 DNI131113:DNI131115 DXE131113:DXE131115 EHA131113:EHA131115 EQW131113:EQW131115 FAS131113:FAS131115 FKO131113:FKO131115 FUK131113:FUK131115 GEG131113:GEG131115 GOC131113:GOC131115 GXY131113:GXY131115 HHU131113:HHU131115 HRQ131113:HRQ131115 IBM131113:IBM131115 ILI131113:ILI131115 IVE131113:IVE131115 JFA131113:JFA131115 JOW131113:JOW131115 JYS131113:JYS131115 KIO131113:KIO131115 KSK131113:KSK131115 LCG131113:LCG131115 LMC131113:LMC131115 LVY131113:LVY131115 MFU131113:MFU131115 MPQ131113:MPQ131115 MZM131113:MZM131115 NJI131113:NJI131115 NTE131113:NTE131115 ODA131113:ODA131115 OMW131113:OMW131115 OWS131113:OWS131115 PGO131113:PGO131115 PQK131113:PQK131115 QAG131113:QAG131115 QKC131113:QKC131115 QTY131113:QTY131115 RDU131113:RDU131115 RNQ131113:RNQ131115 RXM131113:RXM131115 SHI131113:SHI131115 SRE131113:SRE131115 TBA131113:TBA131115 TKW131113:TKW131115 TUS131113:TUS131115 UEO131113:UEO131115 UOK131113:UOK131115 UYG131113:UYG131115 VIC131113:VIC131115 VRY131113:VRY131115 WBU131113:WBU131115 WLQ131113:WLQ131115 WVM131113:WVM131115 E196649:E196651 JA196649:JA196651 SW196649:SW196651 ACS196649:ACS196651 AMO196649:AMO196651 AWK196649:AWK196651 BGG196649:BGG196651 BQC196649:BQC196651 BZY196649:BZY196651 CJU196649:CJU196651 CTQ196649:CTQ196651 DDM196649:DDM196651 DNI196649:DNI196651 DXE196649:DXE196651 EHA196649:EHA196651 EQW196649:EQW196651 FAS196649:FAS196651 FKO196649:FKO196651 FUK196649:FUK196651 GEG196649:GEG196651 GOC196649:GOC196651 GXY196649:GXY196651 HHU196649:HHU196651 HRQ196649:HRQ196651 IBM196649:IBM196651 ILI196649:ILI196651 IVE196649:IVE196651 JFA196649:JFA196651 JOW196649:JOW196651 JYS196649:JYS196651 KIO196649:KIO196651 KSK196649:KSK196651 LCG196649:LCG196651 LMC196649:LMC196651 LVY196649:LVY196651 MFU196649:MFU196651 MPQ196649:MPQ196651 MZM196649:MZM196651 NJI196649:NJI196651 NTE196649:NTE196651 ODA196649:ODA196651 OMW196649:OMW196651 OWS196649:OWS196651 PGO196649:PGO196651 PQK196649:PQK196651 QAG196649:QAG196651 QKC196649:QKC196651 QTY196649:QTY196651 RDU196649:RDU196651 RNQ196649:RNQ196651 RXM196649:RXM196651 SHI196649:SHI196651 SRE196649:SRE196651 TBA196649:TBA196651 TKW196649:TKW196651 TUS196649:TUS196651 UEO196649:UEO196651 UOK196649:UOK196651 UYG196649:UYG196651 VIC196649:VIC196651 VRY196649:VRY196651 WBU196649:WBU196651 WLQ196649:WLQ196651 WVM196649:WVM196651 E262185:E262187 JA262185:JA262187 SW262185:SW262187 ACS262185:ACS262187 AMO262185:AMO262187 AWK262185:AWK262187 BGG262185:BGG262187 BQC262185:BQC262187 BZY262185:BZY262187 CJU262185:CJU262187 CTQ262185:CTQ262187 DDM262185:DDM262187 DNI262185:DNI262187 DXE262185:DXE262187 EHA262185:EHA262187 EQW262185:EQW262187 FAS262185:FAS262187 FKO262185:FKO262187 FUK262185:FUK262187 GEG262185:GEG262187 GOC262185:GOC262187 GXY262185:GXY262187 HHU262185:HHU262187 HRQ262185:HRQ262187 IBM262185:IBM262187 ILI262185:ILI262187 IVE262185:IVE262187 JFA262185:JFA262187 JOW262185:JOW262187 JYS262185:JYS262187 KIO262185:KIO262187 KSK262185:KSK262187 LCG262185:LCG262187 LMC262185:LMC262187 LVY262185:LVY262187 MFU262185:MFU262187 MPQ262185:MPQ262187 MZM262185:MZM262187 NJI262185:NJI262187 NTE262185:NTE262187 ODA262185:ODA262187 OMW262185:OMW262187 OWS262185:OWS262187 PGO262185:PGO262187 PQK262185:PQK262187 QAG262185:QAG262187 QKC262185:QKC262187 QTY262185:QTY262187 RDU262185:RDU262187 RNQ262185:RNQ262187 RXM262185:RXM262187 SHI262185:SHI262187 SRE262185:SRE262187 TBA262185:TBA262187 TKW262185:TKW262187 TUS262185:TUS262187 UEO262185:UEO262187 UOK262185:UOK262187 UYG262185:UYG262187 VIC262185:VIC262187 VRY262185:VRY262187 WBU262185:WBU262187 WLQ262185:WLQ262187 WVM262185:WVM262187 E327721:E327723 JA327721:JA327723 SW327721:SW327723 ACS327721:ACS327723 AMO327721:AMO327723 AWK327721:AWK327723 BGG327721:BGG327723 BQC327721:BQC327723 BZY327721:BZY327723 CJU327721:CJU327723 CTQ327721:CTQ327723 DDM327721:DDM327723 DNI327721:DNI327723 DXE327721:DXE327723 EHA327721:EHA327723 EQW327721:EQW327723 FAS327721:FAS327723 FKO327721:FKO327723 FUK327721:FUK327723 GEG327721:GEG327723 GOC327721:GOC327723 GXY327721:GXY327723 HHU327721:HHU327723 HRQ327721:HRQ327723 IBM327721:IBM327723 ILI327721:ILI327723 IVE327721:IVE327723 JFA327721:JFA327723 JOW327721:JOW327723 JYS327721:JYS327723 KIO327721:KIO327723 KSK327721:KSK327723 LCG327721:LCG327723 LMC327721:LMC327723 LVY327721:LVY327723 MFU327721:MFU327723 MPQ327721:MPQ327723 MZM327721:MZM327723 NJI327721:NJI327723 NTE327721:NTE327723 ODA327721:ODA327723 OMW327721:OMW327723 OWS327721:OWS327723 PGO327721:PGO327723 PQK327721:PQK327723 QAG327721:QAG327723 QKC327721:QKC327723 QTY327721:QTY327723 RDU327721:RDU327723 RNQ327721:RNQ327723 RXM327721:RXM327723 SHI327721:SHI327723 SRE327721:SRE327723 TBA327721:TBA327723 TKW327721:TKW327723 TUS327721:TUS327723 UEO327721:UEO327723 UOK327721:UOK327723 UYG327721:UYG327723 VIC327721:VIC327723 VRY327721:VRY327723 WBU327721:WBU327723 WLQ327721:WLQ327723 WVM327721:WVM327723 E393257:E393259 JA393257:JA393259 SW393257:SW393259 ACS393257:ACS393259 AMO393257:AMO393259 AWK393257:AWK393259 BGG393257:BGG393259 BQC393257:BQC393259 BZY393257:BZY393259 CJU393257:CJU393259 CTQ393257:CTQ393259 DDM393257:DDM393259 DNI393257:DNI393259 DXE393257:DXE393259 EHA393257:EHA393259 EQW393257:EQW393259 FAS393257:FAS393259 FKO393257:FKO393259 FUK393257:FUK393259 GEG393257:GEG393259 GOC393257:GOC393259 GXY393257:GXY393259 HHU393257:HHU393259 HRQ393257:HRQ393259 IBM393257:IBM393259 ILI393257:ILI393259 IVE393257:IVE393259 JFA393257:JFA393259 JOW393257:JOW393259 JYS393257:JYS393259 KIO393257:KIO393259 KSK393257:KSK393259 LCG393257:LCG393259 LMC393257:LMC393259 LVY393257:LVY393259 MFU393257:MFU393259 MPQ393257:MPQ393259 MZM393257:MZM393259 NJI393257:NJI393259 NTE393257:NTE393259 ODA393257:ODA393259 OMW393257:OMW393259 OWS393257:OWS393259 PGO393257:PGO393259 PQK393257:PQK393259 QAG393257:QAG393259 QKC393257:QKC393259 QTY393257:QTY393259 RDU393257:RDU393259 RNQ393257:RNQ393259 RXM393257:RXM393259 SHI393257:SHI393259 SRE393257:SRE393259 TBA393257:TBA393259 TKW393257:TKW393259 TUS393257:TUS393259 UEO393257:UEO393259 UOK393257:UOK393259 UYG393257:UYG393259 VIC393257:VIC393259 VRY393257:VRY393259 WBU393257:WBU393259 WLQ393257:WLQ393259 WVM393257:WVM393259 E458793:E458795 JA458793:JA458795 SW458793:SW458795 ACS458793:ACS458795 AMO458793:AMO458795 AWK458793:AWK458795 BGG458793:BGG458795 BQC458793:BQC458795 BZY458793:BZY458795 CJU458793:CJU458795 CTQ458793:CTQ458795 DDM458793:DDM458795 DNI458793:DNI458795 DXE458793:DXE458795 EHA458793:EHA458795 EQW458793:EQW458795 FAS458793:FAS458795 FKO458793:FKO458795 FUK458793:FUK458795 GEG458793:GEG458795 GOC458793:GOC458795 GXY458793:GXY458795 HHU458793:HHU458795 HRQ458793:HRQ458795 IBM458793:IBM458795 ILI458793:ILI458795 IVE458793:IVE458795 JFA458793:JFA458795 JOW458793:JOW458795 JYS458793:JYS458795 KIO458793:KIO458795 KSK458793:KSK458795 LCG458793:LCG458795 LMC458793:LMC458795 LVY458793:LVY458795 MFU458793:MFU458795 MPQ458793:MPQ458795 MZM458793:MZM458795 NJI458793:NJI458795 NTE458793:NTE458795 ODA458793:ODA458795 OMW458793:OMW458795 OWS458793:OWS458795 PGO458793:PGO458795 PQK458793:PQK458795 QAG458793:QAG458795 QKC458793:QKC458795 QTY458793:QTY458795 RDU458793:RDU458795 RNQ458793:RNQ458795 RXM458793:RXM458795 SHI458793:SHI458795 SRE458793:SRE458795 TBA458793:TBA458795 TKW458793:TKW458795 TUS458793:TUS458795 UEO458793:UEO458795 UOK458793:UOK458795 UYG458793:UYG458795 VIC458793:VIC458795 VRY458793:VRY458795 WBU458793:WBU458795 WLQ458793:WLQ458795 WVM458793:WVM458795 E524329:E524331 JA524329:JA524331 SW524329:SW524331 ACS524329:ACS524331 AMO524329:AMO524331 AWK524329:AWK524331 BGG524329:BGG524331 BQC524329:BQC524331 BZY524329:BZY524331 CJU524329:CJU524331 CTQ524329:CTQ524331 DDM524329:DDM524331 DNI524329:DNI524331 DXE524329:DXE524331 EHA524329:EHA524331 EQW524329:EQW524331 FAS524329:FAS524331 FKO524329:FKO524331 FUK524329:FUK524331 GEG524329:GEG524331 GOC524329:GOC524331 GXY524329:GXY524331 HHU524329:HHU524331 HRQ524329:HRQ524331 IBM524329:IBM524331 ILI524329:ILI524331 IVE524329:IVE524331 JFA524329:JFA524331 JOW524329:JOW524331 JYS524329:JYS524331 KIO524329:KIO524331 KSK524329:KSK524331 LCG524329:LCG524331 LMC524329:LMC524331 LVY524329:LVY524331 MFU524329:MFU524331 MPQ524329:MPQ524331 MZM524329:MZM524331 NJI524329:NJI524331 NTE524329:NTE524331 ODA524329:ODA524331 OMW524329:OMW524331 OWS524329:OWS524331 PGO524329:PGO524331 PQK524329:PQK524331 QAG524329:QAG524331 QKC524329:QKC524331 QTY524329:QTY524331 RDU524329:RDU524331 RNQ524329:RNQ524331 RXM524329:RXM524331 SHI524329:SHI524331 SRE524329:SRE524331 TBA524329:TBA524331 TKW524329:TKW524331 TUS524329:TUS524331 UEO524329:UEO524331 UOK524329:UOK524331 UYG524329:UYG524331 VIC524329:VIC524331 VRY524329:VRY524331 WBU524329:WBU524331 WLQ524329:WLQ524331 WVM524329:WVM524331 E589865:E589867 JA589865:JA589867 SW589865:SW589867 ACS589865:ACS589867 AMO589865:AMO589867 AWK589865:AWK589867 BGG589865:BGG589867 BQC589865:BQC589867 BZY589865:BZY589867 CJU589865:CJU589867 CTQ589865:CTQ589867 DDM589865:DDM589867 DNI589865:DNI589867 DXE589865:DXE589867 EHA589865:EHA589867 EQW589865:EQW589867 FAS589865:FAS589867 FKO589865:FKO589867 FUK589865:FUK589867 GEG589865:GEG589867 GOC589865:GOC589867 GXY589865:GXY589867 HHU589865:HHU589867 HRQ589865:HRQ589867 IBM589865:IBM589867 ILI589865:ILI589867 IVE589865:IVE589867 JFA589865:JFA589867 JOW589865:JOW589867 JYS589865:JYS589867 KIO589865:KIO589867 KSK589865:KSK589867 LCG589865:LCG589867 LMC589865:LMC589867 LVY589865:LVY589867 MFU589865:MFU589867 MPQ589865:MPQ589867 MZM589865:MZM589867 NJI589865:NJI589867 NTE589865:NTE589867 ODA589865:ODA589867 OMW589865:OMW589867 OWS589865:OWS589867 PGO589865:PGO589867 PQK589865:PQK589867 QAG589865:QAG589867 QKC589865:QKC589867 QTY589865:QTY589867 RDU589865:RDU589867 RNQ589865:RNQ589867 RXM589865:RXM589867 SHI589865:SHI589867 SRE589865:SRE589867 TBA589865:TBA589867 TKW589865:TKW589867 TUS589865:TUS589867 UEO589865:UEO589867 UOK589865:UOK589867 UYG589865:UYG589867 VIC589865:VIC589867 VRY589865:VRY589867 WBU589865:WBU589867 WLQ589865:WLQ589867 WVM589865:WVM589867 E655401:E655403 JA655401:JA655403 SW655401:SW655403 ACS655401:ACS655403 AMO655401:AMO655403 AWK655401:AWK655403 BGG655401:BGG655403 BQC655401:BQC655403 BZY655401:BZY655403 CJU655401:CJU655403 CTQ655401:CTQ655403 DDM655401:DDM655403 DNI655401:DNI655403 DXE655401:DXE655403 EHA655401:EHA655403 EQW655401:EQW655403 FAS655401:FAS655403 FKO655401:FKO655403 FUK655401:FUK655403 GEG655401:GEG655403 GOC655401:GOC655403 GXY655401:GXY655403 HHU655401:HHU655403 HRQ655401:HRQ655403 IBM655401:IBM655403 ILI655401:ILI655403 IVE655401:IVE655403 JFA655401:JFA655403 JOW655401:JOW655403 JYS655401:JYS655403 KIO655401:KIO655403 KSK655401:KSK655403 LCG655401:LCG655403 LMC655401:LMC655403 LVY655401:LVY655403 MFU655401:MFU655403 MPQ655401:MPQ655403 MZM655401:MZM655403 NJI655401:NJI655403 NTE655401:NTE655403 ODA655401:ODA655403 OMW655401:OMW655403 OWS655401:OWS655403 PGO655401:PGO655403 PQK655401:PQK655403 QAG655401:QAG655403 QKC655401:QKC655403 QTY655401:QTY655403 RDU655401:RDU655403 RNQ655401:RNQ655403 RXM655401:RXM655403 SHI655401:SHI655403 SRE655401:SRE655403 TBA655401:TBA655403 TKW655401:TKW655403 TUS655401:TUS655403 UEO655401:UEO655403 UOK655401:UOK655403 UYG655401:UYG655403 VIC655401:VIC655403 VRY655401:VRY655403 WBU655401:WBU655403 WLQ655401:WLQ655403 WVM655401:WVM655403 E720937:E720939 JA720937:JA720939 SW720937:SW720939 ACS720937:ACS720939 AMO720937:AMO720939 AWK720937:AWK720939 BGG720937:BGG720939 BQC720937:BQC720939 BZY720937:BZY720939 CJU720937:CJU720939 CTQ720937:CTQ720939 DDM720937:DDM720939 DNI720937:DNI720939 DXE720937:DXE720939 EHA720937:EHA720939 EQW720937:EQW720939 FAS720937:FAS720939 FKO720937:FKO720939 FUK720937:FUK720939 GEG720937:GEG720939 GOC720937:GOC720939 GXY720937:GXY720939 HHU720937:HHU720939 HRQ720937:HRQ720939 IBM720937:IBM720939 ILI720937:ILI720939 IVE720937:IVE720939 JFA720937:JFA720939 JOW720937:JOW720939 JYS720937:JYS720939 KIO720937:KIO720939 KSK720937:KSK720939 LCG720937:LCG720939 LMC720937:LMC720939 LVY720937:LVY720939 MFU720937:MFU720939 MPQ720937:MPQ720939 MZM720937:MZM720939 NJI720937:NJI720939 NTE720937:NTE720939 ODA720937:ODA720939 OMW720937:OMW720939 OWS720937:OWS720939 PGO720937:PGO720939 PQK720937:PQK720939 QAG720937:QAG720939 QKC720937:QKC720939 QTY720937:QTY720939 RDU720937:RDU720939 RNQ720937:RNQ720939 RXM720937:RXM720939 SHI720937:SHI720939 SRE720937:SRE720939 TBA720937:TBA720939 TKW720937:TKW720939 TUS720937:TUS720939 UEO720937:UEO720939 UOK720937:UOK720939 UYG720937:UYG720939 VIC720937:VIC720939 VRY720937:VRY720939 WBU720937:WBU720939 WLQ720937:WLQ720939 WVM720937:WVM720939 E786473:E786475 JA786473:JA786475 SW786473:SW786475 ACS786473:ACS786475 AMO786473:AMO786475 AWK786473:AWK786475 BGG786473:BGG786475 BQC786473:BQC786475 BZY786473:BZY786475 CJU786473:CJU786475 CTQ786473:CTQ786475 DDM786473:DDM786475 DNI786473:DNI786475 DXE786473:DXE786475 EHA786473:EHA786475 EQW786473:EQW786475 FAS786473:FAS786475 FKO786473:FKO786475 FUK786473:FUK786475 GEG786473:GEG786475 GOC786473:GOC786475 GXY786473:GXY786475 HHU786473:HHU786475 HRQ786473:HRQ786475 IBM786473:IBM786475 ILI786473:ILI786475 IVE786473:IVE786475 JFA786473:JFA786475 JOW786473:JOW786475 JYS786473:JYS786475 KIO786473:KIO786475 KSK786473:KSK786475 LCG786473:LCG786475 LMC786473:LMC786475 LVY786473:LVY786475 MFU786473:MFU786475 MPQ786473:MPQ786475 MZM786473:MZM786475 NJI786473:NJI786475 NTE786473:NTE786475 ODA786473:ODA786475 OMW786473:OMW786475 OWS786473:OWS786475 PGO786473:PGO786475 PQK786473:PQK786475 QAG786473:QAG786475 QKC786473:QKC786475 QTY786473:QTY786475 RDU786473:RDU786475 RNQ786473:RNQ786475 RXM786473:RXM786475 SHI786473:SHI786475 SRE786473:SRE786475 TBA786473:TBA786475 TKW786473:TKW786475 TUS786473:TUS786475 UEO786473:UEO786475 UOK786473:UOK786475 UYG786473:UYG786475 VIC786473:VIC786475 VRY786473:VRY786475 WBU786473:WBU786475 WLQ786473:WLQ786475 WVM786473:WVM786475 E852009:E852011 JA852009:JA852011 SW852009:SW852011 ACS852009:ACS852011 AMO852009:AMO852011 AWK852009:AWK852011 BGG852009:BGG852011 BQC852009:BQC852011 BZY852009:BZY852011 CJU852009:CJU852011 CTQ852009:CTQ852011 DDM852009:DDM852011 DNI852009:DNI852011 DXE852009:DXE852011 EHA852009:EHA852011 EQW852009:EQW852011 FAS852009:FAS852011 FKO852009:FKO852011 FUK852009:FUK852011 GEG852009:GEG852011 GOC852009:GOC852011 GXY852009:GXY852011 HHU852009:HHU852011 HRQ852009:HRQ852011 IBM852009:IBM852011 ILI852009:ILI852011 IVE852009:IVE852011 JFA852009:JFA852011 JOW852009:JOW852011 JYS852009:JYS852011 KIO852009:KIO852011 KSK852009:KSK852011 LCG852009:LCG852011 LMC852009:LMC852011 LVY852009:LVY852011 MFU852009:MFU852011 MPQ852009:MPQ852011 MZM852009:MZM852011 NJI852009:NJI852011 NTE852009:NTE852011 ODA852009:ODA852011 OMW852009:OMW852011 OWS852009:OWS852011 PGO852009:PGO852011 PQK852009:PQK852011 QAG852009:QAG852011 QKC852009:QKC852011 QTY852009:QTY852011 RDU852009:RDU852011 RNQ852009:RNQ852011 RXM852009:RXM852011 SHI852009:SHI852011 SRE852009:SRE852011 TBA852009:TBA852011 TKW852009:TKW852011 TUS852009:TUS852011 UEO852009:UEO852011 UOK852009:UOK852011 UYG852009:UYG852011 VIC852009:VIC852011 VRY852009:VRY852011 WBU852009:WBU852011 WLQ852009:WLQ852011 WVM852009:WVM852011 E917545:E917547 JA917545:JA917547 SW917545:SW917547 ACS917545:ACS917547 AMO917545:AMO917547 AWK917545:AWK917547 BGG917545:BGG917547 BQC917545:BQC917547 BZY917545:BZY917547 CJU917545:CJU917547 CTQ917545:CTQ917547 DDM917545:DDM917547 DNI917545:DNI917547 DXE917545:DXE917547 EHA917545:EHA917547 EQW917545:EQW917547 FAS917545:FAS917547 FKO917545:FKO917547 FUK917545:FUK917547 GEG917545:GEG917547 GOC917545:GOC917547 GXY917545:GXY917547 HHU917545:HHU917547 HRQ917545:HRQ917547 IBM917545:IBM917547 ILI917545:ILI917547 IVE917545:IVE917547 JFA917545:JFA917547 JOW917545:JOW917547 JYS917545:JYS917547 KIO917545:KIO917547 KSK917545:KSK917547 LCG917545:LCG917547 LMC917545:LMC917547 LVY917545:LVY917547 MFU917545:MFU917547 MPQ917545:MPQ917547 MZM917545:MZM917547 NJI917545:NJI917547 NTE917545:NTE917547 ODA917545:ODA917547 OMW917545:OMW917547 OWS917545:OWS917547 PGO917545:PGO917547 PQK917545:PQK917547 QAG917545:QAG917547 QKC917545:QKC917547 QTY917545:QTY917547 RDU917545:RDU917547 RNQ917545:RNQ917547 RXM917545:RXM917547 SHI917545:SHI917547 SRE917545:SRE917547 TBA917545:TBA917547 TKW917545:TKW917547 TUS917545:TUS917547 UEO917545:UEO917547 UOK917545:UOK917547 UYG917545:UYG917547 VIC917545:VIC917547 VRY917545:VRY917547 WBU917545:WBU917547 WLQ917545:WLQ917547 WVM917545:WVM917547 E983081:E983083 JA983081:JA983083 SW983081:SW983083 ACS983081:ACS983083 AMO983081:AMO983083 AWK983081:AWK983083 BGG983081:BGG983083 BQC983081:BQC983083 BZY983081:BZY983083 CJU983081:CJU983083 CTQ983081:CTQ983083 DDM983081:DDM983083 DNI983081:DNI983083 DXE983081:DXE983083 EHA983081:EHA983083 EQW983081:EQW983083 FAS983081:FAS983083 FKO983081:FKO983083 FUK983081:FUK983083 GEG983081:GEG983083 GOC983081:GOC983083 GXY983081:GXY983083 HHU983081:HHU983083 HRQ983081:HRQ983083 IBM983081:IBM983083 ILI983081:ILI983083 IVE983081:IVE983083 JFA983081:JFA983083 JOW983081:JOW983083 JYS983081:JYS983083 KIO983081:KIO983083 KSK983081:KSK983083 LCG983081:LCG983083 LMC983081:LMC983083 LVY983081:LVY983083 MFU983081:MFU983083 MPQ983081:MPQ983083 MZM983081:MZM983083 NJI983081:NJI983083 NTE983081:NTE983083 ODA983081:ODA983083 OMW983081:OMW983083 OWS983081:OWS983083 PGO983081:PGO983083 PQK983081:PQK983083 QAG983081:QAG983083 QKC983081:QKC983083 QTY983081:QTY983083 RDU983081:RDU983083 RNQ983081:RNQ983083 RXM983081:RXM983083 SHI983081:SHI983083 SRE983081:SRE983083 TBA983081:TBA983083 TKW983081:TKW983083 TUS983081:TUS983083 UEO983081:UEO983083 UOK983081:UOK983083 UYG983081:UYG983083 VIC983081:VIC983083 VRY983081:VRY983083 WBU983081:WBU983083 WLQ983081:WLQ983083 E39:E43">
      <formula1>"1, 2, 3"</formula1>
    </dataValidation>
    <dataValidation type="list" errorStyle="warning" allowBlank="1" showInputMessage="1" showErrorMessage="1" errorTitle="FERC ACCOUNT" error="This FERC Account is not included in the drop-down list. Is this the account you want to use?" sqref="IY40:IZ43 WVK983080:WVL983083 WLO983080:WLP983083 WBS983080:WBT983083 VRW983080:VRX983083 VIA983080:VIB983083 UYE983080:UYF983083 UOI983080:UOJ983083 UEM983080:UEN983083 TUQ983080:TUR983083 TKU983080:TKV983083 TAY983080:TAZ983083 SRC983080:SRD983083 SHG983080:SHH983083 RXK983080:RXL983083 RNO983080:RNP983083 RDS983080:RDT983083 QTW983080:QTX983083 QKA983080:QKB983083 QAE983080:QAF983083 PQI983080:PQJ983083 PGM983080:PGN983083 OWQ983080:OWR983083 OMU983080:OMV983083 OCY983080:OCZ983083 NTC983080:NTD983083 NJG983080:NJH983083 MZK983080:MZL983083 MPO983080:MPP983083 MFS983080:MFT983083 LVW983080:LVX983083 LMA983080:LMB983083 LCE983080:LCF983083 KSI983080:KSJ983083 KIM983080:KIN983083 JYQ983080:JYR983083 JOU983080:JOV983083 JEY983080:JEZ983083 IVC983080:IVD983083 ILG983080:ILH983083 IBK983080:IBL983083 HRO983080:HRP983083 HHS983080:HHT983083 GXW983080:GXX983083 GOA983080:GOB983083 GEE983080:GEF983083 FUI983080:FUJ983083 FKM983080:FKN983083 FAQ983080:FAR983083 EQU983080:EQV983083 EGY983080:EGZ983083 DXC983080:DXD983083 DNG983080:DNH983083 DDK983080:DDL983083 CTO983080:CTP983083 CJS983080:CJT983083 BZW983080:BZX983083 BQA983080:BQB983083 BGE983080:BGF983083 AWI983080:AWJ983083 AMM983080:AMN983083 ACQ983080:ACR983083 SU983080:SV983083 IY983080:IZ983083 D983080:D983083 WVK917544:WVL917547 WLO917544:WLP917547 WBS917544:WBT917547 VRW917544:VRX917547 VIA917544:VIB917547 UYE917544:UYF917547 UOI917544:UOJ917547 UEM917544:UEN917547 TUQ917544:TUR917547 TKU917544:TKV917547 TAY917544:TAZ917547 SRC917544:SRD917547 SHG917544:SHH917547 RXK917544:RXL917547 RNO917544:RNP917547 RDS917544:RDT917547 QTW917544:QTX917547 QKA917544:QKB917547 QAE917544:QAF917547 PQI917544:PQJ917547 PGM917544:PGN917547 OWQ917544:OWR917547 OMU917544:OMV917547 OCY917544:OCZ917547 NTC917544:NTD917547 NJG917544:NJH917547 MZK917544:MZL917547 MPO917544:MPP917547 MFS917544:MFT917547 LVW917544:LVX917547 LMA917544:LMB917547 LCE917544:LCF917547 KSI917544:KSJ917547 KIM917544:KIN917547 JYQ917544:JYR917547 JOU917544:JOV917547 JEY917544:JEZ917547 IVC917544:IVD917547 ILG917544:ILH917547 IBK917544:IBL917547 HRO917544:HRP917547 HHS917544:HHT917547 GXW917544:GXX917547 GOA917544:GOB917547 GEE917544:GEF917547 FUI917544:FUJ917547 FKM917544:FKN917547 FAQ917544:FAR917547 EQU917544:EQV917547 EGY917544:EGZ917547 DXC917544:DXD917547 DNG917544:DNH917547 DDK917544:DDL917547 CTO917544:CTP917547 CJS917544:CJT917547 BZW917544:BZX917547 BQA917544:BQB917547 BGE917544:BGF917547 AWI917544:AWJ917547 AMM917544:AMN917547 ACQ917544:ACR917547 SU917544:SV917547 IY917544:IZ917547 D917544:D917547 WVK852008:WVL852011 WLO852008:WLP852011 WBS852008:WBT852011 VRW852008:VRX852011 VIA852008:VIB852011 UYE852008:UYF852011 UOI852008:UOJ852011 UEM852008:UEN852011 TUQ852008:TUR852011 TKU852008:TKV852011 TAY852008:TAZ852011 SRC852008:SRD852011 SHG852008:SHH852011 RXK852008:RXL852011 RNO852008:RNP852011 RDS852008:RDT852011 QTW852008:QTX852011 QKA852008:QKB852011 QAE852008:QAF852011 PQI852008:PQJ852011 PGM852008:PGN852011 OWQ852008:OWR852011 OMU852008:OMV852011 OCY852008:OCZ852011 NTC852008:NTD852011 NJG852008:NJH852011 MZK852008:MZL852011 MPO852008:MPP852011 MFS852008:MFT852011 LVW852008:LVX852011 LMA852008:LMB852011 LCE852008:LCF852011 KSI852008:KSJ852011 KIM852008:KIN852011 JYQ852008:JYR852011 JOU852008:JOV852011 JEY852008:JEZ852011 IVC852008:IVD852011 ILG852008:ILH852011 IBK852008:IBL852011 HRO852008:HRP852011 HHS852008:HHT852011 GXW852008:GXX852011 GOA852008:GOB852011 GEE852008:GEF852011 FUI852008:FUJ852011 FKM852008:FKN852011 FAQ852008:FAR852011 EQU852008:EQV852011 EGY852008:EGZ852011 DXC852008:DXD852011 DNG852008:DNH852011 DDK852008:DDL852011 CTO852008:CTP852011 CJS852008:CJT852011 BZW852008:BZX852011 BQA852008:BQB852011 BGE852008:BGF852011 AWI852008:AWJ852011 AMM852008:AMN852011 ACQ852008:ACR852011 SU852008:SV852011 IY852008:IZ852011 D852008:D852011 WVK786472:WVL786475 WLO786472:WLP786475 WBS786472:WBT786475 VRW786472:VRX786475 VIA786472:VIB786475 UYE786472:UYF786475 UOI786472:UOJ786475 UEM786472:UEN786475 TUQ786472:TUR786475 TKU786472:TKV786475 TAY786472:TAZ786475 SRC786472:SRD786475 SHG786472:SHH786475 RXK786472:RXL786475 RNO786472:RNP786475 RDS786472:RDT786475 QTW786472:QTX786475 QKA786472:QKB786475 QAE786472:QAF786475 PQI786472:PQJ786475 PGM786472:PGN786475 OWQ786472:OWR786475 OMU786472:OMV786475 OCY786472:OCZ786475 NTC786472:NTD786475 NJG786472:NJH786475 MZK786472:MZL786475 MPO786472:MPP786475 MFS786472:MFT786475 LVW786472:LVX786475 LMA786472:LMB786475 LCE786472:LCF786475 KSI786472:KSJ786475 KIM786472:KIN786475 JYQ786472:JYR786475 JOU786472:JOV786475 JEY786472:JEZ786475 IVC786472:IVD786475 ILG786472:ILH786475 IBK786472:IBL786475 HRO786472:HRP786475 HHS786472:HHT786475 GXW786472:GXX786475 GOA786472:GOB786475 GEE786472:GEF786475 FUI786472:FUJ786475 FKM786472:FKN786475 FAQ786472:FAR786475 EQU786472:EQV786475 EGY786472:EGZ786475 DXC786472:DXD786475 DNG786472:DNH786475 DDK786472:DDL786475 CTO786472:CTP786475 CJS786472:CJT786475 BZW786472:BZX786475 BQA786472:BQB786475 BGE786472:BGF786475 AWI786472:AWJ786475 AMM786472:AMN786475 ACQ786472:ACR786475 SU786472:SV786475 IY786472:IZ786475 D786472:D786475 WVK720936:WVL720939 WLO720936:WLP720939 WBS720936:WBT720939 VRW720936:VRX720939 VIA720936:VIB720939 UYE720936:UYF720939 UOI720936:UOJ720939 UEM720936:UEN720939 TUQ720936:TUR720939 TKU720936:TKV720939 TAY720936:TAZ720939 SRC720936:SRD720939 SHG720936:SHH720939 RXK720936:RXL720939 RNO720936:RNP720939 RDS720936:RDT720939 QTW720936:QTX720939 QKA720936:QKB720939 QAE720936:QAF720939 PQI720936:PQJ720939 PGM720936:PGN720939 OWQ720936:OWR720939 OMU720936:OMV720939 OCY720936:OCZ720939 NTC720936:NTD720939 NJG720936:NJH720939 MZK720936:MZL720939 MPO720936:MPP720939 MFS720936:MFT720939 LVW720936:LVX720939 LMA720936:LMB720939 LCE720936:LCF720939 KSI720936:KSJ720939 KIM720936:KIN720939 JYQ720936:JYR720939 JOU720936:JOV720939 JEY720936:JEZ720939 IVC720936:IVD720939 ILG720936:ILH720939 IBK720936:IBL720939 HRO720936:HRP720939 HHS720936:HHT720939 GXW720936:GXX720939 GOA720936:GOB720939 GEE720936:GEF720939 FUI720936:FUJ720939 FKM720936:FKN720939 FAQ720936:FAR720939 EQU720936:EQV720939 EGY720936:EGZ720939 DXC720936:DXD720939 DNG720936:DNH720939 DDK720936:DDL720939 CTO720936:CTP720939 CJS720936:CJT720939 BZW720936:BZX720939 BQA720936:BQB720939 BGE720936:BGF720939 AWI720936:AWJ720939 AMM720936:AMN720939 ACQ720936:ACR720939 SU720936:SV720939 IY720936:IZ720939 D720936:D720939 WVK655400:WVL655403 WLO655400:WLP655403 WBS655400:WBT655403 VRW655400:VRX655403 VIA655400:VIB655403 UYE655400:UYF655403 UOI655400:UOJ655403 UEM655400:UEN655403 TUQ655400:TUR655403 TKU655400:TKV655403 TAY655400:TAZ655403 SRC655400:SRD655403 SHG655400:SHH655403 RXK655400:RXL655403 RNO655400:RNP655403 RDS655400:RDT655403 QTW655400:QTX655403 QKA655400:QKB655403 QAE655400:QAF655403 PQI655400:PQJ655403 PGM655400:PGN655403 OWQ655400:OWR655403 OMU655400:OMV655403 OCY655400:OCZ655403 NTC655400:NTD655403 NJG655400:NJH655403 MZK655400:MZL655403 MPO655400:MPP655403 MFS655400:MFT655403 LVW655400:LVX655403 LMA655400:LMB655403 LCE655400:LCF655403 KSI655400:KSJ655403 KIM655400:KIN655403 JYQ655400:JYR655403 JOU655400:JOV655403 JEY655400:JEZ655403 IVC655400:IVD655403 ILG655400:ILH655403 IBK655400:IBL655403 HRO655400:HRP655403 HHS655400:HHT655403 GXW655400:GXX655403 GOA655400:GOB655403 GEE655400:GEF655403 FUI655400:FUJ655403 FKM655400:FKN655403 FAQ655400:FAR655403 EQU655400:EQV655403 EGY655400:EGZ655403 DXC655400:DXD655403 DNG655400:DNH655403 DDK655400:DDL655403 CTO655400:CTP655403 CJS655400:CJT655403 BZW655400:BZX655403 BQA655400:BQB655403 BGE655400:BGF655403 AWI655400:AWJ655403 AMM655400:AMN655403 ACQ655400:ACR655403 SU655400:SV655403 IY655400:IZ655403 D655400:D655403 WVK589864:WVL589867 WLO589864:WLP589867 WBS589864:WBT589867 VRW589864:VRX589867 VIA589864:VIB589867 UYE589864:UYF589867 UOI589864:UOJ589867 UEM589864:UEN589867 TUQ589864:TUR589867 TKU589864:TKV589867 TAY589864:TAZ589867 SRC589864:SRD589867 SHG589864:SHH589867 RXK589864:RXL589867 RNO589864:RNP589867 RDS589864:RDT589867 QTW589864:QTX589867 QKA589864:QKB589867 QAE589864:QAF589867 PQI589864:PQJ589867 PGM589864:PGN589867 OWQ589864:OWR589867 OMU589864:OMV589867 OCY589864:OCZ589867 NTC589864:NTD589867 NJG589864:NJH589867 MZK589864:MZL589867 MPO589864:MPP589867 MFS589864:MFT589867 LVW589864:LVX589867 LMA589864:LMB589867 LCE589864:LCF589867 KSI589864:KSJ589867 KIM589864:KIN589867 JYQ589864:JYR589867 JOU589864:JOV589867 JEY589864:JEZ589867 IVC589864:IVD589867 ILG589864:ILH589867 IBK589864:IBL589867 HRO589864:HRP589867 HHS589864:HHT589867 GXW589864:GXX589867 GOA589864:GOB589867 GEE589864:GEF589867 FUI589864:FUJ589867 FKM589864:FKN589867 FAQ589864:FAR589867 EQU589864:EQV589867 EGY589864:EGZ589867 DXC589864:DXD589867 DNG589864:DNH589867 DDK589864:DDL589867 CTO589864:CTP589867 CJS589864:CJT589867 BZW589864:BZX589867 BQA589864:BQB589867 BGE589864:BGF589867 AWI589864:AWJ589867 AMM589864:AMN589867 ACQ589864:ACR589867 SU589864:SV589867 IY589864:IZ589867 D589864:D589867 WVK524328:WVL524331 WLO524328:WLP524331 WBS524328:WBT524331 VRW524328:VRX524331 VIA524328:VIB524331 UYE524328:UYF524331 UOI524328:UOJ524331 UEM524328:UEN524331 TUQ524328:TUR524331 TKU524328:TKV524331 TAY524328:TAZ524331 SRC524328:SRD524331 SHG524328:SHH524331 RXK524328:RXL524331 RNO524328:RNP524331 RDS524328:RDT524331 QTW524328:QTX524331 QKA524328:QKB524331 QAE524328:QAF524331 PQI524328:PQJ524331 PGM524328:PGN524331 OWQ524328:OWR524331 OMU524328:OMV524331 OCY524328:OCZ524331 NTC524328:NTD524331 NJG524328:NJH524331 MZK524328:MZL524331 MPO524328:MPP524331 MFS524328:MFT524331 LVW524328:LVX524331 LMA524328:LMB524331 LCE524328:LCF524331 KSI524328:KSJ524331 KIM524328:KIN524331 JYQ524328:JYR524331 JOU524328:JOV524331 JEY524328:JEZ524331 IVC524328:IVD524331 ILG524328:ILH524331 IBK524328:IBL524331 HRO524328:HRP524331 HHS524328:HHT524331 GXW524328:GXX524331 GOA524328:GOB524331 GEE524328:GEF524331 FUI524328:FUJ524331 FKM524328:FKN524331 FAQ524328:FAR524331 EQU524328:EQV524331 EGY524328:EGZ524331 DXC524328:DXD524331 DNG524328:DNH524331 DDK524328:DDL524331 CTO524328:CTP524331 CJS524328:CJT524331 BZW524328:BZX524331 BQA524328:BQB524331 BGE524328:BGF524331 AWI524328:AWJ524331 AMM524328:AMN524331 ACQ524328:ACR524331 SU524328:SV524331 IY524328:IZ524331 D524328:D524331 WVK458792:WVL458795 WLO458792:WLP458795 WBS458792:WBT458795 VRW458792:VRX458795 VIA458792:VIB458795 UYE458792:UYF458795 UOI458792:UOJ458795 UEM458792:UEN458795 TUQ458792:TUR458795 TKU458792:TKV458795 TAY458792:TAZ458795 SRC458792:SRD458795 SHG458792:SHH458795 RXK458792:RXL458795 RNO458792:RNP458795 RDS458792:RDT458795 QTW458792:QTX458795 QKA458792:QKB458795 QAE458792:QAF458795 PQI458792:PQJ458795 PGM458792:PGN458795 OWQ458792:OWR458795 OMU458792:OMV458795 OCY458792:OCZ458795 NTC458792:NTD458795 NJG458792:NJH458795 MZK458792:MZL458795 MPO458792:MPP458795 MFS458792:MFT458795 LVW458792:LVX458795 LMA458792:LMB458795 LCE458792:LCF458795 KSI458792:KSJ458795 KIM458792:KIN458795 JYQ458792:JYR458795 JOU458792:JOV458795 JEY458792:JEZ458795 IVC458792:IVD458795 ILG458792:ILH458795 IBK458792:IBL458795 HRO458792:HRP458795 HHS458792:HHT458795 GXW458792:GXX458795 GOA458792:GOB458795 GEE458792:GEF458795 FUI458792:FUJ458795 FKM458792:FKN458795 FAQ458792:FAR458795 EQU458792:EQV458795 EGY458792:EGZ458795 DXC458792:DXD458795 DNG458792:DNH458795 DDK458792:DDL458795 CTO458792:CTP458795 CJS458792:CJT458795 BZW458792:BZX458795 BQA458792:BQB458795 BGE458792:BGF458795 AWI458792:AWJ458795 AMM458792:AMN458795 ACQ458792:ACR458795 SU458792:SV458795 IY458792:IZ458795 D458792:D458795 WVK393256:WVL393259 WLO393256:WLP393259 WBS393256:WBT393259 VRW393256:VRX393259 VIA393256:VIB393259 UYE393256:UYF393259 UOI393256:UOJ393259 UEM393256:UEN393259 TUQ393256:TUR393259 TKU393256:TKV393259 TAY393256:TAZ393259 SRC393256:SRD393259 SHG393256:SHH393259 RXK393256:RXL393259 RNO393256:RNP393259 RDS393256:RDT393259 QTW393256:QTX393259 QKA393256:QKB393259 QAE393256:QAF393259 PQI393256:PQJ393259 PGM393256:PGN393259 OWQ393256:OWR393259 OMU393256:OMV393259 OCY393256:OCZ393259 NTC393256:NTD393259 NJG393256:NJH393259 MZK393256:MZL393259 MPO393256:MPP393259 MFS393256:MFT393259 LVW393256:LVX393259 LMA393256:LMB393259 LCE393256:LCF393259 KSI393256:KSJ393259 KIM393256:KIN393259 JYQ393256:JYR393259 JOU393256:JOV393259 JEY393256:JEZ393259 IVC393256:IVD393259 ILG393256:ILH393259 IBK393256:IBL393259 HRO393256:HRP393259 HHS393256:HHT393259 GXW393256:GXX393259 GOA393256:GOB393259 GEE393256:GEF393259 FUI393256:FUJ393259 FKM393256:FKN393259 FAQ393256:FAR393259 EQU393256:EQV393259 EGY393256:EGZ393259 DXC393256:DXD393259 DNG393256:DNH393259 DDK393256:DDL393259 CTO393256:CTP393259 CJS393256:CJT393259 BZW393256:BZX393259 BQA393256:BQB393259 BGE393256:BGF393259 AWI393256:AWJ393259 AMM393256:AMN393259 ACQ393256:ACR393259 SU393256:SV393259 IY393256:IZ393259 D393256:D393259 WVK327720:WVL327723 WLO327720:WLP327723 WBS327720:WBT327723 VRW327720:VRX327723 VIA327720:VIB327723 UYE327720:UYF327723 UOI327720:UOJ327723 UEM327720:UEN327723 TUQ327720:TUR327723 TKU327720:TKV327723 TAY327720:TAZ327723 SRC327720:SRD327723 SHG327720:SHH327723 RXK327720:RXL327723 RNO327720:RNP327723 RDS327720:RDT327723 QTW327720:QTX327723 QKA327720:QKB327723 QAE327720:QAF327723 PQI327720:PQJ327723 PGM327720:PGN327723 OWQ327720:OWR327723 OMU327720:OMV327723 OCY327720:OCZ327723 NTC327720:NTD327723 NJG327720:NJH327723 MZK327720:MZL327723 MPO327720:MPP327723 MFS327720:MFT327723 LVW327720:LVX327723 LMA327720:LMB327723 LCE327720:LCF327723 KSI327720:KSJ327723 KIM327720:KIN327723 JYQ327720:JYR327723 JOU327720:JOV327723 JEY327720:JEZ327723 IVC327720:IVD327723 ILG327720:ILH327723 IBK327720:IBL327723 HRO327720:HRP327723 HHS327720:HHT327723 GXW327720:GXX327723 GOA327720:GOB327723 GEE327720:GEF327723 FUI327720:FUJ327723 FKM327720:FKN327723 FAQ327720:FAR327723 EQU327720:EQV327723 EGY327720:EGZ327723 DXC327720:DXD327723 DNG327720:DNH327723 DDK327720:DDL327723 CTO327720:CTP327723 CJS327720:CJT327723 BZW327720:BZX327723 BQA327720:BQB327723 BGE327720:BGF327723 AWI327720:AWJ327723 AMM327720:AMN327723 ACQ327720:ACR327723 SU327720:SV327723 IY327720:IZ327723 D327720:D327723 WVK262184:WVL262187 WLO262184:WLP262187 WBS262184:WBT262187 VRW262184:VRX262187 VIA262184:VIB262187 UYE262184:UYF262187 UOI262184:UOJ262187 UEM262184:UEN262187 TUQ262184:TUR262187 TKU262184:TKV262187 TAY262184:TAZ262187 SRC262184:SRD262187 SHG262184:SHH262187 RXK262184:RXL262187 RNO262184:RNP262187 RDS262184:RDT262187 QTW262184:QTX262187 QKA262184:QKB262187 QAE262184:QAF262187 PQI262184:PQJ262187 PGM262184:PGN262187 OWQ262184:OWR262187 OMU262184:OMV262187 OCY262184:OCZ262187 NTC262184:NTD262187 NJG262184:NJH262187 MZK262184:MZL262187 MPO262184:MPP262187 MFS262184:MFT262187 LVW262184:LVX262187 LMA262184:LMB262187 LCE262184:LCF262187 KSI262184:KSJ262187 KIM262184:KIN262187 JYQ262184:JYR262187 JOU262184:JOV262187 JEY262184:JEZ262187 IVC262184:IVD262187 ILG262184:ILH262187 IBK262184:IBL262187 HRO262184:HRP262187 HHS262184:HHT262187 GXW262184:GXX262187 GOA262184:GOB262187 GEE262184:GEF262187 FUI262184:FUJ262187 FKM262184:FKN262187 FAQ262184:FAR262187 EQU262184:EQV262187 EGY262184:EGZ262187 DXC262184:DXD262187 DNG262184:DNH262187 DDK262184:DDL262187 CTO262184:CTP262187 CJS262184:CJT262187 BZW262184:BZX262187 BQA262184:BQB262187 BGE262184:BGF262187 AWI262184:AWJ262187 AMM262184:AMN262187 ACQ262184:ACR262187 SU262184:SV262187 IY262184:IZ262187 D262184:D262187 WVK196648:WVL196651 WLO196648:WLP196651 WBS196648:WBT196651 VRW196648:VRX196651 VIA196648:VIB196651 UYE196648:UYF196651 UOI196648:UOJ196651 UEM196648:UEN196651 TUQ196648:TUR196651 TKU196648:TKV196651 TAY196648:TAZ196651 SRC196648:SRD196651 SHG196648:SHH196651 RXK196648:RXL196651 RNO196648:RNP196651 RDS196648:RDT196651 QTW196648:QTX196651 QKA196648:QKB196651 QAE196648:QAF196651 PQI196648:PQJ196651 PGM196648:PGN196651 OWQ196648:OWR196651 OMU196648:OMV196651 OCY196648:OCZ196651 NTC196648:NTD196651 NJG196648:NJH196651 MZK196648:MZL196651 MPO196648:MPP196651 MFS196648:MFT196651 LVW196648:LVX196651 LMA196648:LMB196651 LCE196648:LCF196651 KSI196648:KSJ196651 KIM196648:KIN196651 JYQ196648:JYR196651 JOU196648:JOV196651 JEY196648:JEZ196651 IVC196648:IVD196651 ILG196648:ILH196651 IBK196648:IBL196651 HRO196648:HRP196651 HHS196648:HHT196651 GXW196648:GXX196651 GOA196648:GOB196651 GEE196648:GEF196651 FUI196648:FUJ196651 FKM196648:FKN196651 FAQ196648:FAR196651 EQU196648:EQV196651 EGY196648:EGZ196651 DXC196648:DXD196651 DNG196648:DNH196651 DDK196648:DDL196651 CTO196648:CTP196651 CJS196648:CJT196651 BZW196648:BZX196651 BQA196648:BQB196651 BGE196648:BGF196651 AWI196648:AWJ196651 AMM196648:AMN196651 ACQ196648:ACR196651 SU196648:SV196651 IY196648:IZ196651 D196648:D196651 WVK131112:WVL131115 WLO131112:WLP131115 WBS131112:WBT131115 VRW131112:VRX131115 VIA131112:VIB131115 UYE131112:UYF131115 UOI131112:UOJ131115 UEM131112:UEN131115 TUQ131112:TUR131115 TKU131112:TKV131115 TAY131112:TAZ131115 SRC131112:SRD131115 SHG131112:SHH131115 RXK131112:RXL131115 RNO131112:RNP131115 RDS131112:RDT131115 QTW131112:QTX131115 QKA131112:QKB131115 QAE131112:QAF131115 PQI131112:PQJ131115 PGM131112:PGN131115 OWQ131112:OWR131115 OMU131112:OMV131115 OCY131112:OCZ131115 NTC131112:NTD131115 NJG131112:NJH131115 MZK131112:MZL131115 MPO131112:MPP131115 MFS131112:MFT131115 LVW131112:LVX131115 LMA131112:LMB131115 LCE131112:LCF131115 KSI131112:KSJ131115 KIM131112:KIN131115 JYQ131112:JYR131115 JOU131112:JOV131115 JEY131112:JEZ131115 IVC131112:IVD131115 ILG131112:ILH131115 IBK131112:IBL131115 HRO131112:HRP131115 HHS131112:HHT131115 GXW131112:GXX131115 GOA131112:GOB131115 GEE131112:GEF131115 FUI131112:FUJ131115 FKM131112:FKN131115 FAQ131112:FAR131115 EQU131112:EQV131115 EGY131112:EGZ131115 DXC131112:DXD131115 DNG131112:DNH131115 DDK131112:DDL131115 CTO131112:CTP131115 CJS131112:CJT131115 BZW131112:BZX131115 BQA131112:BQB131115 BGE131112:BGF131115 AWI131112:AWJ131115 AMM131112:AMN131115 ACQ131112:ACR131115 SU131112:SV131115 IY131112:IZ131115 D131112:D131115 WVK65576:WVL65579 WLO65576:WLP65579 WBS65576:WBT65579 VRW65576:VRX65579 VIA65576:VIB65579 UYE65576:UYF65579 UOI65576:UOJ65579 UEM65576:UEN65579 TUQ65576:TUR65579 TKU65576:TKV65579 TAY65576:TAZ65579 SRC65576:SRD65579 SHG65576:SHH65579 RXK65576:RXL65579 RNO65576:RNP65579 RDS65576:RDT65579 QTW65576:QTX65579 QKA65576:QKB65579 QAE65576:QAF65579 PQI65576:PQJ65579 PGM65576:PGN65579 OWQ65576:OWR65579 OMU65576:OMV65579 OCY65576:OCZ65579 NTC65576:NTD65579 NJG65576:NJH65579 MZK65576:MZL65579 MPO65576:MPP65579 MFS65576:MFT65579 LVW65576:LVX65579 LMA65576:LMB65579 LCE65576:LCF65579 KSI65576:KSJ65579 KIM65576:KIN65579 JYQ65576:JYR65579 JOU65576:JOV65579 JEY65576:JEZ65579 IVC65576:IVD65579 ILG65576:ILH65579 IBK65576:IBL65579 HRO65576:HRP65579 HHS65576:HHT65579 GXW65576:GXX65579 GOA65576:GOB65579 GEE65576:GEF65579 FUI65576:FUJ65579 FKM65576:FKN65579 FAQ65576:FAR65579 EQU65576:EQV65579 EGY65576:EGZ65579 DXC65576:DXD65579 DNG65576:DNH65579 DDK65576:DDL65579 CTO65576:CTP65579 CJS65576:CJT65579 BZW65576:BZX65579 BQA65576:BQB65579 BGE65576:BGF65579 AWI65576:AWJ65579 AMM65576:AMN65579 ACQ65576:ACR65579 SU65576:SV65579 IY65576:IZ65579 D65576:D65579 WVK40:WVL43 WLO40:WLP43 WBS40:WBT43 VRW40:VRX43 VIA40:VIB43 UYE40:UYF43 UOI40:UOJ43 UEM40:UEN43 TUQ40:TUR43 TKU40:TKV43 TAY40:TAZ43 SRC40:SRD43 SHG40:SHH43 RXK40:RXL43 RNO40:RNP43 RDS40:RDT43 QTW40:QTX43 QKA40:QKB43 QAE40:QAF43 PQI40:PQJ43 PGM40:PGN43 OWQ40:OWR43 OMU40:OMV43 OCY40:OCZ43 NTC40:NTD43 NJG40:NJH43 MZK40:MZL43 MPO40:MPP43 MFS40:MFT43 LVW40:LVX43 LMA40:LMB43 LCE40:LCF43 KSI40:KSJ43 KIM40:KIN43 JYQ40:JYR43 JOU40:JOV43 JEY40:JEZ43 IVC40:IVD43 ILG40:ILH43 IBK40:IBL43 HRO40:HRP43 HHS40:HHT43 GXW40:GXX43 GOA40:GOB43 GEE40:GEF43 FUI40:FUJ43 FKM40:FKN43 FAQ40:FAR43 EQU40:EQV43 EGY40:EGZ43 DXC40:DXD43 DNG40:DNH43 DDK40:DDL43 CTO40:CTP43 CJS40:CJT43 BZW40:BZX43 BQA40:BQB43 BGE40:BGF43 AWI40:AWJ43 AMM40:AMN43 ACQ40:ACR43 SU40:SV43 D43">
      <formula1>$D$63:$D$397</formula1>
    </dataValidation>
    <dataValidation type="list" errorStyle="warning" allowBlank="1" showInputMessage="1" showErrorMessage="1" errorTitle="FERC ACCOUNT" error="This FERC Account is not included in the drop-down list. Is this the account you want to use?" sqref="D39:D42">
      <formula1>$D$87:$D$421</formula1>
    </dataValidation>
  </dataValidations>
  <pageMargins left="0.7" right="0.7" top="0.75" bottom="0.75" header="0.3" footer="0.3"/>
  <pageSetup scale="91"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Q142"/>
  <sheetViews>
    <sheetView view="pageBreakPreview" zoomScale="80" zoomScaleNormal="100" zoomScaleSheetLayoutView="80" workbookViewId="0">
      <pane ySplit="7" topLeftCell="A8" activePane="bottomLeft" state="frozen"/>
      <selection activeCell="D15" sqref="D15"/>
      <selection pane="bottomLeft" activeCell="A4" sqref="A4"/>
    </sheetView>
  </sheetViews>
  <sheetFormatPr defaultRowHeight="12.75"/>
  <cols>
    <col min="1" max="1" width="34.140625" style="29" customWidth="1"/>
    <col min="2" max="3" width="10.85546875" style="160" customWidth="1"/>
    <col min="4" max="4" width="9.5703125" style="29" hidden="1" customWidth="1"/>
    <col min="5" max="5" width="9.140625" style="29" hidden="1" customWidth="1"/>
    <col min="6" max="6" width="14.140625" style="29" hidden="1" customWidth="1"/>
    <col min="7" max="7" width="12.28515625" style="29" hidden="1" customWidth="1"/>
    <col min="8" max="8" width="17" style="213" bestFit="1" customWidth="1"/>
    <col min="9" max="9" width="19.5703125" style="213" bestFit="1" customWidth="1"/>
    <col min="10" max="10" width="16.42578125" style="29" customWidth="1"/>
    <col min="11" max="11" width="14.7109375" style="29" bestFit="1" customWidth="1"/>
    <col min="12" max="15" width="9.140625" style="29"/>
    <col min="16" max="16" width="17.85546875" style="29" bestFit="1" customWidth="1"/>
    <col min="17" max="252" width="9.140625" style="29"/>
    <col min="253" max="253" width="27.42578125" style="29" customWidth="1"/>
    <col min="254" max="255" width="10.85546875" style="29" customWidth="1"/>
    <col min="256" max="259" width="0" style="29" hidden="1" customWidth="1"/>
    <col min="260" max="262" width="16.42578125" style="29" customWidth="1"/>
    <col min="263" max="264" width="9" style="29" customWidth="1"/>
    <col min="265" max="508" width="9.140625" style="29"/>
    <col min="509" max="509" width="27.42578125" style="29" customWidth="1"/>
    <col min="510" max="511" width="10.85546875" style="29" customWidth="1"/>
    <col min="512" max="515" width="0" style="29" hidden="1" customWidth="1"/>
    <col min="516" max="518" width="16.42578125" style="29" customWidth="1"/>
    <col min="519" max="520" width="9" style="29" customWidth="1"/>
    <col min="521" max="764" width="9.140625" style="29"/>
    <col min="765" max="765" width="27.42578125" style="29" customWidth="1"/>
    <col min="766" max="767" width="10.85546875" style="29" customWidth="1"/>
    <col min="768" max="771" width="0" style="29" hidden="1" customWidth="1"/>
    <col min="772" max="774" width="16.42578125" style="29" customWidth="1"/>
    <col min="775" max="776" width="9" style="29" customWidth="1"/>
    <col min="777" max="1020" width="9.140625" style="29"/>
    <col min="1021" max="1021" width="27.42578125" style="29" customWidth="1"/>
    <col min="1022" max="1023" width="10.85546875" style="29" customWidth="1"/>
    <col min="1024" max="1027" width="0" style="29" hidden="1" customWidth="1"/>
    <col min="1028" max="1030" width="16.42578125" style="29" customWidth="1"/>
    <col min="1031" max="1032" width="9" style="29" customWidth="1"/>
    <col min="1033" max="1276" width="9.140625" style="29"/>
    <col min="1277" max="1277" width="27.42578125" style="29" customWidth="1"/>
    <col min="1278" max="1279" width="10.85546875" style="29" customWidth="1"/>
    <col min="1280" max="1283" width="0" style="29" hidden="1" customWidth="1"/>
    <col min="1284" max="1286" width="16.42578125" style="29" customWidth="1"/>
    <col min="1287" max="1288" width="9" style="29" customWidth="1"/>
    <col min="1289" max="1532" width="9.140625" style="29"/>
    <col min="1533" max="1533" width="27.42578125" style="29" customWidth="1"/>
    <col min="1534" max="1535" width="10.85546875" style="29" customWidth="1"/>
    <col min="1536" max="1539" width="0" style="29" hidden="1" customWidth="1"/>
    <col min="1540" max="1542" width="16.42578125" style="29" customWidth="1"/>
    <col min="1543" max="1544" width="9" style="29" customWidth="1"/>
    <col min="1545" max="1788" width="9.140625" style="29"/>
    <col min="1789" max="1789" width="27.42578125" style="29" customWidth="1"/>
    <col min="1790" max="1791" width="10.85546875" style="29" customWidth="1"/>
    <col min="1792" max="1795" width="0" style="29" hidden="1" customWidth="1"/>
    <col min="1796" max="1798" width="16.42578125" style="29" customWidth="1"/>
    <col min="1799" max="1800" width="9" style="29" customWidth="1"/>
    <col min="1801" max="2044" width="9.140625" style="29"/>
    <col min="2045" max="2045" width="27.42578125" style="29" customWidth="1"/>
    <col min="2046" max="2047" width="10.85546875" style="29" customWidth="1"/>
    <col min="2048" max="2051" width="0" style="29" hidden="1" customWidth="1"/>
    <col min="2052" max="2054" width="16.42578125" style="29" customWidth="1"/>
    <col min="2055" max="2056" width="9" style="29" customWidth="1"/>
    <col min="2057" max="2300" width="9.140625" style="29"/>
    <col min="2301" max="2301" width="27.42578125" style="29" customWidth="1"/>
    <col min="2302" max="2303" width="10.85546875" style="29" customWidth="1"/>
    <col min="2304" max="2307" width="0" style="29" hidden="1" customWidth="1"/>
    <col min="2308" max="2310" width="16.42578125" style="29" customWidth="1"/>
    <col min="2311" max="2312" width="9" style="29" customWidth="1"/>
    <col min="2313" max="2556" width="9.140625" style="29"/>
    <col min="2557" max="2557" width="27.42578125" style="29" customWidth="1"/>
    <col min="2558" max="2559" width="10.85546875" style="29" customWidth="1"/>
    <col min="2560" max="2563" width="0" style="29" hidden="1" customWidth="1"/>
    <col min="2564" max="2566" width="16.42578125" style="29" customWidth="1"/>
    <col min="2567" max="2568" width="9" style="29" customWidth="1"/>
    <col min="2569" max="2812" width="9.140625" style="29"/>
    <col min="2813" max="2813" width="27.42578125" style="29" customWidth="1"/>
    <col min="2814" max="2815" width="10.85546875" style="29" customWidth="1"/>
    <col min="2816" max="2819" width="0" style="29" hidden="1" customWidth="1"/>
    <col min="2820" max="2822" width="16.42578125" style="29" customWidth="1"/>
    <col min="2823" max="2824" width="9" style="29" customWidth="1"/>
    <col min="2825" max="3068" width="9.140625" style="29"/>
    <col min="3069" max="3069" width="27.42578125" style="29" customWidth="1"/>
    <col min="3070" max="3071" width="10.85546875" style="29" customWidth="1"/>
    <col min="3072" max="3075" width="0" style="29" hidden="1" customWidth="1"/>
    <col min="3076" max="3078" width="16.42578125" style="29" customWidth="1"/>
    <col min="3079" max="3080" width="9" style="29" customWidth="1"/>
    <col min="3081" max="3324" width="9.140625" style="29"/>
    <col min="3325" max="3325" width="27.42578125" style="29" customWidth="1"/>
    <col min="3326" max="3327" width="10.85546875" style="29" customWidth="1"/>
    <col min="3328" max="3331" width="0" style="29" hidden="1" customWidth="1"/>
    <col min="3332" max="3334" width="16.42578125" style="29" customWidth="1"/>
    <col min="3335" max="3336" width="9" style="29" customWidth="1"/>
    <col min="3337" max="3580" width="9.140625" style="29"/>
    <col min="3581" max="3581" width="27.42578125" style="29" customWidth="1"/>
    <col min="3582" max="3583" width="10.85546875" style="29" customWidth="1"/>
    <col min="3584" max="3587" width="0" style="29" hidden="1" customWidth="1"/>
    <col min="3588" max="3590" width="16.42578125" style="29" customWidth="1"/>
    <col min="3591" max="3592" width="9" style="29" customWidth="1"/>
    <col min="3593" max="3836" width="9.140625" style="29"/>
    <col min="3837" max="3837" width="27.42578125" style="29" customWidth="1"/>
    <col min="3838" max="3839" width="10.85546875" style="29" customWidth="1"/>
    <col min="3840" max="3843" width="0" style="29" hidden="1" customWidth="1"/>
    <col min="3844" max="3846" width="16.42578125" style="29" customWidth="1"/>
    <col min="3847" max="3848" width="9" style="29" customWidth="1"/>
    <col min="3849" max="4092" width="9.140625" style="29"/>
    <col min="4093" max="4093" width="27.42578125" style="29" customWidth="1"/>
    <col min="4094" max="4095" width="10.85546875" style="29" customWidth="1"/>
    <col min="4096" max="4099" width="0" style="29" hidden="1" customWidth="1"/>
    <col min="4100" max="4102" width="16.42578125" style="29" customWidth="1"/>
    <col min="4103" max="4104" width="9" style="29" customWidth="1"/>
    <col min="4105" max="4348" width="9.140625" style="29"/>
    <col min="4349" max="4349" width="27.42578125" style="29" customWidth="1"/>
    <col min="4350" max="4351" width="10.85546875" style="29" customWidth="1"/>
    <col min="4352" max="4355" width="0" style="29" hidden="1" customWidth="1"/>
    <col min="4356" max="4358" width="16.42578125" style="29" customWidth="1"/>
    <col min="4359" max="4360" width="9" style="29" customWidth="1"/>
    <col min="4361" max="4604" width="9.140625" style="29"/>
    <col min="4605" max="4605" width="27.42578125" style="29" customWidth="1"/>
    <col min="4606" max="4607" width="10.85546875" style="29" customWidth="1"/>
    <col min="4608" max="4611" width="0" style="29" hidden="1" customWidth="1"/>
    <col min="4612" max="4614" width="16.42578125" style="29" customWidth="1"/>
    <col min="4615" max="4616" width="9" style="29" customWidth="1"/>
    <col min="4617" max="4860" width="9.140625" style="29"/>
    <col min="4861" max="4861" width="27.42578125" style="29" customWidth="1"/>
    <col min="4862" max="4863" width="10.85546875" style="29" customWidth="1"/>
    <col min="4864" max="4867" width="0" style="29" hidden="1" customWidth="1"/>
    <col min="4868" max="4870" width="16.42578125" style="29" customWidth="1"/>
    <col min="4871" max="4872" width="9" style="29" customWidth="1"/>
    <col min="4873" max="5116" width="9.140625" style="29"/>
    <col min="5117" max="5117" width="27.42578125" style="29" customWidth="1"/>
    <col min="5118" max="5119" width="10.85546875" style="29" customWidth="1"/>
    <col min="5120" max="5123" width="0" style="29" hidden="1" customWidth="1"/>
    <col min="5124" max="5126" width="16.42578125" style="29" customWidth="1"/>
    <col min="5127" max="5128" width="9" style="29" customWidth="1"/>
    <col min="5129" max="5372" width="9.140625" style="29"/>
    <col min="5373" max="5373" width="27.42578125" style="29" customWidth="1"/>
    <col min="5374" max="5375" width="10.85546875" style="29" customWidth="1"/>
    <col min="5376" max="5379" width="0" style="29" hidden="1" customWidth="1"/>
    <col min="5380" max="5382" width="16.42578125" style="29" customWidth="1"/>
    <col min="5383" max="5384" width="9" style="29" customWidth="1"/>
    <col min="5385" max="5628" width="9.140625" style="29"/>
    <col min="5629" max="5629" width="27.42578125" style="29" customWidth="1"/>
    <col min="5630" max="5631" width="10.85546875" style="29" customWidth="1"/>
    <col min="5632" max="5635" width="0" style="29" hidden="1" customWidth="1"/>
    <col min="5636" max="5638" width="16.42578125" style="29" customWidth="1"/>
    <col min="5639" max="5640" width="9" style="29" customWidth="1"/>
    <col min="5641" max="5884" width="9.140625" style="29"/>
    <col min="5885" max="5885" width="27.42578125" style="29" customWidth="1"/>
    <col min="5886" max="5887" width="10.85546875" style="29" customWidth="1"/>
    <col min="5888" max="5891" width="0" style="29" hidden="1" customWidth="1"/>
    <col min="5892" max="5894" width="16.42578125" style="29" customWidth="1"/>
    <col min="5895" max="5896" width="9" style="29" customWidth="1"/>
    <col min="5897" max="6140" width="9.140625" style="29"/>
    <col min="6141" max="6141" width="27.42578125" style="29" customWidth="1"/>
    <col min="6142" max="6143" width="10.85546875" style="29" customWidth="1"/>
    <col min="6144" max="6147" width="0" style="29" hidden="1" customWidth="1"/>
    <col min="6148" max="6150" width="16.42578125" style="29" customWidth="1"/>
    <col min="6151" max="6152" width="9" style="29" customWidth="1"/>
    <col min="6153" max="6396" width="9.140625" style="29"/>
    <col min="6397" max="6397" width="27.42578125" style="29" customWidth="1"/>
    <col min="6398" max="6399" width="10.85546875" style="29" customWidth="1"/>
    <col min="6400" max="6403" width="0" style="29" hidden="1" customWidth="1"/>
    <col min="6404" max="6406" width="16.42578125" style="29" customWidth="1"/>
    <col min="6407" max="6408" width="9" style="29" customWidth="1"/>
    <col min="6409" max="6652" width="9.140625" style="29"/>
    <col min="6653" max="6653" width="27.42578125" style="29" customWidth="1"/>
    <col min="6654" max="6655" width="10.85546875" style="29" customWidth="1"/>
    <col min="6656" max="6659" width="0" style="29" hidden="1" customWidth="1"/>
    <col min="6660" max="6662" width="16.42578125" style="29" customWidth="1"/>
    <col min="6663" max="6664" width="9" style="29" customWidth="1"/>
    <col min="6665" max="6908" width="9.140625" style="29"/>
    <col min="6909" max="6909" width="27.42578125" style="29" customWidth="1"/>
    <col min="6910" max="6911" width="10.85546875" style="29" customWidth="1"/>
    <col min="6912" max="6915" width="0" style="29" hidden="1" customWidth="1"/>
    <col min="6916" max="6918" width="16.42578125" style="29" customWidth="1"/>
    <col min="6919" max="6920" width="9" style="29" customWidth="1"/>
    <col min="6921" max="7164" width="9.140625" style="29"/>
    <col min="7165" max="7165" width="27.42578125" style="29" customWidth="1"/>
    <col min="7166" max="7167" width="10.85546875" style="29" customWidth="1"/>
    <col min="7168" max="7171" width="0" style="29" hidden="1" customWidth="1"/>
    <col min="7172" max="7174" width="16.42578125" style="29" customWidth="1"/>
    <col min="7175" max="7176" width="9" style="29" customWidth="1"/>
    <col min="7177" max="7420" width="9.140625" style="29"/>
    <col min="7421" max="7421" width="27.42578125" style="29" customWidth="1"/>
    <col min="7422" max="7423" width="10.85546875" style="29" customWidth="1"/>
    <col min="7424" max="7427" width="0" style="29" hidden="1" customWidth="1"/>
    <col min="7428" max="7430" width="16.42578125" style="29" customWidth="1"/>
    <col min="7431" max="7432" width="9" style="29" customWidth="1"/>
    <col min="7433" max="7676" width="9.140625" style="29"/>
    <col min="7677" max="7677" width="27.42578125" style="29" customWidth="1"/>
    <col min="7678" max="7679" width="10.85546875" style="29" customWidth="1"/>
    <col min="7680" max="7683" width="0" style="29" hidden="1" customWidth="1"/>
    <col min="7684" max="7686" width="16.42578125" style="29" customWidth="1"/>
    <col min="7687" max="7688" width="9" style="29" customWidth="1"/>
    <col min="7689" max="7932" width="9.140625" style="29"/>
    <col min="7933" max="7933" width="27.42578125" style="29" customWidth="1"/>
    <col min="7934" max="7935" width="10.85546875" style="29" customWidth="1"/>
    <col min="7936" max="7939" width="0" style="29" hidden="1" customWidth="1"/>
    <col min="7940" max="7942" width="16.42578125" style="29" customWidth="1"/>
    <col min="7943" max="7944" width="9" style="29" customWidth="1"/>
    <col min="7945" max="8188" width="9.140625" style="29"/>
    <col min="8189" max="8189" width="27.42578125" style="29" customWidth="1"/>
    <col min="8190" max="8191" width="10.85546875" style="29" customWidth="1"/>
    <col min="8192" max="8195" width="0" style="29" hidden="1" customWidth="1"/>
    <col min="8196" max="8198" width="16.42578125" style="29" customWidth="1"/>
    <col min="8199" max="8200" width="9" style="29" customWidth="1"/>
    <col min="8201" max="8444" width="9.140625" style="29"/>
    <col min="8445" max="8445" width="27.42578125" style="29" customWidth="1"/>
    <col min="8446" max="8447" width="10.85546875" style="29" customWidth="1"/>
    <col min="8448" max="8451" width="0" style="29" hidden="1" customWidth="1"/>
    <col min="8452" max="8454" width="16.42578125" style="29" customWidth="1"/>
    <col min="8455" max="8456" width="9" style="29" customWidth="1"/>
    <col min="8457" max="8700" width="9.140625" style="29"/>
    <col min="8701" max="8701" width="27.42578125" style="29" customWidth="1"/>
    <col min="8702" max="8703" width="10.85546875" style="29" customWidth="1"/>
    <col min="8704" max="8707" width="0" style="29" hidden="1" customWidth="1"/>
    <col min="8708" max="8710" width="16.42578125" style="29" customWidth="1"/>
    <col min="8711" max="8712" width="9" style="29" customWidth="1"/>
    <col min="8713" max="8956" width="9.140625" style="29"/>
    <col min="8957" max="8957" width="27.42578125" style="29" customWidth="1"/>
    <col min="8958" max="8959" width="10.85546875" style="29" customWidth="1"/>
    <col min="8960" max="8963" width="0" style="29" hidden="1" customWidth="1"/>
    <col min="8964" max="8966" width="16.42578125" style="29" customWidth="1"/>
    <col min="8967" max="8968" width="9" style="29" customWidth="1"/>
    <col min="8969" max="9212" width="9.140625" style="29"/>
    <col min="9213" max="9213" width="27.42578125" style="29" customWidth="1"/>
    <col min="9214" max="9215" width="10.85546875" style="29" customWidth="1"/>
    <col min="9216" max="9219" width="0" style="29" hidden="1" customWidth="1"/>
    <col min="9220" max="9222" width="16.42578125" style="29" customWidth="1"/>
    <col min="9223" max="9224" width="9" style="29" customWidth="1"/>
    <col min="9225" max="9468" width="9.140625" style="29"/>
    <col min="9469" max="9469" width="27.42578125" style="29" customWidth="1"/>
    <col min="9470" max="9471" width="10.85546875" style="29" customWidth="1"/>
    <col min="9472" max="9475" width="0" style="29" hidden="1" customWidth="1"/>
    <col min="9476" max="9478" width="16.42578125" style="29" customWidth="1"/>
    <col min="9479" max="9480" width="9" style="29" customWidth="1"/>
    <col min="9481" max="9724" width="9.140625" style="29"/>
    <col min="9725" max="9725" width="27.42578125" style="29" customWidth="1"/>
    <col min="9726" max="9727" width="10.85546875" style="29" customWidth="1"/>
    <col min="9728" max="9731" width="0" style="29" hidden="1" customWidth="1"/>
    <col min="9732" max="9734" width="16.42578125" style="29" customWidth="1"/>
    <col min="9735" max="9736" width="9" style="29" customWidth="1"/>
    <col min="9737" max="9980" width="9.140625" style="29"/>
    <col min="9981" max="9981" width="27.42578125" style="29" customWidth="1"/>
    <col min="9982" max="9983" width="10.85546875" style="29" customWidth="1"/>
    <col min="9984" max="9987" width="0" style="29" hidden="1" customWidth="1"/>
    <col min="9988" max="9990" width="16.42578125" style="29" customWidth="1"/>
    <col min="9991" max="9992" width="9" style="29" customWidth="1"/>
    <col min="9993" max="10236" width="9.140625" style="29"/>
    <col min="10237" max="10237" width="27.42578125" style="29" customWidth="1"/>
    <col min="10238" max="10239" width="10.85546875" style="29" customWidth="1"/>
    <col min="10240" max="10243" width="0" style="29" hidden="1" customWidth="1"/>
    <col min="10244" max="10246" width="16.42578125" style="29" customWidth="1"/>
    <col min="10247" max="10248" width="9" style="29" customWidth="1"/>
    <col min="10249" max="10492" width="9.140625" style="29"/>
    <col min="10493" max="10493" width="27.42578125" style="29" customWidth="1"/>
    <col min="10494" max="10495" width="10.85546875" style="29" customWidth="1"/>
    <col min="10496" max="10499" width="0" style="29" hidden="1" customWidth="1"/>
    <col min="10500" max="10502" width="16.42578125" style="29" customWidth="1"/>
    <col min="10503" max="10504" width="9" style="29" customWidth="1"/>
    <col min="10505" max="10748" width="9.140625" style="29"/>
    <col min="10749" max="10749" width="27.42578125" style="29" customWidth="1"/>
    <col min="10750" max="10751" width="10.85546875" style="29" customWidth="1"/>
    <col min="10752" max="10755" width="0" style="29" hidden="1" customWidth="1"/>
    <col min="10756" max="10758" width="16.42578125" style="29" customWidth="1"/>
    <col min="10759" max="10760" width="9" style="29" customWidth="1"/>
    <col min="10761" max="11004" width="9.140625" style="29"/>
    <col min="11005" max="11005" width="27.42578125" style="29" customWidth="1"/>
    <col min="11006" max="11007" width="10.85546875" style="29" customWidth="1"/>
    <col min="11008" max="11011" width="0" style="29" hidden="1" customWidth="1"/>
    <col min="11012" max="11014" width="16.42578125" style="29" customWidth="1"/>
    <col min="11015" max="11016" width="9" style="29" customWidth="1"/>
    <col min="11017" max="11260" width="9.140625" style="29"/>
    <col min="11261" max="11261" width="27.42578125" style="29" customWidth="1"/>
    <col min="11262" max="11263" width="10.85546875" style="29" customWidth="1"/>
    <col min="11264" max="11267" width="0" style="29" hidden="1" customWidth="1"/>
    <col min="11268" max="11270" width="16.42578125" style="29" customWidth="1"/>
    <col min="11271" max="11272" width="9" style="29" customWidth="1"/>
    <col min="11273" max="11516" width="9.140625" style="29"/>
    <col min="11517" max="11517" width="27.42578125" style="29" customWidth="1"/>
    <col min="11518" max="11519" width="10.85546875" style="29" customWidth="1"/>
    <col min="11520" max="11523" width="0" style="29" hidden="1" customWidth="1"/>
    <col min="11524" max="11526" width="16.42578125" style="29" customWidth="1"/>
    <col min="11527" max="11528" width="9" style="29" customWidth="1"/>
    <col min="11529" max="11772" width="9.140625" style="29"/>
    <col min="11773" max="11773" width="27.42578125" style="29" customWidth="1"/>
    <col min="11774" max="11775" width="10.85546875" style="29" customWidth="1"/>
    <col min="11776" max="11779" width="0" style="29" hidden="1" customWidth="1"/>
    <col min="11780" max="11782" width="16.42578125" style="29" customWidth="1"/>
    <col min="11783" max="11784" width="9" style="29" customWidth="1"/>
    <col min="11785" max="12028" width="9.140625" style="29"/>
    <col min="12029" max="12029" width="27.42578125" style="29" customWidth="1"/>
    <col min="12030" max="12031" width="10.85546875" style="29" customWidth="1"/>
    <col min="12032" max="12035" width="0" style="29" hidden="1" customWidth="1"/>
    <col min="12036" max="12038" width="16.42578125" style="29" customWidth="1"/>
    <col min="12039" max="12040" width="9" style="29" customWidth="1"/>
    <col min="12041" max="12284" width="9.140625" style="29"/>
    <col min="12285" max="12285" width="27.42578125" style="29" customWidth="1"/>
    <col min="12286" max="12287" width="10.85546875" style="29" customWidth="1"/>
    <col min="12288" max="12291" width="0" style="29" hidden="1" customWidth="1"/>
    <col min="12292" max="12294" width="16.42578125" style="29" customWidth="1"/>
    <col min="12295" max="12296" width="9" style="29" customWidth="1"/>
    <col min="12297" max="12540" width="9.140625" style="29"/>
    <col min="12541" max="12541" width="27.42578125" style="29" customWidth="1"/>
    <col min="12542" max="12543" width="10.85546875" style="29" customWidth="1"/>
    <col min="12544" max="12547" width="0" style="29" hidden="1" customWidth="1"/>
    <col min="12548" max="12550" width="16.42578125" style="29" customWidth="1"/>
    <col min="12551" max="12552" width="9" style="29" customWidth="1"/>
    <col min="12553" max="12796" width="9.140625" style="29"/>
    <col min="12797" max="12797" width="27.42578125" style="29" customWidth="1"/>
    <col min="12798" max="12799" width="10.85546875" style="29" customWidth="1"/>
    <col min="12800" max="12803" width="0" style="29" hidden="1" customWidth="1"/>
    <col min="12804" max="12806" width="16.42578125" style="29" customWidth="1"/>
    <col min="12807" max="12808" width="9" style="29" customWidth="1"/>
    <col min="12809" max="13052" width="9.140625" style="29"/>
    <col min="13053" max="13053" width="27.42578125" style="29" customWidth="1"/>
    <col min="13054" max="13055" width="10.85546875" style="29" customWidth="1"/>
    <col min="13056" max="13059" width="0" style="29" hidden="1" customWidth="1"/>
    <col min="13060" max="13062" width="16.42578125" style="29" customWidth="1"/>
    <col min="13063" max="13064" width="9" style="29" customWidth="1"/>
    <col min="13065" max="13308" width="9.140625" style="29"/>
    <col min="13309" max="13309" width="27.42578125" style="29" customWidth="1"/>
    <col min="13310" max="13311" width="10.85546875" style="29" customWidth="1"/>
    <col min="13312" max="13315" width="0" style="29" hidden="1" customWidth="1"/>
    <col min="13316" max="13318" width="16.42578125" style="29" customWidth="1"/>
    <col min="13319" max="13320" width="9" style="29" customWidth="1"/>
    <col min="13321" max="13564" width="9.140625" style="29"/>
    <col min="13565" max="13565" width="27.42578125" style="29" customWidth="1"/>
    <col min="13566" max="13567" width="10.85546875" style="29" customWidth="1"/>
    <col min="13568" max="13571" width="0" style="29" hidden="1" customWidth="1"/>
    <col min="13572" max="13574" width="16.42578125" style="29" customWidth="1"/>
    <col min="13575" max="13576" width="9" style="29" customWidth="1"/>
    <col min="13577" max="13820" width="9.140625" style="29"/>
    <col min="13821" max="13821" width="27.42578125" style="29" customWidth="1"/>
    <col min="13822" max="13823" width="10.85546875" style="29" customWidth="1"/>
    <col min="13824" max="13827" width="0" style="29" hidden="1" customWidth="1"/>
    <col min="13828" max="13830" width="16.42578125" style="29" customWidth="1"/>
    <col min="13831" max="13832" width="9" style="29" customWidth="1"/>
    <col min="13833" max="14076" width="9.140625" style="29"/>
    <col min="14077" max="14077" width="27.42578125" style="29" customWidth="1"/>
    <col min="14078" max="14079" width="10.85546875" style="29" customWidth="1"/>
    <col min="14080" max="14083" width="0" style="29" hidden="1" customWidth="1"/>
    <col min="14084" max="14086" width="16.42578125" style="29" customWidth="1"/>
    <col min="14087" max="14088" width="9" style="29" customWidth="1"/>
    <col min="14089" max="14332" width="9.140625" style="29"/>
    <col min="14333" max="14333" width="27.42578125" style="29" customWidth="1"/>
    <col min="14334" max="14335" width="10.85546875" style="29" customWidth="1"/>
    <col min="14336" max="14339" width="0" style="29" hidden="1" customWidth="1"/>
    <col min="14340" max="14342" width="16.42578125" style="29" customWidth="1"/>
    <col min="14343" max="14344" width="9" style="29" customWidth="1"/>
    <col min="14345" max="14588" width="9.140625" style="29"/>
    <col min="14589" max="14589" width="27.42578125" style="29" customWidth="1"/>
    <col min="14590" max="14591" width="10.85546875" style="29" customWidth="1"/>
    <col min="14592" max="14595" width="0" style="29" hidden="1" customWidth="1"/>
    <col min="14596" max="14598" width="16.42578125" style="29" customWidth="1"/>
    <col min="14599" max="14600" width="9" style="29" customWidth="1"/>
    <col min="14601" max="14844" width="9.140625" style="29"/>
    <col min="14845" max="14845" width="27.42578125" style="29" customWidth="1"/>
    <col min="14846" max="14847" width="10.85546875" style="29" customWidth="1"/>
    <col min="14848" max="14851" width="0" style="29" hidden="1" customWidth="1"/>
    <col min="14852" max="14854" width="16.42578125" style="29" customWidth="1"/>
    <col min="14855" max="14856" width="9" style="29" customWidth="1"/>
    <col min="14857" max="15100" width="9.140625" style="29"/>
    <col min="15101" max="15101" width="27.42578125" style="29" customWidth="1"/>
    <col min="15102" max="15103" width="10.85546875" style="29" customWidth="1"/>
    <col min="15104" max="15107" width="0" style="29" hidden="1" customWidth="1"/>
    <col min="15108" max="15110" width="16.42578125" style="29" customWidth="1"/>
    <col min="15111" max="15112" width="9" style="29" customWidth="1"/>
    <col min="15113" max="15356" width="9.140625" style="29"/>
    <col min="15357" max="15357" width="27.42578125" style="29" customWidth="1"/>
    <col min="15358" max="15359" width="10.85546875" style="29" customWidth="1"/>
    <col min="15360" max="15363" width="0" style="29" hidden="1" customWidth="1"/>
    <col min="15364" max="15366" width="16.42578125" style="29" customWidth="1"/>
    <col min="15367" max="15368" width="9" style="29" customWidth="1"/>
    <col min="15369" max="15612" width="9.140625" style="29"/>
    <col min="15613" max="15613" width="27.42578125" style="29" customWidth="1"/>
    <col min="15614" max="15615" width="10.85546875" style="29" customWidth="1"/>
    <col min="15616" max="15619" width="0" style="29" hidden="1" customWidth="1"/>
    <col min="15620" max="15622" width="16.42578125" style="29" customWidth="1"/>
    <col min="15623" max="15624" width="9" style="29" customWidth="1"/>
    <col min="15625" max="15868" width="9.140625" style="29"/>
    <col min="15869" max="15869" width="27.42578125" style="29" customWidth="1"/>
    <col min="15870" max="15871" width="10.85546875" style="29" customWidth="1"/>
    <col min="15872" max="15875" width="0" style="29" hidden="1" customWidth="1"/>
    <col min="15876" max="15878" width="16.42578125" style="29" customWidth="1"/>
    <col min="15879" max="15880" width="9" style="29" customWidth="1"/>
    <col min="15881" max="16124" width="9.140625" style="29"/>
    <col min="16125" max="16125" width="27.42578125" style="29" customWidth="1"/>
    <col min="16126" max="16127" width="10.85546875" style="29" customWidth="1"/>
    <col min="16128" max="16131" width="0" style="29" hidden="1" customWidth="1"/>
    <col min="16132" max="16134" width="16.42578125" style="29" customWidth="1"/>
    <col min="16135" max="16136" width="9" style="29" customWidth="1"/>
    <col min="16137" max="16384" width="9.140625" style="29"/>
  </cols>
  <sheetData>
    <row r="1" spans="1:11">
      <c r="A1" s="13" t="str">
        <f>'Page 8.4'!B1</f>
        <v>PacifiCorp</v>
      </c>
      <c r="D1" s="212"/>
    </row>
    <row r="2" spans="1:11">
      <c r="A2" s="151" t="s">
        <v>566</v>
      </c>
    </row>
    <row r="3" spans="1:11">
      <c r="A3" s="13" t="s">
        <v>104</v>
      </c>
    </row>
    <row r="4" spans="1:11">
      <c r="H4" s="32" t="s">
        <v>275</v>
      </c>
      <c r="I4" s="6" t="s">
        <v>70</v>
      </c>
    </row>
    <row r="5" spans="1:11">
      <c r="H5" s="32" t="s">
        <v>125</v>
      </c>
      <c r="I5" s="20" t="s">
        <v>75</v>
      </c>
    </row>
    <row r="6" spans="1:11">
      <c r="H6" s="33" t="s">
        <v>261</v>
      </c>
      <c r="I6" s="20" t="s">
        <v>277</v>
      </c>
      <c r="J6" s="14" t="s">
        <v>69</v>
      </c>
    </row>
    <row r="7" spans="1:11">
      <c r="A7" s="15" t="s">
        <v>0</v>
      </c>
      <c r="B7" s="16" t="s">
        <v>22</v>
      </c>
      <c r="C7" s="16" t="s">
        <v>23</v>
      </c>
      <c r="D7" s="15" t="s">
        <v>23</v>
      </c>
      <c r="E7" s="121" t="s">
        <v>35</v>
      </c>
      <c r="F7" s="122" t="s">
        <v>73</v>
      </c>
      <c r="G7" s="121" t="s">
        <v>24</v>
      </c>
      <c r="H7" s="34" t="s">
        <v>75</v>
      </c>
      <c r="I7" s="34" t="s">
        <v>278</v>
      </c>
      <c r="J7" s="16" t="s">
        <v>70</v>
      </c>
    </row>
    <row r="8" spans="1:11">
      <c r="A8" s="17"/>
    </row>
    <row r="9" spans="1:11">
      <c r="A9" s="18" t="s">
        <v>1</v>
      </c>
    </row>
    <row r="10" spans="1:11">
      <c r="A10" s="28" t="s">
        <v>262</v>
      </c>
      <c r="B10" s="160">
        <v>312</v>
      </c>
      <c r="C10" s="160" t="str">
        <f>D10</f>
        <v>CAGE</v>
      </c>
      <c r="D10" s="29" t="s">
        <v>263</v>
      </c>
      <c r="E10" s="29" t="s">
        <v>42</v>
      </c>
      <c r="F10" s="29" t="str">
        <f>E10&amp;D10</f>
        <v>STMPCAGE</v>
      </c>
      <c r="G10" s="29" t="str">
        <f t="shared" ref="G10:G15" si="0">B10&amp;D10</f>
        <v>312CAGE</v>
      </c>
      <c r="H10" s="30">
        <f>SUMIF('Pages 8.4.6 - 8.4.19'!$F$10:$F$115,'Page 8.4.4 - 8.4.5'!F10,'Pages 8.4.6 - 8.4.19'!$G$10:$G$115)</f>
        <v>5437023874.8899994</v>
      </c>
      <c r="I10" s="30">
        <f>SUMIF('Pages 8.4.6 - 8.4.19'!$E$10:$E$117,'Page 8.4.4 - 8.4.5'!F10,'Pages 8.4.6 - 8.4.19'!$BK$10:$BK$117)+'Pages 8.4.6 - 8.4.19'!BK16</f>
        <v>5509802892.6670017</v>
      </c>
      <c r="J10" s="214">
        <f t="shared" ref="J10:J15" si="1">I10-H10</f>
        <v>72779017.777002335</v>
      </c>
    </row>
    <row r="11" spans="1:11">
      <c r="A11" s="28" t="s">
        <v>264</v>
      </c>
      <c r="B11" s="160">
        <v>312</v>
      </c>
      <c r="C11" s="160" t="str">
        <f t="shared" ref="C11:C15" si="2">D11</f>
        <v>CAGW</v>
      </c>
      <c r="D11" s="29" t="s">
        <v>265</v>
      </c>
      <c r="E11" s="29" t="s">
        <v>42</v>
      </c>
      <c r="F11" s="29" t="str">
        <f t="shared" ref="F11:F15" si="3">E11&amp;D11</f>
        <v>STMPCAGW</v>
      </c>
      <c r="G11" s="29" t="str">
        <f t="shared" si="0"/>
        <v>312CAGW</v>
      </c>
      <c r="H11" s="30">
        <f>SUMIF('Pages 8.4.6 - 8.4.19'!$F$10:$F$115,'Page 8.4.4 - 8.4.5'!F11,'Pages 8.4.6 - 8.4.19'!$G$10:$G$115)</f>
        <v>108687278.8081864</v>
      </c>
      <c r="I11" s="30">
        <f>SUMIF('Pages 8.4.6 - 8.4.19'!$E$10:$E$117,'Page 8.4.4 - 8.4.5'!F11,'Pages 8.4.6 - 8.4.19'!$BK$10:$BK$117)+'Pages 8.4.6 - 8.4.19'!BK17</f>
        <v>117335749.38818638</v>
      </c>
      <c r="J11" s="214">
        <f t="shared" si="1"/>
        <v>8648470.5799999833</v>
      </c>
    </row>
    <row r="12" spans="1:11">
      <c r="A12" s="23" t="s">
        <v>106</v>
      </c>
      <c r="B12" s="160">
        <v>312</v>
      </c>
      <c r="C12" s="160" t="str">
        <f t="shared" si="2"/>
        <v>SG</v>
      </c>
      <c r="D12" s="29" t="s">
        <v>25</v>
      </c>
      <c r="E12" s="29" t="s">
        <v>42</v>
      </c>
      <c r="F12" s="29" t="str">
        <f t="shared" si="3"/>
        <v>STMPSG</v>
      </c>
      <c r="G12" s="29" t="str">
        <f t="shared" si="0"/>
        <v>312SG</v>
      </c>
      <c r="H12" s="30">
        <f>SUMIF('Pages 8.4.6 - 8.4.19'!$F$10:$F$115,'Page 8.4.4 - 8.4.5'!F12,'Pages 8.4.6 - 8.4.19'!$G$10:$G$115)</f>
        <v>69880198.980000004</v>
      </c>
      <c r="I12" s="30">
        <f>SUMIF('Pages 8.4.6 - 8.4.19'!$E$10:$E$117,'Page 8.4.4 - 8.4.5'!F12,'Pages 8.4.6 - 8.4.19'!$BK$10:$BK$117)+'Pages 8.4.6 - 8.4.19'!BK15</f>
        <v>69880198.980000004</v>
      </c>
      <c r="J12" s="214">
        <f t="shared" si="1"/>
        <v>0</v>
      </c>
    </row>
    <row r="13" spans="1:11">
      <c r="A13" s="28" t="s">
        <v>54</v>
      </c>
      <c r="B13" s="160">
        <v>312</v>
      </c>
      <c r="C13" s="160" t="str">
        <f t="shared" si="2"/>
        <v>CAGE</v>
      </c>
      <c r="D13" s="29" t="s">
        <v>263</v>
      </c>
      <c r="E13" s="29" t="s">
        <v>283</v>
      </c>
      <c r="F13" s="29" t="str">
        <f t="shared" ref="F13" si="4">E13&amp;D13</f>
        <v>STMPBCAGE</v>
      </c>
      <c r="G13" s="29" t="str">
        <f t="shared" si="0"/>
        <v>312CAGE</v>
      </c>
      <c r="H13" s="30">
        <f>SUMIF('Pages 8.4.6 - 8.4.19'!$F$10:$F$115,'Page 8.4.4 - 8.4.5'!F13,'Pages 8.4.6 - 8.4.19'!$G$10:$G$115)</f>
        <v>124621741.38000001</v>
      </c>
      <c r="I13" s="30">
        <f>SUMIF('Pages 8.4.6 - 8.4.19'!$E$10:$E$117,'Page 8.4.4 - 8.4.5'!F13,'Pages 8.4.6 - 8.4.19'!$BK$10:$BK$117)</f>
        <v>128793965.93000002</v>
      </c>
      <c r="J13" s="214">
        <f t="shared" si="1"/>
        <v>4172224.5500000119</v>
      </c>
    </row>
    <row r="14" spans="1:11">
      <c r="A14" s="28" t="s">
        <v>282</v>
      </c>
      <c r="B14" s="160">
        <v>312</v>
      </c>
      <c r="C14" s="160" t="str">
        <f t="shared" si="2"/>
        <v>CAGE</v>
      </c>
      <c r="D14" s="29" t="s">
        <v>263</v>
      </c>
      <c r="E14" s="29" t="s">
        <v>56</v>
      </c>
      <c r="F14" s="29" t="str">
        <f t="shared" si="3"/>
        <v>STMPRCAGE</v>
      </c>
      <c r="G14" s="29" t="str">
        <f t="shared" si="0"/>
        <v>312CAGE</v>
      </c>
      <c r="H14" s="30">
        <f>SUMIF('Pages 8.4.6 - 8.4.19'!$F$10:$F$115,'Page 8.4.4 - 8.4.5'!F14,'Pages 8.4.6 - 8.4.19'!$G$10:$G$115)</f>
        <v>28180136.309999999</v>
      </c>
      <c r="I14" s="30">
        <f>SUMIF('Pages 8.4.6 - 8.4.19'!$E$10:$E$117,'Page 8.4.4 - 8.4.5'!F14,'Pages 8.4.6 - 8.4.19'!$BK$10:$BK$117)</f>
        <v>28180136.309999999</v>
      </c>
      <c r="J14" s="214">
        <f t="shared" si="1"/>
        <v>0</v>
      </c>
      <c r="K14" s="214"/>
    </row>
    <row r="15" spans="1:11">
      <c r="A15" s="23" t="s">
        <v>267</v>
      </c>
      <c r="B15" s="160">
        <v>312</v>
      </c>
      <c r="C15" s="160" t="str">
        <f t="shared" si="2"/>
        <v>JBG</v>
      </c>
      <c r="D15" s="29" t="s">
        <v>266</v>
      </c>
      <c r="E15" s="29" t="s">
        <v>42</v>
      </c>
      <c r="F15" s="29" t="str">
        <f t="shared" si="3"/>
        <v>STMPJBG</v>
      </c>
      <c r="G15" s="29" t="str">
        <f t="shared" si="0"/>
        <v>312JBG</v>
      </c>
      <c r="H15" s="30">
        <f>SUMIF('Pages 8.4.6 - 8.4.19'!$F$10:$F$115,'Page 8.4.4 - 8.4.5'!F15,'Pages 8.4.6 - 8.4.19'!$G$10:$G$115)</f>
        <v>1423832928.3399999</v>
      </c>
      <c r="I15" s="30">
        <f>SUMIF('Pages 8.4.6 - 8.4.19'!$E$10:$E$117,'Page 8.4.4 - 8.4.5'!F15,'Pages 8.4.6 - 8.4.19'!$BK$10:$BK$117)+'Pages 8.4.6 - 8.4.19'!BK18</f>
        <v>1442316198.2220008</v>
      </c>
      <c r="J15" s="214">
        <f t="shared" si="1"/>
        <v>18483269.882000923</v>
      </c>
    </row>
    <row r="16" spans="1:11">
      <c r="A16" s="29" t="s">
        <v>2</v>
      </c>
      <c r="H16" s="215">
        <f>SUBTOTAL(9,H10:H15)</f>
        <v>7192226158.7081861</v>
      </c>
      <c r="I16" s="215">
        <f>SUBTOTAL(9,I10:I15)</f>
        <v>7296309141.4971895</v>
      </c>
      <c r="J16" s="216">
        <f>SUBTOTAL(9,J10:J15)</f>
        <v>104082982.78900325</v>
      </c>
    </row>
    <row r="17" spans="1:10">
      <c r="H17" s="30"/>
      <c r="I17" s="30"/>
      <c r="J17" s="214"/>
    </row>
    <row r="18" spans="1:10">
      <c r="A18" s="13" t="s">
        <v>3</v>
      </c>
      <c r="H18" s="30"/>
      <c r="I18" s="30"/>
      <c r="J18" s="214"/>
    </row>
    <row r="19" spans="1:10">
      <c r="A19" s="29" t="s">
        <v>262</v>
      </c>
      <c r="B19" s="160">
        <v>332</v>
      </c>
      <c r="C19" s="160" t="str">
        <f t="shared" ref="C19:C20" si="5">D19</f>
        <v>CAGE</v>
      </c>
      <c r="D19" s="29" t="s">
        <v>263</v>
      </c>
      <c r="E19" s="29" t="s">
        <v>43</v>
      </c>
      <c r="F19" s="29" t="str">
        <f>E19&amp;D19</f>
        <v>HYDPCAGE</v>
      </c>
      <c r="G19" s="29" t="str">
        <f>B19&amp;D19</f>
        <v>332CAGE</v>
      </c>
      <c r="H19" s="30">
        <f>SUMIF('Pages 8.4.6 - 8.4.19'!$F$10:$F$115,'Page 8.4.4 - 8.4.5'!F19,'Pages 8.4.6 - 8.4.19'!$G$10:$G$115)</f>
        <v>191408269.47999996</v>
      </c>
      <c r="I19" s="30">
        <f>SUMIF('Pages 8.4.6 - 8.4.19'!$E$10:$E$117,'Page 8.4.4 - 8.4.5'!F19,'Pages 8.4.6 - 8.4.19'!$BK$10:$BK$117)</f>
        <v>205921619.98882499</v>
      </c>
      <c r="J19" s="214">
        <f>I19-H19</f>
        <v>14513350.508825034</v>
      </c>
    </row>
    <row r="20" spans="1:10">
      <c r="A20" s="29" t="s">
        <v>264</v>
      </c>
      <c r="B20" s="160">
        <v>332</v>
      </c>
      <c r="C20" s="160" t="str">
        <f t="shared" si="5"/>
        <v>CAGW</v>
      </c>
      <c r="D20" s="29" t="s">
        <v>265</v>
      </c>
      <c r="E20" s="29" t="s">
        <v>43</v>
      </c>
      <c r="F20" s="29" t="str">
        <f>E20&amp;D20</f>
        <v>HYDPCAGW</v>
      </c>
      <c r="G20" s="29" t="str">
        <f>B20&amp;D20</f>
        <v>332CAGW</v>
      </c>
      <c r="H20" s="30">
        <f>SUMIF('Pages 8.4.6 - 8.4.19'!$F$10:$F$115,'Page 8.4.4 - 8.4.5'!F20,'Pages 8.4.6 - 8.4.19'!$G$10:$G$115)</f>
        <v>790787978.75</v>
      </c>
      <c r="I20" s="30">
        <f>SUMIF('Pages 8.4.6 - 8.4.19'!$E$10:$E$117,'Page 8.4.4 - 8.4.5'!F20,'Pages 8.4.6 - 8.4.19'!$BK$10:$BK$117)</f>
        <v>826278603.25135994</v>
      </c>
      <c r="J20" s="214">
        <f>I20-H20</f>
        <v>35490624.50135994</v>
      </c>
    </row>
    <row r="21" spans="1:10" s="22" customFormat="1">
      <c r="A21" s="28" t="s">
        <v>105</v>
      </c>
      <c r="B21" s="160">
        <v>332</v>
      </c>
      <c r="C21" s="160" t="str">
        <f t="shared" ref="C21" si="6">D21</f>
        <v>CAGW</v>
      </c>
      <c r="D21" s="29" t="s">
        <v>265</v>
      </c>
      <c r="E21" s="28" t="s">
        <v>115</v>
      </c>
      <c r="F21" s="29" t="str">
        <f>E21&amp;D21</f>
        <v>HYDPKDCAGW</v>
      </c>
      <c r="G21" s="29" t="str">
        <f>B21&amp;D21</f>
        <v>332CAGW</v>
      </c>
      <c r="H21" s="30">
        <f>SUMIF('Pages 8.4.6 - 8.4.19'!$F$10:$F$115,'Page 8.4.4 - 8.4.5'!F21,'Pages 8.4.6 - 8.4.19'!$G$10:$G$115)</f>
        <v>94642944.979999989</v>
      </c>
      <c r="I21" s="30">
        <f>SUMIF('Pages 8.4.6 - 8.4.19'!$E$10:$E$117,'Page 8.4.4 - 8.4.5'!F21,'Pages 8.4.6 - 8.4.19'!$BK$10:$BK$117)</f>
        <v>94642944.979999989</v>
      </c>
      <c r="J21" s="50">
        <f>I21-H21</f>
        <v>0</v>
      </c>
    </row>
    <row r="22" spans="1:10">
      <c r="A22" s="29" t="s">
        <v>4</v>
      </c>
      <c r="H22" s="215">
        <f>SUBTOTAL(9,H19:H21)</f>
        <v>1076839193.21</v>
      </c>
      <c r="I22" s="215">
        <f>SUBTOTAL(9,I19:I21)</f>
        <v>1126843168.2201848</v>
      </c>
      <c r="J22" s="216">
        <f>SUBTOTAL(9,J19:J21)</f>
        <v>50003975.010184973</v>
      </c>
    </row>
    <row r="23" spans="1:10">
      <c r="H23" s="30"/>
      <c r="I23" s="30"/>
      <c r="J23" s="214"/>
    </row>
    <row r="24" spans="1:10">
      <c r="A24" s="13" t="s">
        <v>5</v>
      </c>
      <c r="H24" s="30"/>
      <c r="I24" s="30"/>
      <c r="J24" s="214"/>
    </row>
    <row r="25" spans="1:10">
      <c r="A25" s="23" t="s">
        <v>262</v>
      </c>
      <c r="B25" s="160">
        <v>343</v>
      </c>
      <c r="C25" s="160" t="str">
        <f t="shared" ref="C25:C28" si="7">D25</f>
        <v>CAGE</v>
      </c>
      <c r="D25" s="23" t="s">
        <v>263</v>
      </c>
      <c r="E25" s="29" t="s">
        <v>44</v>
      </c>
      <c r="F25" s="29" t="str">
        <f>E25&amp;D25</f>
        <v>OTHPCAGE</v>
      </c>
      <c r="G25" s="29" t="str">
        <f>B25&amp;D25</f>
        <v>343CAGE</v>
      </c>
      <c r="H25" s="30">
        <f>SUMIF('Pages 8.4.6 - 8.4.19'!$F$10:$F$115,'Page 8.4.4 - 8.4.5'!F25,'Pages 8.4.6 - 8.4.19'!$G$10:$G$115)</f>
        <v>1470146160.1800001</v>
      </c>
      <c r="I25" s="30">
        <f>SUMIF('Pages 8.4.6 - 8.4.19'!$E$10:$E$117,'Page 8.4.4 - 8.4.5'!F25,'Pages 8.4.6 - 8.4.19'!$BK$10:$BK$117)</f>
        <v>1506162066.3630009</v>
      </c>
      <c r="J25" s="214">
        <f>I25-H25</f>
        <v>36015906.183000803</v>
      </c>
    </row>
    <row r="26" spans="1:10">
      <c r="A26" s="23" t="s">
        <v>264</v>
      </c>
      <c r="B26" s="160">
        <v>343</v>
      </c>
      <c r="C26" s="160" t="str">
        <f t="shared" si="7"/>
        <v>CAGW</v>
      </c>
      <c r="D26" s="23" t="s">
        <v>265</v>
      </c>
      <c r="E26" s="29" t="s">
        <v>44</v>
      </c>
      <c r="F26" s="29" t="str">
        <f>E26&amp;D26</f>
        <v>OTHPCAGW</v>
      </c>
      <c r="G26" s="29" t="str">
        <f>B26&amp;D26</f>
        <v>343CAGW</v>
      </c>
      <c r="H26" s="30">
        <f>SUMIF('Pages 8.4.6 - 8.4.19'!$F$10:$F$115,'Page 8.4.4 - 8.4.5'!F26,'Pages 8.4.6 - 8.4.19'!$G$10:$G$115)</f>
        <v>536879662.71000004</v>
      </c>
      <c r="I26" s="30">
        <f>SUMIF('Pages 8.4.6 - 8.4.19'!$E$10:$E$117,'Page 8.4.4 - 8.4.5'!F26,'Pages 8.4.6 - 8.4.19'!$BK$10:$BK$117)</f>
        <v>531061950.10199994</v>
      </c>
      <c r="J26" s="214">
        <f>I26-H26</f>
        <v>-5817712.6080000997</v>
      </c>
    </row>
    <row r="27" spans="1:10">
      <c r="A27" s="28" t="s">
        <v>268</v>
      </c>
      <c r="B27" s="160">
        <v>343</v>
      </c>
      <c r="C27" s="160" t="str">
        <f t="shared" si="7"/>
        <v>CAGE</v>
      </c>
      <c r="D27" s="28" t="s">
        <v>263</v>
      </c>
      <c r="E27" s="29" t="s">
        <v>273</v>
      </c>
      <c r="F27" s="29" t="str">
        <f>E27&amp;D27</f>
        <v>OTHPWCAGE</v>
      </c>
      <c r="G27" s="29" t="str">
        <f>B27&amp;D27</f>
        <v>343CAGE</v>
      </c>
      <c r="H27" s="30">
        <f>SUMIF('Pages 8.4.6 - 8.4.19'!$F$10:$F$115,'Page 8.4.4 - 8.4.5'!F27,'Pages 8.4.6 - 8.4.19'!$G$10:$G$115)</f>
        <v>1292968695.52</v>
      </c>
      <c r="I27" s="30">
        <f>SUMIF('Pages 8.4.6 - 8.4.19'!$E$10:$E$117,'Page 8.4.4 - 8.4.5'!F27,'Pages 8.4.6 - 8.4.19'!$BK$10:$BK$117)</f>
        <v>1295371521.798285</v>
      </c>
      <c r="J27" s="214">
        <f>I27-H27</f>
        <v>2402826.2782850266</v>
      </c>
    </row>
    <row r="28" spans="1:10">
      <c r="A28" s="23" t="s">
        <v>269</v>
      </c>
      <c r="B28" s="160">
        <v>343</v>
      </c>
      <c r="C28" s="160" t="str">
        <f t="shared" si="7"/>
        <v>CAGW</v>
      </c>
      <c r="D28" s="23" t="s">
        <v>265</v>
      </c>
      <c r="E28" s="29" t="s">
        <v>273</v>
      </c>
      <c r="F28" s="29" t="str">
        <f>E28&amp;D28</f>
        <v>OTHPWCAGW</v>
      </c>
      <c r="G28" s="29" t="str">
        <f>B28&amp;D28</f>
        <v>343CAGW</v>
      </c>
      <c r="H28" s="30">
        <f>SUMIF('Pages 8.4.6 - 8.4.19'!$F$10:$F$115,'Page 8.4.4 - 8.4.5'!F28,'Pages 8.4.6 - 8.4.19'!$G$10:$G$115)</f>
        <v>732758000.24999988</v>
      </c>
      <c r="I28" s="30">
        <f>SUMIF('Pages 8.4.6 - 8.4.19'!$E$10:$E$117,'Page 8.4.4 - 8.4.5'!F28,'Pages 8.4.6 - 8.4.19'!$BK$10:$BK$117)</f>
        <v>727680990.66299903</v>
      </c>
      <c r="J28" s="214">
        <f>I28-H28</f>
        <v>-5077009.5870008469</v>
      </c>
    </row>
    <row r="29" spans="1:10">
      <c r="A29" s="29" t="s">
        <v>6</v>
      </c>
      <c r="H29" s="215">
        <f>SUBTOTAL(9,H25:H28)</f>
        <v>4032752518.6599998</v>
      </c>
      <c r="I29" s="215">
        <f>SUBTOTAL(9,I25:I28)</f>
        <v>4060276528.9262848</v>
      </c>
      <c r="J29" s="216">
        <f>SUBTOTAL(9,J25:J28)</f>
        <v>27524010.266284883</v>
      </c>
    </row>
    <row r="30" spans="1:10">
      <c r="H30" s="30"/>
      <c r="I30" s="30"/>
      <c r="J30" s="214"/>
    </row>
    <row r="31" spans="1:10">
      <c r="A31" s="13" t="s">
        <v>7</v>
      </c>
      <c r="H31" s="30"/>
      <c r="I31" s="30"/>
      <c r="J31" s="214"/>
    </row>
    <row r="32" spans="1:10">
      <c r="A32" s="23" t="s">
        <v>262</v>
      </c>
      <c r="B32" s="160">
        <v>355</v>
      </c>
      <c r="C32" s="160" t="str">
        <f t="shared" ref="C32:C39" si="8">D32</f>
        <v>CAGE</v>
      </c>
      <c r="D32" s="29" t="s">
        <v>263</v>
      </c>
      <c r="E32" s="29" t="s">
        <v>51</v>
      </c>
      <c r="F32" s="29" t="str">
        <f>E32&amp;D32</f>
        <v>TRNPCAGE</v>
      </c>
      <c r="G32" s="29" t="str">
        <f>B32&amp;D32</f>
        <v>355CAGE</v>
      </c>
      <c r="H32" s="30">
        <f>SUMIF('Pages 8.4.6 - 8.4.19'!$F$10:$F$115,'Page 8.4.4 - 8.4.5'!F32,'Pages 8.4.6 - 8.4.19'!$G$10:$G$115)</f>
        <v>4740750280.7999992</v>
      </c>
      <c r="I32" s="30">
        <f>SUMIF('Pages 8.4.6 - 8.4.19'!$E$10:$E$117,'Page 8.4.4 - 8.4.5'!F32,'Pages 8.4.6 - 8.4.19'!$BK$10:$BK$117)</f>
        <v>4719294299.8200111</v>
      </c>
      <c r="J32" s="214">
        <f>I32-H32</f>
        <v>-21455980.979988098</v>
      </c>
    </row>
    <row r="33" spans="1:10">
      <c r="A33" s="23" t="s">
        <v>264</v>
      </c>
      <c r="B33" s="160">
        <v>355</v>
      </c>
      <c r="C33" s="160" t="str">
        <f t="shared" si="8"/>
        <v>CAGW</v>
      </c>
      <c r="D33" s="29" t="s">
        <v>265</v>
      </c>
      <c r="E33" s="29" t="s">
        <v>51</v>
      </c>
      <c r="F33" s="29" t="str">
        <f>E33&amp;D33</f>
        <v>TRNPCAGW</v>
      </c>
      <c r="G33" s="29" t="str">
        <f>B33&amp;D33</f>
        <v>355CAGW</v>
      </c>
      <c r="H33" s="30">
        <f>SUMIF('Pages 8.4.6 - 8.4.19'!$F$10:$F$115,'Page 8.4.4 - 8.4.5'!F33,'Pages 8.4.6 - 8.4.19'!$G$10:$G$115)</f>
        <v>1618180927.8799999</v>
      </c>
      <c r="I33" s="30">
        <f>SUMIF('Pages 8.4.6 - 8.4.19'!$E$10:$E$117,'Page 8.4.4 - 8.4.5'!F33,'Pages 8.4.6 - 8.4.19'!$BK$10:$BK$117)</f>
        <v>1607699753.2040021</v>
      </c>
      <c r="J33" s="214">
        <f>I33-H33</f>
        <v>-10481174.675997734</v>
      </c>
    </row>
    <row r="34" spans="1:10">
      <c r="A34" s="23" t="s">
        <v>267</v>
      </c>
      <c r="B34" s="160">
        <v>355</v>
      </c>
      <c r="C34" s="160" t="str">
        <f t="shared" si="8"/>
        <v>JBG</v>
      </c>
      <c r="D34" s="29" t="s">
        <v>266</v>
      </c>
      <c r="E34" s="29" t="s">
        <v>51</v>
      </c>
      <c r="F34" s="29" t="str">
        <f t="shared" ref="F34:F35" si="9">E34&amp;D34</f>
        <v>TRNPJBG</v>
      </c>
      <c r="G34" s="29" t="str">
        <f t="shared" ref="G34:G35" si="10">B34&amp;D34</f>
        <v>355JBG</v>
      </c>
      <c r="H34" s="30">
        <f>SUMIF('Pages 8.4.6 - 8.4.19'!$F$10:$F$115,'Page 8.4.4 - 8.4.5'!F34,'Pages 8.4.6 - 8.4.19'!$G$10:$G$115)</f>
        <v>93008831.799999997</v>
      </c>
      <c r="I34" s="30">
        <f>SUMIF('Pages 8.4.6 - 8.4.19'!$E$10:$E$117,'Page 8.4.4 - 8.4.5'!F34,'Pages 8.4.6 - 8.4.19'!$BK$10:$BK$117)</f>
        <v>92536632.367000028</v>
      </c>
      <c r="J34" s="214">
        <f t="shared" ref="J34:J35" si="11">I34-H34</f>
        <v>-472199.43299996853</v>
      </c>
    </row>
    <row r="35" spans="1:10">
      <c r="A35" s="23" t="s">
        <v>106</v>
      </c>
      <c r="B35" s="160">
        <v>355</v>
      </c>
      <c r="C35" s="160" t="str">
        <f t="shared" si="8"/>
        <v>SG</v>
      </c>
      <c r="D35" s="29" t="s">
        <v>25</v>
      </c>
      <c r="E35" s="29" t="s">
        <v>51</v>
      </c>
      <c r="F35" s="29" t="str">
        <f t="shared" si="9"/>
        <v>TRNPSG</v>
      </c>
      <c r="G35" s="29" t="str">
        <f t="shared" si="10"/>
        <v>355SG</v>
      </c>
      <c r="H35" s="30">
        <f>SUMIF('Pages 8.4.6 - 8.4.19'!$F$10:$F$115,'Page 8.4.4 - 8.4.5'!F35,'Pages 8.4.6 - 8.4.19'!$G$10:$G$115)</f>
        <v>-5566177.96</v>
      </c>
      <c r="I35" s="30">
        <f>SUMIF('Pages 8.4.6 - 8.4.19'!$E$10:$E$117,'Page 8.4.4 - 8.4.5'!F35,'Pages 8.4.6 - 8.4.19'!$BK$10:$BK$117)</f>
        <v>-5570968.5250000013</v>
      </c>
      <c r="J35" s="214">
        <f t="shared" si="11"/>
        <v>-4790.5650000013411</v>
      </c>
    </row>
    <row r="36" spans="1:10">
      <c r="A36" s="23" t="s">
        <v>285</v>
      </c>
      <c r="B36" s="160">
        <v>355</v>
      </c>
      <c r="C36" s="160" t="str">
        <f t="shared" ref="C36:C38" si="12">D36</f>
        <v>CAGE</v>
      </c>
      <c r="D36" s="29" t="s">
        <v>263</v>
      </c>
      <c r="E36" s="29" t="s">
        <v>284</v>
      </c>
      <c r="F36" s="29" t="str">
        <f t="shared" ref="F36:F38" si="13">E36&amp;D36</f>
        <v>TRNP19CAGE</v>
      </c>
      <c r="G36" s="29" t="str">
        <f t="shared" ref="G36:G38" si="14">B36&amp;D36</f>
        <v>355CAGE</v>
      </c>
      <c r="H36" s="30">
        <f>SUMIF('Pages 8.4.6 - 8.4.19'!$F$10:$F$115,'Page 8.4.4 - 8.4.5'!F36,'Pages 8.4.6 - 8.4.19'!$G$10:$G$115)</f>
        <v>0</v>
      </c>
      <c r="I36" s="30">
        <f>SUMIF('Pages 8.4.6 - 8.4.19'!$E$10:$E$117,'Page 8.4.4 - 8.4.5'!F36,'Pages 8.4.6 - 8.4.19'!$BK$10:$BK$117)</f>
        <v>43142170.1322129</v>
      </c>
      <c r="J36" s="214">
        <f t="shared" ref="J36:J38" si="15">I36-H36</f>
        <v>43142170.1322129</v>
      </c>
    </row>
    <row r="37" spans="1:10">
      <c r="A37" s="23" t="s">
        <v>286</v>
      </c>
      <c r="B37" s="160">
        <v>355</v>
      </c>
      <c r="C37" s="160" t="str">
        <f t="shared" si="12"/>
        <v>CAGW</v>
      </c>
      <c r="D37" s="29" t="s">
        <v>265</v>
      </c>
      <c r="E37" s="29" t="s">
        <v>284</v>
      </c>
      <c r="F37" s="29" t="str">
        <f t="shared" si="13"/>
        <v>TRNP19CAGW</v>
      </c>
      <c r="G37" s="29" t="str">
        <f t="shared" si="14"/>
        <v>355CAGW</v>
      </c>
      <c r="H37" s="30">
        <f>SUMIF('Pages 8.4.6 - 8.4.19'!$F$10:$F$115,'Page 8.4.4 - 8.4.5'!F37,'Pages 8.4.6 - 8.4.19'!$G$10:$G$115)</f>
        <v>0</v>
      </c>
      <c r="I37" s="30">
        <f>SUMIF('Pages 8.4.6 - 8.4.19'!$E$10:$E$117,'Page 8.4.4 - 8.4.5'!F37,'Pages 8.4.6 - 8.4.19'!$BK$10:$BK$117)</f>
        <v>41562496.577652745</v>
      </c>
      <c r="J37" s="214">
        <f t="shared" si="15"/>
        <v>41562496.577652745</v>
      </c>
    </row>
    <row r="38" spans="1:10">
      <c r="A38" s="23" t="s">
        <v>287</v>
      </c>
      <c r="B38" s="160">
        <v>355</v>
      </c>
      <c r="C38" s="160" t="str">
        <f t="shared" si="12"/>
        <v>CAGE</v>
      </c>
      <c r="D38" s="29" t="s">
        <v>263</v>
      </c>
      <c r="E38" s="29" t="s">
        <v>270</v>
      </c>
      <c r="F38" s="29" t="str">
        <f t="shared" si="13"/>
        <v>TRNP20CAGE</v>
      </c>
      <c r="G38" s="29" t="str">
        <f t="shared" si="14"/>
        <v>355CAGE</v>
      </c>
      <c r="H38" s="30">
        <f>SUMIF('Pages 8.4.6 - 8.4.19'!$F$10:$F$115,'Page 8.4.4 - 8.4.5'!F38,'Pages 8.4.6 - 8.4.19'!$G$10:$G$115)</f>
        <v>0</v>
      </c>
      <c r="I38" s="30">
        <f>SUMIF('Pages 8.4.6 - 8.4.19'!$E$10:$E$117,'Page 8.4.4 - 8.4.5'!F38,'Pages 8.4.6 - 8.4.19'!$BK$10:$BK$117)</f>
        <v>201014227.78342596</v>
      </c>
      <c r="J38" s="214">
        <f t="shared" si="15"/>
        <v>201014227.78342596</v>
      </c>
    </row>
    <row r="39" spans="1:10">
      <c r="A39" s="23" t="s">
        <v>288</v>
      </c>
      <c r="B39" s="160">
        <v>355</v>
      </c>
      <c r="C39" s="160" t="str">
        <f t="shared" si="8"/>
        <v>CAGW</v>
      </c>
      <c r="D39" s="29" t="s">
        <v>265</v>
      </c>
      <c r="E39" s="29" t="s">
        <v>270</v>
      </c>
      <c r="F39" s="29" t="str">
        <f>E39&amp;D39</f>
        <v>TRNP20CAGW</v>
      </c>
      <c r="G39" s="29" t="str">
        <f>B39&amp;D39</f>
        <v>355CAGW</v>
      </c>
      <c r="H39" s="30">
        <f>SUMIF('Pages 8.4.6 - 8.4.19'!$F$10:$F$115,'Page 8.4.4 - 8.4.5'!F39,'Pages 8.4.6 - 8.4.19'!$G$10:$G$115)</f>
        <v>0</v>
      </c>
      <c r="I39" s="30">
        <f>SUMIF('Pages 8.4.6 - 8.4.19'!$E$10:$E$117,'Page 8.4.4 - 8.4.5'!F39,'Pages 8.4.6 - 8.4.19'!$BK$10:$BK$117)</f>
        <v>102952559.5764313</v>
      </c>
      <c r="J39" s="214">
        <f>I39-H39</f>
        <v>102952559.5764313</v>
      </c>
    </row>
    <row r="40" spans="1:10">
      <c r="A40" s="29" t="s">
        <v>8</v>
      </c>
      <c r="H40" s="215">
        <f>SUBTOTAL(9,H32:H39)</f>
        <v>6446373862.5199995</v>
      </c>
      <c r="I40" s="215">
        <f>SUBTOTAL(9,I32:I39)</f>
        <v>6802631170.9357367</v>
      </c>
      <c r="J40" s="216">
        <f>SUBTOTAL(9,J32:J39)</f>
        <v>356257308.41573715</v>
      </c>
    </row>
    <row r="41" spans="1:10">
      <c r="H41" s="30"/>
      <c r="I41" s="30"/>
      <c r="J41" s="214"/>
    </row>
    <row r="42" spans="1:10">
      <c r="A42" s="13" t="s">
        <v>9</v>
      </c>
      <c r="H42" s="30"/>
      <c r="I42" s="30"/>
      <c r="J42" s="214"/>
    </row>
    <row r="43" spans="1:10">
      <c r="A43" s="29" t="s">
        <v>10</v>
      </c>
      <c r="B43" s="160" t="s">
        <v>76</v>
      </c>
      <c r="C43" s="160" t="s">
        <v>26</v>
      </c>
      <c r="D43" s="29" t="s">
        <v>26</v>
      </c>
      <c r="E43" s="29" t="s">
        <v>45</v>
      </c>
      <c r="F43" s="29" t="str">
        <f t="shared" ref="F43:F49" si="16">E43&amp;D43</f>
        <v>DSTPCA</v>
      </c>
      <c r="G43" s="29" t="str">
        <f t="shared" ref="G43:G49" si="17">B43&amp;D43</f>
        <v>360-373CA</v>
      </c>
      <c r="H43" s="30">
        <f>SUMIF('Pages 8.4.6 - 8.4.19'!$F$10:$F$115,'Page 8.4.4 - 8.4.5'!F43,'Pages 8.4.6 - 8.4.19'!$G$10:$G$115)</f>
        <v>277722064.80000007</v>
      </c>
      <c r="I43" s="30">
        <f>SUMIF('Pages 8.4.6 - 8.4.19'!$E$10:$E$117,'Page 8.4.4 - 8.4.5'!F43,'Pages 8.4.6 - 8.4.19'!$BK$10:$BK$117)</f>
        <v>312274943.33328635</v>
      </c>
      <c r="J43" s="214">
        <f t="shared" ref="J43:J49" si="18">I43-H43</f>
        <v>34552878.533286273</v>
      </c>
    </row>
    <row r="44" spans="1:10">
      <c r="A44" s="29" t="s">
        <v>11</v>
      </c>
      <c r="B44" s="160" t="s">
        <v>76</v>
      </c>
      <c r="C44" s="160" t="s">
        <v>27</v>
      </c>
      <c r="D44" s="29" t="s">
        <v>27</v>
      </c>
      <c r="E44" s="29" t="s">
        <v>45</v>
      </c>
      <c r="F44" s="29" t="str">
        <f t="shared" si="16"/>
        <v>DSTPOR</v>
      </c>
      <c r="G44" s="29" t="str">
        <f t="shared" si="17"/>
        <v>360-373OR</v>
      </c>
      <c r="H44" s="30">
        <f>SUMIF('Pages 8.4.6 - 8.4.19'!$F$10:$F$115,'Page 8.4.4 - 8.4.5'!F44,'Pages 8.4.6 - 8.4.19'!$G$10:$G$115)</f>
        <v>2153746612.4400001</v>
      </c>
      <c r="I44" s="30">
        <f>SUMIF('Pages 8.4.6 - 8.4.19'!$E$10:$E$117,'Page 8.4.4 - 8.4.5'!F44,'Pages 8.4.6 - 8.4.19'!$BK$10:$BK$117)</f>
        <v>2294306477.0245357</v>
      </c>
      <c r="J44" s="214">
        <f t="shared" si="18"/>
        <v>140559864.5845356</v>
      </c>
    </row>
    <row r="45" spans="1:10">
      <c r="A45" s="29" t="s">
        <v>12</v>
      </c>
      <c r="B45" s="160" t="s">
        <v>76</v>
      </c>
      <c r="C45" s="160" t="s">
        <v>28</v>
      </c>
      <c r="D45" s="29" t="s">
        <v>28</v>
      </c>
      <c r="E45" s="29" t="s">
        <v>45</v>
      </c>
      <c r="F45" s="29" t="str">
        <f t="shared" si="16"/>
        <v>DSTPWA</v>
      </c>
      <c r="G45" s="29" t="str">
        <f t="shared" si="17"/>
        <v>360-373WA</v>
      </c>
      <c r="H45" s="30">
        <f>SUMIF('Pages 8.4.6 - 8.4.19'!$F$10:$F$115,'Page 8.4.4 - 8.4.5'!F45,'Pages 8.4.6 - 8.4.19'!$G$10:$G$115)</f>
        <v>523567015.61999995</v>
      </c>
      <c r="I45" s="30">
        <f>SUMIF('Pages 8.4.6 - 8.4.19'!$E$10:$E$117,'Page 8.4.4 - 8.4.5'!F45,'Pages 8.4.6 - 8.4.19'!$BK$10:$BK$117)</f>
        <v>551435929.11724114</v>
      </c>
      <c r="J45" s="214">
        <f t="shared" si="18"/>
        <v>27868913.497241199</v>
      </c>
    </row>
    <row r="46" spans="1:10">
      <c r="A46" s="29" t="s">
        <v>13</v>
      </c>
      <c r="B46" s="160" t="s">
        <v>76</v>
      </c>
      <c r="C46" s="160" t="s">
        <v>29</v>
      </c>
      <c r="D46" s="29" t="s">
        <v>29</v>
      </c>
      <c r="E46" s="29" t="s">
        <v>45</v>
      </c>
      <c r="F46" s="29" t="str">
        <f t="shared" si="16"/>
        <v>DSTPWYP</v>
      </c>
      <c r="G46" s="29" t="str">
        <f t="shared" si="17"/>
        <v>360-373WYP</v>
      </c>
      <c r="H46" s="30">
        <f>SUMIF('Pages 8.4.6 - 8.4.19'!$F$10:$F$115,'Page 8.4.4 - 8.4.5'!F46,'Pages 8.4.6 - 8.4.19'!$G$10:$G$115)</f>
        <v>632340852.26999998</v>
      </c>
      <c r="I46" s="30">
        <f>SUMIF('Pages 8.4.6 - 8.4.19'!$E$10:$E$117,'Page 8.4.4 - 8.4.5'!F46,'Pages 8.4.6 - 8.4.19'!$BK$10:$BK$117)</f>
        <v>678547698.36513054</v>
      </c>
      <c r="J46" s="214">
        <f t="shared" si="18"/>
        <v>46206846.095130563</v>
      </c>
    </row>
    <row r="47" spans="1:10">
      <c r="A47" s="29" t="s">
        <v>14</v>
      </c>
      <c r="B47" s="160" t="s">
        <v>76</v>
      </c>
      <c r="C47" s="160" t="s">
        <v>30</v>
      </c>
      <c r="D47" s="29" t="s">
        <v>30</v>
      </c>
      <c r="E47" s="29" t="s">
        <v>45</v>
      </c>
      <c r="F47" s="29" t="str">
        <f t="shared" si="16"/>
        <v>DSTPUT</v>
      </c>
      <c r="G47" s="29" t="str">
        <f t="shared" si="17"/>
        <v>360-373UT</v>
      </c>
      <c r="H47" s="30">
        <f>SUMIF('Pages 8.4.6 - 8.4.19'!$F$10:$F$115,'Page 8.4.4 - 8.4.5'!F47,'Pages 8.4.6 - 8.4.19'!$G$10:$G$115)</f>
        <v>3051625176.5099993</v>
      </c>
      <c r="I47" s="30">
        <f>SUMIF('Pages 8.4.6 - 8.4.19'!$E$10:$E$117,'Page 8.4.4 - 8.4.5'!F47,'Pages 8.4.6 - 8.4.19'!$BK$10:$BK$117)</f>
        <v>3279501680.5617704</v>
      </c>
      <c r="J47" s="214">
        <f t="shared" si="18"/>
        <v>227876504.05177116</v>
      </c>
    </row>
    <row r="48" spans="1:10">
      <c r="A48" s="29" t="s">
        <v>15</v>
      </c>
      <c r="B48" s="160" t="s">
        <v>76</v>
      </c>
      <c r="C48" s="160" t="s">
        <v>31</v>
      </c>
      <c r="D48" s="29" t="s">
        <v>31</v>
      </c>
      <c r="E48" s="29" t="s">
        <v>45</v>
      </c>
      <c r="F48" s="29" t="str">
        <f t="shared" si="16"/>
        <v>DSTPID</v>
      </c>
      <c r="G48" s="29" t="str">
        <f t="shared" si="17"/>
        <v>360-373ID</v>
      </c>
      <c r="H48" s="30">
        <f>SUMIF('Pages 8.4.6 - 8.4.19'!$F$10:$F$115,'Page 8.4.4 - 8.4.5'!F48,'Pages 8.4.6 - 8.4.19'!$G$10:$G$115)</f>
        <v>362463737.94999999</v>
      </c>
      <c r="I48" s="30">
        <f>SUMIF('Pages 8.4.6 - 8.4.19'!$E$10:$E$117,'Page 8.4.4 - 8.4.5'!F48,'Pages 8.4.6 - 8.4.19'!$BK$10:$BK$117)</f>
        <v>392387444.24906695</v>
      </c>
      <c r="J48" s="214">
        <f t="shared" si="18"/>
        <v>29923706.299066961</v>
      </c>
    </row>
    <row r="49" spans="1:10">
      <c r="A49" s="29" t="s">
        <v>16</v>
      </c>
      <c r="B49" s="160" t="s">
        <v>76</v>
      </c>
      <c r="C49" s="160" t="s">
        <v>32</v>
      </c>
      <c r="D49" s="29" t="s">
        <v>32</v>
      </c>
      <c r="E49" s="29" t="s">
        <v>45</v>
      </c>
      <c r="F49" s="29" t="str">
        <f t="shared" si="16"/>
        <v>DSTPWYU</v>
      </c>
      <c r="G49" s="29" t="str">
        <f t="shared" si="17"/>
        <v>360-373WYU</v>
      </c>
      <c r="H49" s="30">
        <f>SUMIF('Pages 8.4.6 - 8.4.19'!$F$10:$F$115,'Page 8.4.4 - 8.4.5'!F49,'Pages 8.4.6 - 8.4.19'!$G$10:$G$115)</f>
        <v>137121105.85000002</v>
      </c>
      <c r="I49" s="30">
        <f>SUMIF('Pages 8.4.6 - 8.4.19'!$E$10:$E$117,'Page 8.4.4 - 8.4.5'!F49,'Pages 8.4.6 - 8.4.19'!$BK$10:$BK$117)</f>
        <v>136714628.92900026</v>
      </c>
      <c r="J49" s="214">
        <f t="shared" si="18"/>
        <v>-406476.9209997654</v>
      </c>
    </row>
    <row r="50" spans="1:10">
      <c r="A50" s="29" t="s">
        <v>17</v>
      </c>
      <c r="H50" s="215">
        <f>SUBTOTAL(9,H43:H49)</f>
        <v>7138586565.4399996</v>
      </c>
      <c r="I50" s="215">
        <f>SUBTOTAL(9,I43:I49)</f>
        <v>7645168801.5800314</v>
      </c>
      <c r="J50" s="216">
        <f>SUBTOTAL(9,J43:J49)</f>
        <v>506582236.14003199</v>
      </c>
    </row>
    <row r="51" spans="1:10">
      <c r="H51" s="30"/>
      <c r="I51" s="30"/>
      <c r="J51" s="214"/>
    </row>
    <row r="52" spans="1:10">
      <c r="A52" s="18" t="s">
        <v>18</v>
      </c>
      <c r="H52" s="30"/>
      <c r="I52" s="30"/>
      <c r="J52" s="214"/>
    </row>
    <row r="53" spans="1:10">
      <c r="A53" s="23" t="s">
        <v>10</v>
      </c>
      <c r="B53" s="160">
        <v>397</v>
      </c>
      <c r="C53" s="160" t="str">
        <f t="shared" ref="C53:C78" si="19">D53</f>
        <v>CA</v>
      </c>
      <c r="D53" s="23" t="s">
        <v>26</v>
      </c>
      <c r="E53" s="29" t="s">
        <v>46</v>
      </c>
      <c r="F53" s="29" t="str">
        <f t="shared" ref="F53:F78" si="20">E53&amp;D53</f>
        <v>GNLPCA</v>
      </c>
      <c r="G53" s="29" t="str">
        <f t="shared" ref="G53:G78" si="21">B53&amp;D53</f>
        <v>397CA</v>
      </c>
      <c r="H53" s="30">
        <f>SUMIF('Pages 8.4.6 - 8.4.19'!$F$10:$F$115,'Page 8.4.4 - 8.4.5'!F53,'Pages 8.4.6 - 8.4.19'!$G$10:$G$115)</f>
        <v>19537000.809999999</v>
      </c>
      <c r="I53" s="30">
        <f>SUMIF('Pages 8.4.6 - 8.4.19'!$E$10:$E$117,'Page 8.4.4 - 8.4.5'!F53,'Pages 8.4.6 - 8.4.19'!$BK$10:$BK$117)</f>
        <v>23758163.500561301</v>
      </c>
      <c r="J53" s="214">
        <f t="shared" ref="J53:J78" si="22">I53-H53</f>
        <v>4221162.690561302</v>
      </c>
    </row>
    <row r="54" spans="1:10">
      <c r="A54" s="23" t="s">
        <v>11</v>
      </c>
      <c r="B54" s="160">
        <v>397</v>
      </c>
      <c r="C54" s="160" t="str">
        <f t="shared" si="19"/>
        <v>OR</v>
      </c>
      <c r="D54" s="23" t="s">
        <v>27</v>
      </c>
      <c r="E54" s="29" t="s">
        <v>46</v>
      </c>
      <c r="F54" s="29" t="str">
        <f t="shared" si="20"/>
        <v>GNLPOR</v>
      </c>
      <c r="G54" s="29" t="str">
        <f t="shared" si="21"/>
        <v>397OR</v>
      </c>
      <c r="H54" s="30">
        <f>SUMIF('Pages 8.4.6 - 8.4.19'!$F$10:$F$115,'Page 8.4.4 - 8.4.5'!F54,'Pages 8.4.6 - 8.4.19'!$G$10:$G$115)</f>
        <v>211820506.84999999</v>
      </c>
      <c r="I54" s="30">
        <f>SUMIF('Pages 8.4.6 - 8.4.19'!$E$10:$E$117,'Page 8.4.4 - 8.4.5'!F54,'Pages 8.4.6 - 8.4.19'!$BK$10:$BK$117)</f>
        <v>230236769.65714353</v>
      </c>
      <c r="J54" s="214">
        <f t="shared" si="22"/>
        <v>18416262.807143539</v>
      </c>
    </row>
    <row r="55" spans="1:10">
      <c r="A55" s="23" t="s">
        <v>12</v>
      </c>
      <c r="B55" s="160">
        <v>397</v>
      </c>
      <c r="C55" s="160" t="str">
        <f t="shared" si="19"/>
        <v>WA</v>
      </c>
      <c r="D55" s="23" t="s">
        <v>28</v>
      </c>
      <c r="E55" s="29" t="s">
        <v>46</v>
      </c>
      <c r="F55" s="29" t="str">
        <f t="shared" si="20"/>
        <v>GNLPWA</v>
      </c>
      <c r="G55" s="29" t="str">
        <f t="shared" si="21"/>
        <v>397WA</v>
      </c>
      <c r="H55" s="30">
        <f>SUMIF('Pages 8.4.6 - 8.4.19'!$F$10:$F$115,'Page 8.4.4 - 8.4.5'!F55,'Pages 8.4.6 - 8.4.19'!$G$10:$G$115)</f>
        <v>48303494.560000002</v>
      </c>
      <c r="I55" s="30">
        <f>SUMIF('Pages 8.4.6 - 8.4.19'!$E$10:$E$117,'Page 8.4.4 - 8.4.5'!F55,'Pages 8.4.6 - 8.4.19'!$BK$10:$BK$117)</f>
        <v>49657932.744463168</v>
      </c>
      <c r="J55" s="214">
        <f t="shared" si="22"/>
        <v>1354438.1844631657</v>
      </c>
    </row>
    <row r="56" spans="1:10">
      <c r="A56" s="23" t="s">
        <v>13</v>
      </c>
      <c r="B56" s="160">
        <v>397</v>
      </c>
      <c r="C56" s="160" t="str">
        <f t="shared" si="19"/>
        <v>WYP</v>
      </c>
      <c r="D56" s="23" t="s">
        <v>29</v>
      </c>
      <c r="E56" s="29" t="s">
        <v>46</v>
      </c>
      <c r="F56" s="29" t="str">
        <f t="shared" si="20"/>
        <v>GNLPWYP</v>
      </c>
      <c r="G56" s="29" t="str">
        <f t="shared" si="21"/>
        <v>397WYP</v>
      </c>
      <c r="H56" s="30">
        <f>SUMIF('Pages 8.4.6 - 8.4.19'!$F$10:$F$115,'Page 8.4.4 - 8.4.5'!F56,'Pages 8.4.6 - 8.4.19'!$G$10:$G$115)</f>
        <v>79417923.260000005</v>
      </c>
      <c r="I56" s="30">
        <f>SUMIF('Pages 8.4.6 - 8.4.19'!$E$10:$E$117,'Page 8.4.4 - 8.4.5'!F56,'Pages 8.4.6 - 8.4.19'!$BK$10:$BK$117)</f>
        <v>85445884.750119582</v>
      </c>
      <c r="J56" s="214">
        <f t="shared" si="22"/>
        <v>6027961.4901195765</v>
      </c>
    </row>
    <row r="57" spans="1:10">
      <c r="A57" s="23" t="s">
        <v>14</v>
      </c>
      <c r="B57" s="160">
        <v>397</v>
      </c>
      <c r="C57" s="160" t="str">
        <f t="shared" si="19"/>
        <v>UT</v>
      </c>
      <c r="D57" s="23" t="s">
        <v>30</v>
      </c>
      <c r="E57" s="29" t="s">
        <v>46</v>
      </c>
      <c r="F57" s="29" t="str">
        <f t="shared" si="20"/>
        <v>GNLPUT</v>
      </c>
      <c r="G57" s="29" t="str">
        <f t="shared" si="21"/>
        <v>397UT</v>
      </c>
      <c r="H57" s="30">
        <f>SUMIF('Pages 8.4.6 - 8.4.19'!$F$10:$F$115,'Page 8.4.4 - 8.4.5'!F57,'Pages 8.4.6 - 8.4.19'!$G$10:$G$115)</f>
        <v>227046082.67999998</v>
      </c>
      <c r="I57" s="30">
        <f>SUMIF('Pages 8.4.6 - 8.4.19'!$E$10:$E$117,'Page 8.4.4 - 8.4.5'!F57,'Pages 8.4.6 - 8.4.19'!$BK$10:$BK$117)</f>
        <v>266238612.74138239</v>
      </c>
      <c r="J57" s="214">
        <f t="shared" si="22"/>
        <v>39192530.061382413</v>
      </c>
    </row>
    <row r="58" spans="1:10">
      <c r="A58" s="23" t="s">
        <v>15</v>
      </c>
      <c r="B58" s="160">
        <v>397</v>
      </c>
      <c r="C58" s="160" t="str">
        <f t="shared" si="19"/>
        <v>ID</v>
      </c>
      <c r="D58" s="23" t="s">
        <v>31</v>
      </c>
      <c r="E58" s="29" t="s">
        <v>46</v>
      </c>
      <c r="F58" s="29" t="str">
        <f t="shared" si="20"/>
        <v>GNLPID</v>
      </c>
      <c r="G58" s="29" t="str">
        <f t="shared" si="21"/>
        <v>397ID</v>
      </c>
      <c r="H58" s="30">
        <f>SUMIF('Pages 8.4.6 - 8.4.19'!$F$10:$F$115,'Page 8.4.4 - 8.4.5'!F58,'Pages 8.4.6 - 8.4.19'!$G$10:$G$115)</f>
        <v>44890835.709999993</v>
      </c>
      <c r="I58" s="30">
        <f>SUMIF('Pages 8.4.6 - 8.4.19'!$E$10:$E$117,'Page 8.4.4 - 8.4.5'!F58,'Pages 8.4.6 - 8.4.19'!$BK$10:$BK$117)</f>
        <v>50840839.506626569</v>
      </c>
      <c r="J58" s="214">
        <f t="shared" si="22"/>
        <v>5950003.7966265753</v>
      </c>
    </row>
    <row r="59" spans="1:10">
      <c r="A59" s="23" t="s">
        <v>16</v>
      </c>
      <c r="B59" s="160">
        <v>397</v>
      </c>
      <c r="C59" s="160" t="str">
        <f t="shared" si="19"/>
        <v>WYU</v>
      </c>
      <c r="D59" s="23" t="s">
        <v>32</v>
      </c>
      <c r="E59" s="29" t="s">
        <v>46</v>
      </c>
      <c r="F59" s="29" t="str">
        <f t="shared" si="20"/>
        <v>GNLPWYU</v>
      </c>
      <c r="G59" s="29" t="str">
        <f t="shared" si="21"/>
        <v>397WYU</v>
      </c>
      <c r="H59" s="30">
        <f>SUMIF('Pages 8.4.6 - 8.4.19'!$F$10:$F$115,'Page 8.4.4 - 8.4.5'!F59,'Pages 8.4.6 - 8.4.19'!$G$10:$G$115)</f>
        <v>16921266.509999998</v>
      </c>
      <c r="I59" s="30">
        <f>SUMIF('Pages 8.4.6 - 8.4.19'!$E$10:$E$117,'Page 8.4.4 - 8.4.5'!F59,'Pages 8.4.6 - 8.4.19'!$BK$10:$BK$117)</f>
        <v>16414095.92400001</v>
      </c>
      <c r="J59" s="214">
        <f t="shared" si="22"/>
        <v>-507170.58599998802</v>
      </c>
    </row>
    <row r="60" spans="1:10">
      <c r="A60" s="23" t="s">
        <v>262</v>
      </c>
      <c r="B60" s="160">
        <v>397</v>
      </c>
      <c r="C60" s="160" t="str">
        <f t="shared" si="19"/>
        <v>CAGE</v>
      </c>
      <c r="D60" s="23" t="s">
        <v>263</v>
      </c>
      <c r="E60" s="29" t="s">
        <v>46</v>
      </c>
      <c r="F60" s="29" t="str">
        <f t="shared" si="20"/>
        <v>GNLPCAGE</v>
      </c>
      <c r="G60" s="29" t="str">
        <f t="shared" si="21"/>
        <v>397CAGE</v>
      </c>
      <c r="H60" s="30">
        <f>SUMIF('Pages 8.4.6 - 8.4.19'!$F$10:$F$115,'Page 8.4.4 - 8.4.5'!F60,'Pages 8.4.6 - 8.4.19'!$G$10:$G$115)</f>
        <v>205229144.75999999</v>
      </c>
      <c r="I60" s="30">
        <f>SUMIF('Pages 8.4.6 - 8.4.19'!$E$10:$E$117,'Page 8.4.4 - 8.4.5'!F60,'Pages 8.4.6 - 8.4.19'!$BK$10:$BK$117)</f>
        <v>208510952.35567635</v>
      </c>
      <c r="J60" s="214">
        <f t="shared" si="22"/>
        <v>3281807.5956763625</v>
      </c>
    </row>
    <row r="61" spans="1:10">
      <c r="A61" s="23" t="s">
        <v>264</v>
      </c>
      <c r="B61" s="160">
        <v>397</v>
      </c>
      <c r="C61" s="160" t="str">
        <f t="shared" si="19"/>
        <v>CAGW</v>
      </c>
      <c r="D61" s="23" t="s">
        <v>265</v>
      </c>
      <c r="E61" s="29" t="s">
        <v>46</v>
      </c>
      <c r="F61" s="29" t="str">
        <f t="shared" si="20"/>
        <v>GNLPCAGW</v>
      </c>
      <c r="G61" s="29" t="str">
        <f t="shared" si="21"/>
        <v>397CAGW</v>
      </c>
      <c r="H61" s="30">
        <f>SUMIF('Pages 8.4.6 - 8.4.19'!$F$10:$F$115,'Page 8.4.4 - 8.4.5'!F61,'Pages 8.4.6 - 8.4.19'!$G$10:$G$115)</f>
        <v>70385667.229999989</v>
      </c>
      <c r="I61" s="30">
        <f>SUMIF('Pages 8.4.6 - 8.4.19'!$E$10:$E$117,'Page 8.4.4 - 8.4.5'!F61,'Pages 8.4.6 - 8.4.19'!$BK$10:$BK$117)</f>
        <v>79122693.489644796</v>
      </c>
      <c r="J61" s="214">
        <f t="shared" si="22"/>
        <v>8737026.2596448064</v>
      </c>
    </row>
    <row r="62" spans="1:10">
      <c r="A62" s="23" t="s">
        <v>106</v>
      </c>
      <c r="B62" s="160">
        <v>397</v>
      </c>
      <c r="C62" s="160" t="str">
        <f t="shared" si="19"/>
        <v>SG</v>
      </c>
      <c r="D62" s="23" t="s">
        <v>25</v>
      </c>
      <c r="E62" s="29" t="s">
        <v>46</v>
      </c>
      <c r="F62" s="29" t="str">
        <f t="shared" si="20"/>
        <v>GNLPSG</v>
      </c>
      <c r="G62" s="29" t="str">
        <f t="shared" si="21"/>
        <v>397SG</v>
      </c>
      <c r="H62" s="30">
        <f>SUMIF('Pages 8.4.6 - 8.4.19'!$F$10:$F$115,'Page 8.4.4 - 8.4.5'!F62,'Pages 8.4.6 - 8.4.19'!$G$10:$G$115)</f>
        <v>138683.51</v>
      </c>
      <c r="I62" s="30">
        <f>SUMIF('Pages 8.4.6 - 8.4.19'!$E$10:$E$117,'Page 8.4.4 - 8.4.5'!F62,'Pages 8.4.6 - 8.4.19'!$BK$10:$BK$117)</f>
        <v>138683.51</v>
      </c>
      <c r="J62" s="214">
        <f t="shared" si="22"/>
        <v>0</v>
      </c>
    </row>
    <row r="63" spans="1:10">
      <c r="A63" s="23" t="s">
        <v>19</v>
      </c>
      <c r="B63" s="160">
        <v>397</v>
      </c>
      <c r="C63" s="160" t="str">
        <f t="shared" si="19"/>
        <v>SO</v>
      </c>
      <c r="D63" s="23" t="s">
        <v>33</v>
      </c>
      <c r="E63" s="29" t="s">
        <v>46</v>
      </c>
      <c r="F63" s="29" t="str">
        <f t="shared" si="20"/>
        <v>GNLPSO</v>
      </c>
      <c r="G63" s="29" t="str">
        <f t="shared" si="21"/>
        <v>397SO</v>
      </c>
      <c r="H63" s="30">
        <f>SUMIF('Pages 8.4.6 - 8.4.19'!$F$10:$F$115,'Page 8.4.4 - 8.4.5'!F63,'Pages 8.4.6 - 8.4.19'!$G$10:$G$115)</f>
        <v>310565892.31</v>
      </c>
      <c r="I63" s="30">
        <f>SUMIF('Pages 8.4.6 - 8.4.19'!$E$10:$E$117,'Page 8.4.4 - 8.4.5'!F63,'Pages 8.4.6 - 8.4.19'!$BK$10:$BK$117)</f>
        <v>328755367.09404045</v>
      </c>
      <c r="J63" s="214">
        <f t="shared" si="22"/>
        <v>18189474.784040451</v>
      </c>
    </row>
    <row r="64" spans="1:10" hidden="1">
      <c r="A64" s="23"/>
      <c r="D64" s="21"/>
      <c r="H64" s="30"/>
      <c r="I64" s="30"/>
      <c r="J64" s="214"/>
    </row>
    <row r="65" spans="1:10" hidden="1">
      <c r="A65" s="23"/>
      <c r="D65" s="21"/>
      <c r="H65" s="30"/>
      <c r="I65" s="30"/>
      <c r="J65" s="214"/>
    </row>
    <row r="66" spans="1:10" hidden="1">
      <c r="A66" s="23"/>
      <c r="D66" s="21"/>
      <c r="H66" s="30"/>
      <c r="I66" s="30"/>
      <c r="J66" s="214"/>
    </row>
    <row r="67" spans="1:10" hidden="1">
      <c r="A67" s="23"/>
      <c r="D67" s="21"/>
      <c r="H67" s="30"/>
      <c r="I67" s="30"/>
      <c r="J67" s="214"/>
    </row>
    <row r="68" spans="1:10" hidden="1">
      <c r="A68" s="23"/>
      <c r="D68" s="21"/>
      <c r="H68" s="30"/>
      <c r="I68" s="30"/>
      <c r="J68" s="214"/>
    </row>
    <row r="69" spans="1:10" hidden="1">
      <c r="A69" s="23"/>
      <c r="D69" s="21"/>
      <c r="H69" s="30"/>
      <c r="I69" s="30"/>
      <c r="J69" s="214"/>
    </row>
    <row r="70" spans="1:10" hidden="1">
      <c r="A70" s="23"/>
      <c r="D70" s="21"/>
      <c r="H70" s="30"/>
      <c r="I70" s="30"/>
      <c r="J70" s="214"/>
    </row>
    <row r="71" spans="1:10" hidden="1">
      <c r="A71" s="23"/>
      <c r="D71" s="21"/>
      <c r="H71" s="30"/>
      <c r="I71" s="30"/>
      <c r="J71" s="214"/>
    </row>
    <row r="72" spans="1:10" hidden="1">
      <c r="A72" s="23"/>
      <c r="D72" s="21"/>
      <c r="H72" s="30"/>
      <c r="I72" s="30"/>
      <c r="J72" s="214"/>
    </row>
    <row r="73" spans="1:10" hidden="1">
      <c r="A73" s="23"/>
      <c r="D73" s="21"/>
      <c r="H73" s="30"/>
      <c r="I73" s="30"/>
      <c r="J73" s="214"/>
    </row>
    <row r="74" spans="1:10" hidden="1">
      <c r="A74" s="23"/>
      <c r="D74" s="21"/>
      <c r="H74" s="30"/>
      <c r="I74" s="30"/>
      <c r="J74" s="214"/>
    </row>
    <row r="75" spans="1:10">
      <c r="A75" s="23" t="s">
        <v>267</v>
      </c>
      <c r="B75" s="160">
        <v>397</v>
      </c>
      <c r="C75" s="160" t="str">
        <f t="shared" si="19"/>
        <v>JBG</v>
      </c>
      <c r="D75" s="23" t="s">
        <v>266</v>
      </c>
      <c r="E75" s="29" t="s">
        <v>46</v>
      </c>
      <c r="F75" s="29" t="str">
        <f t="shared" si="20"/>
        <v>GNLPJBG</v>
      </c>
      <c r="G75" s="29" t="str">
        <f t="shared" si="21"/>
        <v>397JBG</v>
      </c>
      <c r="H75" s="30">
        <f>SUMIF('Pages 8.4.6 - 8.4.19'!$F$10:$F$115,'Page 8.4.4 - 8.4.5'!F75,'Pages 8.4.6 - 8.4.19'!$G$10:$G$115)</f>
        <v>22195491.73</v>
      </c>
      <c r="I75" s="30">
        <f>SUMIF('Pages 8.4.6 - 8.4.19'!$E$10:$E$117,'Page 8.4.4 - 8.4.5'!F75,'Pages 8.4.6 - 8.4.19'!$BK$10:$BK$117)</f>
        <v>21378674.435000006</v>
      </c>
      <c r="J75" s="214">
        <f t="shared" si="22"/>
        <v>-816817.29499999434</v>
      </c>
    </row>
    <row r="76" spans="1:10">
      <c r="A76" s="23" t="s">
        <v>280</v>
      </c>
      <c r="B76" s="160">
        <v>397</v>
      </c>
      <c r="C76" s="160" t="str">
        <f t="shared" ref="C76" si="23">D76</f>
        <v>JBE</v>
      </c>
      <c r="D76" s="23" t="s">
        <v>281</v>
      </c>
      <c r="E76" s="29" t="s">
        <v>46</v>
      </c>
      <c r="F76" s="29" t="str">
        <f t="shared" ref="F76" si="24">E76&amp;D76</f>
        <v>GNLPJBE</v>
      </c>
      <c r="G76" s="29" t="str">
        <f t="shared" ref="G76" si="25">B76&amp;D76</f>
        <v>397JBE</v>
      </c>
      <c r="H76" s="30">
        <f>SUMIF('Pages 8.4.6 - 8.4.19'!$F$10:$F$115,'Page 8.4.4 - 8.4.5'!F76,'Pages 8.4.6 - 8.4.19'!$G$10:$G$115)</f>
        <v>0</v>
      </c>
      <c r="I76" s="30">
        <f>SUMIF('Pages 8.4.6 - 8.4.19'!$E$10:$E$117,'Page 8.4.4 - 8.4.5'!F76,'Pages 8.4.6 - 8.4.19'!$BK$10:$BK$117)</f>
        <v>-320.9070000000001</v>
      </c>
      <c r="J76" s="214">
        <f t="shared" ref="J76" si="26">I76-H76</f>
        <v>-320.9070000000001</v>
      </c>
    </row>
    <row r="77" spans="1:10">
      <c r="A77" s="23" t="s">
        <v>20</v>
      </c>
      <c r="B77" s="160">
        <v>397</v>
      </c>
      <c r="C77" s="160" t="str">
        <f t="shared" si="19"/>
        <v>CN</v>
      </c>
      <c r="D77" s="23" t="s">
        <v>34</v>
      </c>
      <c r="E77" s="29" t="s">
        <v>46</v>
      </c>
      <c r="F77" s="29" t="str">
        <f t="shared" si="20"/>
        <v>GNLPCN</v>
      </c>
      <c r="G77" s="29" t="str">
        <f t="shared" si="21"/>
        <v>397CN</v>
      </c>
      <c r="H77" s="30">
        <f>SUMIF('Pages 8.4.6 - 8.4.19'!$F$10:$F$115,'Page 8.4.4 - 8.4.5'!F77,'Pages 8.4.6 - 8.4.19'!$G$10:$G$115)</f>
        <v>17307919.080000002</v>
      </c>
      <c r="I77" s="30">
        <f>SUMIF('Pages 8.4.6 - 8.4.19'!$E$10:$E$117,'Page 8.4.4 - 8.4.5'!F77,'Pages 8.4.6 - 8.4.19'!$BK$10:$BK$117)</f>
        <v>14495899.689000007</v>
      </c>
      <c r="J77" s="214">
        <f t="shared" si="22"/>
        <v>-2812019.3909999952</v>
      </c>
    </row>
    <row r="78" spans="1:10">
      <c r="A78" s="23" t="s">
        <v>271</v>
      </c>
      <c r="B78" s="160">
        <v>397</v>
      </c>
      <c r="C78" s="160" t="str">
        <f t="shared" si="19"/>
        <v>CAEE</v>
      </c>
      <c r="D78" s="23" t="s">
        <v>272</v>
      </c>
      <c r="E78" s="29" t="s">
        <v>46</v>
      </c>
      <c r="F78" s="29" t="str">
        <f t="shared" si="20"/>
        <v>GNLPCAEE</v>
      </c>
      <c r="G78" s="29" t="str">
        <f t="shared" si="21"/>
        <v>397CAEE</v>
      </c>
      <c r="H78" s="30">
        <f>SUMIF('Pages 8.4.6 - 8.4.19'!$F$10:$F$115,'Page 8.4.4 - 8.4.5'!F78,'Pages 8.4.6 - 8.4.19'!$G$10:$G$115)</f>
        <v>3682951.7399999998</v>
      </c>
      <c r="I78" s="30">
        <f>SUMIF('Pages 8.4.6 - 8.4.19'!$E$10:$E$117,'Page 8.4.4 - 8.4.5'!F78,'Pages 8.4.6 - 8.4.19'!$BK$10:$BK$117)</f>
        <v>3631422.2610000032</v>
      </c>
      <c r="J78" s="214">
        <f t="shared" si="22"/>
        <v>-51529.478999996558</v>
      </c>
    </row>
    <row r="79" spans="1:10">
      <c r="A79" s="29" t="s">
        <v>21</v>
      </c>
      <c r="H79" s="215">
        <f>SUBTOTAL(9,H53:H78)</f>
        <v>1277442860.74</v>
      </c>
      <c r="I79" s="215">
        <f>SUBTOTAL(9,I53:I78)</f>
        <v>1378625670.7516577</v>
      </c>
      <c r="J79" s="216">
        <f>SUBTOTAL(9,J53:J78)</f>
        <v>101182810.01165819</v>
      </c>
    </row>
    <row r="80" spans="1:10">
      <c r="H80" s="128"/>
      <c r="I80" s="128"/>
      <c r="J80" s="217"/>
    </row>
    <row r="81" spans="1:10">
      <c r="H81" s="128"/>
      <c r="I81" s="128"/>
      <c r="J81" s="217"/>
    </row>
    <row r="82" spans="1:10">
      <c r="A82" s="13" t="s">
        <v>38</v>
      </c>
      <c r="H82" s="30"/>
      <c r="I82" s="214"/>
      <c r="J82" s="214"/>
    </row>
    <row r="83" spans="1:10">
      <c r="A83" s="23" t="s">
        <v>271</v>
      </c>
      <c r="B83" s="160">
        <v>399</v>
      </c>
      <c r="C83" s="160" t="str">
        <f t="shared" ref="C83" si="27">D83</f>
        <v>CAEE</v>
      </c>
      <c r="D83" s="29" t="s">
        <v>272</v>
      </c>
      <c r="E83" s="29" t="s">
        <v>47</v>
      </c>
      <c r="F83" s="29" t="str">
        <f>E83&amp;D83</f>
        <v>MNGPCAEE</v>
      </c>
      <c r="G83" s="29" t="str">
        <f>B83&amp;D83</f>
        <v>399CAEE</v>
      </c>
      <c r="H83" s="30">
        <f>SUMIF('Pages 8.4.6 - 8.4.19'!$F$10:$F$115,'Page 8.4.4 - 8.4.5'!F83,'Pages 8.4.6 - 8.4.19'!$G$10:$G$115)</f>
        <v>1854827.92</v>
      </c>
      <c r="I83" s="30">
        <f>SUMIF('Pages 8.4.6 - 8.4.19'!$E$10:$E$117,'Page 8.4.4 - 8.4.5'!F83,'Pages 8.4.6 - 8.4.19'!$BK$10:$BK$117)</f>
        <v>1854827.92</v>
      </c>
      <c r="J83" s="214">
        <f t="shared" ref="J83" si="28">I83-H83</f>
        <v>0</v>
      </c>
    </row>
    <row r="84" spans="1:10">
      <c r="A84" s="29" t="s">
        <v>39</v>
      </c>
      <c r="H84" s="215">
        <f>SUBTOTAL(9,H83)</f>
        <v>1854827.92</v>
      </c>
      <c r="I84" s="216">
        <f>SUBTOTAL(9,I83)</f>
        <v>1854827.92</v>
      </c>
      <c r="J84" s="216">
        <f>SUBTOTAL(9,J83)</f>
        <v>0</v>
      </c>
    </row>
    <row r="85" spans="1:10">
      <c r="H85" s="30"/>
      <c r="I85" s="214"/>
      <c r="J85" s="214"/>
    </row>
    <row r="86" spans="1:10">
      <c r="A86" s="13" t="s">
        <v>37</v>
      </c>
      <c r="H86" s="30"/>
      <c r="I86" s="30"/>
      <c r="J86" s="214"/>
    </row>
    <row r="87" spans="1:10">
      <c r="A87" s="28" t="s">
        <v>10</v>
      </c>
      <c r="B87" s="233">
        <v>303</v>
      </c>
      <c r="C87" s="233" t="str">
        <f>D87</f>
        <v>CA</v>
      </c>
      <c r="D87" s="139" t="s">
        <v>26</v>
      </c>
      <c r="E87" s="29" t="s">
        <v>48</v>
      </c>
      <c r="F87" s="29" t="str">
        <f t="shared" ref="F87:F110" si="29">E87&amp;D87</f>
        <v>INTPCA</v>
      </c>
      <c r="G87" s="29" t="str">
        <f t="shared" ref="G87:G110" si="30">B87&amp;D87</f>
        <v>303CA</v>
      </c>
      <c r="H87" s="30">
        <f>SUMIF('Pages 8.4.6 - 8.4.19'!$F$10:$F$115,'Page 8.4.4 - 8.4.5'!F87,'Pages 8.4.6 - 8.4.19'!$G$10:$G$115)</f>
        <v>481167.06</v>
      </c>
      <c r="I87" s="30">
        <f>SUMIF('Pages 8.4.6 - 8.4.19'!$E$10:$E$117,'Page 8.4.4 - 8.4.5'!F87,'Pages 8.4.6 - 8.4.19'!$BK$10:$BK$117)</f>
        <v>1118099.3798356054</v>
      </c>
      <c r="J87" s="214">
        <f t="shared" ref="J87:J110" si="31">I87-H87</f>
        <v>636932.31983560533</v>
      </c>
    </row>
    <row r="88" spans="1:10">
      <c r="A88" s="23" t="s">
        <v>20</v>
      </c>
      <c r="B88" s="233">
        <v>303</v>
      </c>
      <c r="C88" s="233" t="str">
        <f>D88</f>
        <v>CN</v>
      </c>
      <c r="D88" s="139" t="s">
        <v>34</v>
      </c>
      <c r="E88" s="29" t="s">
        <v>48</v>
      </c>
      <c r="F88" s="29" t="str">
        <f t="shared" si="29"/>
        <v>INTPCN</v>
      </c>
      <c r="G88" s="29" t="str">
        <f t="shared" si="30"/>
        <v>303CN</v>
      </c>
      <c r="H88" s="30">
        <f>SUMIF('Pages 8.4.6 - 8.4.19'!$F$10:$F$115,'Page 8.4.4 - 8.4.5'!F88,'Pages 8.4.6 - 8.4.19'!$G$10:$G$115)</f>
        <v>176107083.84999999</v>
      </c>
      <c r="I88" s="30">
        <f>SUMIF('Pages 8.4.6 - 8.4.19'!$E$10:$E$117,'Page 8.4.4 - 8.4.5'!F88,'Pages 8.4.6 - 8.4.19'!$BK$10:$BK$117)</f>
        <v>175494022.00599995</v>
      </c>
      <c r="J88" s="214">
        <f t="shared" si="31"/>
        <v>-613061.84400004148</v>
      </c>
    </row>
    <row r="89" spans="1:10">
      <c r="A89" s="23" t="s">
        <v>267</v>
      </c>
      <c r="B89" s="233">
        <v>303</v>
      </c>
      <c r="C89" s="233" t="str">
        <f>D89</f>
        <v>JBG</v>
      </c>
      <c r="D89" s="140" t="s">
        <v>266</v>
      </c>
      <c r="E89" s="29" t="s">
        <v>48</v>
      </c>
      <c r="F89" s="29" t="str">
        <f t="shared" si="29"/>
        <v>INTPJBG</v>
      </c>
      <c r="G89" s="29" t="str">
        <f t="shared" si="30"/>
        <v>303JBG</v>
      </c>
      <c r="H89" s="30">
        <f>SUMIF('Pages 8.4.6 - 8.4.19'!$F$10:$F$115,'Page 8.4.4 - 8.4.5'!F89,'Pages 8.4.6 - 8.4.19'!$G$10:$G$115)</f>
        <v>2131834.59</v>
      </c>
      <c r="I89" s="30">
        <f>SUMIF('Pages 8.4.6 - 8.4.19'!$E$10:$E$117,'Page 8.4.4 - 8.4.5'!F89,'Pages 8.4.6 - 8.4.19'!$BK$10:$BK$117)</f>
        <v>2131834.59</v>
      </c>
      <c r="J89" s="214">
        <f t="shared" si="31"/>
        <v>0</v>
      </c>
    </row>
    <row r="90" spans="1:10">
      <c r="A90" s="23" t="s">
        <v>15</v>
      </c>
      <c r="B90" s="233">
        <v>303</v>
      </c>
      <c r="C90" s="233" t="str">
        <f t="shared" ref="C90:C110" si="32">D90</f>
        <v>ID</v>
      </c>
      <c r="D90" s="140" t="s">
        <v>31</v>
      </c>
      <c r="E90" s="29" t="s">
        <v>48</v>
      </c>
      <c r="F90" s="29" t="str">
        <f t="shared" si="29"/>
        <v>INTPID</v>
      </c>
      <c r="G90" s="29" t="str">
        <f t="shared" si="30"/>
        <v>303ID</v>
      </c>
      <c r="H90" s="30">
        <f>SUMIF('Pages 8.4.6 - 8.4.19'!$F$10:$F$115,'Page 8.4.4 - 8.4.5'!F90,'Pages 8.4.6 - 8.4.19'!$G$10:$G$115)</f>
        <v>4371145.07</v>
      </c>
      <c r="I90" s="30">
        <f>SUMIF('Pages 8.4.6 - 8.4.19'!$E$10:$E$117,'Page 8.4.4 - 8.4.5'!F90,'Pages 8.4.6 - 8.4.19'!$BK$10:$BK$117)</f>
        <v>4369592.6030000057</v>
      </c>
      <c r="J90" s="214">
        <f t="shared" si="31"/>
        <v>-1552.4669999945909</v>
      </c>
    </row>
    <row r="91" spans="1:10">
      <c r="A91" s="23" t="s">
        <v>11</v>
      </c>
      <c r="B91" s="233">
        <v>303</v>
      </c>
      <c r="C91" s="233" t="str">
        <f t="shared" si="32"/>
        <v>OR</v>
      </c>
      <c r="D91" s="139" t="s">
        <v>27</v>
      </c>
      <c r="E91" s="29" t="s">
        <v>48</v>
      </c>
      <c r="F91" s="29" t="str">
        <f t="shared" si="29"/>
        <v>INTPOR</v>
      </c>
      <c r="G91" s="29" t="str">
        <f t="shared" si="30"/>
        <v>303OR</v>
      </c>
      <c r="H91" s="30">
        <f>SUMIF('Pages 8.4.6 - 8.4.19'!$F$10:$F$115,'Page 8.4.4 - 8.4.5'!F91,'Pages 8.4.6 - 8.4.19'!$G$10:$G$115)</f>
        <v>4615240.8600000003</v>
      </c>
      <c r="I91" s="30">
        <f>SUMIF('Pages 8.4.6 - 8.4.19'!$E$10:$E$117,'Page 8.4.4 - 8.4.5'!F91,'Pages 8.4.6 - 8.4.19'!$BK$10:$BK$117)</f>
        <v>4932993.9138900554</v>
      </c>
      <c r="J91" s="214">
        <f t="shared" si="31"/>
        <v>317753.05389005505</v>
      </c>
    </row>
    <row r="92" spans="1:10">
      <c r="A92" s="23" t="s">
        <v>271</v>
      </c>
      <c r="B92" s="233">
        <v>303</v>
      </c>
      <c r="C92" s="233" t="str">
        <f t="shared" si="32"/>
        <v>CAEE</v>
      </c>
      <c r="D92" s="139" t="s">
        <v>272</v>
      </c>
      <c r="E92" s="29" t="s">
        <v>48</v>
      </c>
      <c r="F92" s="29" t="str">
        <f t="shared" si="29"/>
        <v>INTPCAEE</v>
      </c>
      <c r="G92" s="29" t="str">
        <f t="shared" si="30"/>
        <v>303CAEE</v>
      </c>
      <c r="H92" s="30">
        <f>SUMIF('Pages 8.4.6 - 8.4.19'!$F$10:$F$115,'Page 8.4.4 - 8.4.5'!F92,'Pages 8.4.6 - 8.4.19'!$G$10:$G$115)</f>
        <v>0</v>
      </c>
      <c r="I92" s="30">
        <f>SUMIF('Pages 8.4.6 - 8.4.19'!$E$10:$E$117,'Page 8.4.4 - 8.4.5'!F92,'Pages 8.4.6 - 8.4.19'!$BK$10:$BK$117)</f>
        <v>-1106268.8070000005</v>
      </c>
      <c r="J92" s="214">
        <f t="shared" si="31"/>
        <v>-1106268.8070000005</v>
      </c>
    </row>
    <row r="93" spans="1:10">
      <c r="A93" s="23" t="s">
        <v>106</v>
      </c>
      <c r="B93" s="233">
        <v>303</v>
      </c>
      <c r="C93" s="233" t="str">
        <f t="shared" si="32"/>
        <v>SG</v>
      </c>
      <c r="D93" s="139" t="s">
        <v>25</v>
      </c>
      <c r="E93" s="29" t="s">
        <v>48</v>
      </c>
      <c r="F93" s="29" t="str">
        <f t="shared" si="29"/>
        <v>INTPSG</v>
      </c>
      <c r="G93" s="29" t="str">
        <f t="shared" si="30"/>
        <v>303SG</v>
      </c>
      <c r="H93" s="30">
        <f>SUMIF('Pages 8.4.6 - 8.4.19'!$F$10:$F$115,'Page 8.4.4 - 8.4.5'!F93,'Pages 8.4.6 - 8.4.19'!$G$10:$G$115)</f>
        <v>1600187.12</v>
      </c>
      <c r="I93" s="30">
        <f>SUMIF('Pages 8.4.6 - 8.4.19'!$E$10:$E$117,'Page 8.4.4 - 8.4.5'!F93,'Pages 8.4.6 - 8.4.19'!$BK$10:$BK$117)</f>
        <v>1600187.12</v>
      </c>
      <c r="J93" s="214">
        <f t="shared" si="31"/>
        <v>0</v>
      </c>
    </row>
    <row r="94" spans="1:10">
      <c r="A94" s="23" t="s">
        <v>123</v>
      </c>
      <c r="B94" s="233">
        <v>303</v>
      </c>
      <c r="C94" s="233" t="str">
        <f t="shared" si="32"/>
        <v>CAGW</v>
      </c>
      <c r="D94" s="139" t="s">
        <v>265</v>
      </c>
      <c r="E94" s="29" t="s">
        <v>48</v>
      </c>
      <c r="F94" s="29" t="s">
        <v>276</v>
      </c>
      <c r="G94" s="29" t="str">
        <f t="shared" si="30"/>
        <v>303CAGW</v>
      </c>
      <c r="H94" s="30">
        <f>SUMIF('Pages 8.4.6 - 8.4.19'!$F$10:$F$115,'Page 8.4.4 - 8.4.5'!F94,'Pages 8.4.6 - 8.4.19'!$G$10:$G$115)</f>
        <v>74111749.809999987</v>
      </c>
      <c r="I94" s="30">
        <f>SUMIF('Pages 8.4.6 - 8.4.19'!$E$10:$E$117,'Page 8.4.4 - 8.4.5'!F94,'Pages 8.4.6 - 8.4.19'!$BK$10:$BK$117)</f>
        <v>74111749.809999987</v>
      </c>
      <c r="J94" s="214">
        <f t="shared" si="31"/>
        <v>0</v>
      </c>
    </row>
    <row r="95" spans="1:10">
      <c r="A95" s="28" t="s">
        <v>262</v>
      </c>
      <c r="B95" s="233">
        <v>303</v>
      </c>
      <c r="C95" s="233" t="str">
        <f t="shared" si="32"/>
        <v>CAGE</v>
      </c>
      <c r="D95" s="139" t="s">
        <v>263</v>
      </c>
      <c r="E95" s="29" t="s">
        <v>48</v>
      </c>
      <c r="F95" s="29" t="str">
        <f t="shared" si="29"/>
        <v>INTPCAGE</v>
      </c>
      <c r="G95" s="29" t="str">
        <f t="shared" si="30"/>
        <v>303CAGE</v>
      </c>
      <c r="H95" s="30">
        <f>SUMIF('Pages 8.4.6 - 8.4.19'!$F$10:$F$115,'Page 8.4.4 - 8.4.5'!F95,'Pages 8.4.6 - 8.4.19'!$G$10:$G$115)</f>
        <v>90727911.049999997</v>
      </c>
      <c r="I95" s="30">
        <f>SUMIF('Pages 8.4.6 - 8.4.19'!$E$10:$E$117,'Page 8.4.4 - 8.4.5'!F95,'Pages 8.4.6 - 8.4.19'!$BK$10:$BK$117)</f>
        <v>89055610.457000121</v>
      </c>
      <c r="J95" s="214">
        <f t="shared" si="31"/>
        <v>-1672300.5929998755</v>
      </c>
    </row>
    <row r="96" spans="1:10">
      <c r="A96" s="28" t="s">
        <v>264</v>
      </c>
      <c r="B96" s="233">
        <v>303</v>
      </c>
      <c r="C96" s="233" t="str">
        <f t="shared" si="32"/>
        <v>CAGW</v>
      </c>
      <c r="D96" s="139" t="s">
        <v>265</v>
      </c>
      <c r="E96" s="29" t="s">
        <v>48</v>
      </c>
      <c r="F96" s="29" t="str">
        <f t="shared" si="29"/>
        <v>INTPCAGW</v>
      </c>
      <c r="G96" s="29" t="str">
        <f t="shared" si="30"/>
        <v>303CAGW</v>
      </c>
      <c r="H96" s="30">
        <f>SUMIF('Pages 8.4.6 - 8.4.19'!$F$10:$F$115,'Page 8.4.4 - 8.4.5'!F96,'Pages 8.4.6 - 8.4.19'!$G$10:$G$115)</f>
        <v>83469914.860000014</v>
      </c>
      <c r="I96" s="30">
        <f>SUMIF('Pages 8.4.6 - 8.4.19'!$E$10:$E$117,'Page 8.4.4 - 8.4.5'!F96,'Pages 8.4.6 - 8.4.19'!$BK$10:$BK$117)</f>
        <v>78792755.539000124</v>
      </c>
      <c r="J96" s="214">
        <f t="shared" si="31"/>
        <v>-4677159.3209998906</v>
      </c>
    </row>
    <row r="97" spans="1:10">
      <c r="A97" s="23" t="s">
        <v>19</v>
      </c>
      <c r="B97" s="233">
        <v>303</v>
      </c>
      <c r="C97" s="233" t="str">
        <f t="shared" si="32"/>
        <v>SO</v>
      </c>
      <c r="D97" s="139" t="s">
        <v>33</v>
      </c>
      <c r="E97" s="29" t="s">
        <v>48</v>
      </c>
      <c r="F97" s="29" t="str">
        <f t="shared" si="29"/>
        <v>INTPSO</v>
      </c>
      <c r="G97" s="29" t="str">
        <f t="shared" si="30"/>
        <v>303SO</v>
      </c>
      <c r="H97" s="30">
        <f>SUMIF('Pages 8.4.6 - 8.4.19'!$F$10:$F$115,'Page 8.4.4 - 8.4.5'!F97,'Pages 8.4.6 - 8.4.19'!$G$10:$G$115)</f>
        <v>385727442.81999999</v>
      </c>
      <c r="I97" s="30">
        <f>SUMIF('Pages 8.4.6 - 8.4.19'!$E$10:$E$117,'Page 8.4.4 - 8.4.5'!F97,'Pages 8.4.6 - 8.4.19'!$BK$10:$BK$117)</f>
        <v>403194225.41936707</v>
      </c>
      <c r="J97" s="214">
        <f t="shared" si="31"/>
        <v>17466782.599367082</v>
      </c>
    </row>
    <row r="98" spans="1:10" hidden="1">
      <c r="A98" s="23"/>
      <c r="B98" s="233"/>
      <c r="C98" s="233"/>
      <c r="D98" s="139"/>
      <c r="H98" s="30"/>
      <c r="I98" s="30"/>
      <c r="J98" s="214"/>
    </row>
    <row r="99" spans="1:10">
      <c r="A99" s="23" t="s">
        <v>262</v>
      </c>
      <c r="B99" s="233">
        <v>303</v>
      </c>
      <c r="C99" s="233" t="str">
        <f t="shared" si="32"/>
        <v>CAGE</v>
      </c>
      <c r="D99" s="139" t="s">
        <v>263</v>
      </c>
      <c r="E99" s="29" t="s">
        <v>289</v>
      </c>
      <c r="F99" s="29" t="str">
        <f t="shared" ref="F99" si="33">E99&amp;D99</f>
        <v>INTPHCAGE</v>
      </c>
      <c r="G99" s="29" t="str">
        <f t="shared" ref="G99" si="34">B99&amp;D99</f>
        <v>303CAGE</v>
      </c>
      <c r="H99" s="30">
        <f>SUMIF('Pages 8.4.6 - 8.4.19'!$F$10:$F$115,'Page 8.4.4 - 8.4.5'!F99,'Pages 8.4.6 - 8.4.19'!$G$10:$G$115)</f>
        <v>10579623.739999998</v>
      </c>
      <c r="I99" s="30">
        <f>SUMIF('Pages 8.4.6 - 8.4.19'!$E$10:$E$117,'Page 8.4.4 - 8.4.5'!F99,'Pages 8.4.6 - 8.4.19'!$BK$10:$BK$117)</f>
        <v>10579623.739999998</v>
      </c>
      <c r="J99" s="214">
        <f t="shared" ref="J99" si="35">I99-H99</f>
        <v>0</v>
      </c>
    </row>
    <row r="100" spans="1:10">
      <c r="A100" s="218" t="s">
        <v>264</v>
      </c>
      <c r="B100" s="233">
        <v>303</v>
      </c>
      <c r="C100" s="233" t="s">
        <v>265</v>
      </c>
      <c r="D100" s="139" t="s">
        <v>265</v>
      </c>
      <c r="E100" s="142" t="s">
        <v>289</v>
      </c>
      <c r="F100" s="142" t="s">
        <v>564</v>
      </c>
      <c r="G100" s="142" t="s">
        <v>565</v>
      </c>
      <c r="H100" s="143">
        <v>100504607.99999999</v>
      </c>
      <c r="I100" s="30">
        <f>SUMIF('Pages 8.4.6 - 8.4.19'!$E$10:$E$117,'Page 8.4.4 - 8.4.5'!F100,'Pages 8.4.6 - 8.4.19'!$BK$10:$BK$117)</f>
        <v>100504607.99999999</v>
      </c>
      <c r="J100" s="214">
        <f t="shared" ref="J100" si="36">I100-H100</f>
        <v>0</v>
      </c>
    </row>
    <row r="101" spans="1:10" hidden="1">
      <c r="A101" s="23"/>
      <c r="B101" s="233"/>
      <c r="C101" s="233"/>
      <c r="D101" s="139"/>
      <c r="H101" s="30"/>
      <c r="I101" s="30"/>
      <c r="J101" s="214"/>
    </row>
    <row r="102" spans="1:10" hidden="1">
      <c r="A102" s="23"/>
      <c r="B102" s="233"/>
      <c r="C102" s="233"/>
      <c r="D102" s="139"/>
      <c r="H102" s="30"/>
      <c r="I102" s="30"/>
      <c r="J102" s="214"/>
    </row>
    <row r="103" spans="1:10" hidden="1">
      <c r="A103" s="23"/>
      <c r="B103" s="233"/>
      <c r="C103" s="233"/>
      <c r="D103" s="139"/>
      <c r="H103" s="30"/>
      <c r="I103" s="30"/>
      <c r="J103" s="214"/>
    </row>
    <row r="104" spans="1:10" hidden="1">
      <c r="A104" s="23"/>
      <c r="B104" s="233"/>
      <c r="C104" s="233"/>
      <c r="D104" s="139"/>
      <c r="H104" s="30"/>
      <c r="I104" s="30"/>
      <c r="J104" s="214"/>
    </row>
    <row r="105" spans="1:10" hidden="1">
      <c r="A105" s="23"/>
      <c r="B105" s="233"/>
      <c r="C105" s="233"/>
      <c r="D105" s="139"/>
      <c r="H105" s="30"/>
      <c r="I105" s="30"/>
      <c r="J105" s="214"/>
    </row>
    <row r="106" spans="1:10" hidden="1">
      <c r="A106" s="23"/>
      <c r="B106" s="233"/>
      <c r="C106" s="233"/>
      <c r="D106" s="139"/>
      <c r="H106" s="30"/>
      <c r="I106" s="30"/>
      <c r="J106" s="214"/>
    </row>
    <row r="107" spans="1:10">
      <c r="A107" s="23" t="s">
        <v>14</v>
      </c>
      <c r="B107" s="233">
        <v>303</v>
      </c>
      <c r="C107" s="233" t="s">
        <v>30</v>
      </c>
      <c r="D107" s="139" t="s">
        <v>30</v>
      </c>
      <c r="E107" s="29" t="s">
        <v>48</v>
      </c>
      <c r="F107" s="29" t="s">
        <v>561</v>
      </c>
      <c r="G107" s="29" t="s">
        <v>562</v>
      </c>
      <c r="H107" s="30">
        <v>-26190998.120000001</v>
      </c>
      <c r="I107" s="30">
        <f>SUMIF('Pages 8.4.6 - 8.4.19'!$E$10:$E$117,'Page 8.4.4 - 8.4.5'!F107,'Pages 8.4.6 - 8.4.19'!$BK$10:$BK$117)</f>
        <v>-26215919.783000026</v>
      </c>
      <c r="J107" s="214">
        <f t="shared" ref="J107" si="37">I107-H107</f>
        <v>-24921.663000024855</v>
      </c>
    </row>
    <row r="108" spans="1:10">
      <c r="A108" s="23" t="s">
        <v>12</v>
      </c>
      <c r="B108" s="233">
        <v>303</v>
      </c>
      <c r="C108" s="233" t="str">
        <f t="shared" si="32"/>
        <v>WA</v>
      </c>
      <c r="D108" s="139" t="s">
        <v>28</v>
      </c>
      <c r="E108" s="29" t="s">
        <v>48</v>
      </c>
      <c r="F108" s="29" t="str">
        <f t="shared" si="29"/>
        <v>INTPWA</v>
      </c>
      <c r="G108" s="29" t="str">
        <f t="shared" si="30"/>
        <v>303WA</v>
      </c>
      <c r="H108" s="30">
        <f>SUMIF('Pages 8.4.6 - 8.4.19'!$F$10:$F$115,'Page 8.4.4 - 8.4.5'!F108,'Pages 8.4.6 - 8.4.19'!$G$10:$G$115)</f>
        <v>2036363.08</v>
      </c>
      <c r="I108" s="30">
        <f>SUMIF('Pages 8.4.6 - 8.4.19'!$E$10:$E$117,'Page 8.4.4 - 8.4.5'!F108,'Pages 8.4.6 - 8.4.19'!$BK$10:$BK$117)</f>
        <v>2036363.08</v>
      </c>
      <c r="J108" s="214">
        <f t="shared" si="31"/>
        <v>0</v>
      </c>
    </row>
    <row r="109" spans="1:10">
      <c r="A109" s="23" t="s">
        <v>13</v>
      </c>
      <c r="B109" s="233">
        <v>303</v>
      </c>
      <c r="C109" s="233" t="str">
        <f t="shared" si="32"/>
        <v>WYP</v>
      </c>
      <c r="D109" s="139" t="s">
        <v>29</v>
      </c>
      <c r="E109" s="29" t="s">
        <v>48</v>
      </c>
      <c r="F109" s="29" t="str">
        <f t="shared" si="29"/>
        <v>INTPWYP</v>
      </c>
      <c r="G109" s="29" t="str">
        <f t="shared" si="30"/>
        <v>303WYP</v>
      </c>
      <c r="H109" s="30">
        <f>SUMIF('Pages 8.4.6 - 8.4.19'!$F$10:$F$115,'Page 8.4.4 - 8.4.5'!F109,'Pages 8.4.6 - 8.4.19'!$G$10:$G$115)</f>
        <v>5628211.4800000004</v>
      </c>
      <c r="I109" s="30">
        <f>SUMIF('Pages 8.4.6 - 8.4.19'!$E$10:$E$117,'Page 8.4.4 - 8.4.5'!F109,'Pages 8.4.6 - 8.4.19'!$BK$10:$BK$117)</f>
        <v>5386895.4729999956</v>
      </c>
      <c r="J109" s="214">
        <f t="shared" si="31"/>
        <v>-241316.00700000487</v>
      </c>
    </row>
    <row r="110" spans="1:10">
      <c r="A110" s="28" t="s">
        <v>16</v>
      </c>
      <c r="B110" s="233">
        <v>303</v>
      </c>
      <c r="C110" s="233" t="str">
        <f t="shared" si="32"/>
        <v>WYU</v>
      </c>
      <c r="D110" s="139" t="s">
        <v>32</v>
      </c>
      <c r="E110" s="29" t="s">
        <v>48</v>
      </c>
      <c r="F110" s="29" t="str">
        <f t="shared" si="29"/>
        <v>INTPWYU</v>
      </c>
      <c r="G110" s="29" t="str">
        <f t="shared" si="30"/>
        <v>303WYU</v>
      </c>
      <c r="H110" s="30">
        <f>SUMIF('Pages 8.4.6 - 8.4.19'!$F$10:$F$115,'Page 8.4.4 - 8.4.5'!F110,'Pages 8.4.6 - 8.4.19'!$G$10:$G$115)</f>
        <v>0</v>
      </c>
      <c r="I110" s="30">
        <f>SUMIF('Pages 8.4.6 - 8.4.19'!$E$10:$E$117,'Page 8.4.4 - 8.4.5'!F110,'Pages 8.4.6 - 8.4.19'!$BK$10:$BK$117)</f>
        <v>0</v>
      </c>
      <c r="J110" s="214">
        <f t="shared" si="31"/>
        <v>0</v>
      </c>
    </row>
    <row r="111" spans="1:10">
      <c r="A111" s="29" t="s">
        <v>40</v>
      </c>
      <c r="B111" s="233"/>
      <c r="C111" s="234"/>
      <c r="D111" s="139"/>
      <c r="H111" s="215">
        <f>SUBTOTAL(9,H87:H110)</f>
        <v>915901485.2700001</v>
      </c>
      <c r="I111" s="215">
        <f>SUBTOTAL(9,I87:I110)</f>
        <v>925986372.54109311</v>
      </c>
      <c r="J111" s="216">
        <f>SUBTOTAL(9,J87:J110)</f>
        <v>10084887.27109291</v>
      </c>
    </row>
    <row r="112" spans="1:10">
      <c r="H112" s="30"/>
      <c r="I112" s="30"/>
      <c r="J112" s="214"/>
    </row>
    <row r="113" spans="1:17">
      <c r="H113" s="30"/>
      <c r="I113" s="246" t="s">
        <v>576</v>
      </c>
    </row>
    <row r="114" spans="1:17" ht="13.5" thickBot="1">
      <c r="A114" s="13" t="s">
        <v>74</v>
      </c>
      <c r="H114" s="219">
        <f>SUBTOTAL(9,H10:H112)</f>
        <v>28081977472.468182</v>
      </c>
      <c r="I114" s="245">
        <f>SUBTOTAL(9,I10:I112)</f>
        <v>29237695682.372177</v>
      </c>
      <c r="J114" s="220">
        <f>SUBTOTAL(9,J10:J112)</f>
        <v>1155718209.9039931</v>
      </c>
      <c r="K114" s="221"/>
      <c r="P114" s="37"/>
    </row>
    <row r="115" spans="1:17" ht="13.5" thickTop="1">
      <c r="A115" s="13"/>
      <c r="H115" s="128"/>
      <c r="I115" s="240" t="s">
        <v>595</v>
      </c>
      <c r="J115" s="217">
        <f>J43+J44+J46+J47+J48+J49</f>
        <v>478713322.64279079</v>
      </c>
      <c r="K115" s="221"/>
      <c r="P115" s="37"/>
    </row>
    <row r="116" spans="1:17">
      <c r="A116" s="13"/>
      <c r="H116" s="128"/>
      <c r="I116" s="241" t="s">
        <v>594</v>
      </c>
      <c r="J116" s="242">
        <f>J114-J115</f>
        <v>677004887.26120234</v>
      </c>
      <c r="K116" s="221"/>
      <c r="P116" s="37"/>
    </row>
    <row r="117" spans="1:17">
      <c r="I117" s="12"/>
      <c r="J117" s="19" t="s">
        <v>543</v>
      </c>
      <c r="P117" s="37"/>
    </row>
    <row r="118" spans="1:17">
      <c r="A118" s="212"/>
      <c r="B118" s="235"/>
      <c r="C118" s="235"/>
      <c r="D118" s="212"/>
      <c r="H118" s="51"/>
      <c r="I118" s="51"/>
      <c r="J118" s="222"/>
      <c r="K118" s="22"/>
      <c r="P118" s="52"/>
      <c r="Q118" s="22"/>
    </row>
    <row r="119" spans="1:17">
      <c r="A119" s="212"/>
      <c r="B119" s="235"/>
      <c r="C119" s="235"/>
      <c r="D119" s="212"/>
    </row>
    <row r="120" spans="1:17">
      <c r="A120" s="212"/>
      <c r="B120" s="175"/>
      <c r="C120" s="175"/>
      <c r="D120" s="126"/>
      <c r="E120" s="126"/>
      <c r="F120" s="126"/>
      <c r="G120" s="126"/>
      <c r="H120" s="223"/>
      <c r="I120" s="224"/>
      <c r="J120" s="130"/>
      <c r="K120" s="127"/>
      <c r="L120" s="126"/>
      <c r="M120" s="126"/>
      <c r="N120" s="126"/>
      <c r="O120" s="126"/>
    </row>
    <row r="121" spans="1:17">
      <c r="A121" s="212"/>
      <c r="B121" s="175"/>
      <c r="C121" s="175"/>
      <c r="D121" s="126"/>
      <c r="E121" s="126"/>
      <c r="F121" s="126"/>
      <c r="G121" s="126"/>
      <c r="H121" s="225"/>
      <c r="I121" s="224" t="s">
        <v>567</v>
      </c>
      <c r="J121" s="127">
        <v>677004887.26120245</v>
      </c>
      <c r="K121" s="128"/>
      <c r="L121" s="129"/>
      <c r="M121" s="126"/>
      <c r="N121" s="126"/>
      <c r="O121" s="126"/>
    </row>
    <row r="122" spans="1:17">
      <c r="A122" s="212"/>
      <c r="B122" s="175"/>
      <c r="C122" s="175"/>
      <c r="D122" s="126"/>
      <c r="E122" s="126"/>
      <c r="F122" s="126"/>
      <c r="G122" s="126"/>
      <c r="H122" s="128"/>
      <c r="K122" s="128"/>
      <c r="L122" s="126"/>
      <c r="M122" s="126"/>
      <c r="N122" s="126"/>
      <c r="O122" s="126"/>
    </row>
    <row r="123" spans="1:17">
      <c r="A123" s="212"/>
      <c r="B123" s="175"/>
      <c r="C123" s="175"/>
      <c r="D123" s="126"/>
      <c r="E123" s="126"/>
      <c r="F123" s="126"/>
      <c r="G123" s="126"/>
      <c r="H123" s="128"/>
      <c r="I123" s="226" t="s">
        <v>575</v>
      </c>
      <c r="J123" s="127">
        <f>'Page 8.4'!G67</f>
        <v>677004887.26120269</v>
      </c>
      <c r="K123" s="128"/>
      <c r="L123" s="126"/>
      <c r="M123" s="126"/>
      <c r="N123" s="126"/>
      <c r="O123" s="126"/>
    </row>
    <row r="124" spans="1:17">
      <c r="A124" s="212"/>
      <c r="B124" s="175"/>
      <c r="C124" s="175"/>
      <c r="D124" s="126"/>
      <c r="E124" s="126"/>
      <c r="F124" s="126"/>
      <c r="G124" s="126"/>
      <c r="H124" s="128"/>
      <c r="I124" s="224" t="s">
        <v>568</v>
      </c>
      <c r="J124" s="127">
        <v>34552878.533286273</v>
      </c>
      <c r="K124" s="128"/>
      <c r="L124" s="126"/>
      <c r="M124" s="126"/>
      <c r="N124" s="126"/>
      <c r="O124" s="126"/>
    </row>
    <row r="125" spans="1:17">
      <c r="A125" s="212"/>
      <c r="B125" s="175"/>
      <c r="C125" s="175"/>
      <c r="D125" s="126"/>
      <c r="E125" s="126"/>
      <c r="F125" s="126"/>
      <c r="G125" s="126"/>
      <c r="H125" s="128"/>
      <c r="I125" s="224" t="s">
        <v>569</v>
      </c>
      <c r="J125" s="127">
        <v>29923706.299066961</v>
      </c>
      <c r="K125" s="128"/>
      <c r="L125" s="126"/>
      <c r="M125" s="126"/>
      <c r="N125" s="126"/>
      <c r="O125" s="126"/>
    </row>
    <row r="126" spans="1:17">
      <c r="A126" s="212"/>
      <c r="B126" s="175"/>
      <c r="C126" s="175"/>
      <c r="D126" s="126"/>
      <c r="E126" s="126"/>
      <c r="F126" s="126"/>
      <c r="G126" s="126"/>
      <c r="H126" s="128"/>
      <c r="I126" s="224" t="s">
        <v>570</v>
      </c>
      <c r="J126" s="127">
        <v>140559864.5845356</v>
      </c>
      <c r="K126" s="128"/>
      <c r="L126" s="126"/>
      <c r="M126" s="126"/>
      <c r="N126" s="126"/>
      <c r="O126" s="126"/>
    </row>
    <row r="127" spans="1:17">
      <c r="A127" s="212"/>
      <c r="B127" s="175"/>
      <c r="C127" s="175"/>
      <c r="D127" s="126"/>
      <c r="E127" s="126"/>
      <c r="F127" s="126"/>
      <c r="G127" s="126"/>
      <c r="H127" s="128"/>
      <c r="I127" s="224" t="s">
        <v>571</v>
      </c>
      <c r="J127" s="127">
        <v>227876504.05177116</v>
      </c>
      <c r="K127" s="128"/>
      <c r="L127" s="126"/>
      <c r="M127" s="126"/>
      <c r="N127" s="126"/>
      <c r="O127" s="126"/>
    </row>
    <row r="128" spans="1:17">
      <c r="A128" s="212"/>
      <c r="B128" s="175"/>
      <c r="C128" s="175"/>
      <c r="D128" s="126"/>
      <c r="E128" s="126"/>
      <c r="F128" s="126"/>
      <c r="G128" s="126"/>
      <c r="H128" s="128"/>
      <c r="I128" s="224" t="s">
        <v>572</v>
      </c>
      <c r="J128" s="227">
        <v>45800369.174130797</v>
      </c>
      <c r="K128" s="128"/>
      <c r="L128" s="126"/>
      <c r="M128" s="126"/>
      <c r="N128" s="126"/>
      <c r="O128" s="126"/>
    </row>
    <row r="129" spans="1:15">
      <c r="A129" s="212"/>
      <c r="B129" s="175"/>
      <c r="C129" s="175"/>
      <c r="D129" s="126"/>
      <c r="E129" s="126"/>
      <c r="F129" s="126"/>
      <c r="G129" s="126"/>
      <c r="H129" s="128"/>
      <c r="I129" s="224" t="s">
        <v>574</v>
      </c>
      <c r="J129" s="127">
        <f>SUM(J123:J128)</f>
        <v>1155718209.9039936</v>
      </c>
      <c r="K129" s="128"/>
      <c r="L129" s="126"/>
      <c r="M129" s="126"/>
      <c r="N129" s="126"/>
      <c r="O129" s="126"/>
    </row>
    <row r="130" spans="1:15">
      <c r="A130" s="212"/>
      <c r="B130" s="175"/>
      <c r="C130" s="236"/>
      <c r="D130" s="126"/>
      <c r="E130" s="126"/>
      <c r="F130" s="126"/>
      <c r="G130" s="126"/>
      <c r="H130" s="228"/>
      <c r="I130" s="228" t="s">
        <v>573</v>
      </c>
      <c r="J130" s="127"/>
      <c r="K130" s="128"/>
      <c r="L130" s="126"/>
      <c r="M130" s="126"/>
      <c r="N130" s="126"/>
      <c r="O130" s="126"/>
    </row>
    <row r="131" spans="1:15">
      <c r="B131" s="237"/>
      <c r="C131" s="175"/>
      <c r="D131" s="126"/>
      <c r="E131" s="126"/>
      <c r="F131" s="126"/>
      <c r="G131" s="126"/>
      <c r="H131" s="127"/>
      <c r="I131" s="130"/>
      <c r="J131" s="130"/>
      <c r="K131" s="127"/>
      <c r="L131" s="126"/>
      <c r="M131" s="126"/>
      <c r="N131" s="126"/>
      <c r="O131" s="126"/>
    </row>
    <row r="132" spans="1:15">
      <c r="B132" s="175"/>
      <c r="C132" s="238"/>
      <c r="D132" s="126"/>
      <c r="E132" s="126"/>
      <c r="F132" s="126"/>
      <c r="G132" s="126"/>
      <c r="H132" s="223"/>
      <c r="I132" s="223"/>
      <c r="J132" s="126"/>
      <c r="K132" s="126"/>
      <c r="L132" s="126"/>
      <c r="M132" s="126"/>
      <c r="N132" s="126"/>
      <c r="O132" s="126"/>
    </row>
    <row r="133" spans="1:15">
      <c r="B133" s="175"/>
      <c r="C133" s="239"/>
      <c r="D133" s="126"/>
      <c r="E133" s="126"/>
      <c r="F133" s="126"/>
      <c r="G133" s="126"/>
      <c r="H133" s="229"/>
      <c r="I133" s="229"/>
      <c r="J133" s="230"/>
      <c r="K133" s="126"/>
      <c r="L133" s="126"/>
      <c r="M133" s="126"/>
      <c r="N133" s="126"/>
      <c r="O133" s="126"/>
    </row>
    <row r="134" spans="1:15">
      <c r="B134" s="175"/>
      <c r="C134" s="175"/>
      <c r="D134" s="131"/>
      <c r="E134" s="126"/>
      <c r="F134" s="126"/>
      <c r="G134" s="126"/>
      <c r="H134" s="223"/>
      <c r="I134" s="223"/>
      <c r="J134" s="126"/>
      <c r="K134" s="126"/>
      <c r="L134" s="126"/>
      <c r="M134" s="126"/>
      <c r="N134" s="126"/>
      <c r="O134" s="126"/>
    </row>
    <row r="135" spans="1:15">
      <c r="B135" s="175"/>
      <c r="C135" s="238"/>
      <c r="D135" s="126"/>
      <c r="E135" s="126"/>
      <c r="F135" s="126"/>
      <c r="G135" s="126"/>
      <c r="H135" s="231"/>
      <c r="I135" s="225"/>
      <c r="J135" s="138"/>
      <c r="K135" s="126"/>
      <c r="L135" s="126"/>
      <c r="M135" s="126"/>
      <c r="N135" s="126"/>
      <c r="O135" s="126"/>
    </row>
    <row r="136" spans="1:15">
      <c r="B136" s="175"/>
      <c r="C136" s="175"/>
      <c r="D136" s="126"/>
      <c r="E136" s="126"/>
      <c r="F136" s="126"/>
      <c r="G136" s="126"/>
      <c r="H136" s="132"/>
      <c r="I136" s="133"/>
      <c r="J136" s="131"/>
      <c r="K136" s="126"/>
      <c r="L136" s="126"/>
      <c r="M136" s="126"/>
      <c r="N136" s="126"/>
      <c r="O136" s="126"/>
    </row>
    <row r="137" spans="1:15">
      <c r="B137" s="175"/>
      <c r="C137" s="175"/>
      <c r="D137" s="126"/>
      <c r="E137" s="126"/>
      <c r="F137" s="126"/>
      <c r="G137" s="126"/>
      <c r="H137" s="223"/>
      <c r="I137" s="225"/>
      <c r="J137" s="119"/>
      <c r="K137" s="126"/>
      <c r="L137" s="126"/>
      <c r="M137" s="126"/>
      <c r="N137" s="126"/>
      <c r="O137" s="126"/>
    </row>
    <row r="138" spans="1:15">
      <c r="B138" s="175"/>
      <c r="C138" s="175"/>
      <c r="D138" s="126"/>
      <c r="E138" s="126"/>
      <c r="F138" s="126"/>
      <c r="G138" s="126"/>
      <c r="H138" s="223"/>
      <c r="I138" s="127"/>
      <c r="J138" s="126"/>
      <c r="K138" s="126"/>
      <c r="L138" s="126"/>
      <c r="M138" s="126"/>
      <c r="N138" s="126"/>
      <c r="O138" s="126"/>
    </row>
    <row r="139" spans="1:15">
      <c r="B139" s="175"/>
      <c r="C139" s="175"/>
      <c r="D139" s="126"/>
      <c r="E139" s="126"/>
      <c r="F139" s="126"/>
      <c r="G139" s="126"/>
      <c r="H139" s="134"/>
      <c r="I139" s="223"/>
      <c r="J139" s="126"/>
      <c r="K139" s="126"/>
      <c r="L139" s="126"/>
      <c r="M139" s="126"/>
      <c r="N139" s="126"/>
      <c r="O139" s="126"/>
    </row>
    <row r="140" spans="1:15">
      <c r="A140" s="212"/>
      <c r="B140" s="175"/>
      <c r="C140" s="175"/>
      <c r="D140" s="126"/>
      <c r="E140" s="126"/>
      <c r="F140" s="126"/>
      <c r="G140" s="126"/>
      <c r="H140" s="134"/>
      <c r="I140" s="232"/>
      <c r="J140" s="126"/>
      <c r="K140" s="126"/>
      <c r="L140" s="126"/>
      <c r="M140" s="126"/>
      <c r="N140" s="126"/>
      <c r="O140" s="126"/>
    </row>
    <row r="141" spans="1:15">
      <c r="H141" s="36"/>
    </row>
    <row r="142" spans="1:15">
      <c r="H142" s="36"/>
    </row>
  </sheetData>
  <pageMargins left="0.7" right="0.7" top="0.75" bottom="0.75" header="0.3" footer="0.3"/>
  <pageSetup scale="85" firstPageNumber="2" fitToHeight="0" orientation="portrait" useFirstPageNumber="1" r:id="rId1"/>
  <headerFooter alignWithMargins="0">
    <oddHeader xml:space="preserve">&amp;RPage 8.4.&amp;P+2
</oddHeader>
  </headerFooter>
  <rowBreaks count="1" manualBreakCount="1">
    <brk id="50" max="9" man="1"/>
  </rowBreaks>
  <colBreaks count="1" manualBreakCount="1">
    <brk id="10" max="90" man="1"/>
  </colBreaks>
  <ignoredErrors>
    <ignoredError sqref="C87:C97 C99 C108:C11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A128"/>
  <sheetViews>
    <sheetView view="pageBreakPreview" zoomScale="85" zoomScaleNormal="85" zoomScaleSheetLayoutView="85" workbookViewId="0">
      <pane xSplit="6" ySplit="7" topLeftCell="G8" activePane="bottomRight" state="frozen"/>
      <selection activeCell="I90" sqref="I90"/>
      <selection pane="topRight" activeCell="I90" sqref="I90"/>
      <selection pane="bottomLeft" activeCell="I90" sqref="I90"/>
      <selection pane="bottomRight" activeCell="A5" sqref="A5"/>
    </sheetView>
  </sheetViews>
  <sheetFormatPr defaultRowHeight="12.75"/>
  <cols>
    <col min="1" max="1" width="33.5703125" style="23" customWidth="1"/>
    <col min="2" max="2" width="9.28515625" style="23" customWidth="1"/>
    <col min="3" max="3" width="9.28515625" style="23" hidden="1" customWidth="1"/>
    <col min="4" max="4" width="9.140625" style="23" hidden="1" customWidth="1"/>
    <col min="5" max="5" width="14.28515625" style="23" hidden="1" customWidth="1"/>
    <col min="6" max="6" width="15.28515625" style="23" hidden="1" customWidth="1"/>
    <col min="7" max="7" width="15.28515625" style="23" bestFit="1" customWidth="1"/>
    <col min="8" max="8" width="14.28515625" style="23" bestFit="1" customWidth="1"/>
    <col min="9" max="9" width="13.42578125" style="23" bestFit="1" customWidth="1"/>
    <col min="10" max="10" width="15.28515625" style="23" bestFit="1" customWidth="1"/>
    <col min="11" max="12" width="13.42578125" style="23" bestFit="1" customWidth="1"/>
    <col min="13" max="13" width="15.28515625" style="23" bestFit="1" customWidth="1"/>
    <col min="14" max="15" width="13.42578125" style="23" bestFit="1" customWidth="1"/>
    <col min="16" max="16" width="15.28515625" style="23" bestFit="1" customWidth="1"/>
    <col min="17" max="18" width="13.42578125" style="23" bestFit="1" customWidth="1"/>
    <col min="19" max="19" width="15.28515625" style="23" bestFit="1" customWidth="1"/>
    <col min="20" max="21" width="13.42578125" style="23" bestFit="1" customWidth="1"/>
    <col min="22" max="22" width="15.28515625" style="23" bestFit="1" customWidth="1"/>
    <col min="23" max="24" width="13.42578125" style="23" bestFit="1" customWidth="1"/>
    <col min="25" max="25" width="15.28515625" style="23" bestFit="1" customWidth="1"/>
    <col min="26" max="27" width="13.42578125" style="23" bestFit="1" customWidth="1"/>
    <col min="28" max="28" width="15.28515625" style="23" bestFit="1" customWidth="1"/>
    <col min="29" max="30" width="13.42578125" style="23" bestFit="1" customWidth="1"/>
    <col min="31" max="31" width="15.28515625" style="23" bestFit="1" customWidth="1"/>
    <col min="32" max="33" width="13.42578125" style="23" bestFit="1" customWidth="1"/>
    <col min="34" max="34" width="15.28515625" style="23" bestFit="1" customWidth="1"/>
    <col min="35" max="36" width="13.42578125" style="23" bestFit="1" customWidth="1"/>
    <col min="37" max="37" width="15.28515625" style="23" bestFit="1" customWidth="1"/>
    <col min="38" max="39" width="13.42578125" style="23" bestFit="1" customWidth="1"/>
    <col min="40" max="40" width="15.28515625" style="23" bestFit="1" customWidth="1"/>
    <col min="41" max="42" width="13.42578125" style="23" bestFit="1" customWidth="1"/>
    <col min="43" max="43" width="15.28515625" style="23" bestFit="1" customWidth="1"/>
    <col min="44" max="45" width="13.42578125" style="23" bestFit="1" customWidth="1"/>
    <col min="46" max="46" width="15.28515625" style="23" bestFit="1" customWidth="1"/>
    <col min="47" max="48" width="13.42578125" style="23" bestFit="1" customWidth="1"/>
    <col min="49" max="49" width="15.28515625" style="23" bestFit="1" customWidth="1"/>
    <col min="50" max="51" width="13.42578125" style="23" bestFit="1" customWidth="1"/>
    <col min="52" max="52" width="15.28515625" style="23" bestFit="1" customWidth="1"/>
    <col min="53" max="54" width="13.42578125" style="23" bestFit="1" customWidth="1"/>
    <col min="55" max="55" width="15.28515625" style="23" bestFit="1" customWidth="1"/>
    <col min="56" max="57" width="13.42578125" style="23" bestFit="1" customWidth="1"/>
    <col min="58" max="58" width="15.28515625" style="23" bestFit="1" customWidth="1"/>
    <col min="59" max="60" width="13.42578125" style="23" bestFit="1" customWidth="1"/>
    <col min="61" max="61" width="15.28515625" style="23" bestFit="1" customWidth="1"/>
    <col min="62" max="62" width="4.140625" style="23" customWidth="1"/>
    <col min="63" max="63" width="19.85546875" style="23" bestFit="1" customWidth="1"/>
    <col min="64" max="64" width="16.7109375" style="23" bestFit="1" customWidth="1"/>
    <col min="65" max="65" width="15.28515625" style="23" bestFit="1" customWidth="1"/>
    <col min="66" max="16384" width="9.140625" style="23"/>
  </cols>
  <sheetData>
    <row r="1" spans="1:65">
      <c r="A1" s="1" t="str">
        <f>'Page 8.4'!B1</f>
        <v>PacifiCorp</v>
      </c>
      <c r="B1" s="1"/>
    </row>
    <row r="2" spans="1:65">
      <c r="A2" s="151" t="s">
        <v>566</v>
      </c>
      <c r="B2" s="1"/>
      <c r="BL2" s="35"/>
    </row>
    <row r="3" spans="1:65">
      <c r="A3" s="1" t="s">
        <v>121</v>
      </c>
      <c r="B3" s="1"/>
      <c r="BL3" s="35"/>
    </row>
    <row r="4" spans="1:65">
      <c r="A4" s="1" t="s">
        <v>122</v>
      </c>
      <c r="G4" s="49"/>
      <c r="H4" s="49"/>
      <c r="BM4" s="137"/>
    </row>
    <row r="5" spans="1:65">
      <c r="E5" s="123"/>
    </row>
    <row r="6" spans="1:65" ht="25.5" customHeight="1">
      <c r="G6" s="3" t="s">
        <v>50</v>
      </c>
      <c r="H6" s="3" t="s">
        <v>101</v>
      </c>
      <c r="I6" s="3"/>
      <c r="J6" s="3" t="s">
        <v>50</v>
      </c>
      <c r="K6" s="3" t="s">
        <v>101</v>
      </c>
      <c r="L6" s="3"/>
      <c r="M6" s="3" t="s">
        <v>50</v>
      </c>
      <c r="N6" s="3" t="s">
        <v>101</v>
      </c>
      <c r="O6" s="3"/>
      <c r="P6" s="3" t="s">
        <v>50</v>
      </c>
      <c r="Q6" s="3" t="s">
        <v>101</v>
      </c>
      <c r="R6" s="3"/>
      <c r="S6" s="3" t="s">
        <v>50</v>
      </c>
      <c r="T6" s="3" t="s">
        <v>101</v>
      </c>
      <c r="U6" s="3"/>
      <c r="V6" s="3" t="s">
        <v>50</v>
      </c>
      <c r="W6" s="3" t="s">
        <v>101</v>
      </c>
      <c r="X6" s="3"/>
      <c r="Y6" s="3" t="s">
        <v>50</v>
      </c>
      <c r="Z6" s="3" t="s">
        <v>101</v>
      </c>
      <c r="AA6" s="3"/>
      <c r="AB6" s="3" t="s">
        <v>50</v>
      </c>
      <c r="AC6" s="3" t="s">
        <v>101</v>
      </c>
      <c r="AD6" s="3"/>
      <c r="AE6" s="3" t="s">
        <v>50</v>
      </c>
      <c r="AF6" s="3" t="s">
        <v>101</v>
      </c>
      <c r="AG6" s="3"/>
      <c r="AH6" s="3" t="s">
        <v>50</v>
      </c>
      <c r="AI6" s="3" t="s">
        <v>101</v>
      </c>
      <c r="AJ6" s="3"/>
      <c r="AK6" s="3" t="s">
        <v>50</v>
      </c>
      <c r="AL6" s="3" t="s">
        <v>101</v>
      </c>
      <c r="AM6" s="3"/>
      <c r="AN6" s="3" t="s">
        <v>50</v>
      </c>
      <c r="AO6" s="3" t="s">
        <v>101</v>
      </c>
      <c r="AP6" s="3"/>
      <c r="AQ6" s="3" t="s">
        <v>50</v>
      </c>
      <c r="AR6" s="3" t="s">
        <v>101</v>
      </c>
      <c r="AS6" s="3"/>
      <c r="AT6" s="3" t="s">
        <v>50</v>
      </c>
      <c r="AU6" s="3" t="s">
        <v>101</v>
      </c>
      <c r="AV6" s="3"/>
      <c r="AW6" s="3" t="s">
        <v>50</v>
      </c>
      <c r="AX6" s="3" t="s">
        <v>101</v>
      </c>
      <c r="AY6" s="3"/>
      <c r="AZ6" s="3" t="s">
        <v>50</v>
      </c>
      <c r="BA6" s="3" t="s">
        <v>101</v>
      </c>
      <c r="BB6" s="3"/>
      <c r="BC6" s="3" t="s">
        <v>50</v>
      </c>
      <c r="BD6" s="3" t="s">
        <v>101</v>
      </c>
      <c r="BE6" s="3"/>
      <c r="BF6" s="3" t="s">
        <v>50</v>
      </c>
      <c r="BG6" s="3" t="s">
        <v>101</v>
      </c>
      <c r="BH6" s="3"/>
      <c r="BI6" s="3" t="s">
        <v>50</v>
      </c>
      <c r="BK6" s="259" t="s">
        <v>274</v>
      </c>
    </row>
    <row r="7" spans="1:65">
      <c r="A7" s="2" t="s">
        <v>0</v>
      </c>
      <c r="B7" s="2" t="s">
        <v>23</v>
      </c>
      <c r="C7" s="2" t="s">
        <v>23</v>
      </c>
      <c r="D7" s="124" t="s">
        <v>35</v>
      </c>
      <c r="E7" s="125" t="s">
        <v>73</v>
      </c>
      <c r="F7" s="125" t="s">
        <v>49</v>
      </c>
      <c r="G7" s="5">
        <v>43617</v>
      </c>
      <c r="H7" s="4" t="s">
        <v>102</v>
      </c>
      <c r="I7" s="4" t="s">
        <v>52</v>
      </c>
      <c r="J7" s="5">
        <v>43647</v>
      </c>
      <c r="K7" s="4" t="s">
        <v>102</v>
      </c>
      <c r="L7" s="4" t="s">
        <v>52</v>
      </c>
      <c r="M7" s="5">
        <v>43678</v>
      </c>
      <c r="N7" s="4" t="s">
        <v>102</v>
      </c>
      <c r="O7" s="4" t="s">
        <v>52</v>
      </c>
      <c r="P7" s="5">
        <v>43709</v>
      </c>
      <c r="Q7" s="4" t="s">
        <v>102</v>
      </c>
      <c r="R7" s="4" t="s">
        <v>52</v>
      </c>
      <c r="S7" s="5">
        <v>43739</v>
      </c>
      <c r="T7" s="4" t="s">
        <v>102</v>
      </c>
      <c r="U7" s="4" t="s">
        <v>52</v>
      </c>
      <c r="V7" s="5">
        <v>43770</v>
      </c>
      <c r="W7" s="4" t="s">
        <v>102</v>
      </c>
      <c r="X7" s="4" t="s">
        <v>52</v>
      </c>
      <c r="Y7" s="5">
        <v>43800</v>
      </c>
      <c r="Z7" s="4" t="s">
        <v>102</v>
      </c>
      <c r="AA7" s="4" t="s">
        <v>52</v>
      </c>
      <c r="AB7" s="5">
        <v>43831</v>
      </c>
      <c r="AC7" s="4" t="s">
        <v>102</v>
      </c>
      <c r="AD7" s="4" t="s">
        <v>52</v>
      </c>
      <c r="AE7" s="5">
        <v>43862</v>
      </c>
      <c r="AF7" s="4" t="s">
        <v>102</v>
      </c>
      <c r="AG7" s="4" t="s">
        <v>52</v>
      </c>
      <c r="AH7" s="5">
        <v>43891</v>
      </c>
      <c r="AI7" s="4" t="s">
        <v>102</v>
      </c>
      <c r="AJ7" s="4" t="s">
        <v>52</v>
      </c>
      <c r="AK7" s="5">
        <v>43922</v>
      </c>
      <c r="AL7" s="4" t="s">
        <v>102</v>
      </c>
      <c r="AM7" s="4" t="s">
        <v>52</v>
      </c>
      <c r="AN7" s="5">
        <v>43952</v>
      </c>
      <c r="AO7" s="4" t="s">
        <v>102</v>
      </c>
      <c r="AP7" s="4" t="s">
        <v>52</v>
      </c>
      <c r="AQ7" s="5">
        <v>43983</v>
      </c>
      <c r="AR7" s="4" t="s">
        <v>102</v>
      </c>
      <c r="AS7" s="4" t="s">
        <v>52</v>
      </c>
      <c r="AT7" s="5">
        <v>44013</v>
      </c>
      <c r="AU7" s="4" t="s">
        <v>102</v>
      </c>
      <c r="AV7" s="4" t="s">
        <v>52</v>
      </c>
      <c r="AW7" s="5">
        <v>44044</v>
      </c>
      <c r="AX7" s="4" t="s">
        <v>102</v>
      </c>
      <c r="AY7" s="4" t="s">
        <v>52</v>
      </c>
      <c r="AZ7" s="5">
        <v>44075</v>
      </c>
      <c r="BA7" s="4" t="s">
        <v>102</v>
      </c>
      <c r="BB7" s="4" t="s">
        <v>52</v>
      </c>
      <c r="BC7" s="5">
        <v>44105</v>
      </c>
      <c r="BD7" s="4" t="s">
        <v>102</v>
      </c>
      <c r="BE7" s="4" t="s">
        <v>52</v>
      </c>
      <c r="BF7" s="5">
        <v>44136</v>
      </c>
      <c r="BG7" s="4" t="s">
        <v>102</v>
      </c>
      <c r="BH7" s="4" t="s">
        <v>52</v>
      </c>
      <c r="BI7" s="5">
        <v>44166</v>
      </c>
      <c r="BK7" s="260"/>
    </row>
    <row r="8" spans="1:65">
      <c r="BK8" s="247"/>
    </row>
    <row r="9" spans="1:65">
      <c r="A9" s="1" t="s">
        <v>1</v>
      </c>
      <c r="B9" s="1"/>
      <c r="BK9" s="248"/>
      <c r="BL9" s="3"/>
    </row>
    <row r="10" spans="1:65">
      <c r="A10" s="28" t="s">
        <v>262</v>
      </c>
      <c r="B10" s="23" t="str">
        <f>C10</f>
        <v>CAGE</v>
      </c>
      <c r="C10" s="23" t="s">
        <v>263</v>
      </c>
      <c r="D10" s="23" t="s">
        <v>42</v>
      </c>
      <c r="E10" s="23" t="str">
        <f t="shared" ref="E10:E14" si="0">D10&amp;C10</f>
        <v>STMPCAGE</v>
      </c>
      <c r="F10" s="23" t="str">
        <f t="shared" ref="F10:F19" si="1">D10&amp;C10</f>
        <v>STMPCAGE</v>
      </c>
      <c r="G10" s="31">
        <v>5437023874.8899994</v>
      </c>
      <c r="H10" s="37">
        <v>4011305.7888333332</v>
      </c>
      <c r="I10" s="37">
        <v>-3263247.0223333375</v>
      </c>
      <c r="J10" s="37">
        <f t="shared" ref="J10:J19" si="2">G10+H10+I10</f>
        <v>5437771933.6564999</v>
      </c>
      <c r="K10" s="37">
        <v>3041855.0488333339</v>
      </c>
      <c r="L10" s="37">
        <v>-3263247.0223333375</v>
      </c>
      <c r="M10" s="37">
        <f t="shared" ref="M10:M19" si="3">J10+K10+L10</f>
        <v>5437550541.6829996</v>
      </c>
      <c r="N10" s="37">
        <v>4123676.9688333338</v>
      </c>
      <c r="O10" s="37">
        <v>-3263247.0223333375</v>
      </c>
      <c r="P10" s="37">
        <f t="shared" ref="P10:P19" si="4">M10+N10+O10</f>
        <v>5438410971.6294994</v>
      </c>
      <c r="Q10" s="37">
        <v>10882488.718833333</v>
      </c>
      <c r="R10" s="37">
        <v>-3263247.0223333375</v>
      </c>
      <c r="S10" s="37">
        <f t="shared" ref="S10:S19" si="5">P10+Q10+R10</f>
        <v>5446030213.3259993</v>
      </c>
      <c r="T10" s="37">
        <v>18889961.418833341</v>
      </c>
      <c r="U10" s="37">
        <v>-3263247.0223333375</v>
      </c>
      <c r="V10" s="37">
        <f t="shared" ref="V10:V19" si="6">S10+T10+U10</f>
        <v>5461656927.7224998</v>
      </c>
      <c r="W10" s="37">
        <v>20396570.398833342</v>
      </c>
      <c r="X10" s="37">
        <v>-3263247.0223333375</v>
      </c>
      <c r="Y10" s="37">
        <f t="shared" ref="Y10:Y19" si="7">V10+W10+X10</f>
        <v>5478790251.099</v>
      </c>
      <c r="Z10" s="37">
        <v>-444653.46116666647</v>
      </c>
      <c r="AA10" s="37">
        <v>-3263247.0223333375</v>
      </c>
      <c r="AB10" s="37">
        <f t="shared" ref="AB10:AB19" si="8">Y10+Z10+AA10</f>
        <v>5475082350.6155005</v>
      </c>
      <c r="AC10" s="37">
        <v>-244764.47116666636</v>
      </c>
      <c r="AD10" s="37">
        <v>-3263247.0223333375</v>
      </c>
      <c r="AE10" s="37">
        <f t="shared" ref="AE10:AE19" si="9">AB10+AC10+AD10</f>
        <v>5471574339.1220007</v>
      </c>
      <c r="AF10" s="37">
        <v>1401832.2288333334</v>
      </c>
      <c r="AG10" s="37">
        <v>-3263247.0223333375</v>
      </c>
      <c r="AH10" s="37">
        <f t="shared" ref="AH10:AH19" si="10">AE10+AF10+AG10</f>
        <v>5469712924.3285007</v>
      </c>
      <c r="AI10" s="37">
        <v>16360965.448833333</v>
      </c>
      <c r="AJ10" s="37">
        <v>-3263247.0223333375</v>
      </c>
      <c r="AK10" s="37">
        <f t="shared" ref="AK10:AK19" si="11">AH10+AI10+AJ10</f>
        <v>5482810642.7550011</v>
      </c>
      <c r="AL10" s="37">
        <v>6800963.6488333335</v>
      </c>
      <c r="AM10" s="37">
        <v>-3263247.0223333375</v>
      </c>
      <c r="AN10" s="37">
        <f t="shared" ref="AN10:AN19" si="12">AK10+AL10+AM10</f>
        <v>5486348359.3815012</v>
      </c>
      <c r="AO10" s="37">
        <v>10429661.508833332</v>
      </c>
      <c r="AP10" s="37">
        <v>-3263247.0223333375</v>
      </c>
      <c r="AQ10" s="37">
        <f t="shared" ref="AQ10:AQ19" si="13">AN10+AO10+AP10</f>
        <v>5493514773.868001</v>
      </c>
      <c r="AR10" s="37">
        <v>663976.77883333317</v>
      </c>
      <c r="AS10" s="37">
        <v>-3263247.0223333375</v>
      </c>
      <c r="AT10" s="37">
        <f t="shared" ref="AT10:AT19" si="14">AQ10+AR10+AS10</f>
        <v>5490915503.6245012</v>
      </c>
      <c r="AU10" s="37">
        <v>745689.79883333272</v>
      </c>
      <c r="AV10" s="37">
        <v>-3263247.0223333375</v>
      </c>
      <c r="AW10" s="37">
        <f t="shared" ref="AW10:AW19" si="15">AT10+AU10+AV10</f>
        <v>5488397946.401001</v>
      </c>
      <c r="AX10" s="37">
        <v>1901672.7488333338</v>
      </c>
      <c r="AY10" s="37">
        <v>-3263247.0223333375</v>
      </c>
      <c r="AZ10" s="37">
        <f t="shared" ref="AZ10:AZ19" si="16">AW10+AX10+AY10</f>
        <v>5487036372.1275015</v>
      </c>
      <c r="BA10" s="37">
        <v>2115683.1788333328</v>
      </c>
      <c r="BB10" s="37">
        <v>-3263247.0223333375</v>
      </c>
      <c r="BC10" s="37">
        <f t="shared" ref="BC10:BC19" si="17">AZ10+BA10+BB10</f>
        <v>5485888808.2840014</v>
      </c>
      <c r="BD10" s="37">
        <v>5231849.9688333347</v>
      </c>
      <c r="BE10" s="37">
        <v>-3263247.0223333375</v>
      </c>
      <c r="BF10" s="37">
        <f t="shared" ref="BF10:BF19" si="18">BC10+BD10+BE10</f>
        <v>5487857411.2305012</v>
      </c>
      <c r="BG10" s="37">
        <v>25066759.58883334</v>
      </c>
      <c r="BH10" s="37">
        <v>-3263247.0223333375</v>
      </c>
      <c r="BI10" s="37">
        <f t="shared" ref="BI10:BI19" si="19">BF10+BG10+BH10</f>
        <v>5509660923.7970018</v>
      </c>
      <c r="BK10" s="249">
        <f t="shared" ref="BK10:BK19" si="20">BI10</f>
        <v>5509660923.7970018</v>
      </c>
      <c r="BL10" s="49"/>
    </row>
    <row r="11" spans="1:65">
      <c r="A11" s="28" t="s">
        <v>264</v>
      </c>
      <c r="B11" s="23" t="str">
        <f t="shared" ref="B11:B19" si="21">C11</f>
        <v>CAGW</v>
      </c>
      <c r="C11" s="23" t="s">
        <v>265</v>
      </c>
      <c r="D11" s="23" t="s">
        <v>42</v>
      </c>
      <c r="E11" s="23" t="str">
        <f t="shared" si="0"/>
        <v>STMPCAGW</v>
      </c>
      <c r="F11" s="23" t="str">
        <f t="shared" si="1"/>
        <v>STMPCAGW</v>
      </c>
      <c r="G11" s="31">
        <v>108687278.8081864</v>
      </c>
      <c r="H11" s="37">
        <v>5118919.8555000005</v>
      </c>
      <c r="I11" s="37">
        <v>-122429.99216666668</v>
      </c>
      <c r="J11" s="37">
        <f t="shared" si="2"/>
        <v>113683768.67151973</v>
      </c>
      <c r="K11" s="37">
        <v>61090.805499999929</v>
      </c>
      <c r="L11" s="37">
        <v>-122429.99216666668</v>
      </c>
      <c r="M11" s="37">
        <f t="shared" si="3"/>
        <v>113622429.48485306</v>
      </c>
      <c r="N11" s="37">
        <v>22079.225499999928</v>
      </c>
      <c r="O11" s="37">
        <v>-122429.99216666668</v>
      </c>
      <c r="P11" s="37">
        <f t="shared" si="4"/>
        <v>113522078.71818639</v>
      </c>
      <c r="Q11" s="37">
        <v>44492.075499999948</v>
      </c>
      <c r="R11" s="37">
        <v>-122429.99216666668</v>
      </c>
      <c r="S11" s="37">
        <f t="shared" si="5"/>
        <v>113444140.80151972</v>
      </c>
      <c r="T11" s="37">
        <v>26561.795499999942</v>
      </c>
      <c r="U11" s="37">
        <v>-122429.99216666668</v>
      </c>
      <c r="V11" s="37">
        <f t="shared" si="6"/>
        <v>113348272.60485305</v>
      </c>
      <c r="W11" s="37">
        <v>835479.15549999988</v>
      </c>
      <c r="X11" s="37">
        <v>-122429.99216666668</v>
      </c>
      <c r="Y11" s="37">
        <f t="shared" si="7"/>
        <v>114061321.76818638</v>
      </c>
      <c r="Z11" s="37">
        <v>-32928.044499999989</v>
      </c>
      <c r="AA11" s="37">
        <v>-122429.99216666668</v>
      </c>
      <c r="AB11" s="37">
        <f t="shared" si="8"/>
        <v>113905963.73151971</v>
      </c>
      <c r="AC11" s="37">
        <v>-32928.044499999989</v>
      </c>
      <c r="AD11" s="37">
        <v>-122429.99216666668</v>
      </c>
      <c r="AE11" s="37">
        <f t="shared" si="9"/>
        <v>113750605.69485305</v>
      </c>
      <c r="AF11" s="37">
        <v>-32928.044499999989</v>
      </c>
      <c r="AG11" s="37">
        <v>-122429.99216666668</v>
      </c>
      <c r="AH11" s="37">
        <f t="shared" si="10"/>
        <v>113595247.65818639</v>
      </c>
      <c r="AI11" s="37">
        <v>238971.95550000001</v>
      </c>
      <c r="AJ11" s="37">
        <v>-122429.99216666668</v>
      </c>
      <c r="AK11" s="37">
        <f t="shared" si="11"/>
        <v>113711789.62151973</v>
      </c>
      <c r="AL11" s="37">
        <v>3500.5155000000232</v>
      </c>
      <c r="AM11" s="37">
        <v>-122429.99216666668</v>
      </c>
      <c r="AN11" s="37">
        <f t="shared" si="12"/>
        <v>113592860.14485306</v>
      </c>
      <c r="AO11" s="37">
        <v>188683.97550000003</v>
      </c>
      <c r="AP11" s="37">
        <v>-122429.99216666668</v>
      </c>
      <c r="AQ11" s="37">
        <f t="shared" si="13"/>
        <v>113659114.12818639</v>
      </c>
      <c r="AR11" s="37">
        <v>-5041.6244999999872</v>
      </c>
      <c r="AS11" s="37">
        <v>-122429.99216666668</v>
      </c>
      <c r="AT11" s="37">
        <f t="shared" si="14"/>
        <v>113531642.51151972</v>
      </c>
      <c r="AU11" s="37">
        <v>116987.3155</v>
      </c>
      <c r="AV11" s="37">
        <v>-122429.99216666668</v>
      </c>
      <c r="AW11" s="37">
        <f t="shared" si="15"/>
        <v>113526199.83485305</v>
      </c>
      <c r="AX11" s="37">
        <v>12481.305500000009</v>
      </c>
      <c r="AY11" s="37">
        <v>-122429.99216666668</v>
      </c>
      <c r="AZ11" s="37">
        <f t="shared" si="16"/>
        <v>113416251.14818639</v>
      </c>
      <c r="BA11" s="37">
        <v>9502.1055000000051</v>
      </c>
      <c r="BB11" s="37">
        <v>-122429.99216666668</v>
      </c>
      <c r="BC11" s="37">
        <f t="shared" si="17"/>
        <v>113303323.26151972</v>
      </c>
      <c r="BD11" s="37">
        <v>-11711.914499999999</v>
      </c>
      <c r="BE11" s="37">
        <v>-122429.99216666668</v>
      </c>
      <c r="BF11" s="37">
        <f t="shared" si="18"/>
        <v>113169181.35485305</v>
      </c>
      <c r="BG11" s="37">
        <v>4288998.0255000005</v>
      </c>
      <c r="BH11" s="37">
        <v>-122429.99216666668</v>
      </c>
      <c r="BI11" s="37">
        <f t="shared" si="19"/>
        <v>117335749.38818638</v>
      </c>
      <c r="BK11" s="249">
        <f t="shared" si="20"/>
        <v>117335749.38818638</v>
      </c>
      <c r="BL11" s="49"/>
    </row>
    <row r="12" spans="1:65">
      <c r="A12" s="23" t="s">
        <v>106</v>
      </c>
      <c r="B12" s="23" t="str">
        <f t="shared" si="21"/>
        <v>SG</v>
      </c>
      <c r="C12" s="23" t="s">
        <v>25</v>
      </c>
      <c r="D12" s="23" t="s">
        <v>42</v>
      </c>
      <c r="E12" s="23" t="str">
        <f t="shared" si="0"/>
        <v>STMPSG</v>
      </c>
      <c r="F12" s="23" t="str">
        <f t="shared" si="1"/>
        <v>STMPSG</v>
      </c>
      <c r="G12" s="31">
        <v>69880198.980000004</v>
      </c>
      <c r="H12" s="37">
        <v>0</v>
      </c>
      <c r="I12" s="37">
        <v>0</v>
      </c>
      <c r="J12" s="37">
        <f t="shared" si="2"/>
        <v>69880198.980000004</v>
      </c>
      <c r="K12" s="37">
        <v>0</v>
      </c>
      <c r="L12" s="37">
        <v>0</v>
      </c>
      <c r="M12" s="37">
        <f t="shared" si="3"/>
        <v>69880198.980000004</v>
      </c>
      <c r="N12" s="37">
        <v>0</v>
      </c>
      <c r="O12" s="37">
        <v>0</v>
      </c>
      <c r="P12" s="37">
        <f t="shared" si="4"/>
        <v>69880198.980000004</v>
      </c>
      <c r="Q12" s="37">
        <v>0</v>
      </c>
      <c r="R12" s="37">
        <v>0</v>
      </c>
      <c r="S12" s="37">
        <f t="shared" si="5"/>
        <v>69880198.980000004</v>
      </c>
      <c r="T12" s="37">
        <v>0</v>
      </c>
      <c r="U12" s="37">
        <v>0</v>
      </c>
      <c r="V12" s="37">
        <f t="shared" si="6"/>
        <v>69880198.980000004</v>
      </c>
      <c r="W12" s="37">
        <v>0</v>
      </c>
      <c r="X12" s="37">
        <v>0</v>
      </c>
      <c r="Y12" s="37">
        <f t="shared" si="7"/>
        <v>69880198.980000004</v>
      </c>
      <c r="Z12" s="37">
        <v>0</v>
      </c>
      <c r="AA12" s="37">
        <v>0</v>
      </c>
      <c r="AB12" s="37">
        <f t="shared" si="8"/>
        <v>69880198.980000004</v>
      </c>
      <c r="AC12" s="37">
        <v>0</v>
      </c>
      <c r="AD12" s="37">
        <v>0</v>
      </c>
      <c r="AE12" s="37">
        <f t="shared" si="9"/>
        <v>69880198.980000004</v>
      </c>
      <c r="AF12" s="37">
        <v>0</v>
      </c>
      <c r="AG12" s="37">
        <v>0</v>
      </c>
      <c r="AH12" s="37">
        <f t="shared" si="10"/>
        <v>69880198.980000004</v>
      </c>
      <c r="AI12" s="37">
        <v>0</v>
      </c>
      <c r="AJ12" s="37">
        <v>0</v>
      </c>
      <c r="AK12" s="37">
        <f t="shared" si="11"/>
        <v>69880198.980000004</v>
      </c>
      <c r="AL12" s="37">
        <v>0</v>
      </c>
      <c r="AM12" s="37">
        <v>0</v>
      </c>
      <c r="AN12" s="37">
        <f t="shared" si="12"/>
        <v>69880198.980000004</v>
      </c>
      <c r="AO12" s="37">
        <v>0</v>
      </c>
      <c r="AP12" s="37">
        <v>0</v>
      </c>
      <c r="AQ12" s="37">
        <f t="shared" si="13"/>
        <v>69880198.980000004</v>
      </c>
      <c r="AR12" s="37">
        <v>0</v>
      </c>
      <c r="AS12" s="37">
        <v>0</v>
      </c>
      <c r="AT12" s="37">
        <f t="shared" si="14"/>
        <v>69880198.980000004</v>
      </c>
      <c r="AU12" s="37">
        <v>0</v>
      </c>
      <c r="AV12" s="37">
        <v>0</v>
      </c>
      <c r="AW12" s="37">
        <f t="shared" si="15"/>
        <v>69880198.980000004</v>
      </c>
      <c r="AX12" s="37">
        <v>0</v>
      </c>
      <c r="AY12" s="37">
        <v>0</v>
      </c>
      <c r="AZ12" s="37">
        <f t="shared" si="16"/>
        <v>69880198.980000004</v>
      </c>
      <c r="BA12" s="37">
        <v>0</v>
      </c>
      <c r="BB12" s="37">
        <v>0</v>
      </c>
      <c r="BC12" s="37">
        <f t="shared" si="17"/>
        <v>69880198.980000004</v>
      </c>
      <c r="BD12" s="37">
        <v>0</v>
      </c>
      <c r="BE12" s="37">
        <v>0</v>
      </c>
      <c r="BF12" s="37">
        <f t="shared" si="18"/>
        <v>69880198.980000004</v>
      </c>
      <c r="BG12" s="37">
        <v>0</v>
      </c>
      <c r="BH12" s="37">
        <v>0</v>
      </c>
      <c r="BI12" s="37">
        <f t="shared" si="19"/>
        <v>69880198.980000004</v>
      </c>
      <c r="BK12" s="249">
        <f t="shared" si="20"/>
        <v>69880198.980000004</v>
      </c>
      <c r="BL12" s="49"/>
    </row>
    <row r="13" spans="1:65">
      <c r="A13" s="28" t="s">
        <v>54</v>
      </c>
      <c r="B13" s="23" t="str">
        <f t="shared" si="21"/>
        <v>CAGE</v>
      </c>
      <c r="C13" s="23" t="s">
        <v>263</v>
      </c>
      <c r="D13" s="23" t="s">
        <v>283</v>
      </c>
      <c r="E13" s="23" t="str">
        <f t="shared" ref="E13" si="22">D13&amp;C13</f>
        <v>STMPBCAGE</v>
      </c>
      <c r="F13" s="23" t="str">
        <f t="shared" ref="F13" si="23">D13&amp;C13</f>
        <v>STMPBCAGE</v>
      </c>
      <c r="G13" s="31">
        <v>124621741.38000001</v>
      </c>
      <c r="H13" s="37">
        <v>0</v>
      </c>
      <c r="I13" s="37">
        <v>0</v>
      </c>
      <c r="J13" s="37">
        <f t="shared" ref="J13" si="24">G13+H13+I13</f>
        <v>124621741.38000001</v>
      </c>
      <c r="K13" s="37">
        <v>72386.81</v>
      </c>
      <c r="L13" s="37">
        <v>0</v>
      </c>
      <c r="M13" s="37">
        <f t="shared" ref="M13" si="25">J13+K13+L13</f>
        <v>124694128.19000001</v>
      </c>
      <c r="N13" s="37">
        <v>116271.89</v>
      </c>
      <c r="O13" s="37">
        <v>0</v>
      </c>
      <c r="P13" s="37">
        <f t="shared" ref="P13" si="26">M13+N13+O13</f>
        <v>124810400.08000001</v>
      </c>
      <c r="Q13" s="37">
        <v>129509.93</v>
      </c>
      <c r="R13" s="37">
        <v>0</v>
      </c>
      <c r="S13" s="37">
        <f t="shared" ref="S13" si="27">P13+Q13+R13</f>
        <v>124939910.01000002</v>
      </c>
      <c r="T13" s="37">
        <v>247.77999999999884</v>
      </c>
      <c r="U13" s="37">
        <v>0</v>
      </c>
      <c r="V13" s="37">
        <f t="shared" ref="V13" si="28">S13+T13+U13</f>
        <v>124940157.79000002</v>
      </c>
      <c r="W13" s="37">
        <v>30952.959999999999</v>
      </c>
      <c r="X13" s="37">
        <v>0</v>
      </c>
      <c r="Y13" s="37">
        <f t="shared" ref="Y13" si="29">V13+W13+X13</f>
        <v>124971110.75000001</v>
      </c>
      <c r="Z13" s="37">
        <v>11705</v>
      </c>
      <c r="AA13" s="37">
        <v>0</v>
      </c>
      <c r="AB13" s="37">
        <f t="shared" ref="AB13" si="30">Y13+Z13+AA13</f>
        <v>124982815.75000001</v>
      </c>
      <c r="AC13" s="37">
        <v>1278319.81</v>
      </c>
      <c r="AD13" s="37">
        <v>0</v>
      </c>
      <c r="AE13" s="37">
        <f t="shared" ref="AE13" si="31">AB13+AC13+AD13</f>
        <v>126261135.56000002</v>
      </c>
      <c r="AF13" s="37">
        <v>11705</v>
      </c>
      <c r="AG13" s="37">
        <v>0</v>
      </c>
      <c r="AH13" s="37">
        <f t="shared" ref="AH13" si="32">AE13+AF13+AG13</f>
        <v>126272840.56000002</v>
      </c>
      <c r="AI13" s="37">
        <v>11705</v>
      </c>
      <c r="AJ13" s="37">
        <v>0</v>
      </c>
      <c r="AK13" s="37">
        <f t="shared" ref="AK13" si="33">AH13+AI13+AJ13</f>
        <v>126284545.56000002</v>
      </c>
      <c r="AL13" s="37">
        <v>2274554.37</v>
      </c>
      <c r="AM13" s="37">
        <v>0</v>
      </c>
      <c r="AN13" s="37">
        <f t="shared" ref="AN13" si="34">AK13+AL13+AM13</f>
        <v>128559099.93000002</v>
      </c>
      <c r="AO13" s="37">
        <v>11705</v>
      </c>
      <c r="AP13" s="37">
        <v>0</v>
      </c>
      <c r="AQ13" s="37">
        <f t="shared" ref="AQ13" si="35">AN13+AO13+AP13</f>
        <v>128570804.93000002</v>
      </c>
      <c r="AR13" s="37">
        <v>61507</v>
      </c>
      <c r="AS13" s="37">
        <v>0</v>
      </c>
      <c r="AT13" s="37">
        <f t="shared" ref="AT13" si="36">AQ13+AR13+AS13</f>
        <v>128632311.93000002</v>
      </c>
      <c r="AU13" s="37">
        <v>11705</v>
      </c>
      <c r="AV13" s="37">
        <v>0</v>
      </c>
      <c r="AW13" s="37">
        <f t="shared" ref="AW13" si="37">AT13+AU13+AV13</f>
        <v>128644016.93000002</v>
      </c>
      <c r="AX13" s="37">
        <v>11705</v>
      </c>
      <c r="AY13" s="37">
        <v>0</v>
      </c>
      <c r="AZ13" s="37">
        <f t="shared" ref="AZ13" si="38">AW13+AX13+AY13</f>
        <v>128655721.93000002</v>
      </c>
      <c r="BA13" s="37">
        <v>11705</v>
      </c>
      <c r="BB13" s="37">
        <v>0</v>
      </c>
      <c r="BC13" s="37">
        <f t="shared" ref="BC13" si="39">AZ13+BA13+BB13</f>
        <v>128667426.93000002</v>
      </c>
      <c r="BD13" s="37">
        <v>11705</v>
      </c>
      <c r="BE13" s="37">
        <v>0</v>
      </c>
      <c r="BF13" s="37">
        <f t="shared" ref="BF13" si="40">BC13+BD13+BE13</f>
        <v>128679131.93000002</v>
      </c>
      <c r="BG13" s="37">
        <v>114833.99999999999</v>
      </c>
      <c r="BH13" s="37">
        <v>0</v>
      </c>
      <c r="BI13" s="37">
        <f t="shared" ref="BI13" si="41">BF13+BG13+BH13</f>
        <v>128793965.93000002</v>
      </c>
      <c r="BK13" s="249">
        <f t="shared" si="20"/>
        <v>128793965.93000002</v>
      </c>
      <c r="BL13" s="49"/>
    </row>
    <row r="14" spans="1:65">
      <c r="A14" s="28" t="s">
        <v>282</v>
      </c>
      <c r="B14" s="23" t="str">
        <f t="shared" si="21"/>
        <v>CAGE</v>
      </c>
      <c r="C14" s="23" t="s">
        <v>263</v>
      </c>
      <c r="D14" s="23" t="s">
        <v>56</v>
      </c>
      <c r="E14" s="23" t="str">
        <f t="shared" si="0"/>
        <v>STMPRCAGE</v>
      </c>
      <c r="F14" s="23" t="str">
        <f t="shared" si="1"/>
        <v>STMPRCAGE</v>
      </c>
      <c r="G14" s="31">
        <v>28180136.309999999</v>
      </c>
      <c r="H14" s="37">
        <v>0</v>
      </c>
      <c r="I14" s="37">
        <v>0</v>
      </c>
      <c r="J14" s="37">
        <f t="shared" si="2"/>
        <v>28180136.309999999</v>
      </c>
      <c r="K14" s="37">
        <v>0</v>
      </c>
      <c r="L14" s="37">
        <v>0</v>
      </c>
      <c r="M14" s="37">
        <f t="shared" si="3"/>
        <v>28180136.309999999</v>
      </c>
      <c r="N14" s="37">
        <v>0</v>
      </c>
      <c r="O14" s="37">
        <v>0</v>
      </c>
      <c r="P14" s="37">
        <f t="shared" si="4"/>
        <v>28180136.309999999</v>
      </c>
      <c r="Q14" s="37">
        <v>0</v>
      </c>
      <c r="R14" s="37">
        <v>0</v>
      </c>
      <c r="S14" s="37">
        <f t="shared" si="5"/>
        <v>28180136.309999999</v>
      </c>
      <c r="T14" s="37">
        <v>0</v>
      </c>
      <c r="U14" s="37">
        <v>0</v>
      </c>
      <c r="V14" s="37">
        <f t="shared" si="6"/>
        <v>28180136.309999999</v>
      </c>
      <c r="W14" s="37">
        <v>0</v>
      </c>
      <c r="X14" s="37">
        <v>0</v>
      </c>
      <c r="Y14" s="37">
        <f t="shared" si="7"/>
        <v>28180136.309999999</v>
      </c>
      <c r="Z14" s="37">
        <v>0</v>
      </c>
      <c r="AA14" s="37">
        <v>0</v>
      </c>
      <c r="AB14" s="37">
        <f t="shared" si="8"/>
        <v>28180136.309999999</v>
      </c>
      <c r="AC14" s="37">
        <v>0</v>
      </c>
      <c r="AD14" s="37">
        <v>0</v>
      </c>
      <c r="AE14" s="37">
        <f t="shared" si="9"/>
        <v>28180136.309999999</v>
      </c>
      <c r="AF14" s="37">
        <v>0</v>
      </c>
      <c r="AG14" s="37">
        <v>0</v>
      </c>
      <c r="AH14" s="37">
        <f t="shared" si="10"/>
        <v>28180136.309999999</v>
      </c>
      <c r="AI14" s="37">
        <v>0</v>
      </c>
      <c r="AJ14" s="37">
        <v>0</v>
      </c>
      <c r="AK14" s="37">
        <f t="shared" si="11"/>
        <v>28180136.309999999</v>
      </c>
      <c r="AL14" s="37">
        <v>0</v>
      </c>
      <c r="AM14" s="37">
        <v>0</v>
      </c>
      <c r="AN14" s="37">
        <f t="shared" si="12"/>
        <v>28180136.309999999</v>
      </c>
      <c r="AO14" s="37">
        <v>0</v>
      </c>
      <c r="AP14" s="37">
        <v>0</v>
      </c>
      <c r="AQ14" s="37">
        <f t="shared" si="13"/>
        <v>28180136.309999999</v>
      </c>
      <c r="AR14" s="37">
        <v>0</v>
      </c>
      <c r="AS14" s="37">
        <v>0</v>
      </c>
      <c r="AT14" s="37">
        <f t="shared" si="14"/>
        <v>28180136.309999999</v>
      </c>
      <c r="AU14" s="37">
        <v>0</v>
      </c>
      <c r="AV14" s="37">
        <v>0</v>
      </c>
      <c r="AW14" s="37">
        <f t="shared" si="15"/>
        <v>28180136.309999999</v>
      </c>
      <c r="AX14" s="37">
        <v>0</v>
      </c>
      <c r="AY14" s="37">
        <v>0</v>
      </c>
      <c r="AZ14" s="37">
        <f t="shared" si="16"/>
        <v>28180136.309999999</v>
      </c>
      <c r="BA14" s="37">
        <v>0</v>
      </c>
      <c r="BB14" s="37">
        <v>0</v>
      </c>
      <c r="BC14" s="37">
        <f t="shared" si="17"/>
        <v>28180136.309999999</v>
      </c>
      <c r="BD14" s="37">
        <v>0</v>
      </c>
      <c r="BE14" s="37">
        <v>0</v>
      </c>
      <c r="BF14" s="37">
        <f t="shared" si="18"/>
        <v>28180136.309999999</v>
      </c>
      <c r="BG14" s="37">
        <v>0</v>
      </c>
      <c r="BH14" s="37">
        <v>0</v>
      </c>
      <c r="BI14" s="37">
        <f t="shared" si="19"/>
        <v>28180136.309999999</v>
      </c>
      <c r="BK14" s="249">
        <f t="shared" si="20"/>
        <v>28180136.309999999</v>
      </c>
      <c r="BL14" s="49"/>
    </row>
    <row r="15" spans="1:65">
      <c r="A15" s="23" t="s">
        <v>55</v>
      </c>
      <c r="B15" s="23" t="str">
        <f t="shared" si="21"/>
        <v>SG</v>
      </c>
      <c r="C15" s="23" t="s">
        <v>25</v>
      </c>
      <c r="D15" s="23" t="s">
        <v>57</v>
      </c>
      <c r="E15" s="23" t="str">
        <f>D15&amp;C15</f>
        <v>STMPPCSG</v>
      </c>
      <c r="F15" s="23" t="str">
        <f t="shared" ref="F15" si="42">D15&amp;C15</f>
        <v>STMPPCSG</v>
      </c>
      <c r="G15" s="31">
        <v>0</v>
      </c>
      <c r="H15" s="37">
        <v>0</v>
      </c>
      <c r="I15" s="37">
        <v>0</v>
      </c>
      <c r="J15" s="37">
        <f t="shared" ref="J15" si="43">G15+H15+I15</f>
        <v>0</v>
      </c>
      <c r="K15" s="37">
        <v>0</v>
      </c>
      <c r="L15" s="37">
        <v>0</v>
      </c>
      <c r="M15" s="37">
        <f t="shared" ref="M15" si="44">J15+K15+L15</f>
        <v>0</v>
      </c>
      <c r="N15" s="37">
        <v>0</v>
      </c>
      <c r="O15" s="37">
        <v>0</v>
      </c>
      <c r="P15" s="37">
        <f t="shared" ref="P15" si="45">M15+N15+O15</f>
        <v>0</v>
      </c>
      <c r="Q15" s="37">
        <v>0</v>
      </c>
      <c r="R15" s="37">
        <v>0</v>
      </c>
      <c r="S15" s="37">
        <f t="shared" ref="S15" si="46">P15+Q15+R15</f>
        <v>0</v>
      </c>
      <c r="T15" s="37">
        <v>0</v>
      </c>
      <c r="U15" s="37">
        <v>0</v>
      </c>
      <c r="V15" s="37">
        <f t="shared" ref="V15" si="47">S15+T15+U15</f>
        <v>0</v>
      </c>
      <c r="W15" s="37">
        <v>0</v>
      </c>
      <c r="X15" s="37">
        <v>0</v>
      </c>
      <c r="Y15" s="37">
        <f t="shared" ref="Y15" si="48">V15+W15+X15</f>
        <v>0</v>
      </c>
      <c r="Z15" s="37">
        <v>0</v>
      </c>
      <c r="AA15" s="37">
        <v>0</v>
      </c>
      <c r="AB15" s="37">
        <f t="shared" ref="AB15" si="49">Y15+Z15+AA15</f>
        <v>0</v>
      </c>
      <c r="AC15" s="37">
        <v>0</v>
      </c>
      <c r="AD15" s="37">
        <v>0</v>
      </c>
      <c r="AE15" s="37">
        <f t="shared" ref="AE15" si="50">AB15+AC15+AD15</f>
        <v>0</v>
      </c>
      <c r="AF15" s="37">
        <v>0</v>
      </c>
      <c r="AG15" s="37">
        <v>0</v>
      </c>
      <c r="AH15" s="37">
        <f t="shared" ref="AH15" si="51">AE15+AF15+AG15</f>
        <v>0</v>
      </c>
      <c r="AI15" s="37">
        <v>0</v>
      </c>
      <c r="AJ15" s="37">
        <v>0</v>
      </c>
      <c r="AK15" s="37">
        <f t="shared" ref="AK15" si="52">AH15+AI15+AJ15</f>
        <v>0</v>
      </c>
      <c r="AL15" s="37">
        <v>0</v>
      </c>
      <c r="AM15" s="37">
        <v>0</v>
      </c>
      <c r="AN15" s="37">
        <f t="shared" ref="AN15" si="53">AK15+AL15+AM15</f>
        <v>0</v>
      </c>
      <c r="AO15" s="37">
        <v>0</v>
      </c>
      <c r="AP15" s="37">
        <v>0</v>
      </c>
      <c r="AQ15" s="37">
        <f t="shared" ref="AQ15" si="54">AN15+AO15+AP15</f>
        <v>0</v>
      </c>
      <c r="AR15" s="37">
        <v>0</v>
      </c>
      <c r="AS15" s="37">
        <v>0</v>
      </c>
      <c r="AT15" s="37">
        <f t="shared" ref="AT15" si="55">AQ15+AR15+AS15</f>
        <v>0</v>
      </c>
      <c r="AU15" s="37">
        <v>0</v>
      </c>
      <c r="AV15" s="37">
        <v>0</v>
      </c>
      <c r="AW15" s="37">
        <f t="shared" ref="AW15" si="56">AT15+AU15+AV15</f>
        <v>0</v>
      </c>
      <c r="AX15" s="37">
        <v>0</v>
      </c>
      <c r="AY15" s="37">
        <v>0</v>
      </c>
      <c r="AZ15" s="37">
        <f t="shared" ref="AZ15" si="57">AW15+AX15+AY15</f>
        <v>0</v>
      </c>
      <c r="BA15" s="37">
        <v>0</v>
      </c>
      <c r="BB15" s="37">
        <v>0</v>
      </c>
      <c r="BC15" s="37">
        <f t="shared" ref="BC15" si="58">AZ15+BA15+BB15</f>
        <v>0</v>
      </c>
      <c r="BD15" s="37">
        <v>0</v>
      </c>
      <c r="BE15" s="37">
        <v>0</v>
      </c>
      <c r="BF15" s="37">
        <f t="shared" ref="BF15" si="59">BC15+BD15+BE15</f>
        <v>0</v>
      </c>
      <c r="BG15" s="37">
        <v>0</v>
      </c>
      <c r="BH15" s="37">
        <v>0</v>
      </c>
      <c r="BI15" s="37">
        <f t="shared" ref="BI15" si="60">BF15+BG15+BH15</f>
        <v>0</v>
      </c>
      <c r="BK15" s="249">
        <f t="shared" si="20"/>
        <v>0</v>
      </c>
      <c r="BL15" s="49"/>
    </row>
    <row r="16" spans="1:65">
      <c r="A16" s="23" t="s">
        <v>55</v>
      </c>
      <c r="B16" s="23" t="str">
        <f t="shared" si="21"/>
        <v>CAGE</v>
      </c>
      <c r="C16" s="23" t="s">
        <v>263</v>
      </c>
      <c r="D16" s="23" t="s">
        <v>57</v>
      </c>
      <c r="E16" s="23" t="str">
        <f>D16&amp;C16</f>
        <v>STMPPCCAGE</v>
      </c>
      <c r="F16" s="23" t="str">
        <f t="shared" si="1"/>
        <v>STMPPCCAGE</v>
      </c>
      <c r="G16" s="31">
        <v>0</v>
      </c>
      <c r="H16" s="37">
        <v>0</v>
      </c>
      <c r="I16" s="37">
        <v>0</v>
      </c>
      <c r="J16" s="37">
        <f t="shared" si="2"/>
        <v>0</v>
      </c>
      <c r="K16" s="37">
        <v>0</v>
      </c>
      <c r="L16" s="37">
        <v>0</v>
      </c>
      <c r="M16" s="37">
        <f t="shared" si="3"/>
        <v>0</v>
      </c>
      <c r="N16" s="37">
        <v>0</v>
      </c>
      <c r="O16" s="37">
        <v>0</v>
      </c>
      <c r="P16" s="37">
        <f t="shared" si="4"/>
        <v>0</v>
      </c>
      <c r="Q16" s="37">
        <v>0</v>
      </c>
      <c r="R16" s="37">
        <v>0</v>
      </c>
      <c r="S16" s="37">
        <f t="shared" si="5"/>
        <v>0</v>
      </c>
      <c r="T16" s="37">
        <v>0</v>
      </c>
      <c r="U16" s="37">
        <v>0</v>
      </c>
      <c r="V16" s="37">
        <f t="shared" si="6"/>
        <v>0</v>
      </c>
      <c r="W16" s="37">
        <v>141968.87</v>
      </c>
      <c r="X16" s="37">
        <v>0</v>
      </c>
      <c r="Y16" s="37">
        <f t="shared" si="7"/>
        <v>141968.87</v>
      </c>
      <c r="Z16" s="37">
        <v>0</v>
      </c>
      <c r="AA16" s="37">
        <v>0</v>
      </c>
      <c r="AB16" s="37">
        <f t="shared" si="8"/>
        <v>141968.87</v>
      </c>
      <c r="AC16" s="37">
        <v>0</v>
      </c>
      <c r="AD16" s="37">
        <v>0</v>
      </c>
      <c r="AE16" s="37">
        <f t="shared" si="9"/>
        <v>141968.87</v>
      </c>
      <c r="AF16" s="37">
        <v>0</v>
      </c>
      <c r="AG16" s="37">
        <v>0</v>
      </c>
      <c r="AH16" s="37">
        <f t="shared" si="10"/>
        <v>141968.87</v>
      </c>
      <c r="AI16" s="37">
        <v>0</v>
      </c>
      <c r="AJ16" s="37">
        <v>0</v>
      </c>
      <c r="AK16" s="37">
        <f t="shared" si="11"/>
        <v>141968.87</v>
      </c>
      <c r="AL16" s="37">
        <v>0</v>
      </c>
      <c r="AM16" s="37">
        <v>0</v>
      </c>
      <c r="AN16" s="37">
        <f t="shared" si="12"/>
        <v>141968.87</v>
      </c>
      <c r="AO16" s="37">
        <v>0</v>
      </c>
      <c r="AP16" s="37">
        <v>0</v>
      </c>
      <c r="AQ16" s="37">
        <f t="shared" si="13"/>
        <v>141968.87</v>
      </c>
      <c r="AR16" s="37">
        <v>0</v>
      </c>
      <c r="AS16" s="37">
        <v>0</v>
      </c>
      <c r="AT16" s="37">
        <f t="shared" si="14"/>
        <v>141968.87</v>
      </c>
      <c r="AU16" s="37">
        <v>0</v>
      </c>
      <c r="AV16" s="37">
        <v>0</v>
      </c>
      <c r="AW16" s="37">
        <f t="shared" si="15"/>
        <v>141968.87</v>
      </c>
      <c r="AX16" s="37">
        <v>0</v>
      </c>
      <c r="AY16" s="37">
        <v>0</v>
      </c>
      <c r="AZ16" s="37">
        <f t="shared" si="16"/>
        <v>141968.87</v>
      </c>
      <c r="BA16" s="37">
        <v>0</v>
      </c>
      <c r="BB16" s="37">
        <v>0</v>
      </c>
      <c r="BC16" s="37">
        <f t="shared" si="17"/>
        <v>141968.87</v>
      </c>
      <c r="BD16" s="37">
        <v>0</v>
      </c>
      <c r="BE16" s="37">
        <v>0</v>
      </c>
      <c r="BF16" s="37">
        <f t="shared" si="18"/>
        <v>141968.87</v>
      </c>
      <c r="BG16" s="37">
        <v>0</v>
      </c>
      <c r="BH16" s="37">
        <v>0</v>
      </c>
      <c r="BI16" s="37">
        <f t="shared" si="19"/>
        <v>141968.87</v>
      </c>
      <c r="BK16" s="249">
        <f t="shared" si="20"/>
        <v>141968.87</v>
      </c>
      <c r="BL16" s="49"/>
    </row>
    <row r="17" spans="1:65">
      <c r="A17" s="23" t="s">
        <v>55</v>
      </c>
      <c r="B17" s="23" t="str">
        <f t="shared" si="21"/>
        <v>CAGW</v>
      </c>
      <c r="C17" s="23" t="s">
        <v>265</v>
      </c>
      <c r="D17" s="23" t="s">
        <v>57</v>
      </c>
      <c r="E17" s="23" t="str">
        <f>D17&amp;C17</f>
        <v>STMPPCCAGW</v>
      </c>
      <c r="F17" s="23" t="str">
        <f t="shared" si="1"/>
        <v>STMPPCCAGW</v>
      </c>
      <c r="G17" s="31">
        <v>0</v>
      </c>
      <c r="H17" s="37">
        <v>0</v>
      </c>
      <c r="I17" s="37">
        <v>0</v>
      </c>
      <c r="J17" s="37">
        <f t="shared" ref="J17" si="61">G17+H17+I17</f>
        <v>0</v>
      </c>
      <c r="K17" s="37">
        <v>0</v>
      </c>
      <c r="L17" s="37">
        <v>0</v>
      </c>
      <c r="M17" s="37">
        <f t="shared" ref="M17" si="62">J17+K17+L17</f>
        <v>0</v>
      </c>
      <c r="N17" s="37">
        <v>0</v>
      </c>
      <c r="O17" s="37">
        <v>0</v>
      </c>
      <c r="P17" s="37">
        <f t="shared" ref="P17" si="63">M17+N17+O17</f>
        <v>0</v>
      </c>
      <c r="Q17" s="37">
        <v>0</v>
      </c>
      <c r="R17" s="37">
        <v>0</v>
      </c>
      <c r="S17" s="37">
        <f t="shared" ref="S17" si="64">P17+Q17+R17</f>
        <v>0</v>
      </c>
      <c r="T17" s="37">
        <v>0</v>
      </c>
      <c r="U17" s="37">
        <v>0</v>
      </c>
      <c r="V17" s="37">
        <f t="shared" ref="V17" si="65">S17+T17+U17</f>
        <v>0</v>
      </c>
      <c r="W17" s="37">
        <v>0</v>
      </c>
      <c r="X17" s="37">
        <v>0</v>
      </c>
      <c r="Y17" s="37">
        <f t="shared" ref="Y17" si="66">V17+W17+X17</f>
        <v>0</v>
      </c>
      <c r="Z17" s="37">
        <v>0</v>
      </c>
      <c r="AA17" s="37">
        <v>0</v>
      </c>
      <c r="AB17" s="37">
        <f t="shared" ref="AB17" si="67">Y17+Z17+AA17</f>
        <v>0</v>
      </c>
      <c r="AC17" s="37">
        <v>0</v>
      </c>
      <c r="AD17" s="37">
        <v>0</v>
      </c>
      <c r="AE17" s="37">
        <f t="shared" ref="AE17" si="68">AB17+AC17+AD17</f>
        <v>0</v>
      </c>
      <c r="AF17" s="37">
        <v>0</v>
      </c>
      <c r="AG17" s="37">
        <v>0</v>
      </c>
      <c r="AH17" s="37">
        <f t="shared" ref="AH17" si="69">AE17+AF17+AG17</f>
        <v>0</v>
      </c>
      <c r="AI17" s="37">
        <v>0</v>
      </c>
      <c r="AJ17" s="37">
        <v>0</v>
      </c>
      <c r="AK17" s="37">
        <f t="shared" ref="AK17" si="70">AH17+AI17+AJ17</f>
        <v>0</v>
      </c>
      <c r="AL17" s="37">
        <v>0</v>
      </c>
      <c r="AM17" s="37">
        <v>0</v>
      </c>
      <c r="AN17" s="37">
        <f t="shared" ref="AN17" si="71">AK17+AL17+AM17</f>
        <v>0</v>
      </c>
      <c r="AO17" s="37">
        <v>0</v>
      </c>
      <c r="AP17" s="37">
        <v>0</v>
      </c>
      <c r="AQ17" s="37">
        <f t="shared" ref="AQ17" si="72">AN17+AO17+AP17</f>
        <v>0</v>
      </c>
      <c r="AR17" s="37">
        <v>0</v>
      </c>
      <c r="AS17" s="37">
        <v>0</v>
      </c>
      <c r="AT17" s="37">
        <f t="shared" ref="AT17" si="73">AQ17+AR17+AS17</f>
        <v>0</v>
      </c>
      <c r="AU17" s="37">
        <v>0</v>
      </c>
      <c r="AV17" s="37">
        <v>0</v>
      </c>
      <c r="AW17" s="37">
        <f t="shared" ref="AW17" si="74">AT17+AU17+AV17</f>
        <v>0</v>
      </c>
      <c r="AX17" s="37">
        <v>0</v>
      </c>
      <c r="AY17" s="37">
        <v>0</v>
      </c>
      <c r="AZ17" s="37">
        <f t="shared" ref="AZ17" si="75">AW17+AX17+AY17</f>
        <v>0</v>
      </c>
      <c r="BA17" s="37">
        <v>0</v>
      </c>
      <c r="BB17" s="37">
        <v>0</v>
      </c>
      <c r="BC17" s="37">
        <f t="shared" ref="BC17" si="76">AZ17+BA17+BB17</f>
        <v>0</v>
      </c>
      <c r="BD17" s="37">
        <v>0</v>
      </c>
      <c r="BE17" s="37">
        <v>0</v>
      </c>
      <c r="BF17" s="37">
        <f t="shared" ref="BF17" si="77">BC17+BD17+BE17</f>
        <v>0</v>
      </c>
      <c r="BG17" s="37">
        <v>0</v>
      </c>
      <c r="BH17" s="37">
        <v>0</v>
      </c>
      <c r="BI17" s="37">
        <f t="shared" ref="BI17" si="78">BF17+BG17+BH17</f>
        <v>0</v>
      </c>
      <c r="BK17" s="249">
        <f t="shared" si="20"/>
        <v>0</v>
      </c>
      <c r="BL17" s="49"/>
    </row>
    <row r="18" spans="1:65">
      <c r="A18" s="23" t="s">
        <v>55</v>
      </c>
      <c r="B18" s="23" t="str">
        <f t="shared" si="21"/>
        <v>JBG</v>
      </c>
      <c r="C18" s="23" t="s">
        <v>266</v>
      </c>
      <c r="D18" s="23" t="s">
        <v>57</v>
      </c>
      <c r="E18" s="23" t="str">
        <f>D18&amp;C18</f>
        <v>STMPPCJBG</v>
      </c>
      <c r="F18" s="23" t="str">
        <f t="shared" si="1"/>
        <v>STMPPCJBG</v>
      </c>
      <c r="G18" s="31">
        <v>0</v>
      </c>
      <c r="H18" s="37">
        <v>0</v>
      </c>
      <c r="I18" s="37">
        <v>0</v>
      </c>
      <c r="J18" s="37">
        <f t="shared" si="2"/>
        <v>0</v>
      </c>
      <c r="K18" s="37">
        <v>0</v>
      </c>
      <c r="L18" s="37">
        <v>0</v>
      </c>
      <c r="M18" s="37">
        <f t="shared" si="3"/>
        <v>0</v>
      </c>
      <c r="N18" s="37">
        <v>0</v>
      </c>
      <c r="O18" s="37">
        <v>0</v>
      </c>
      <c r="P18" s="37">
        <f t="shared" si="4"/>
        <v>0</v>
      </c>
      <c r="Q18" s="37">
        <v>0</v>
      </c>
      <c r="R18" s="37">
        <v>0</v>
      </c>
      <c r="S18" s="37">
        <f t="shared" si="5"/>
        <v>0</v>
      </c>
      <c r="T18" s="37">
        <v>0</v>
      </c>
      <c r="U18" s="37">
        <v>0</v>
      </c>
      <c r="V18" s="37">
        <f t="shared" si="6"/>
        <v>0</v>
      </c>
      <c r="W18" s="37">
        <v>0</v>
      </c>
      <c r="X18" s="37">
        <v>0</v>
      </c>
      <c r="Y18" s="37">
        <f t="shared" si="7"/>
        <v>0</v>
      </c>
      <c r="Z18" s="37">
        <v>0</v>
      </c>
      <c r="AA18" s="37">
        <v>0</v>
      </c>
      <c r="AB18" s="37">
        <f t="shared" si="8"/>
        <v>0</v>
      </c>
      <c r="AC18" s="37">
        <v>0</v>
      </c>
      <c r="AD18" s="37">
        <v>0</v>
      </c>
      <c r="AE18" s="37">
        <f t="shared" si="9"/>
        <v>0</v>
      </c>
      <c r="AF18" s="37">
        <v>0</v>
      </c>
      <c r="AG18" s="37">
        <v>0</v>
      </c>
      <c r="AH18" s="37">
        <f t="shared" si="10"/>
        <v>0</v>
      </c>
      <c r="AI18" s="37">
        <v>0</v>
      </c>
      <c r="AJ18" s="37">
        <v>0</v>
      </c>
      <c r="AK18" s="37">
        <f t="shared" si="11"/>
        <v>0</v>
      </c>
      <c r="AL18" s="37">
        <v>0</v>
      </c>
      <c r="AM18" s="37">
        <v>0</v>
      </c>
      <c r="AN18" s="37">
        <f t="shared" si="12"/>
        <v>0</v>
      </c>
      <c r="AO18" s="37">
        <v>0</v>
      </c>
      <c r="AP18" s="37">
        <v>0</v>
      </c>
      <c r="AQ18" s="37">
        <f t="shared" si="13"/>
        <v>0</v>
      </c>
      <c r="AR18" s="37">
        <v>0</v>
      </c>
      <c r="AS18" s="37">
        <v>0</v>
      </c>
      <c r="AT18" s="37">
        <f t="shared" si="14"/>
        <v>0</v>
      </c>
      <c r="AU18" s="37">
        <v>0</v>
      </c>
      <c r="AV18" s="37">
        <v>0</v>
      </c>
      <c r="AW18" s="37">
        <f t="shared" si="15"/>
        <v>0</v>
      </c>
      <c r="AX18" s="37">
        <v>0</v>
      </c>
      <c r="AY18" s="37">
        <v>0</v>
      </c>
      <c r="AZ18" s="37">
        <f t="shared" si="16"/>
        <v>0</v>
      </c>
      <c r="BA18" s="37">
        <v>0</v>
      </c>
      <c r="BB18" s="37">
        <v>0</v>
      </c>
      <c r="BC18" s="37">
        <f t="shared" si="17"/>
        <v>0</v>
      </c>
      <c r="BD18" s="37">
        <v>0</v>
      </c>
      <c r="BE18" s="37">
        <v>0</v>
      </c>
      <c r="BF18" s="37">
        <f t="shared" si="18"/>
        <v>0</v>
      </c>
      <c r="BG18" s="37">
        <v>0</v>
      </c>
      <c r="BH18" s="37">
        <v>0</v>
      </c>
      <c r="BI18" s="37">
        <f t="shared" si="19"/>
        <v>0</v>
      </c>
      <c r="BK18" s="249">
        <f t="shared" si="20"/>
        <v>0</v>
      </c>
      <c r="BL18" s="49"/>
    </row>
    <row r="19" spans="1:65">
      <c r="A19" s="23" t="s">
        <v>267</v>
      </c>
      <c r="B19" s="23" t="str">
        <f t="shared" si="21"/>
        <v>JBG</v>
      </c>
      <c r="C19" s="23" t="s">
        <v>266</v>
      </c>
      <c r="D19" s="23" t="s">
        <v>42</v>
      </c>
      <c r="E19" s="23" t="str">
        <f>D19&amp;C19</f>
        <v>STMPJBG</v>
      </c>
      <c r="F19" s="23" t="str">
        <f t="shared" si="1"/>
        <v>STMPJBG</v>
      </c>
      <c r="G19" s="31">
        <v>1423832928.3399999</v>
      </c>
      <c r="H19" s="37">
        <v>1851922.2881666669</v>
      </c>
      <c r="I19" s="37">
        <v>-1004520.3424999998</v>
      </c>
      <c r="J19" s="37">
        <f t="shared" si="2"/>
        <v>1424680330.2856667</v>
      </c>
      <c r="K19" s="37">
        <v>1061128.5681666664</v>
      </c>
      <c r="L19" s="37">
        <v>-1004520.3424999998</v>
      </c>
      <c r="M19" s="37">
        <f t="shared" si="3"/>
        <v>1424736938.5113335</v>
      </c>
      <c r="N19" s="37">
        <v>568361.68816666678</v>
      </c>
      <c r="O19" s="37">
        <v>-1004520.3424999998</v>
      </c>
      <c r="P19" s="37">
        <f t="shared" si="4"/>
        <v>1424300779.8570001</v>
      </c>
      <c r="Q19" s="37">
        <v>284009.51816666656</v>
      </c>
      <c r="R19" s="37">
        <v>-1004520.3424999998</v>
      </c>
      <c r="S19" s="37">
        <f t="shared" si="5"/>
        <v>1423580269.0326669</v>
      </c>
      <c r="T19" s="37">
        <v>-33366.941833333229</v>
      </c>
      <c r="U19" s="37">
        <v>-1004520.3424999998</v>
      </c>
      <c r="V19" s="37">
        <f t="shared" si="6"/>
        <v>1422542381.7483337</v>
      </c>
      <c r="W19" s="37">
        <v>4674786.1681666663</v>
      </c>
      <c r="X19" s="37">
        <v>-1004520.3424999998</v>
      </c>
      <c r="Y19" s="37">
        <f t="shared" si="7"/>
        <v>1426212647.5740004</v>
      </c>
      <c r="Z19" s="37">
        <v>-44878.231833333382</v>
      </c>
      <c r="AA19" s="37">
        <v>-1004520.3424999998</v>
      </c>
      <c r="AB19" s="37">
        <f t="shared" si="8"/>
        <v>1425163248.9996672</v>
      </c>
      <c r="AC19" s="37">
        <v>-44878.231833333382</v>
      </c>
      <c r="AD19" s="37">
        <v>-1004520.3424999998</v>
      </c>
      <c r="AE19" s="37">
        <f t="shared" si="9"/>
        <v>1424113850.425334</v>
      </c>
      <c r="AF19" s="37">
        <v>-44878.231833333324</v>
      </c>
      <c r="AG19" s="37">
        <v>-1004520.3424999998</v>
      </c>
      <c r="AH19" s="37">
        <f t="shared" si="10"/>
        <v>1423064451.8510008</v>
      </c>
      <c r="AI19" s="37">
        <v>-24359.421833333327</v>
      </c>
      <c r="AJ19" s="37">
        <v>-1004520.3424999998</v>
      </c>
      <c r="AK19" s="37">
        <f t="shared" si="11"/>
        <v>1422035572.0866675</v>
      </c>
      <c r="AL19" s="37">
        <v>-24359.421833333327</v>
      </c>
      <c r="AM19" s="37">
        <v>-1004520.3424999998</v>
      </c>
      <c r="AN19" s="37">
        <f t="shared" si="12"/>
        <v>1421006692.3223343</v>
      </c>
      <c r="AO19" s="37">
        <v>21853345.598166659</v>
      </c>
      <c r="AP19" s="37">
        <v>-1004520.3424999998</v>
      </c>
      <c r="AQ19" s="37">
        <f t="shared" si="13"/>
        <v>1441855517.578001</v>
      </c>
      <c r="AR19" s="37">
        <v>129930.24816666654</v>
      </c>
      <c r="AS19" s="37">
        <v>-1004520.3424999998</v>
      </c>
      <c r="AT19" s="37">
        <f t="shared" si="14"/>
        <v>1440980927.4836676</v>
      </c>
      <c r="AU19" s="37">
        <v>284105.50816666667</v>
      </c>
      <c r="AV19" s="37">
        <v>-1004520.3424999998</v>
      </c>
      <c r="AW19" s="37">
        <f t="shared" si="15"/>
        <v>1440260512.6493342</v>
      </c>
      <c r="AX19" s="37">
        <v>-22086.751833333226</v>
      </c>
      <c r="AY19" s="37">
        <v>-1004520.3424999998</v>
      </c>
      <c r="AZ19" s="37">
        <f t="shared" si="16"/>
        <v>1439233905.5550008</v>
      </c>
      <c r="BA19" s="37">
        <v>110132.58816666674</v>
      </c>
      <c r="BB19" s="37">
        <v>-1004520.3424999998</v>
      </c>
      <c r="BC19" s="37">
        <f t="shared" si="17"/>
        <v>1438339517.8006675</v>
      </c>
      <c r="BD19" s="37">
        <v>-42605.581833333301</v>
      </c>
      <c r="BE19" s="37">
        <v>-1004520.3424999998</v>
      </c>
      <c r="BF19" s="37">
        <f t="shared" si="18"/>
        <v>1437292391.8763342</v>
      </c>
      <c r="BG19" s="37">
        <v>6028326.6881666658</v>
      </c>
      <c r="BH19" s="37">
        <v>-1004520.3424999998</v>
      </c>
      <c r="BI19" s="37">
        <f t="shared" si="19"/>
        <v>1442316198.2220008</v>
      </c>
      <c r="BK19" s="249">
        <f t="shared" si="20"/>
        <v>1442316198.2220008</v>
      </c>
      <c r="BL19" s="49"/>
    </row>
    <row r="20" spans="1:65">
      <c r="A20" s="23" t="s">
        <v>2</v>
      </c>
      <c r="G20" s="250">
        <f t="shared" ref="G20:AV20" si="79">SUBTOTAL(9,G10:G19)</f>
        <v>7192226158.7081861</v>
      </c>
      <c r="H20" s="251">
        <f t="shared" si="79"/>
        <v>10982147.932499999</v>
      </c>
      <c r="I20" s="251">
        <f t="shared" ref="I20" si="80">SUBTOTAL(9,I10:I19)</f>
        <v>-4390197.3570000045</v>
      </c>
      <c r="J20" s="251">
        <f t="shared" si="79"/>
        <v>7198818109.2836857</v>
      </c>
      <c r="K20" s="251">
        <f t="shared" ref="K20:L20" si="81">SUBTOTAL(9,K10:K19)</f>
        <v>4236461.2324999999</v>
      </c>
      <c r="L20" s="251">
        <f t="shared" si="81"/>
        <v>-4390197.3570000045</v>
      </c>
      <c r="M20" s="251">
        <f t="shared" si="79"/>
        <v>7198664373.1591854</v>
      </c>
      <c r="N20" s="251">
        <f t="shared" si="79"/>
        <v>4830389.7725</v>
      </c>
      <c r="O20" s="251">
        <f t="shared" si="79"/>
        <v>-4390197.3570000045</v>
      </c>
      <c r="P20" s="251">
        <f t="shared" si="79"/>
        <v>7199104565.5746861</v>
      </c>
      <c r="Q20" s="251">
        <f t="shared" si="79"/>
        <v>11340500.2425</v>
      </c>
      <c r="R20" s="251">
        <f t="shared" si="79"/>
        <v>-4390197.3570000045</v>
      </c>
      <c r="S20" s="251">
        <f t="shared" si="79"/>
        <v>7206054868.460186</v>
      </c>
      <c r="T20" s="251">
        <f t="shared" si="79"/>
        <v>18883404.05250001</v>
      </c>
      <c r="U20" s="251">
        <f t="shared" si="79"/>
        <v>-4390197.3570000045</v>
      </c>
      <c r="V20" s="251">
        <f t="shared" si="79"/>
        <v>7220548075.1556864</v>
      </c>
      <c r="W20" s="251">
        <f t="shared" si="79"/>
        <v>26079757.55250001</v>
      </c>
      <c r="X20" s="251">
        <f t="shared" si="79"/>
        <v>-4390197.3570000045</v>
      </c>
      <c r="Y20" s="251">
        <f t="shared" si="79"/>
        <v>7242237635.3511868</v>
      </c>
      <c r="Z20" s="251">
        <f t="shared" si="79"/>
        <v>-510754.73749999981</v>
      </c>
      <c r="AA20" s="251">
        <f t="shared" si="79"/>
        <v>-4390197.3570000045</v>
      </c>
      <c r="AB20" s="251">
        <f t="shared" si="79"/>
        <v>7237336683.2566872</v>
      </c>
      <c r="AC20" s="251">
        <f t="shared" si="79"/>
        <v>955749.06250000035</v>
      </c>
      <c r="AD20" s="251">
        <f t="shared" si="79"/>
        <v>-4390197.3570000045</v>
      </c>
      <c r="AE20" s="251">
        <f t="shared" si="79"/>
        <v>7233902234.9621878</v>
      </c>
      <c r="AF20" s="251">
        <f t="shared" si="79"/>
        <v>1335730.9524999999</v>
      </c>
      <c r="AG20" s="251">
        <f t="shared" si="79"/>
        <v>-4390197.3570000045</v>
      </c>
      <c r="AH20" s="251">
        <f t="shared" si="79"/>
        <v>7230847768.5576878</v>
      </c>
      <c r="AI20" s="251">
        <f t="shared" si="79"/>
        <v>16587282.9825</v>
      </c>
      <c r="AJ20" s="251">
        <f t="shared" si="79"/>
        <v>-4390197.3570000045</v>
      </c>
      <c r="AK20" s="251">
        <f t="shared" si="79"/>
        <v>7243044854.1831894</v>
      </c>
      <c r="AL20" s="251">
        <f t="shared" si="79"/>
        <v>9054659.1125000007</v>
      </c>
      <c r="AM20" s="251">
        <f t="shared" si="79"/>
        <v>-4390197.3570000045</v>
      </c>
      <c r="AN20" s="251">
        <f t="shared" si="79"/>
        <v>7247709315.9386883</v>
      </c>
      <c r="AO20" s="251">
        <f t="shared" si="79"/>
        <v>32483396.082499992</v>
      </c>
      <c r="AP20" s="251">
        <f t="shared" si="79"/>
        <v>-4390197.3570000045</v>
      </c>
      <c r="AQ20" s="251">
        <f t="shared" si="79"/>
        <v>7275802514.6641884</v>
      </c>
      <c r="AR20" s="251">
        <f t="shared" si="79"/>
        <v>850372.40249999962</v>
      </c>
      <c r="AS20" s="251">
        <f t="shared" si="79"/>
        <v>-4390197.3570000045</v>
      </c>
      <c r="AT20" s="251">
        <f t="shared" si="79"/>
        <v>7272262689.7096882</v>
      </c>
      <c r="AU20" s="251">
        <f t="shared" si="79"/>
        <v>1158487.6224999994</v>
      </c>
      <c r="AV20" s="251">
        <f t="shared" si="79"/>
        <v>-4390197.3570000045</v>
      </c>
      <c r="AW20" s="251">
        <f t="shared" ref="AW20:BI20" si="82">SUBTOTAL(9,AW10:AW19)</f>
        <v>7269030979.9751883</v>
      </c>
      <c r="AX20" s="251">
        <f t="shared" si="82"/>
        <v>1903772.3025000007</v>
      </c>
      <c r="AY20" s="251">
        <f t="shared" si="82"/>
        <v>-4390197.3570000045</v>
      </c>
      <c r="AZ20" s="251">
        <f t="shared" si="82"/>
        <v>7266544554.9206886</v>
      </c>
      <c r="BA20" s="251">
        <f t="shared" si="82"/>
        <v>2247022.8724999996</v>
      </c>
      <c r="BB20" s="251">
        <f t="shared" si="82"/>
        <v>-4390197.3570000045</v>
      </c>
      <c r="BC20" s="251">
        <f t="shared" si="82"/>
        <v>7264401380.4361887</v>
      </c>
      <c r="BD20" s="251">
        <f t="shared" si="82"/>
        <v>5189237.4725000011</v>
      </c>
      <c r="BE20" s="251">
        <f t="shared" si="82"/>
        <v>-4390197.3570000045</v>
      </c>
      <c r="BF20" s="251">
        <f t="shared" si="82"/>
        <v>7265200420.5516882</v>
      </c>
      <c r="BG20" s="251">
        <f t="shared" si="82"/>
        <v>35498918.302500002</v>
      </c>
      <c r="BH20" s="251">
        <f t="shared" si="82"/>
        <v>-4390197.3570000045</v>
      </c>
      <c r="BI20" s="251">
        <f t="shared" si="82"/>
        <v>7296309141.4971895</v>
      </c>
      <c r="BK20" s="252">
        <f>SUBTOTAL(9,BK10:BK19)</f>
        <v>7296309141.4971895</v>
      </c>
      <c r="BL20" s="49"/>
      <c r="BM20" s="37"/>
    </row>
    <row r="21" spans="1:65">
      <c r="G21" s="31"/>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K21" s="249"/>
    </row>
    <row r="22" spans="1:65">
      <c r="A22" s="1" t="s">
        <v>3</v>
      </c>
      <c r="B22" s="1"/>
      <c r="G22" s="31"/>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K22" s="249"/>
      <c r="BL22" s="49"/>
    </row>
    <row r="23" spans="1:65">
      <c r="A23" s="23" t="s">
        <v>262</v>
      </c>
      <c r="B23" s="23" t="str">
        <f t="shared" ref="B23:B25" si="83">C23</f>
        <v>CAGE</v>
      </c>
      <c r="C23" s="23" t="s">
        <v>263</v>
      </c>
      <c r="D23" s="23" t="s">
        <v>43</v>
      </c>
      <c r="E23" s="23" t="str">
        <f t="shared" ref="E23:E26" si="84">D23&amp;C23</f>
        <v>HYDPCAGE</v>
      </c>
      <c r="F23" s="23" t="str">
        <f>D23&amp;C23</f>
        <v>HYDPCAGE</v>
      </c>
      <c r="G23" s="31">
        <v>191408269.47999996</v>
      </c>
      <c r="H23" s="37">
        <v>1184019.7141666666</v>
      </c>
      <c r="I23" s="37">
        <v>-43035.364333333338</v>
      </c>
      <c r="J23" s="37">
        <f>G23+H23+I23</f>
        <v>192549253.8298333</v>
      </c>
      <c r="K23" s="37">
        <v>2959857.5941666667</v>
      </c>
      <c r="L23" s="37">
        <v>-43035.364333333338</v>
      </c>
      <c r="M23" s="37">
        <f>J23+K23+L23</f>
        <v>195466076.05966663</v>
      </c>
      <c r="N23" s="37">
        <v>459398.34416666673</v>
      </c>
      <c r="O23" s="37">
        <v>-43035.364333333338</v>
      </c>
      <c r="P23" s="37">
        <f>M23+N23+O23</f>
        <v>195882439.03949997</v>
      </c>
      <c r="Q23" s="37">
        <v>277115.6241666667</v>
      </c>
      <c r="R23" s="37">
        <v>-43035.364333333338</v>
      </c>
      <c r="S23" s="37">
        <f>P23+Q23+R23</f>
        <v>196116519.2993333</v>
      </c>
      <c r="T23" s="37">
        <v>2695161.7641666667</v>
      </c>
      <c r="U23" s="37">
        <v>-43035.364333333338</v>
      </c>
      <c r="V23" s="37">
        <f>S23+T23+U23</f>
        <v>198768645.69916663</v>
      </c>
      <c r="W23" s="37">
        <v>3753128.9841666669</v>
      </c>
      <c r="X23" s="37">
        <v>-43035.364333333338</v>
      </c>
      <c r="Y23" s="37">
        <f>V23+W23+X23</f>
        <v>202478739.31899995</v>
      </c>
      <c r="Z23" s="37">
        <v>-42220.465833333335</v>
      </c>
      <c r="AA23" s="37">
        <v>-43035.364333333338</v>
      </c>
      <c r="AB23" s="37">
        <f>Y23+Z23+AA23</f>
        <v>202393483.48883328</v>
      </c>
      <c r="AC23" s="37">
        <v>-42220.465833333335</v>
      </c>
      <c r="AD23" s="37">
        <v>-43035.364333333338</v>
      </c>
      <c r="AE23" s="37">
        <f>AB23+AC23+AD23</f>
        <v>202308227.65866661</v>
      </c>
      <c r="AF23" s="37">
        <v>206240.23475434165</v>
      </c>
      <c r="AG23" s="37">
        <v>-43035.364333333338</v>
      </c>
      <c r="AH23" s="37">
        <f>AE23+AF23+AG23</f>
        <v>202471432.52908763</v>
      </c>
      <c r="AI23" s="37">
        <v>-42220.465833333335</v>
      </c>
      <c r="AJ23" s="37">
        <v>-43035.364333333338</v>
      </c>
      <c r="AK23" s="37">
        <f>AH23+AI23+AJ23</f>
        <v>202386176.69892097</v>
      </c>
      <c r="AL23" s="37">
        <v>-42220.465833333335</v>
      </c>
      <c r="AM23" s="37">
        <v>-43035.364333333338</v>
      </c>
      <c r="AN23" s="37">
        <f>AK23+AL23+AM23</f>
        <v>202300920.8687543</v>
      </c>
      <c r="AO23" s="37">
        <v>83659.36606497367</v>
      </c>
      <c r="AP23" s="37">
        <v>-43035.364333333338</v>
      </c>
      <c r="AQ23" s="37">
        <f>AN23+AO23+AP23</f>
        <v>202341544.87048593</v>
      </c>
      <c r="AR23" s="37">
        <v>136567.21858088172</v>
      </c>
      <c r="AS23" s="37">
        <v>-43035.364333333338</v>
      </c>
      <c r="AT23" s="37">
        <f>AQ23+AR23+AS23</f>
        <v>202435076.72473347</v>
      </c>
      <c r="AU23" s="37">
        <v>199261.22101837769</v>
      </c>
      <c r="AV23" s="37">
        <v>-43035.364333333338</v>
      </c>
      <c r="AW23" s="37">
        <f>AT23+AU23+AV23</f>
        <v>202591302.58141851</v>
      </c>
      <c r="AX23" s="37">
        <v>-42220.465833333335</v>
      </c>
      <c r="AY23" s="37">
        <v>-43035.364333333338</v>
      </c>
      <c r="AZ23" s="37">
        <f>AW23+AX23+AY23</f>
        <v>202506046.75125185</v>
      </c>
      <c r="BA23" s="37">
        <v>-42220.465833333335</v>
      </c>
      <c r="BB23" s="37">
        <v>-43035.364333333338</v>
      </c>
      <c r="BC23" s="37">
        <f>AZ23+BA23+BB23</f>
        <v>202420790.92108518</v>
      </c>
      <c r="BD23" s="37">
        <v>2574057.555182667</v>
      </c>
      <c r="BE23" s="37">
        <v>-43035.364333333338</v>
      </c>
      <c r="BF23" s="37">
        <f>BC23+BD23+BE23</f>
        <v>204951813.11193451</v>
      </c>
      <c r="BG23" s="37">
        <v>1012842.2412238244</v>
      </c>
      <c r="BH23" s="37">
        <v>-43035.364333333338</v>
      </c>
      <c r="BI23" s="37">
        <f>BF23+BG23+BH23</f>
        <v>205921619.98882499</v>
      </c>
      <c r="BK23" s="249">
        <f>BI23</f>
        <v>205921619.98882499</v>
      </c>
      <c r="BL23" s="49"/>
    </row>
    <row r="24" spans="1:65">
      <c r="A24" s="23" t="s">
        <v>264</v>
      </c>
      <c r="B24" s="23" t="str">
        <f t="shared" si="83"/>
        <v>CAGW</v>
      </c>
      <c r="C24" s="23" t="s">
        <v>265</v>
      </c>
      <c r="D24" s="23" t="s">
        <v>43</v>
      </c>
      <c r="E24" s="23" t="str">
        <f t="shared" si="84"/>
        <v>HYDPCAGW</v>
      </c>
      <c r="F24" s="23" t="str">
        <f>D24&amp;C24</f>
        <v>HYDPCAGW</v>
      </c>
      <c r="G24" s="31">
        <v>790787978.75</v>
      </c>
      <c r="H24" s="37">
        <v>15284.93233333336</v>
      </c>
      <c r="I24" s="37">
        <v>-259318.73666666661</v>
      </c>
      <c r="J24" s="37">
        <f>G24+H24+I24</f>
        <v>790543944.94566667</v>
      </c>
      <c r="K24" s="37">
        <v>2858276.0723333335</v>
      </c>
      <c r="L24" s="37">
        <v>-259318.73666666661</v>
      </c>
      <c r="M24" s="37">
        <f>J24+K24+L24</f>
        <v>793142902.28133333</v>
      </c>
      <c r="N24" s="37">
        <v>1587540.9523333332</v>
      </c>
      <c r="O24" s="37">
        <v>-259318.73666666661</v>
      </c>
      <c r="P24" s="37">
        <f>M24+N24+O24</f>
        <v>794471124.49699998</v>
      </c>
      <c r="Q24" s="37">
        <v>1131758.8523333333</v>
      </c>
      <c r="R24" s="37">
        <v>-259318.73666666661</v>
      </c>
      <c r="S24" s="37">
        <f>P24+Q24+R24</f>
        <v>795343564.61266661</v>
      </c>
      <c r="T24" s="37">
        <v>4054595.3823333336</v>
      </c>
      <c r="U24" s="37">
        <v>-259318.73666666661</v>
      </c>
      <c r="V24" s="37">
        <f>S24+T24+U24</f>
        <v>799138841.25833321</v>
      </c>
      <c r="W24" s="37">
        <v>5512688.1223333329</v>
      </c>
      <c r="X24" s="37">
        <v>-259318.73666666661</v>
      </c>
      <c r="Y24" s="37">
        <f>V24+W24+X24</f>
        <v>804392210.64399981</v>
      </c>
      <c r="Z24" s="37">
        <v>3353444.8738063662</v>
      </c>
      <c r="AA24" s="37">
        <v>-259318.73666666661</v>
      </c>
      <c r="AB24" s="37">
        <f>Y24+Z24+AA24</f>
        <v>807486336.78113949</v>
      </c>
      <c r="AC24" s="37">
        <v>-75291.627666666653</v>
      </c>
      <c r="AD24" s="37">
        <v>-259318.73666666661</v>
      </c>
      <c r="AE24" s="37">
        <f>AB24+AC24+AD24</f>
        <v>807151726.4168061</v>
      </c>
      <c r="AF24" s="37">
        <v>-75291.627666666653</v>
      </c>
      <c r="AG24" s="37">
        <v>-259318.73666666661</v>
      </c>
      <c r="AH24" s="37">
        <f>AE24+AF24+AG24</f>
        <v>806817116.05247271</v>
      </c>
      <c r="AI24" s="37">
        <v>-75291.627666666653</v>
      </c>
      <c r="AJ24" s="37">
        <v>-259318.73666666661</v>
      </c>
      <c r="AK24" s="37">
        <f>AH24+AI24+AJ24</f>
        <v>806482505.68813932</v>
      </c>
      <c r="AL24" s="37">
        <v>-53103.754729892549</v>
      </c>
      <c r="AM24" s="37">
        <v>-259318.73666666661</v>
      </c>
      <c r="AN24" s="37">
        <f>AK24+AL24+AM24</f>
        <v>806170083.19674277</v>
      </c>
      <c r="AO24" s="37">
        <v>8241.4531949431548</v>
      </c>
      <c r="AP24" s="37">
        <v>-259318.73666666661</v>
      </c>
      <c r="AQ24" s="37">
        <f>AN24+AO24+AP24</f>
        <v>805919005.91327107</v>
      </c>
      <c r="AR24" s="37">
        <v>433108.09941035538</v>
      </c>
      <c r="AS24" s="37">
        <v>-259318.73666666661</v>
      </c>
      <c r="AT24" s="37">
        <f>AQ24+AR24+AS24</f>
        <v>806092795.2760148</v>
      </c>
      <c r="AU24" s="37">
        <v>-75291.627666666653</v>
      </c>
      <c r="AV24" s="37">
        <v>-259318.73666666661</v>
      </c>
      <c r="AW24" s="37">
        <f>AT24+AU24+AV24</f>
        <v>805758184.91168141</v>
      </c>
      <c r="AX24" s="37">
        <v>-75291.627666666653</v>
      </c>
      <c r="AY24" s="37">
        <v>-259318.73666666661</v>
      </c>
      <c r="AZ24" s="37">
        <f>AW24+AX24+AY24</f>
        <v>805423574.54734802</v>
      </c>
      <c r="BA24" s="37">
        <v>890144.86600472371</v>
      </c>
      <c r="BB24" s="37">
        <v>-259318.73666666661</v>
      </c>
      <c r="BC24" s="37">
        <f>AZ24+BA24+BB24</f>
        <v>806054400.67668605</v>
      </c>
      <c r="BD24" s="37">
        <v>8605573.226947695</v>
      </c>
      <c r="BE24" s="37">
        <v>-259318.73666666661</v>
      </c>
      <c r="BF24" s="37">
        <f>BC24+BD24+BE24</f>
        <v>814400655.16696703</v>
      </c>
      <c r="BG24" s="37">
        <v>12137266.821059642</v>
      </c>
      <c r="BH24" s="37">
        <v>-259318.73666666661</v>
      </c>
      <c r="BI24" s="37">
        <f>BF24+BG24+BH24</f>
        <v>826278603.25135994</v>
      </c>
      <c r="BK24" s="249">
        <f>BI24</f>
        <v>826278603.25135994</v>
      </c>
      <c r="BL24" s="49"/>
    </row>
    <row r="25" spans="1:65" s="28" customFormat="1">
      <c r="A25" s="28" t="s">
        <v>105</v>
      </c>
      <c r="B25" s="23" t="str">
        <f t="shared" si="83"/>
        <v>CAGW</v>
      </c>
      <c r="C25" s="28" t="s">
        <v>265</v>
      </c>
      <c r="D25" s="28" t="s">
        <v>115</v>
      </c>
      <c r="E25" s="28" t="str">
        <f t="shared" si="84"/>
        <v>HYDPKDCAGW</v>
      </c>
      <c r="F25" s="28" t="str">
        <f>D25&amp;C25</f>
        <v>HYDPKDCAGW</v>
      </c>
      <c r="G25" s="31">
        <v>94642944.979999989</v>
      </c>
      <c r="H25" s="31">
        <v>0</v>
      </c>
      <c r="I25" s="31">
        <v>0</v>
      </c>
      <c r="J25" s="31">
        <f>G25+H25+I25</f>
        <v>94642944.979999989</v>
      </c>
      <c r="K25" s="31">
        <v>0</v>
      </c>
      <c r="L25" s="31">
        <v>0</v>
      </c>
      <c r="M25" s="31">
        <f>J25+K25+L25</f>
        <v>94642944.979999989</v>
      </c>
      <c r="N25" s="31">
        <v>0</v>
      </c>
      <c r="O25" s="31">
        <v>0</v>
      </c>
      <c r="P25" s="31">
        <f>M25+N25+O25</f>
        <v>94642944.979999989</v>
      </c>
      <c r="Q25" s="31">
        <v>0</v>
      </c>
      <c r="R25" s="31">
        <v>0</v>
      </c>
      <c r="S25" s="31">
        <f>P25+Q25+R25</f>
        <v>94642944.979999989</v>
      </c>
      <c r="T25" s="31">
        <v>0</v>
      </c>
      <c r="U25" s="31">
        <v>0</v>
      </c>
      <c r="V25" s="31">
        <f>S25+T25+U25</f>
        <v>94642944.979999989</v>
      </c>
      <c r="W25" s="31">
        <v>0</v>
      </c>
      <c r="X25" s="31">
        <v>0</v>
      </c>
      <c r="Y25" s="31">
        <f>V25+W25+X25</f>
        <v>94642944.979999989</v>
      </c>
      <c r="Z25" s="31">
        <v>0</v>
      </c>
      <c r="AA25" s="31">
        <v>0</v>
      </c>
      <c r="AB25" s="31">
        <f>Y25+Z25+AA25</f>
        <v>94642944.979999989</v>
      </c>
      <c r="AC25" s="31">
        <v>0</v>
      </c>
      <c r="AD25" s="31">
        <v>0</v>
      </c>
      <c r="AE25" s="31">
        <f>AB25+AC25+AD25</f>
        <v>94642944.979999989</v>
      </c>
      <c r="AF25" s="31">
        <v>0</v>
      </c>
      <c r="AG25" s="31">
        <v>0</v>
      </c>
      <c r="AH25" s="31">
        <f>AE25+AF25+AG25</f>
        <v>94642944.979999989</v>
      </c>
      <c r="AI25" s="31">
        <v>0</v>
      </c>
      <c r="AJ25" s="31">
        <v>0</v>
      </c>
      <c r="AK25" s="31">
        <f>AH25+AI25+AJ25</f>
        <v>94642944.979999989</v>
      </c>
      <c r="AL25" s="31">
        <v>0</v>
      </c>
      <c r="AM25" s="31">
        <v>0</v>
      </c>
      <c r="AN25" s="31">
        <f>AK25+AL25+AM25</f>
        <v>94642944.979999989</v>
      </c>
      <c r="AO25" s="31">
        <v>0</v>
      </c>
      <c r="AP25" s="31">
        <v>0</v>
      </c>
      <c r="AQ25" s="31">
        <f>AN25+AO25+AP25</f>
        <v>94642944.979999989</v>
      </c>
      <c r="AR25" s="31">
        <v>0</v>
      </c>
      <c r="AS25" s="31">
        <v>0</v>
      </c>
      <c r="AT25" s="31">
        <f>AQ25+AR25+AS25</f>
        <v>94642944.979999989</v>
      </c>
      <c r="AU25" s="31">
        <v>0</v>
      </c>
      <c r="AV25" s="31">
        <v>0</v>
      </c>
      <c r="AW25" s="31">
        <f>AT25+AU25+AV25</f>
        <v>94642944.979999989</v>
      </c>
      <c r="AX25" s="31">
        <v>0</v>
      </c>
      <c r="AY25" s="31">
        <v>0</v>
      </c>
      <c r="AZ25" s="31">
        <f>AW25+AX25+AY25</f>
        <v>94642944.979999989</v>
      </c>
      <c r="BA25" s="31">
        <v>0</v>
      </c>
      <c r="BB25" s="31">
        <v>0</v>
      </c>
      <c r="BC25" s="31">
        <f>AZ25+BA25+BB25</f>
        <v>94642944.979999989</v>
      </c>
      <c r="BD25" s="31">
        <v>0</v>
      </c>
      <c r="BE25" s="31">
        <v>0</v>
      </c>
      <c r="BF25" s="31">
        <f>BC25+BD25+BE25</f>
        <v>94642944.979999989</v>
      </c>
      <c r="BG25" s="31">
        <v>0</v>
      </c>
      <c r="BH25" s="31">
        <v>0</v>
      </c>
      <c r="BI25" s="31">
        <f>BF25+BG25+BH25</f>
        <v>94642944.979999989</v>
      </c>
      <c r="BK25" s="249">
        <f>BI25</f>
        <v>94642944.979999989</v>
      </c>
      <c r="BL25" s="253"/>
    </row>
    <row r="26" spans="1:65" s="28" customFormat="1" hidden="1">
      <c r="E26" s="23" t="str">
        <f t="shared" si="84"/>
        <v/>
      </c>
      <c r="G26" s="31"/>
      <c r="H26" s="37">
        <v>0</v>
      </c>
      <c r="I26" s="37">
        <v>0</v>
      </c>
      <c r="J26" s="37"/>
      <c r="K26" s="37">
        <v>0</v>
      </c>
      <c r="L26" s="37">
        <v>0</v>
      </c>
      <c r="M26" s="37"/>
      <c r="N26" s="37">
        <v>0</v>
      </c>
      <c r="O26" s="37">
        <v>0</v>
      </c>
      <c r="P26" s="37"/>
      <c r="Q26" s="37">
        <v>0</v>
      </c>
      <c r="R26" s="37">
        <v>0</v>
      </c>
      <c r="S26" s="37"/>
      <c r="T26" s="37">
        <v>0</v>
      </c>
      <c r="U26" s="37">
        <v>0</v>
      </c>
      <c r="V26" s="37"/>
      <c r="W26" s="37">
        <v>0</v>
      </c>
      <c r="X26" s="37">
        <v>0</v>
      </c>
      <c r="Y26" s="37"/>
      <c r="Z26" s="37">
        <v>0</v>
      </c>
      <c r="AA26" s="37">
        <v>0</v>
      </c>
      <c r="AB26" s="37"/>
      <c r="AC26" s="37">
        <v>0</v>
      </c>
      <c r="AD26" s="37">
        <v>0</v>
      </c>
      <c r="AE26" s="37"/>
      <c r="AF26" s="37">
        <v>0</v>
      </c>
      <c r="AG26" s="37">
        <v>0</v>
      </c>
      <c r="AH26" s="37"/>
      <c r="AI26" s="37">
        <v>0</v>
      </c>
      <c r="AJ26" s="37">
        <v>0</v>
      </c>
      <c r="AK26" s="37"/>
      <c r="AL26" s="37">
        <v>0</v>
      </c>
      <c r="AM26" s="37">
        <v>0</v>
      </c>
      <c r="AN26" s="37"/>
      <c r="AO26" s="37">
        <v>0</v>
      </c>
      <c r="AP26" s="37">
        <v>0</v>
      </c>
      <c r="AQ26" s="37"/>
      <c r="AR26" s="37">
        <v>0</v>
      </c>
      <c r="AS26" s="37">
        <v>0</v>
      </c>
      <c r="AT26" s="37"/>
      <c r="AU26" s="37">
        <v>0</v>
      </c>
      <c r="AV26" s="37">
        <v>0</v>
      </c>
      <c r="AW26" s="37"/>
      <c r="AX26" s="37">
        <v>0</v>
      </c>
      <c r="AY26" s="37">
        <v>0</v>
      </c>
      <c r="AZ26" s="37"/>
      <c r="BA26" s="37">
        <v>0</v>
      </c>
      <c r="BB26" s="37">
        <v>0</v>
      </c>
      <c r="BC26" s="37"/>
      <c r="BD26" s="37">
        <v>0</v>
      </c>
      <c r="BE26" s="37">
        <v>0</v>
      </c>
      <c r="BF26" s="37"/>
      <c r="BG26" s="37">
        <v>0</v>
      </c>
      <c r="BH26" s="37">
        <v>0</v>
      </c>
      <c r="BI26" s="37"/>
      <c r="BK26" s="249"/>
      <c r="BL26" s="49"/>
    </row>
    <row r="27" spans="1:65">
      <c r="A27" s="23" t="s">
        <v>4</v>
      </c>
      <c r="G27" s="250">
        <f t="shared" ref="G27:AL27" si="85">SUBTOTAL(9,G23:G26)</f>
        <v>1076839193.21</v>
      </c>
      <c r="H27" s="250">
        <f t="shared" si="85"/>
        <v>1199304.6465</v>
      </c>
      <c r="I27" s="250">
        <f t="shared" si="85"/>
        <v>-302354.10099999997</v>
      </c>
      <c r="J27" s="250">
        <f t="shared" si="85"/>
        <v>1077736143.7554998</v>
      </c>
      <c r="K27" s="250">
        <f t="shared" si="85"/>
        <v>5818133.6665000003</v>
      </c>
      <c r="L27" s="250">
        <f t="shared" si="85"/>
        <v>-302354.10099999997</v>
      </c>
      <c r="M27" s="250">
        <f t="shared" si="85"/>
        <v>1083251923.3209999</v>
      </c>
      <c r="N27" s="250">
        <f t="shared" si="85"/>
        <v>2046939.2964999999</v>
      </c>
      <c r="O27" s="250">
        <f t="shared" si="85"/>
        <v>-302354.10099999997</v>
      </c>
      <c r="P27" s="250">
        <f t="shared" si="85"/>
        <v>1084996508.5165</v>
      </c>
      <c r="Q27" s="250">
        <f t="shared" si="85"/>
        <v>1408874.4765000001</v>
      </c>
      <c r="R27" s="250">
        <f t="shared" si="85"/>
        <v>-302354.10099999997</v>
      </c>
      <c r="S27" s="250">
        <f t="shared" si="85"/>
        <v>1086103028.892</v>
      </c>
      <c r="T27" s="250">
        <f t="shared" si="85"/>
        <v>6749757.1465000007</v>
      </c>
      <c r="U27" s="250">
        <f t="shared" si="85"/>
        <v>-302354.10099999997</v>
      </c>
      <c r="V27" s="250">
        <f t="shared" si="85"/>
        <v>1092550431.9374998</v>
      </c>
      <c r="W27" s="250">
        <f t="shared" si="85"/>
        <v>9265817.1064999998</v>
      </c>
      <c r="X27" s="250">
        <f t="shared" si="85"/>
        <v>-302354.10099999997</v>
      </c>
      <c r="Y27" s="250">
        <f t="shared" si="85"/>
        <v>1101513894.9429998</v>
      </c>
      <c r="Z27" s="250">
        <f t="shared" si="85"/>
        <v>3311224.4079730329</v>
      </c>
      <c r="AA27" s="250">
        <f t="shared" si="85"/>
        <v>-302354.10099999997</v>
      </c>
      <c r="AB27" s="250">
        <f t="shared" si="85"/>
        <v>1104522765.2499728</v>
      </c>
      <c r="AC27" s="250">
        <f t="shared" si="85"/>
        <v>-117512.09349999999</v>
      </c>
      <c r="AD27" s="250">
        <f t="shared" si="85"/>
        <v>-302354.10099999997</v>
      </c>
      <c r="AE27" s="250">
        <f t="shared" si="85"/>
        <v>1104102899.0554726</v>
      </c>
      <c r="AF27" s="250">
        <f t="shared" si="85"/>
        <v>130948.607087675</v>
      </c>
      <c r="AG27" s="250">
        <f t="shared" si="85"/>
        <v>-302354.10099999997</v>
      </c>
      <c r="AH27" s="250">
        <f t="shared" si="85"/>
        <v>1103931493.5615604</v>
      </c>
      <c r="AI27" s="250">
        <f t="shared" si="85"/>
        <v>-117512.09349999999</v>
      </c>
      <c r="AJ27" s="250">
        <f t="shared" si="85"/>
        <v>-302354.10099999997</v>
      </c>
      <c r="AK27" s="250">
        <f t="shared" si="85"/>
        <v>1103511627.3670602</v>
      </c>
      <c r="AL27" s="250">
        <f t="shared" si="85"/>
        <v>-95324.220563225885</v>
      </c>
      <c r="AM27" s="250">
        <f t="shared" ref="AM27:BI27" si="86">SUBTOTAL(9,AM23:AM26)</f>
        <v>-302354.10099999997</v>
      </c>
      <c r="AN27" s="250">
        <f t="shared" si="86"/>
        <v>1103113949.0454969</v>
      </c>
      <c r="AO27" s="250">
        <f t="shared" si="86"/>
        <v>91900.819259916825</v>
      </c>
      <c r="AP27" s="250">
        <f t="shared" si="86"/>
        <v>-302354.10099999997</v>
      </c>
      <c r="AQ27" s="250">
        <f t="shared" si="86"/>
        <v>1102903495.763757</v>
      </c>
      <c r="AR27" s="250">
        <f t="shared" si="86"/>
        <v>569675.31799123716</v>
      </c>
      <c r="AS27" s="250">
        <f t="shared" si="86"/>
        <v>-302354.10099999997</v>
      </c>
      <c r="AT27" s="250">
        <f t="shared" si="86"/>
        <v>1103170816.9807482</v>
      </c>
      <c r="AU27" s="250">
        <f t="shared" si="86"/>
        <v>123969.59335171104</v>
      </c>
      <c r="AV27" s="250">
        <f t="shared" si="86"/>
        <v>-302354.10099999997</v>
      </c>
      <c r="AW27" s="250">
        <f t="shared" si="86"/>
        <v>1102992432.4730999</v>
      </c>
      <c r="AX27" s="250">
        <f t="shared" si="86"/>
        <v>-117512.09349999999</v>
      </c>
      <c r="AY27" s="250">
        <f t="shared" si="86"/>
        <v>-302354.10099999997</v>
      </c>
      <c r="AZ27" s="250">
        <f t="shared" si="86"/>
        <v>1102572566.2785997</v>
      </c>
      <c r="BA27" s="250">
        <f t="shared" si="86"/>
        <v>847924.40017139039</v>
      </c>
      <c r="BB27" s="250">
        <f t="shared" si="86"/>
        <v>-302354.10099999997</v>
      </c>
      <c r="BC27" s="250">
        <f t="shared" si="86"/>
        <v>1103118136.5777712</v>
      </c>
      <c r="BD27" s="250">
        <f t="shared" si="86"/>
        <v>11179630.782130362</v>
      </c>
      <c r="BE27" s="250">
        <f t="shared" si="86"/>
        <v>-302354.10099999997</v>
      </c>
      <c r="BF27" s="250">
        <f t="shared" si="86"/>
        <v>1113995413.2589016</v>
      </c>
      <c r="BG27" s="250">
        <f t="shared" si="86"/>
        <v>13150109.062283468</v>
      </c>
      <c r="BH27" s="250">
        <f t="shared" si="86"/>
        <v>-302354.10099999997</v>
      </c>
      <c r="BI27" s="250">
        <f t="shared" si="86"/>
        <v>1126843168.2201848</v>
      </c>
      <c r="BK27" s="252">
        <f>SUBTOTAL(9,BK23:BK26)</f>
        <v>1126843168.2201848</v>
      </c>
    </row>
    <row r="28" spans="1:65">
      <c r="G28" s="31"/>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K28" s="249"/>
    </row>
    <row r="29" spans="1:65">
      <c r="A29" s="1" t="s">
        <v>5</v>
      </c>
      <c r="B29" s="1"/>
      <c r="G29" s="31"/>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K29" s="249"/>
    </row>
    <row r="30" spans="1:65">
      <c r="A30" s="23" t="s">
        <v>262</v>
      </c>
      <c r="B30" s="23" t="str">
        <f t="shared" ref="B30:B33" si="87">C30</f>
        <v>CAGE</v>
      </c>
      <c r="C30" s="23" t="s">
        <v>263</v>
      </c>
      <c r="D30" s="23" t="s">
        <v>44</v>
      </c>
      <c r="E30" s="23" t="str">
        <f>D30&amp;C30</f>
        <v>OTHPCAGE</v>
      </c>
      <c r="F30" s="23" t="str">
        <f>D30&amp;C30</f>
        <v>OTHPCAGE</v>
      </c>
      <c r="G30" s="31">
        <v>1470146160.1800001</v>
      </c>
      <c r="H30" s="37">
        <v>9358332.7818333339</v>
      </c>
      <c r="I30" s="37">
        <v>-1442506.8950000003</v>
      </c>
      <c r="J30" s="37">
        <f>G30+H30+I30</f>
        <v>1478061986.0668335</v>
      </c>
      <c r="K30" s="37">
        <v>-102448.21816666667</v>
      </c>
      <c r="L30" s="37">
        <v>-1442506.8950000003</v>
      </c>
      <c r="M30" s="37">
        <f>J30+K30+L30</f>
        <v>1476517030.9536669</v>
      </c>
      <c r="N30" s="37">
        <v>-67220.998166666672</v>
      </c>
      <c r="O30" s="37">
        <v>-1442506.8950000003</v>
      </c>
      <c r="P30" s="37">
        <f>M30+N30+O30</f>
        <v>1475007303.0605004</v>
      </c>
      <c r="Q30" s="37">
        <v>-102448.21816666667</v>
      </c>
      <c r="R30" s="37">
        <v>-1442506.8950000003</v>
      </c>
      <c r="S30" s="37">
        <f>P30+Q30+R30</f>
        <v>1473462347.9473338</v>
      </c>
      <c r="T30" s="37">
        <v>74487.781833333327</v>
      </c>
      <c r="U30" s="37">
        <v>-1442506.8950000003</v>
      </c>
      <c r="V30" s="37">
        <f>S30+T30+U30</f>
        <v>1472094328.8341672</v>
      </c>
      <c r="W30" s="37">
        <v>2082599.781833333</v>
      </c>
      <c r="X30" s="37">
        <v>-1442506.8950000003</v>
      </c>
      <c r="Y30" s="37">
        <f>V30+W30+X30</f>
        <v>1472734421.7210007</v>
      </c>
      <c r="Z30" s="37">
        <v>16434727.621833334</v>
      </c>
      <c r="AA30" s="37">
        <v>-1442506.8950000003</v>
      </c>
      <c r="AB30" s="37">
        <f>Y30+Z30+AA30</f>
        <v>1487726642.447834</v>
      </c>
      <c r="AC30" s="37">
        <v>-45272.378166666676</v>
      </c>
      <c r="AD30" s="37">
        <v>-1442506.8950000003</v>
      </c>
      <c r="AE30" s="37">
        <f>AB30+AC30+AD30</f>
        <v>1486238863.1746674</v>
      </c>
      <c r="AF30" s="37">
        <v>-45272.378166666676</v>
      </c>
      <c r="AG30" s="37">
        <v>-1442506.8950000003</v>
      </c>
      <c r="AH30" s="37">
        <f>AE30+AF30+AG30</f>
        <v>1484751083.9015007</v>
      </c>
      <c r="AI30" s="37">
        <v>31829065.621833336</v>
      </c>
      <c r="AJ30" s="37">
        <v>-1442506.8950000003</v>
      </c>
      <c r="AK30" s="37">
        <f>AH30+AI30+AJ30</f>
        <v>1515137642.628334</v>
      </c>
      <c r="AL30" s="37">
        <v>217330.62183333328</v>
      </c>
      <c r="AM30" s="37">
        <v>-1442506.8950000003</v>
      </c>
      <c r="AN30" s="37">
        <f>AK30+AL30+AM30</f>
        <v>1513912466.3551674</v>
      </c>
      <c r="AO30" s="37">
        <v>1392477.6218333335</v>
      </c>
      <c r="AP30" s="37">
        <v>-1442506.8950000003</v>
      </c>
      <c r="AQ30" s="37">
        <f>AN30+AO30+AP30</f>
        <v>1513862437.0820007</v>
      </c>
      <c r="AR30" s="37">
        <v>118102.62183333332</v>
      </c>
      <c r="AS30" s="37">
        <v>-1442506.8950000003</v>
      </c>
      <c r="AT30" s="37">
        <f>AQ30+AR30+AS30</f>
        <v>1512538032.8088341</v>
      </c>
      <c r="AU30" s="37">
        <v>-45272.378166666669</v>
      </c>
      <c r="AV30" s="37">
        <v>-1442506.8950000003</v>
      </c>
      <c r="AW30" s="37">
        <f>AT30+AU30+AV30</f>
        <v>1511050253.5356674</v>
      </c>
      <c r="AX30" s="37">
        <v>-45272.378166666676</v>
      </c>
      <c r="AY30" s="37">
        <v>-1442506.8950000003</v>
      </c>
      <c r="AZ30" s="37">
        <f>AW30+AX30+AY30</f>
        <v>1509562474.2625008</v>
      </c>
      <c r="BA30" s="37">
        <v>-52791.378166666676</v>
      </c>
      <c r="BB30" s="37">
        <v>-1442506.8950000003</v>
      </c>
      <c r="BC30" s="37">
        <f>AZ30+BA30+BB30</f>
        <v>1508067175.9893341</v>
      </c>
      <c r="BD30" s="37">
        <v>-52791.378166666676</v>
      </c>
      <c r="BE30" s="37">
        <v>-1442506.8950000003</v>
      </c>
      <c r="BF30" s="37">
        <f>BC30+BD30+BE30</f>
        <v>1506571877.7161674</v>
      </c>
      <c r="BG30" s="37">
        <v>1032695.5418333333</v>
      </c>
      <c r="BH30" s="37">
        <v>-1442506.8950000003</v>
      </c>
      <c r="BI30" s="37">
        <f>BF30+BG30+BH30</f>
        <v>1506162066.3630009</v>
      </c>
      <c r="BK30" s="249">
        <f>BI30</f>
        <v>1506162066.3630009</v>
      </c>
      <c r="BL30" s="49"/>
    </row>
    <row r="31" spans="1:65">
      <c r="A31" s="23" t="s">
        <v>264</v>
      </c>
      <c r="B31" s="23" t="str">
        <f t="shared" si="87"/>
        <v>CAGW</v>
      </c>
      <c r="C31" s="23" t="s">
        <v>265</v>
      </c>
      <c r="D31" s="23" t="s">
        <v>44</v>
      </c>
      <c r="E31" s="23" t="str">
        <f>D31&amp;C31</f>
        <v>OTHPCAGW</v>
      </c>
      <c r="F31" s="23" t="str">
        <f>D31&amp;C31</f>
        <v>OTHPCAGW</v>
      </c>
      <c r="G31" s="31">
        <v>536879662.71000004</v>
      </c>
      <c r="H31" s="37">
        <v>203929.46316666665</v>
      </c>
      <c r="I31" s="37">
        <v>-527320.37583333335</v>
      </c>
      <c r="J31" s="37">
        <f>G31+H31+I31</f>
        <v>536556271.79733342</v>
      </c>
      <c r="K31" s="37">
        <v>45535.863166666662</v>
      </c>
      <c r="L31" s="37">
        <v>-527320.37583333335</v>
      </c>
      <c r="M31" s="37">
        <f>J31+K31+L31</f>
        <v>536074487.28466678</v>
      </c>
      <c r="N31" s="37">
        <v>-27154.836833333335</v>
      </c>
      <c r="O31" s="37">
        <v>-527320.37583333335</v>
      </c>
      <c r="P31" s="37">
        <f>M31+N31+O31</f>
        <v>535520012.07200009</v>
      </c>
      <c r="Q31" s="37">
        <v>70237.833166666664</v>
      </c>
      <c r="R31" s="37">
        <v>-527320.37583333335</v>
      </c>
      <c r="S31" s="37">
        <f>P31+Q31+R31</f>
        <v>535062929.52933341</v>
      </c>
      <c r="T31" s="37">
        <v>2540.1631666666653</v>
      </c>
      <c r="U31" s="37">
        <v>-527320.37583333335</v>
      </c>
      <c r="V31" s="37">
        <f>S31+T31+U31</f>
        <v>534538149.31666672</v>
      </c>
      <c r="W31" s="37">
        <v>209534.48316666661</v>
      </c>
      <c r="X31" s="37">
        <v>-527320.37583333335</v>
      </c>
      <c r="Y31" s="37">
        <f>V31+W31+X31</f>
        <v>534220363.42400008</v>
      </c>
      <c r="Z31" s="37">
        <v>-5910.0968333333367</v>
      </c>
      <c r="AA31" s="37">
        <v>-527320.37583333335</v>
      </c>
      <c r="AB31" s="37">
        <f>Y31+Z31+AA31</f>
        <v>533687132.9513334</v>
      </c>
      <c r="AC31" s="37">
        <v>-5910.0968333333367</v>
      </c>
      <c r="AD31" s="37">
        <v>-527320.37583333335</v>
      </c>
      <c r="AE31" s="37">
        <f>AB31+AC31+AD31</f>
        <v>533153902.47866672</v>
      </c>
      <c r="AF31" s="37">
        <v>-5910.0968333333403</v>
      </c>
      <c r="AG31" s="37">
        <v>-527320.37583333335</v>
      </c>
      <c r="AH31" s="37">
        <f>AE31+AF31+AG31</f>
        <v>532620672.00600004</v>
      </c>
      <c r="AI31" s="37">
        <v>-5910.0968333333294</v>
      </c>
      <c r="AJ31" s="37">
        <v>-527320.37583333335</v>
      </c>
      <c r="AK31" s="37">
        <f>AH31+AI31+AJ31</f>
        <v>532087441.53333336</v>
      </c>
      <c r="AL31" s="37">
        <v>-5910.0968333333294</v>
      </c>
      <c r="AM31" s="37">
        <v>-527320.37583333335</v>
      </c>
      <c r="AN31" s="37">
        <f>AK31+AL31+AM31</f>
        <v>531554211.06066668</v>
      </c>
      <c r="AO31" s="37">
        <v>1451927.5131666667</v>
      </c>
      <c r="AP31" s="37">
        <v>-527320.37583333335</v>
      </c>
      <c r="AQ31" s="37">
        <f>AN31+AO31+AP31</f>
        <v>532478818.19800001</v>
      </c>
      <c r="AR31" s="37">
        <v>338884.52316666674</v>
      </c>
      <c r="AS31" s="37">
        <v>-527320.37583333335</v>
      </c>
      <c r="AT31" s="37">
        <f>AQ31+AR31+AS31</f>
        <v>532290382.34533334</v>
      </c>
      <c r="AU31" s="37">
        <v>596606.90316666663</v>
      </c>
      <c r="AV31" s="37">
        <v>-527320.37583333335</v>
      </c>
      <c r="AW31" s="37">
        <f>AT31+AU31+AV31</f>
        <v>532359668.87266666</v>
      </c>
      <c r="AX31" s="37">
        <v>-5910.0968333333294</v>
      </c>
      <c r="AY31" s="37">
        <v>-527320.37583333335</v>
      </c>
      <c r="AZ31" s="37">
        <f>AW31+AX31+AY31</f>
        <v>531826438.39999998</v>
      </c>
      <c r="BA31" s="37">
        <v>-5910.0968333333512</v>
      </c>
      <c r="BB31" s="37">
        <v>-527320.37583333335</v>
      </c>
      <c r="BC31" s="37">
        <f>AZ31+BA31+BB31</f>
        <v>531293207.9273333</v>
      </c>
      <c r="BD31" s="37">
        <v>-5910.0968333333294</v>
      </c>
      <c r="BE31" s="37">
        <v>-527320.37583333335</v>
      </c>
      <c r="BF31" s="37">
        <f>BC31+BD31+BE31</f>
        <v>530759977.45466661</v>
      </c>
      <c r="BG31" s="37">
        <v>829293.02316666651</v>
      </c>
      <c r="BH31" s="37">
        <v>-527320.37583333335</v>
      </c>
      <c r="BI31" s="37">
        <f>BF31+BG31+BH31</f>
        <v>531061950.10199994</v>
      </c>
      <c r="BK31" s="249">
        <f>BI31</f>
        <v>531061950.10199994</v>
      </c>
      <c r="BL31" s="49"/>
    </row>
    <row r="32" spans="1:65">
      <c r="A32" s="28" t="s">
        <v>268</v>
      </c>
      <c r="B32" s="23" t="str">
        <f t="shared" si="87"/>
        <v>CAGE</v>
      </c>
      <c r="C32" s="28" t="s">
        <v>263</v>
      </c>
      <c r="D32" s="28" t="s">
        <v>273</v>
      </c>
      <c r="E32" s="23" t="str">
        <f>D32&amp;C32</f>
        <v>OTHPWCAGE</v>
      </c>
      <c r="F32" s="23" t="str">
        <f>D32&amp;C32</f>
        <v>OTHPWCAGE</v>
      </c>
      <c r="G32" s="31">
        <v>1292968695.52</v>
      </c>
      <c r="H32" s="37">
        <v>2145135.0633333335</v>
      </c>
      <c r="I32" s="37">
        <v>-198630.09150000001</v>
      </c>
      <c r="J32" s="37">
        <f>G32+H32+I32</f>
        <v>1294915200.4918332</v>
      </c>
      <c r="K32" s="37">
        <v>38546.073333333334</v>
      </c>
      <c r="L32" s="37">
        <v>-198630.09150000001</v>
      </c>
      <c r="M32" s="37">
        <f>J32+K32+L32</f>
        <v>1294755116.4736664</v>
      </c>
      <c r="N32" s="37">
        <v>32676.653333333321</v>
      </c>
      <c r="O32" s="37">
        <v>-198630.09150000001</v>
      </c>
      <c r="P32" s="37">
        <f>M32+N32+O32</f>
        <v>1294589163.0354998</v>
      </c>
      <c r="Q32" s="37">
        <v>316373.92333333334</v>
      </c>
      <c r="R32" s="37">
        <v>-198630.09150000001</v>
      </c>
      <c r="S32" s="37">
        <f>P32+Q32+R32</f>
        <v>1294706906.8673332</v>
      </c>
      <c r="T32" s="37">
        <v>242227.77333333337</v>
      </c>
      <c r="U32" s="37">
        <v>-198630.09150000001</v>
      </c>
      <c r="V32" s="37">
        <f>S32+T32+U32</f>
        <v>1294750504.5491664</v>
      </c>
      <c r="W32" s="37">
        <v>143205.25333333336</v>
      </c>
      <c r="X32" s="37">
        <v>-198630.09150000001</v>
      </c>
      <c r="Y32" s="37">
        <f>V32+W32+X32</f>
        <v>1294695079.7109997</v>
      </c>
      <c r="Z32" s="37">
        <v>237190.04409374838</v>
      </c>
      <c r="AA32" s="37">
        <v>-198630.09150000001</v>
      </c>
      <c r="AB32" s="37">
        <f>Y32+Z32+AA32</f>
        <v>1294733639.6635935</v>
      </c>
      <c r="AC32" s="37">
        <v>237190.04409374838</v>
      </c>
      <c r="AD32" s="37">
        <v>-198630.09150000001</v>
      </c>
      <c r="AE32" s="37">
        <f>AB32+AC32+AD32</f>
        <v>1294772199.6161873</v>
      </c>
      <c r="AF32" s="37">
        <v>237190.04409374838</v>
      </c>
      <c r="AG32" s="37">
        <v>-198630.09150000001</v>
      </c>
      <c r="AH32" s="37">
        <f>AE32+AF32+AG32</f>
        <v>1294810759.5687811</v>
      </c>
      <c r="AI32" s="37">
        <v>237190.04409374838</v>
      </c>
      <c r="AJ32" s="37">
        <v>-198630.09150000001</v>
      </c>
      <c r="AK32" s="37">
        <f>AH32+AI32+AJ32</f>
        <v>1294849319.5213749</v>
      </c>
      <c r="AL32" s="37">
        <v>237190.04409374838</v>
      </c>
      <c r="AM32" s="37">
        <v>-198630.09150000001</v>
      </c>
      <c r="AN32" s="37">
        <f>AK32+AL32+AM32</f>
        <v>1294887879.4739687</v>
      </c>
      <c r="AO32" s="37">
        <v>267721.84728999529</v>
      </c>
      <c r="AP32" s="37">
        <v>-198630.09150000001</v>
      </c>
      <c r="AQ32" s="37">
        <f>AN32+AO32+AP32</f>
        <v>1294956971.2297587</v>
      </c>
      <c r="AR32" s="37">
        <v>267721.84719341836</v>
      </c>
      <c r="AS32" s="37">
        <v>-198630.09150000001</v>
      </c>
      <c r="AT32" s="37">
        <f>AQ32+AR32+AS32</f>
        <v>1295026062.9854522</v>
      </c>
      <c r="AU32" s="37">
        <v>267721.84700000234</v>
      </c>
      <c r="AV32" s="37">
        <v>-198630.09150000001</v>
      </c>
      <c r="AW32" s="37">
        <f>AT32+AU32+AV32</f>
        <v>1295095154.740952</v>
      </c>
      <c r="AX32" s="37">
        <v>267721.84671001829</v>
      </c>
      <c r="AY32" s="37">
        <v>-198630.09150000001</v>
      </c>
      <c r="AZ32" s="37">
        <f>AW32+AX32+AY32</f>
        <v>1295164246.4961619</v>
      </c>
      <c r="BA32" s="37">
        <v>267721.84632318735</v>
      </c>
      <c r="BB32" s="37">
        <v>-198630.09150000001</v>
      </c>
      <c r="BC32" s="37">
        <f>AZ32+BA32+BB32</f>
        <v>1295233338.2509851</v>
      </c>
      <c r="BD32" s="37">
        <v>267721.84574271331</v>
      </c>
      <c r="BE32" s="37">
        <v>-198630.09150000001</v>
      </c>
      <c r="BF32" s="37">
        <f>BC32+BD32+BE32</f>
        <v>1295302430.0052278</v>
      </c>
      <c r="BG32" s="37">
        <v>267721.88455719833</v>
      </c>
      <c r="BH32" s="37">
        <v>-198630.09150000001</v>
      </c>
      <c r="BI32" s="37">
        <f>BF32+BG32+BH32</f>
        <v>1295371521.798285</v>
      </c>
      <c r="BK32" s="249">
        <f>BI32</f>
        <v>1295371521.798285</v>
      </c>
      <c r="BL32" s="49"/>
    </row>
    <row r="33" spans="1:64">
      <c r="A33" s="23" t="s">
        <v>269</v>
      </c>
      <c r="B33" s="23" t="str">
        <f t="shared" si="87"/>
        <v>CAGW</v>
      </c>
      <c r="C33" s="23" t="s">
        <v>265</v>
      </c>
      <c r="D33" s="23" t="s">
        <v>273</v>
      </c>
      <c r="E33" s="23" t="str">
        <f>D33&amp;C33</f>
        <v>OTHPWCAGW</v>
      </c>
      <c r="F33" s="23" t="str">
        <f>D33&amp;C33</f>
        <v>OTHPWCAGW</v>
      </c>
      <c r="G33" s="31">
        <v>732758000.24999988</v>
      </c>
      <c r="H33" s="37">
        <v>-68934.843000000008</v>
      </c>
      <c r="I33" s="37">
        <v>-213121.24516666669</v>
      </c>
      <c r="J33" s="37">
        <f>G33+H33+I33</f>
        <v>732475944.16183317</v>
      </c>
      <c r="K33" s="37">
        <v>-68934.843000000008</v>
      </c>
      <c r="L33" s="37">
        <v>-213121.24516666669</v>
      </c>
      <c r="M33" s="37">
        <f>J33+K33+L33</f>
        <v>732193888.07366645</v>
      </c>
      <c r="N33" s="37">
        <v>-68934.843000000008</v>
      </c>
      <c r="O33" s="37">
        <v>-213121.24516666669</v>
      </c>
      <c r="P33" s="37">
        <f>M33+N33+O33</f>
        <v>731911831.98549974</v>
      </c>
      <c r="Q33" s="37">
        <v>-68934.843000000008</v>
      </c>
      <c r="R33" s="37">
        <v>-213121.24516666669</v>
      </c>
      <c r="S33" s="37">
        <f>P33+Q33+R33</f>
        <v>731629775.89733303</v>
      </c>
      <c r="T33" s="37">
        <v>-68934.843000000008</v>
      </c>
      <c r="U33" s="37">
        <v>-213121.24516666669</v>
      </c>
      <c r="V33" s="37">
        <f>S33+T33+U33</f>
        <v>731347719.80916631</v>
      </c>
      <c r="W33" s="37">
        <v>-68934.843000000008</v>
      </c>
      <c r="X33" s="37">
        <v>-213121.24516666669</v>
      </c>
      <c r="Y33" s="37">
        <f>V33+W33+X33</f>
        <v>731065663.7209996</v>
      </c>
      <c r="Z33" s="37">
        <v>-68934.843000000008</v>
      </c>
      <c r="AA33" s="37">
        <v>-213121.24516666669</v>
      </c>
      <c r="AB33" s="37">
        <f>Y33+Z33+AA33</f>
        <v>730783607.63283288</v>
      </c>
      <c r="AC33" s="37">
        <v>-68934.843000000008</v>
      </c>
      <c r="AD33" s="37">
        <v>-213121.24516666669</v>
      </c>
      <c r="AE33" s="37">
        <f>AB33+AC33+AD33</f>
        <v>730501551.54466617</v>
      </c>
      <c r="AF33" s="37">
        <v>-68934.843000000008</v>
      </c>
      <c r="AG33" s="37">
        <v>-213121.24516666669</v>
      </c>
      <c r="AH33" s="37">
        <f>AE33+AF33+AG33</f>
        <v>730219495.45649946</v>
      </c>
      <c r="AI33" s="37">
        <v>-68934.843000000008</v>
      </c>
      <c r="AJ33" s="37">
        <v>-213121.24516666669</v>
      </c>
      <c r="AK33" s="37">
        <f>AH33+AI33+AJ33</f>
        <v>729937439.36833274</v>
      </c>
      <c r="AL33" s="37">
        <v>-68934.843000000008</v>
      </c>
      <c r="AM33" s="37">
        <v>-213121.24516666669</v>
      </c>
      <c r="AN33" s="37">
        <f>AK33+AL33+AM33</f>
        <v>729655383.28016603</v>
      </c>
      <c r="AO33" s="37">
        <v>-68934.843000000008</v>
      </c>
      <c r="AP33" s="37">
        <v>-213121.24516666669</v>
      </c>
      <c r="AQ33" s="37">
        <f>AN33+AO33+AP33</f>
        <v>729373327.19199932</v>
      </c>
      <c r="AR33" s="37">
        <v>-68934.843000000008</v>
      </c>
      <c r="AS33" s="37">
        <v>-213121.24516666669</v>
      </c>
      <c r="AT33" s="37">
        <f>AQ33+AR33+AS33</f>
        <v>729091271.1038326</v>
      </c>
      <c r="AU33" s="37">
        <v>-68934.843000000008</v>
      </c>
      <c r="AV33" s="37">
        <v>-213121.24516666669</v>
      </c>
      <c r="AW33" s="37">
        <f>AT33+AU33+AV33</f>
        <v>728809215.01566589</v>
      </c>
      <c r="AX33" s="37">
        <v>-68934.843000000008</v>
      </c>
      <c r="AY33" s="37">
        <v>-213121.24516666669</v>
      </c>
      <c r="AZ33" s="37">
        <f>AW33+AX33+AY33</f>
        <v>728527158.92749918</v>
      </c>
      <c r="BA33" s="37">
        <v>-68934.843000000008</v>
      </c>
      <c r="BB33" s="37">
        <v>-213121.24516666669</v>
      </c>
      <c r="BC33" s="37">
        <f>AZ33+BA33+BB33</f>
        <v>728245102.83933246</v>
      </c>
      <c r="BD33" s="37">
        <v>-68934.843000000008</v>
      </c>
      <c r="BE33" s="37">
        <v>-213121.24516666669</v>
      </c>
      <c r="BF33" s="37">
        <f>BC33+BD33+BE33</f>
        <v>727963046.75116575</v>
      </c>
      <c r="BG33" s="37">
        <v>-68934.843000000008</v>
      </c>
      <c r="BH33" s="37">
        <v>-213121.24516666669</v>
      </c>
      <c r="BI33" s="37">
        <f>BF33+BG33+BH33</f>
        <v>727680990.66299903</v>
      </c>
      <c r="BK33" s="249">
        <f>BI33</f>
        <v>727680990.66299903</v>
      </c>
      <c r="BL33" s="49"/>
    </row>
    <row r="34" spans="1:64">
      <c r="A34" s="23" t="s">
        <v>36</v>
      </c>
      <c r="G34" s="250">
        <f>SUBTOTAL(9,G30:G33)</f>
        <v>4032752518.6599998</v>
      </c>
      <c r="H34" s="251">
        <f t="shared" ref="H34:AV34" si="88">SUBTOTAL(9,H30:H33)</f>
        <v>11638462.465333333</v>
      </c>
      <c r="I34" s="251">
        <f t="shared" ref="I34" si="89">SUBTOTAL(9,I30:I33)</f>
        <v>-2381578.6075000004</v>
      </c>
      <c r="J34" s="251">
        <f t="shared" si="88"/>
        <v>4042009402.5178332</v>
      </c>
      <c r="K34" s="251">
        <f t="shared" ref="K34:L34" si="90">SUBTOTAL(9,K30:K33)</f>
        <v>-87301.124666666685</v>
      </c>
      <c r="L34" s="251">
        <f t="shared" si="90"/>
        <v>-2381578.6075000004</v>
      </c>
      <c r="M34" s="251">
        <f t="shared" si="88"/>
        <v>4039540522.7856665</v>
      </c>
      <c r="N34" s="251">
        <f t="shared" si="88"/>
        <v>-130634.02466666669</v>
      </c>
      <c r="O34" s="251">
        <f t="shared" si="88"/>
        <v>-2381578.6075000004</v>
      </c>
      <c r="P34" s="251">
        <f t="shared" si="88"/>
        <v>4037028310.1535001</v>
      </c>
      <c r="Q34" s="251">
        <f t="shared" si="88"/>
        <v>215228.69533333334</v>
      </c>
      <c r="R34" s="251">
        <f t="shared" si="88"/>
        <v>-2381578.6075000004</v>
      </c>
      <c r="S34" s="251">
        <f t="shared" si="88"/>
        <v>4034861960.2413335</v>
      </c>
      <c r="T34" s="251">
        <f t="shared" si="88"/>
        <v>250320.87533333339</v>
      </c>
      <c r="U34" s="251">
        <f t="shared" si="88"/>
        <v>-2381578.6075000004</v>
      </c>
      <c r="V34" s="251">
        <f t="shared" si="88"/>
        <v>4032730702.5091672</v>
      </c>
      <c r="W34" s="251">
        <f t="shared" si="88"/>
        <v>2366404.6753333332</v>
      </c>
      <c r="X34" s="251">
        <f t="shared" si="88"/>
        <v>-2381578.6075000004</v>
      </c>
      <c r="Y34" s="251">
        <f t="shared" si="88"/>
        <v>4032715528.5770001</v>
      </c>
      <c r="Z34" s="251">
        <f t="shared" si="88"/>
        <v>16597072.726093749</v>
      </c>
      <c r="AA34" s="251">
        <f t="shared" si="88"/>
        <v>-2381578.6075000004</v>
      </c>
      <c r="AB34" s="251">
        <f t="shared" si="88"/>
        <v>4046931022.6955943</v>
      </c>
      <c r="AC34" s="251">
        <f t="shared" si="88"/>
        <v>117072.72609374837</v>
      </c>
      <c r="AD34" s="251">
        <f t="shared" si="88"/>
        <v>-2381578.6075000004</v>
      </c>
      <c r="AE34" s="251">
        <f t="shared" si="88"/>
        <v>4044666516.814188</v>
      </c>
      <c r="AF34" s="251">
        <f t="shared" si="88"/>
        <v>117072.72609374834</v>
      </c>
      <c r="AG34" s="251">
        <f t="shared" si="88"/>
        <v>-2381578.6075000004</v>
      </c>
      <c r="AH34" s="251">
        <f t="shared" si="88"/>
        <v>4042402010.9327817</v>
      </c>
      <c r="AI34" s="251">
        <f t="shared" si="88"/>
        <v>31991410.72609375</v>
      </c>
      <c r="AJ34" s="251">
        <f t="shared" si="88"/>
        <v>-2381578.6075000004</v>
      </c>
      <c r="AK34" s="251">
        <f t="shared" si="88"/>
        <v>4072011843.0513754</v>
      </c>
      <c r="AL34" s="251">
        <f t="shared" si="88"/>
        <v>379675.72609374835</v>
      </c>
      <c r="AM34" s="251">
        <f t="shared" si="88"/>
        <v>-2381578.6075000004</v>
      </c>
      <c r="AN34" s="251">
        <f t="shared" si="88"/>
        <v>4070009940.1699691</v>
      </c>
      <c r="AO34" s="251">
        <f t="shared" si="88"/>
        <v>3043192.1392899957</v>
      </c>
      <c r="AP34" s="251">
        <f t="shared" si="88"/>
        <v>-2381578.6075000004</v>
      </c>
      <c r="AQ34" s="251">
        <f t="shared" si="88"/>
        <v>4070671553.7017589</v>
      </c>
      <c r="AR34" s="251">
        <f t="shared" si="88"/>
        <v>655774.14919341845</v>
      </c>
      <c r="AS34" s="251">
        <f t="shared" si="88"/>
        <v>-2381578.6075000004</v>
      </c>
      <c r="AT34" s="251">
        <f t="shared" si="88"/>
        <v>4068945749.2434525</v>
      </c>
      <c r="AU34" s="251">
        <f t="shared" si="88"/>
        <v>750121.52900000231</v>
      </c>
      <c r="AV34" s="251">
        <f t="shared" si="88"/>
        <v>-2381578.6075000004</v>
      </c>
      <c r="AW34" s="251">
        <f t="shared" ref="AW34:BI34" si="91">SUBTOTAL(9,AW30:AW33)</f>
        <v>4067314292.1649523</v>
      </c>
      <c r="AX34" s="251">
        <f t="shared" si="91"/>
        <v>147604.52871001826</v>
      </c>
      <c r="AY34" s="251">
        <f t="shared" si="91"/>
        <v>-2381578.6075000004</v>
      </c>
      <c r="AZ34" s="251">
        <f t="shared" si="91"/>
        <v>4065080318.0861621</v>
      </c>
      <c r="BA34" s="251">
        <f t="shared" si="91"/>
        <v>140085.52832318732</v>
      </c>
      <c r="BB34" s="251">
        <f t="shared" si="91"/>
        <v>-2381578.6075000004</v>
      </c>
      <c r="BC34" s="251">
        <f t="shared" si="91"/>
        <v>4062838825.0069852</v>
      </c>
      <c r="BD34" s="251">
        <f t="shared" si="91"/>
        <v>140085.52774271328</v>
      </c>
      <c r="BE34" s="251">
        <f t="shared" si="91"/>
        <v>-2381578.6075000004</v>
      </c>
      <c r="BF34" s="251">
        <f t="shared" si="91"/>
        <v>4060597331.9272275</v>
      </c>
      <c r="BG34" s="251">
        <f t="shared" si="91"/>
        <v>2060775.6065571981</v>
      </c>
      <c r="BH34" s="251">
        <f t="shared" si="91"/>
        <v>-2381578.6075000004</v>
      </c>
      <c r="BI34" s="251">
        <f t="shared" si="91"/>
        <v>4060276528.9262848</v>
      </c>
      <c r="BK34" s="252">
        <f>SUBTOTAL(9,BK30:BK33)</f>
        <v>4060276528.9262848</v>
      </c>
    </row>
    <row r="35" spans="1:64">
      <c r="G35" s="31"/>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6"/>
      <c r="BD35" s="136"/>
      <c r="BE35" s="136"/>
      <c r="BF35" s="136"/>
      <c r="BG35" s="136"/>
      <c r="BH35" s="136"/>
      <c r="BI35" s="136"/>
      <c r="BK35" s="249"/>
    </row>
    <row r="36" spans="1:64">
      <c r="A36" s="1" t="s">
        <v>7</v>
      </c>
      <c r="B36" s="1"/>
      <c r="G36" s="31"/>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K36" s="249"/>
    </row>
    <row r="37" spans="1:64">
      <c r="A37" s="23" t="s">
        <v>262</v>
      </c>
      <c r="B37" s="23" t="str">
        <f t="shared" ref="B37:B44" si="92">C37</f>
        <v>CAGE</v>
      </c>
      <c r="C37" s="23" t="s">
        <v>263</v>
      </c>
      <c r="D37" s="23" t="s">
        <v>51</v>
      </c>
      <c r="E37" s="23" t="str">
        <f t="shared" ref="E37:E44" si="93">D37&amp;C37</f>
        <v>TRNPCAGE</v>
      </c>
      <c r="F37" s="23" t="str">
        <f t="shared" ref="F37:F44" si="94">D37&amp;C37</f>
        <v>TRNPCAGE</v>
      </c>
      <c r="G37" s="31">
        <v>4740750280.7999992</v>
      </c>
      <c r="H37" s="37">
        <v>-301817.89516666665</v>
      </c>
      <c r="I37" s="37">
        <v>-890181.04816666618</v>
      </c>
      <c r="J37" s="37">
        <f t="shared" ref="J37:J44" si="95">G37+H37+I37</f>
        <v>4739558281.8566666</v>
      </c>
      <c r="K37" s="37">
        <v>-301817.89516666665</v>
      </c>
      <c r="L37" s="37">
        <v>-890181.04816666618</v>
      </c>
      <c r="M37" s="37">
        <f t="shared" ref="M37:M44" si="96">J37+K37+L37</f>
        <v>4738366282.9133339</v>
      </c>
      <c r="N37" s="37">
        <v>-301817.89516666665</v>
      </c>
      <c r="O37" s="37">
        <v>-890181.04816666618</v>
      </c>
      <c r="P37" s="37">
        <f t="shared" ref="P37:P44" si="97">M37+N37+O37</f>
        <v>4737174283.9700012</v>
      </c>
      <c r="Q37" s="37">
        <v>-301817.89516666665</v>
      </c>
      <c r="R37" s="37">
        <v>-890181.04816666618</v>
      </c>
      <c r="S37" s="37">
        <f t="shared" ref="S37:S44" si="98">P37+Q37+R37</f>
        <v>4735982285.0266685</v>
      </c>
      <c r="T37" s="37">
        <v>-301817.89516666665</v>
      </c>
      <c r="U37" s="37">
        <v>-890181.04816666618</v>
      </c>
      <c r="V37" s="37">
        <f t="shared" ref="V37:V44" si="99">S37+T37+U37</f>
        <v>4734790286.0833359</v>
      </c>
      <c r="W37" s="37">
        <v>-301817.89516666665</v>
      </c>
      <c r="X37" s="37">
        <v>-890181.04816666618</v>
      </c>
      <c r="Y37" s="37">
        <f t="shared" ref="Y37:Y44" si="100">V37+W37+X37</f>
        <v>4733598287.1400032</v>
      </c>
      <c r="Z37" s="37">
        <v>-301817.89516666665</v>
      </c>
      <c r="AA37" s="37">
        <v>-890181.04816666618</v>
      </c>
      <c r="AB37" s="37">
        <f t="shared" ref="AB37:AB44" si="101">Y37+Z37+AA37</f>
        <v>4732406288.1966705</v>
      </c>
      <c r="AC37" s="37">
        <v>-301817.89516666665</v>
      </c>
      <c r="AD37" s="37">
        <v>-890181.04816666618</v>
      </c>
      <c r="AE37" s="37">
        <f t="shared" ref="AE37:AE44" si="102">AB37+AC37+AD37</f>
        <v>4731214289.2533379</v>
      </c>
      <c r="AF37" s="37">
        <v>-301817.89516666665</v>
      </c>
      <c r="AG37" s="37">
        <v>-890181.04816666618</v>
      </c>
      <c r="AH37" s="37">
        <f t="shared" ref="AH37:AH44" si="103">AE37+AF37+AG37</f>
        <v>4730022290.3100052</v>
      </c>
      <c r="AI37" s="37">
        <v>-301817.89516666665</v>
      </c>
      <c r="AJ37" s="37">
        <v>-890181.04816666618</v>
      </c>
      <c r="AK37" s="37">
        <f t="shared" ref="AK37:AK44" si="104">AH37+AI37+AJ37</f>
        <v>4728830291.3666725</v>
      </c>
      <c r="AL37" s="37">
        <v>-301817.89516666665</v>
      </c>
      <c r="AM37" s="37">
        <v>-890181.04816666618</v>
      </c>
      <c r="AN37" s="37">
        <f t="shared" ref="AN37:AN44" si="105">AK37+AL37+AM37</f>
        <v>4727638292.4233398</v>
      </c>
      <c r="AO37" s="37">
        <v>-301817.89516666665</v>
      </c>
      <c r="AP37" s="37">
        <v>-890181.04816666618</v>
      </c>
      <c r="AQ37" s="37">
        <f t="shared" ref="AQ37:AQ44" si="106">AN37+AO37+AP37</f>
        <v>4726446293.4800072</v>
      </c>
      <c r="AR37" s="37">
        <v>-301817.89516666665</v>
      </c>
      <c r="AS37" s="37">
        <v>-890181.04816666618</v>
      </c>
      <c r="AT37" s="37">
        <f t="shared" ref="AT37:AT44" si="107">AQ37+AR37+AS37</f>
        <v>4725254294.5366745</v>
      </c>
      <c r="AU37" s="37">
        <v>-301817.89516666665</v>
      </c>
      <c r="AV37" s="37">
        <v>-890181.04816666618</v>
      </c>
      <c r="AW37" s="37">
        <f t="shared" ref="AW37:AW44" si="108">AT37+AU37+AV37</f>
        <v>4724062295.5933418</v>
      </c>
      <c r="AX37" s="37">
        <v>-301817.89516666665</v>
      </c>
      <c r="AY37" s="37">
        <v>-890181.04816666618</v>
      </c>
      <c r="AZ37" s="37">
        <f t="shared" ref="AZ37:AZ44" si="109">AW37+AX37+AY37</f>
        <v>4722870296.6500092</v>
      </c>
      <c r="BA37" s="37">
        <v>-301817.89516666665</v>
      </c>
      <c r="BB37" s="37">
        <v>-890181.04816666618</v>
      </c>
      <c r="BC37" s="37">
        <f t="shared" ref="BC37:BC44" si="110">AZ37+BA37+BB37</f>
        <v>4721678297.7066765</v>
      </c>
      <c r="BD37" s="37">
        <v>-301817.89516666665</v>
      </c>
      <c r="BE37" s="37">
        <v>-890181.04816666618</v>
      </c>
      <c r="BF37" s="37">
        <f t="shared" ref="BF37:BF44" si="111">BC37+BD37+BE37</f>
        <v>4720486298.7633438</v>
      </c>
      <c r="BG37" s="37">
        <v>-301817.89516666665</v>
      </c>
      <c r="BH37" s="37">
        <v>-890181.04816666618</v>
      </c>
      <c r="BI37" s="37">
        <f t="shared" ref="BI37:BI44" si="112">BF37+BG37+BH37</f>
        <v>4719294299.8200111</v>
      </c>
      <c r="BK37" s="249">
        <f t="shared" ref="BK37:BK44" si="113">BI37</f>
        <v>4719294299.8200111</v>
      </c>
      <c r="BL37" s="49"/>
    </row>
    <row r="38" spans="1:64">
      <c r="A38" s="23" t="s">
        <v>264</v>
      </c>
      <c r="B38" s="23" t="str">
        <f t="shared" si="92"/>
        <v>CAGW</v>
      </c>
      <c r="C38" s="23" t="s">
        <v>265</v>
      </c>
      <c r="D38" s="23" t="s">
        <v>51</v>
      </c>
      <c r="E38" s="23" t="str">
        <f t="shared" si="93"/>
        <v>TRNPCAGW</v>
      </c>
      <c r="F38" s="23" t="str">
        <f t="shared" si="94"/>
        <v>TRNPCAGW</v>
      </c>
      <c r="G38" s="31">
        <v>1618180927.8799999</v>
      </c>
      <c r="H38" s="37">
        <v>-119418.64516666667</v>
      </c>
      <c r="I38" s="37">
        <v>-462868.83683333331</v>
      </c>
      <c r="J38" s="37">
        <f t="shared" si="95"/>
        <v>1617598640.398</v>
      </c>
      <c r="K38" s="37">
        <v>-119418.64516666667</v>
      </c>
      <c r="L38" s="37">
        <v>-462868.83683333331</v>
      </c>
      <c r="M38" s="37">
        <f t="shared" si="96"/>
        <v>1617016352.9160001</v>
      </c>
      <c r="N38" s="37">
        <v>-119418.64516666667</v>
      </c>
      <c r="O38" s="37">
        <v>-462868.83683333331</v>
      </c>
      <c r="P38" s="37">
        <f t="shared" si="97"/>
        <v>1616434065.4340003</v>
      </c>
      <c r="Q38" s="37">
        <v>-119418.64516666667</v>
      </c>
      <c r="R38" s="37">
        <v>-462868.83683333331</v>
      </c>
      <c r="S38" s="37">
        <f t="shared" si="98"/>
        <v>1615851777.9520004</v>
      </c>
      <c r="T38" s="37">
        <v>-119418.64516666667</v>
      </c>
      <c r="U38" s="37">
        <v>-462868.83683333331</v>
      </c>
      <c r="V38" s="37">
        <f t="shared" si="99"/>
        <v>1615269490.4700005</v>
      </c>
      <c r="W38" s="37">
        <v>-119418.64516666667</v>
      </c>
      <c r="X38" s="37">
        <v>-462868.83683333331</v>
      </c>
      <c r="Y38" s="37">
        <f t="shared" si="100"/>
        <v>1614687202.9880006</v>
      </c>
      <c r="Z38" s="37">
        <v>-119418.64516666667</v>
      </c>
      <c r="AA38" s="37">
        <v>-462868.83683333331</v>
      </c>
      <c r="AB38" s="37">
        <f t="shared" si="101"/>
        <v>1614104915.5060008</v>
      </c>
      <c r="AC38" s="37">
        <v>-119418.64516666667</v>
      </c>
      <c r="AD38" s="37">
        <v>-462868.83683333331</v>
      </c>
      <c r="AE38" s="37">
        <f t="shared" si="102"/>
        <v>1613522628.0240009</v>
      </c>
      <c r="AF38" s="37">
        <v>-119418.64516666667</v>
      </c>
      <c r="AG38" s="37">
        <v>-462868.83683333331</v>
      </c>
      <c r="AH38" s="37">
        <f t="shared" si="103"/>
        <v>1612940340.542001</v>
      </c>
      <c r="AI38" s="37">
        <v>-119418.64516666667</v>
      </c>
      <c r="AJ38" s="37">
        <v>-462868.83683333331</v>
      </c>
      <c r="AK38" s="37">
        <f t="shared" si="104"/>
        <v>1612358053.0600011</v>
      </c>
      <c r="AL38" s="37">
        <v>-119418.64516666667</v>
      </c>
      <c r="AM38" s="37">
        <v>-462868.83683333331</v>
      </c>
      <c r="AN38" s="37">
        <f t="shared" si="105"/>
        <v>1611775765.5780013</v>
      </c>
      <c r="AO38" s="37">
        <v>-119418.64516666667</v>
      </c>
      <c r="AP38" s="37">
        <v>-462868.83683333331</v>
      </c>
      <c r="AQ38" s="37">
        <f t="shared" si="106"/>
        <v>1611193478.0960014</v>
      </c>
      <c r="AR38" s="37">
        <v>-119418.64516666667</v>
      </c>
      <c r="AS38" s="37">
        <v>-462868.83683333331</v>
      </c>
      <c r="AT38" s="37">
        <f t="shared" si="107"/>
        <v>1610611190.6140015</v>
      </c>
      <c r="AU38" s="37">
        <v>-119418.64516666667</v>
      </c>
      <c r="AV38" s="37">
        <v>-462868.83683333331</v>
      </c>
      <c r="AW38" s="37">
        <f t="shared" si="108"/>
        <v>1610028903.1320016</v>
      </c>
      <c r="AX38" s="37">
        <v>-119418.64516666667</v>
      </c>
      <c r="AY38" s="37">
        <v>-462868.83683333331</v>
      </c>
      <c r="AZ38" s="37">
        <f t="shared" si="109"/>
        <v>1609446615.6500018</v>
      </c>
      <c r="BA38" s="37">
        <v>-119418.64516666667</v>
      </c>
      <c r="BB38" s="37">
        <v>-462868.83683333331</v>
      </c>
      <c r="BC38" s="37">
        <f t="shared" si="110"/>
        <v>1608864328.1680019</v>
      </c>
      <c r="BD38" s="37">
        <v>-119418.64516666667</v>
      </c>
      <c r="BE38" s="37">
        <v>-462868.83683333331</v>
      </c>
      <c r="BF38" s="37">
        <f t="shared" si="111"/>
        <v>1608282040.686002</v>
      </c>
      <c r="BG38" s="37">
        <v>-119418.64516666667</v>
      </c>
      <c r="BH38" s="37">
        <v>-462868.83683333331</v>
      </c>
      <c r="BI38" s="37">
        <f t="shared" si="112"/>
        <v>1607699753.2040021</v>
      </c>
      <c r="BK38" s="249">
        <f t="shared" si="113"/>
        <v>1607699753.2040021</v>
      </c>
      <c r="BL38" s="49"/>
    </row>
    <row r="39" spans="1:64">
      <c r="A39" s="23" t="s">
        <v>267</v>
      </c>
      <c r="B39" s="23" t="str">
        <f t="shared" si="92"/>
        <v>JBG</v>
      </c>
      <c r="C39" s="23" t="s">
        <v>266</v>
      </c>
      <c r="D39" s="23" t="s">
        <v>51</v>
      </c>
      <c r="E39" s="23" t="str">
        <f t="shared" si="93"/>
        <v>TRNPJBG</v>
      </c>
      <c r="F39" s="23" t="str">
        <f t="shared" si="94"/>
        <v>TRNPJBG</v>
      </c>
      <c r="G39" s="31">
        <v>93008831.799999997</v>
      </c>
      <c r="H39" s="37">
        <v>0</v>
      </c>
      <c r="I39" s="37">
        <v>-26233.301833333331</v>
      </c>
      <c r="J39" s="37">
        <f t="shared" si="95"/>
        <v>92982598.498166665</v>
      </c>
      <c r="K39" s="37">
        <v>0</v>
      </c>
      <c r="L39" s="37">
        <v>-26233.301833333331</v>
      </c>
      <c r="M39" s="37">
        <f t="shared" si="96"/>
        <v>92956365.196333334</v>
      </c>
      <c r="N39" s="37">
        <v>0</v>
      </c>
      <c r="O39" s="37">
        <v>-26233.301833333331</v>
      </c>
      <c r="P39" s="37">
        <f t="shared" si="97"/>
        <v>92930131.894500002</v>
      </c>
      <c r="Q39" s="37">
        <v>0</v>
      </c>
      <c r="R39" s="37">
        <v>-26233.301833333331</v>
      </c>
      <c r="S39" s="37">
        <f t="shared" si="98"/>
        <v>92903898.592666671</v>
      </c>
      <c r="T39" s="37">
        <v>0</v>
      </c>
      <c r="U39" s="37">
        <v>-26233.301833333331</v>
      </c>
      <c r="V39" s="37">
        <f t="shared" si="99"/>
        <v>92877665.290833339</v>
      </c>
      <c r="W39" s="37">
        <v>0</v>
      </c>
      <c r="X39" s="37">
        <v>-26233.301833333331</v>
      </c>
      <c r="Y39" s="37">
        <f t="shared" si="100"/>
        <v>92851431.989000008</v>
      </c>
      <c r="Z39" s="37">
        <v>0</v>
      </c>
      <c r="AA39" s="37">
        <v>-26233.301833333331</v>
      </c>
      <c r="AB39" s="37">
        <f t="shared" si="101"/>
        <v>92825198.687166676</v>
      </c>
      <c r="AC39" s="37">
        <v>0</v>
      </c>
      <c r="AD39" s="37">
        <v>-26233.301833333331</v>
      </c>
      <c r="AE39" s="37">
        <f t="shared" si="102"/>
        <v>92798965.385333344</v>
      </c>
      <c r="AF39" s="37">
        <v>0</v>
      </c>
      <c r="AG39" s="37">
        <v>-26233.301833333331</v>
      </c>
      <c r="AH39" s="37">
        <f t="shared" si="103"/>
        <v>92772732.083500013</v>
      </c>
      <c r="AI39" s="37">
        <v>0</v>
      </c>
      <c r="AJ39" s="37">
        <v>-26233.301833333331</v>
      </c>
      <c r="AK39" s="37">
        <f t="shared" si="104"/>
        <v>92746498.781666681</v>
      </c>
      <c r="AL39" s="37">
        <v>0</v>
      </c>
      <c r="AM39" s="37">
        <v>-26233.301833333331</v>
      </c>
      <c r="AN39" s="37">
        <f t="shared" si="105"/>
        <v>92720265.47983335</v>
      </c>
      <c r="AO39" s="37">
        <v>0</v>
      </c>
      <c r="AP39" s="37">
        <v>-26233.301833333331</v>
      </c>
      <c r="AQ39" s="37">
        <f t="shared" si="106"/>
        <v>92694032.178000018</v>
      </c>
      <c r="AR39" s="37">
        <v>0</v>
      </c>
      <c r="AS39" s="37">
        <v>-26233.301833333331</v>
      </c>
      <c r="AT39" s="37">
        <f t="shared" si="107"/>
        <v>92667798.876166686</v>
      </c>
      <c r="AU39" s="37">
        <v>0</v>
      </c>
      <c r="AV39" s="37">
        <v>-26233.301833333331</v>
      </c>
      <c r="AW39" s="37">
        <f t="shared" si="108"/>
        <v>92641565.574333355</v>
      </c>
      <c r="AX39" s="37">
        <v>0</v>
      </c>
      <c r="AY39" s="37">
        <v>-26233.301833333331</v>
      </c>
      <c r="AZ39" s="37">
        <f t="shared" si="109"/>
        <v>92615332.272500023</v>
      </c>
      <c r="BA39" s="37">
        <v>0</v>
      </c>
      <c r="BB39" s="37">
        <v>-26233.301833333331</v>
      </c>
      <c r="BC39" s="37">
        <f t="shared" si="110"/>
        <v>92589098.970666692</v>
      </c>
      <c r="BD39" s="37">
        <v>0</v>
      </c>
      <c r="BE39" s="37">
        <v>-26233.301833333331</v>
      </c>
      <c r="BF39" s="37">
        <f t="shared" si="111"/>
        <v>92562865.66883336</v>
      </c>
      <c r="BG39" s="37">
        <v>0</v>
      </c>
      <c r="BH39" s="37">
        <v>-26233.301833333331</v>
      </c>
      <c r="BI39" s="37">
        <f t="shared" si="112"/>
        <v>92536632.367000028</v>
      </c>
      <c r="BK39" s="249">
        <f t="shared" si="113"/>
        <v>92536632.367000028</v>
      </c>
      <c r="BL39" s="49"/>
    </row>
    <row r="40" spans="1:64">
      <c r="A40" s="23" t="s">
        <v>106</v>
      </c>
      <c r="B40" s="23" t="str">
        <f t="shared" si="92"/>
        <v>SG</v>
      </c>
      <c r="C40" s="23" t="s">
        <v>25</v>
      </c>
      <c r="D40" s="23" t="s">
        <v>51</v>
      </c>
      <c r="E40" s="23" t="str">
        <f t="shared" si="93"/>
        <v>TRNPSG</v>
      </c>
      <c r="F40" s="23" t="str">
        <f t="shared" si="94"/>
        <v>TRNPSG</v>
      </c>
      <c r="G40" s="31">
        <v>-5566177.96</v>
      </c>
      <c r="H40" s="37">
        <v>0</v>
      </c>
      <c r="I40" s="37">
        <v>-266.14249999999998</v>
      </c>
      <c r="J40" s="37">
        <f t="shared" si="95"/>
        <v>-5566444.1025</v>
      </c>
      <c r="K40" s="37">
        <v>0</v>
      </c>
      <c r="L40" s="37">
        <v>-266.14249999999998</v>
      </c>
      <c r="M40" s="37">
        <f t="shared" si="96"/>
        <v>-5566710.2450000001</v>
      </c>
      <c r="N40" s="37">
        <v>0</v>
      </c>
      <c r="O40" s="37">
        <v>-266.14249999999998</v>
      </c>
      <c r="P40" s="37">
        <f t="shared" si="97"/>
        <v>-5566976.3875000002</v>
      </c>
      <c r="Q40" s="37">
        <v>0</v>
      </c>
      <c r="R40" s="37">
        <v>-266.14249999999998</v>
      </c>
      <c r="S40" s="37">
        <f t="shared" si="98"/>
        <v>-5567242.5300000003</v>
      </c>
      <c r="T40" s="37">
        <v>0</v>
      </c>
      <c r="U40" s="37">
        <v>-266.14249999999998</v>
      </c>
      <c r="V40" s="37">
        <f t="shared" si="99"/>
        <v>-5567508.6725000003</v>
      </c>
      <c r="W40" s="37">
        <v>0</v>
      </c>
      <c r="X40" s="37">
        <v>-266.14249999999998</v>
      </c>
      <c r="Y40" s="37">
        <f t="shared" si="100"/>
        <v>-5567774.8150000004</v>
      </c>
      <c r="Z40" s="37">
        <v>0</v>
      </c>
      <c r="AA40" s="37">
        <v>-266.14249999999998</v>
      </c>
      <c r="AB40" s="37">
        <f t="shared" si="101"/>
        <v>-5568040.9575000005</v>
      </c>
      <c r="AC40" s="37">
        <v>0</v>
      </c>
      <c r="AD40" s="37">
        <v>-266.14249999999998</v>
      </c>
      <c r="AE40" s="37">
        <f t="shared" si="102"/>
        <v>-5568307.1000000006</v>
      </c>
      <c r="AF40" s="37">
        <v>0</v>
      </c>
      <c r="AG40" s="37">
        <v>-266.14249999999998</v>
      </c>
      <c r="AH40" s="37">
        <f t="shared" si="103"/>
        <v>-5568573.2425000006</v>
      </c>
      <c r="AI40" s="37">
        <v>0</v>
      </c>
      <c r="AJ40" s="37">
        <v>-266.14249999999998</v>
      </c>
      <c r="AK40" s="37">
        <f t="shared" si="104"/>
        <v>-5568839.3850000007</v>
      </c>
      <c r="AL40" s="37">
        <v>0</v>
      </c>
      <c r="AM40" s="37">
        <v>-266.14249999999998</v>
      </c>
      <c r="AN40" s="37">
        <f t="shared" si="105"/>
        <v>-5569105.5275000008</v>
      </c>
      <c r="AO40" s="37">
        <v>0</v>
      </c>
      <c r="AP40" s="37">
        <v>-266.14249999999998</v>
      </c>
      <c r="AQ40" s="37">
        <f t="shared" si="106"/>
        <v>-5569371.6700000009</v>
      </c>
      <c r="AR40" s="37">
        <v>0</v>
      </c>
      <c r="AS40" s="37">
        <v>-266.14249999999998</v>
      </c>
      <c r="AT40" s="37">
        <f t="shared" si="107"/>
        <v>-5569637.8125000009</v>
      </c>
      <c r="AU40" s="37">
        <v>0</v>
      </c>
      <c r="AV40" s="37">
        <v>-266.14249999999998</v>
      </c>
      <c r="AW40" s="37">
        <f t="shared" si="108"/>
        <v>-5569903.955000001</v>
      </c>
      <c r="AX40" s="37">
        <v>0</v>
      </c>
      <c r="AY40" s="37">
        <v>-266.14249999999998</v>
      </c>
      <c r="AZ40" s="37">
        <f t="shared" si="109"/>
        <v>-5570170.0975000011</v>
      </c>
      <c r="BA40" s="37">
        <v>0</v>
      </c>
      <c r="BB40" s="37">
        <v>-266.14249999999998</v>
      </c>
      <c r="BC40" s="37">
        <f t="shared" si="110"/>
        <v>-5570436.2400000012</v>
      </c>
      <c r="BD40" s="37">
        <v>0</v>
      </c>
      <c r="BE40" s="37">
        <v>-266.14249999999998</v>
      </c>
      <c r="BF40" s="37">
        <f t="shared" si="111"/>
        <v>-5570702.3825000012</v>
      </c>
      <c r="BG40" s="37">
        <v>0</v>
      </c>
      <c r="BH40" s="37">
        <v>-266.14249999999998</v>
      </c>
      <c r="BI40" s="37">
        <f t="shared" si="112"/>
        <v>-5570968.5250000013</v>
      </c>
      <c r="BK40" s="249">
        <f t="shared" si="113"/>
        <v>-5570968.5250000013</v>
      </c>
      <c r="BL40" s="49"/>
    </row>
    <row r="41" spans="1:64">
      <c r="A41" s="23" t="s">
        <v>285</v>
      </c>
      <c r="B41" s="23" t="str">
        <f t="shared" ref="B41:B43" si="114">C41</f>
        <v>CAGE</v>
      </c>
      <c r="C41" s="23" t="s">
        <v>263</v>
      </c>
      <c r="D41" s="23" t="s">
        <v>284</v>
      </c>
      <c r="E41" s="23" t="str">
        <f t="shared" si="93"/>
        <v>TRNP19CAGE</v>
      </c>
      <c r="F41" s="23" t="str">
        <f t="shared" si="94"/>
        <v>TRNP19CAGE</v>
      </c>
      <c r="G41" s="31">
        <v>0</v>
      </c>
      <c r="H41" s="37">
        <v>2338479.4335659151</v>
      </c>
      <c r="I41" s="37">
        <v>0</v>
      </c>
      <c r="J41" s="37">
        <f t="shared" si="95"/>
        <v>2338479.4335659151</v>
      </c>
      <c r="K41" s="37">
        <v>3512180.4412877858</v>
      </c>
      <c r="L41" s="37">
        <v>0</v>
      </c>
      <c r="M41" s="37">
        <f t="shared" si="96"/>
        <v>5850659.8748537004</v>
      </c>
      <c r="N41" s="37">
        <v>2944269.9327768697</v>
      </c>
      <c r="O41" s="37">
        <v>0</v>
      </c>
      <c r="P41" s="37">
        <f t="shared" si="97"/>
        <v>8794929.8076305706</v>
      </c>
      <c r="Q41" s="37">
        <v>6977059.8940598378</v>
      </c>
      <c r="R41" s="37">
        <v>0</v>
      </c>
      <c r="S41" s="37">
        <f t="shared" si="98"/>
        <v>15771989.701690409</v>
      </c>
      <c r="T41" s="37">
        <v>8758462.870759299</v>
      </c>
      <c r="U41" s="37">
        <v>0</v>
      </c>
      <c r="V41" s="37">
        <f t="shared" si="99"/>
        <v>24530452.572449706</v>
      </c>
      <c r="W41" s="37">
        <v>18611717.559763193</v>
      </c>
      <c r="X41" s="37">
        <v>0</v>
      </c>
      <c r="Y41" s="37">
        <f t="shared" si="100"/>
        <v>43142170.1322129</v>
      </c>
      <c r="Z41" s="37">
        <v>0</v>
      </c>
      <c r="AA41" s="37">
        <v>0</v>
      </c>
      <c r="AB41" s="37">
        <f t="shared" si="101"/>
        <v>43142170.1322129</v>
      </c>
      <c r="AC41" s="37">
        <v>0</v>
      </c>
      <c r="AD41" s="37">
        <v>0</v>
      </c>
      <c r="AE41" s="37">
        <f t="shared" si="102"/>
        <v>43142170.1322129</v>
      </c>
      <c r="AF41" s="37">
        <v>0</v>
      </c>
      <c r="AG41" s="37">
        <v>0</v>
      </c>
      <c r="AH41" s="37">
        <f t="shared" si="103"/>
        <v>43142170.1322129</v>
      </c>
      <c r="AI41" s="37">
        <v>0</v>
      </c>
      <c r="AJ41" s="37">
        <v>0</v>
      </c>
      <c r="AK41" s="37">
        <f t="shared" si="104"/>
        <v>43142170.1322129</v>
      </c>
      <c r="AL41" s="37">
        <v>0</v>
      </c>
      <c r="AM41" s="37">
        <v>0</v>
      </c>
      <c r="AN41" s="37">
        <f t="shared" si="105"/>
        <v>43142170.1322129</v>
      </c>
      <c r="AO41" s="37">
        <v>0</v>
      </c>
      <c r="AP41" s="37">
        <v>0</v>
      </c>
      <c r="AQ41" s="37">
        <f t="shared" si="106"/>
        <v>43142170.1322129</v>
      </c>
      <c r="AR41" s="37">
        <v>0</v>
      </c>
      <c r="AS41" s="37">
        <v>0</v>
      </c>
      <c r="AT41" s="37">
        <f t="shared" si="107"/>
        <v>43142170.1322129</v>
      </c>
      <c r="AU41" s="37">
        <v>0</v>
      </c>
      <c r="AV41" s="37">
        <v>0</v>
      </c>
      <c r="AW41" s="37">
        <f t="shared" si="108"/>
        <v>43142170.1322129</v>
      </c>
      <c r="AX41" s="37">
        <v>0</v>
      </c>
      <c r="AY41" s="37">
        <v>0</v>
      </c>
      <c r="AZ41" s="37">
        <f t="shared" si="109"/>
        <v>43142170.1322129</v>
      </c>
      <c r="BA41" s="37">
        <v>0</v>
      </c>
      <c r="BB41" s="37">
        <v>0</v>
      </c>
      <c r="BC41" s="37">
        <f t="shared" si="110"/>
        <v>43142170.1322129</v>
      </c>
      <c r="BD41" s="37">
        <v>0</v>
      </c>
      <c r="BE41" s="37">
        <v>0</v>
      </c>
      <c r="BF41" s="37">
        <f t="shared" si="111"/>
        <v>43142170.1322129</v>
      </c>
      <c r="BG41" s="37">
        <v>0</v>
      </c>
      <c r="BH41" s="37">
        <v>0</v>
      </c>
      <c r="BI41" s="37">
        <f t="shared" si="112"/>
        <v>43142170.1322129</v>
      </c>
      <c r="BK41" s="249">
        <f t="shared" si="113"/>
        <v>43142170.1322129</v>
      </c>
      <c r="BL41" s="49"/>
    </row>
    <row r="42" spans="1:64">
      <c r="A42" s="23" t="s">
        <v>286</v>
      </c>
      <c r="B42" s="23" t="str">
        <f t="shared" si="114"/>
        <v>CAGW</v>
      </c>
      <c r="C42" s="23" t="s">
        <v>265</v>
      </c>
      <c r="D42" s="23" t="s">
        <v>284</v>
      </c>
      <c r="E42" s="23" t="str">
        <f t="shared" si="93"/>
        <v>TRNP19CAGW</v>
      </c>
      <c r="F42" s="23" t="str">
        <f t="shared" si="94"/>
        <v>TRNP19CAGW</v>
      </c>
      <c r="G42" s="31">
        <v>0</v>
      </c>
      <c r="H42" s="37">
        <v>5105448.040000001</v>
      </c>
      <c r="I42" s="37">
        <v>0</v>
      </c>
      <c r="J42" s="37">
        <f t="shared" si="95"/>
        <v>5105448.040000001</v>
      </c>
      <c r="K42" s="37">
        <v>1758672.7774164479</v>
      </c>
      <c r="L42" s="37">
        <v>0</v>
      </c>
      <c r="M42" s="37">
        <f t="shared" si="96"/>
        <v>6864120.8174164491</v>
      </c>
      <c r="N42" s="37">
        <v>1570177.3310109319</v>
      </c>
      <c r="O42" s="37">
        <v>0</v>
      </c>
      <c r="P42" s="37">
        <f t="shared" si="97"/>
        <v>8434298.1484273802</v>
      </c>
      <c r="Q42" s="37">
        <v>2989877.6360850455</v>
      </c>
      <c r="R42" s="37">
        <v>0</v>
      </c>
      <c r="S42" s="37">
        <f t="shared" si="98"/>
        <v>11424175.784512427</v>
      </c>
      <c r="T42" s="37">
        <v>683531.2373156969</v>
      </c>
      <c r="U42" s="37">
        <v>0</v>
      </c>
      <c r="V42" s="37">
        <f t="shared" si="99"/>
        <v>12107707.021828124</v>
      </c>
      <c r="W42" s="37">
        <v>29454789.555824619</v>
      </c>
      <c r="X42" s="37">
        <v>0</v>
      </c>
      <c r="Y42" s="37">
        <f t="shared" si="100"/>
        <v>41562496.577652745</v>
      </c>
      <c r="Z42" s="37">
        <v>0</v>
      </c>
      <c r="AA42" s="37">
        <v>0</v>
      </c>
      <c r="AB42" s="37">
        <f t="shared" si="101"/>
        <v>41562496.577652745</v>
      </c>
      <c r="AC42" s="37">
        <v>0</v>
      </c>
      <c r="AD42" s="37">
        <v>0</v>
      </c>
      <c r="AE42" s="37">
        <f t="shared" si="102"/>
        <v>41562496.577652745</v>
      </c>
      <c r="AF42" s="37">
        <v>0</v>
      </c>
      <c r="AG42" s="37">
        <v>0</v>
      </c>
      <c r="AH42" s="37">
        <f t="shared" si="103"/>
        <v>41562496.577652745</v>
      </c>
      <c r="AI42" s="37">
        <v>0</v>
      </c>
      <c r="AJ42" s="37">
        <v>0</v>
      </c>
      <c r="AK42" s="37">
        <f t="shared" si="104"/>
        <v>41562496.577652745</v>
      </c>
      <c r="AL42" s="37">
        <v>0</v>
      </c>
      <c r="AM42" s="37">
        <v>0</v>
      </c>
      <c r="AN42" s="37">
        <f t="shared" si="105"/>
        <v>41562496.577652745</v>
      </c>
      <c r="AO42" s="37">
        <v>0</v>
      </c>
      <c r="AP42" s="37">
        <v>0</v>
      </c>
      <c r="AQ42" s="37">
        <f t="shared" si="106"/>
        <v>41562496.577652745</v>
      </c>
      <c r="AR42" s="37">
        <v>0</v>
      </c>
      <c r="AS42" s="37">
        <v>0</v>
      </c>
      <c r="AT42" s="37">
        <f t="shared" si="107"/>
        <v>41562496.577652745</v>
      </c>
      <c r="AU42" s="37">
        <v>0</v>
      </c>
      <c r="AV42" s="37">
        <v>0</v>
      </c>
      <c r="AW42" s="37">
        <f t="shared" si="108"/>
        <v>41562496.577652745</v>
      </c>
      <c r="AX42" s="37">
        <v>0</v>
      </c>
      <c r="AY42" s="37">
        <v>0</v>
      </c>
      <c r="AZ42" s="37">
        <f t="shared" si="109"/>
        <v>41562496.577652745</v>
      </c>
      <c r="BA42" s="37">
        <v>0</v>
      </c>
      <c r="BB42" s="37">
        <v>0</v>
      </c>
      <c r="BC42" s="37">
        <f t="shared" si="110"/>
        <v>41562496.577652745</v>
      </c>
      <c r="BD42" s="37">
        <v>0</v>
      </c>
      <c r="BE42" s="37">
        <v>0</v>
      </c>
      <c r="BF42" s="37">
        <f t="shared" si="111"/>
        <v>41562496.577652745</v>
      </c>
      <c r="BG42" s="37">
        <v>0</v>
      </c>
      <c r="BH42" s="37">
        <v>0</v>
      </c>
      <c r="BI42" s="37">
        <f t="shared" si="112"/>
        <v>41562496.577652745</v>
      </c>
      <c r="BK42" s="249">
        <f t="shared" si="113"/>
        <v>41562496.577652745</v>
      </c>
      <c r="BL42" s="49"/>
    </row>
    <row r="43" spans="1:64">
      <c r="A43" s="23" t="s">
        <v>287</v>
      </c>
      <c r="B43" s="23" t="str">
        <f t="shared" si="114"/>
        <v>CAGE</v>
      </c>
      <c r="C43" s="23" t="s">
        <v>263</v>
      </c>
      <c r="D43" s="23" t="s">
        <v>270</v>
      </c>
      <c r="E43" s="23" t="str">
        <f t="shared" si="93"/>
        <v>TRNP20CAGE</v>
      </c>
      <c r="F43" s="23" t="str">
        <f t="shared" si="94"/>
        <v>TRNP20CAGE</v>
      </c>
      <c r="G43" s="31">
        <v>0</v>
      </c>
      <c r="H43" s="37">
        <v>0</v>
      </c>
      <c r="I43" s="37">
        <v>0</v>
      </c>
      <c r="J43" s="37">
        <f t="shared" si="95"/>
        <v>0</v>
      </c>
      <c r="K43" s="37">
        <v>0</v>
      </c>
      <c r="L43" s="37">
        <v>0</v>
      </c>
      <c r="M43" s="37">
        <f t="shared" si="96"/>
        <v>0</v>
      </c>
      <c r="N43" s="37">
        <v>0</v>
      </c>
      <c r="O43" s="37">
        <v>0</v>
      </c>
      <c r="P43" s="37">
        <f t="shared" si="97"/>
        <v>0</v>
      </c>
      <c r="Q43" s="37">
        <v>0</v>
      </c>
      <c r="R43" s="37">
        <v>0</v>
      </c>
      <c r="S43" s="37">
        <f t="shared" si="98"/>
        <v>0</v>
      </c>
      <c r="T43" s="37">
        <v>0</v>
      </c>
      <c r="U43" s="37">
        <v>0</v>
      </c>
      <c r="V43" s="37">
        <f t="shared" si="99"/>
        <v>0</v>
      </c>
      <c r="W43" s="37">
        <v>0</v>
      </c>
      <c r="X43" s="37">
        <v>0</v>
      </c>
      <c r="Y43" s="37">
        <f t="shared" si="100"/>
        <v>0</v>
      </c>
      <c r="Z43" s="37">
        <v>2714041.1627000007</v>
      </c>
      <c r="AA43" s="37">
        <v>0</v>
      </c>
      <c r="AB43" s="37">
        <f t="shared" si="101"/>
        <v>2714041.1627000007</v>
      </c>
      <c r="AC43" s="37">
        <v>4050774.5163300005</v>
      </c>
      <c r="AD43" s="37">
        <v>0</v>
      </c>
      <c r="AE43" s="37">
        <f t="shared" si="102"/>
        <v>6764815.6790300012</v>
      </c>
      <c r="AF43" s="37">
        <v>6778053.7392793186</v>
      </c>
      <c r="AG43" s="37">
        <v>0</v>
      </c>
      <c r="AH43" s="37">
        <f t="shared" si="103"/>
        <v>13542869.41830932</v>
      </c>
      <c r="AI43" s="37">
        <v>6356177.0641921032</v>
      </c>
      <c r="AJ43" s="37">
        <v>0</v>
      </c>
      <c r="AK43" s="37">
        <f t="shared" si="104"/>
        <v>19899046.482501425</v>
      </c>
      <c r="AL43" s="37">
        <v>13961871.893590037</v>
      </c>
      <c r="AM43" s="37">
        <v>0</v>
      </c>
      <c r="AN43" s="37">
        <f t="shared" si="105"/>
        <v>33860918.376091465</v>
      </c>
      <c r="AO43" s="37">
        <v>27065873.152243473</v>
      </c>
      <c r="AP43" s="37">
        <v>0</v>
      </c>
      <c r="AQ43" s="37">
        <f t="shared" si="106"/>
        <v>60926791.528334938</v>
      </c>
      <c r="AR43" s="37">
        <v>10603631.39027895</v>
      </c>
      <c r="AS43" s="37">
        <v>0</v>
      </c>
      <c r="AT43" s="37">
        <f t="shared" si="107"/>
        <v>71530422.918613881</v>
      </c>
      <c r="AU43" s="37">
        <v>8762209.9667182639</v>
      </c>
      <c r="AV43" s="37">
        <v>0</v>
      </c>
      <c r="AW43" s="37">
        <f t="shared" si="108"/>
        <v>80292632.885332137</v>
      </c>
      <c r="AX43" s="37">
        <v>7837928.8488275344</v>
      </c>
      <c r="AY43" s="37">
        <v>0</v>
      </c>
      <c r="AZ43" s="37">
        <f t="shared" si="109"/>
        <v>88130561.734159678</v>
      </c>
      <c r="BA43" s="37">
        <v>15072002.764977366</v>
      </c>
      <c r="BB43" s="37">
        <v>0</v>
      </c>
      <c r="BC43" s="37">
        <f t="shared" si="110"/>
        <v>103202564.49913704</v>
      </c>
      <c r="BD43" s="37">
        <v>74709001.823072299</v>
      </c>
      <c r="BE43" s="37">
        <v>0</v>
      </c>
      <c r="BF43" s="37">
        <f t="shared" si="111"/>
        <v>177911566.32220936</v>
      </c>
      <c r="BG43" s="37">
        <v>23102661.461216599</v>
      </c>
      <c r="BH43" s="37">
        <v>0</v>
      </c>
      <c r="BI43" s="37">
        <f t="shared" si="112"/>
        <v>201014227.78342596</v>
      </c>
      <c r="BK43" s="249">
        <f t="shared" si="113"/>
        <v>201014227.78342596</v>
      </c>
      <c r="BL43" s="49"/>
    </row>
    <row r="44" spans="1:64">
      <c r="A44" s="23" t="s">
        <v>288</v>
      </c>
      <c r="B44" s="23" t="str">
        <f t="shared" si="92"/>
        <v>CAGW</v>
      </c>
      <c r="C44" s="23" t="s">
        <v>265</v>
      </c>
      <c r="D44" s="23" t="s">
        <v>270</v>
      </c>
      <c r="E44" s="23" t="str">
        <f t="shared" si="93"/>
        <v>TRNP20CAGW</v>
      </c>
      <c r="F44" s="23" t="str">
        <f t="shared" si="94"/>
        <v>TRNP20CAGW</v>
      </c>
      <c r="G44" s="31">
        <v>0</v>
      </c>
      <c r="H44" s="37">
        <v>0</v>
      </c>
      <c r="I44" s="37">
        <v>0</v>
      </c>
      <c r="J44" s="37">
        <f t="shared" si="95"/>
        <v>0</v>
      </c>
      <c r="K44" s="37">
        <v>0</v>
      </c>
      <c r="L44" s="37">
        <v>0</v>
      </c>
      <c r="M44" s="37">
        <f t="shared" si="96"/>
        <v>0</v>
      </c>
      <c r="N44" s="37">
        <v>0</v>
      </c>
      <c r="O44" s="37">
        <v>0</v>
      </c>
      <c r="P44" s="37">
        <f t="shared" si="97"/>
        <v>0</v>
      </c>
      <c r="Q44" s="37">
        <v>0</v>
      </c>
      <c r="R44" s="37">
        <v>0</v>
      </c>
      <c r="S44" s="37">
        <f t="shared" si="98"/>
        <v>0</v>
      </c>
      <c r="T44" s="37">
        <v>0</v>
      </c>
      <c r="U44" s="37">
        <v>0</v>
      </c>
      <c r="V44" s="37">
        <f t="shared" si="99"/>
        <v>0</v>
      </c>
      <c r="W44" s="37">
        <v>0</v>
      </c>
      <c r="X44" s="37">
        <v>0</v>
      </c>
      <c r="Y44" s="37">
        <f t="shared" si="100"/>
        <v>0</v>
      </c>
      <c r="Z44" s="37">
        <v>986480.90661274805</v>
      </c>
      <c r="AA44" s="37">
        <v>0</v>
      </c>
      <c r="AB44" s="37">
        <f t="shared" si="101"/>
        <v>986480.90661274805</v>
      </c>
      <c r="AC44" s="37">
        <v>755273.43239990983</v>
      </c>
      <c r="AD44" s="37">
        <v>0</v>
      </c>
      <c r="AE44" s="37">
        <f t="shared" si="102"/>
        <v>1741754.3390126578</v>
      </c>
      <c r="AF44" s="37">
        <v>2231797.7598933121</v>
      </c>
      <c r="AG44" s="37">
        <v>0</v>
      </c>
      <c r="AH44" s="37">
        <f t="shared" si="103"/>
        <v>3973552.0989059699</v>
      </c>
      <c r="AI44" s="37">
        <v>2365694.3446776639</v>
      </c>
      <c r="AJ44" s="37">
        <v>0</v>
      </c>
      <c r="AK44" s="37">
        <f t="shared" si="104"/>
        <v>6339246.4435836338</v>
      </c>
      <c r="AL44" s="37">
        <v>57986273.680602618</v>
      </c>
      <c r="AM44" s="37">
        <v>0</v>
      </c>
      <c r="AN44" s="37">
        <f t="shared" si="105"/>
        <v>64325520.124186248</v>
      </c>
      <c r="AO44" s="37">
        <v>5208374.0511540426</v>
      </c>
      <c r="AP44" s="37">
        <v>0</v>
      </c>
      <c r="AQ44" s="37">
        <f t="shared" si="106"/>
        <v>69533894.175340295</v>
      </c>
      <c r="AR44" s="37">
        <v>3045846.9524363833</v>
      </c>
      <c r="AS44" s="37">
        <v>0</v>
      </c>
      <c r="AT44" s="37">
        <f t="shared" si="107"/>
        <v>72579741.127776682</v>
      </c>
      <c r="AU44" s="37">
        <v>2475467.207384354</v>
      </c>
      <c r="AV44" s="37">
        <v>0</v>
      </c>
      <c r="AW44" s="37">
        <f t="shared" si="108"/>
        <v>75055208.33516103</v>
      </c>
      <c r="AX44" s="37">
        <v>2250173.758919111</v>
      </c>
      <c r="AY44" s="37">
        <v>0</v>
      </c>
      <c r="AZ44" s="37">
        <f t="shared" si="109"/>
        <v>77305382.094080135</v>
      </c>
      <c r="BA44" s="37">
        <v>2195058.8149843686</v>
      </c>
      <c r="BB44" s="37">
        <v>0</v>
      </c>
      <c r="BC44" s="37">
        <f t="shared" si="110"/>
        <v>79500440.909064502</v>
      </c>
      <c r="BD44" s="37">
        <v>2704186.2749960152</v>
      </c>
      <c r="BE44" s="37">
        <v>0</v>
      </c>
      <c r="BF44" s="37">
        <f t="shared" si="111"/>
        <v>82204627.184060514</v>
      </c>
      <c r="BG44" s="37">
        <v>20747932.392370783</v>
      </c>
      <c r="BH44" s="37">
        <v>0</v>
      </c>
      <c r="BI44" s="37">
        <f t="shared" si="112"/>
        <v>102952559.5764313</v>
      </c>
      <c r="BK44" s="249">
        <f t="shared" si="113"/>
        <v>102952559.5764313</v>
      </c>
      <c r="BL44" s="49"/>
    </row>
    <row r="45" spans="1:64">
      <c r="A45" s="23" t="s">
        <v>8</v>
      </c>
      <c r="G45" s="250">
        <f>SUBTOTAL(9,G37:G44)</f>
        <v>6446373862.5199995</v>
      </c>
      <c r="H45" s="251">
        <f t="shared" ref="H45:AV45" si="115">SUBTOTAL(9,H37:H44)</f>
        <v>7022690.9332325831</v>
      </c>
      <c r="I45" s="251">
        <f t="shared" ref="I45" si="116">SUBTOTAL(9,I37:I44)</f>
        <v>-1379549.3293333328</v>
      </c>
      <c r="J45" s="251">
        <f t="shared" si="115"/>
        <v>6452017004.1238995</v>
      </c>
      <c r="K45" s="251">
        <f t="shared" ref="K45:L45" si="117">SUBTOTAL(9,K37:K44)</f>
        <v>4849616.6783709005</v>
      </c>
      <c r="L45" s="251">
        <f t="shared" si="117"/>
        <v>-1379549.3293333328</v>
      </c>
      <c r="M45" s="251">
        <f t="shared" si="115"/>
        <v>6455487071.4729376</v>
      </c>
      <c r="N45" s="251">
        <f t="shared" si="115"/>
        <v>4093210.723454468</v>
      </c>
      <c r="O45" s="251">
        <f t="shared" si="115"/>
        <v>-1379549.3293333328</v>
      </c>
      <c r="P45" s="251">
        <f t="shared" si="115"/>
        <v>6458200732.8670588</v>
      </c>
      <c r="Q45" s="251">
        <f t="shared" si="115"/>
        <v>9545700.9898115508</v>
      </c>
      <c r="R45" s="251">
        <f t="shared" si="115"/>
        <v>-1379549.3293333328</v>
      </c>
      <c r="S45" s="251">
        <f t="shared" si="115"/>
        <v>6466366884.5275393</v>
      </c>
      <c r="T45" s="251">
        <f t="shared" si="115"/>
        <v>9020757.5677416623</v>
      </c>
      <c r="U45" s="251">
        <f t="shared" si="115"/>
        <v>-1379549.3293333328</v>
      </c>
      <c r="V45" s="251">
        <f t="shared" si="115"/>
        <v>6474008092.7659473</v>
      </c>
      <c r="W45" s="251">
        <f t="shared" si="115"/>
        <v>47645270.575254478</v>
      </c>
      <c r="X45" s="251">
        <f t="shared" si="115"/>
        <v>-1379549.3293333328</v>
      </c>
      <c r="Y45" s="251">
        <f t="shared" si="115"/>
        <v>6520273814.0118704</v>
      </c>
      <c r="Z45" s="251">
        <f t="shared" si="115"/>
        <v>3279285.5289794151</v>
      </c>
      <c r="AA45" s="251">
        <f t="shared" si="115"/>
        <v>-1379549.3293333328</v>
      </c>
      <c r="AB45" s="251">
        <f t="shared" si="115"/>
        <v>6522173550.2115145</v>
      </c>
      <c r="AC45" s="251">
        <f t="shared" si="115"/>
        <v>4384811.4083965765</v>
      </c>
      <c r="AD45" s="251">
        <f t="shared" si="115"/>
        <v>-1379549.3293333328</v>
      </c>
      <c r="AE45" s="251">
        <f t="shared" si="115"/>
        <v>6525178812.2905807</v>
      </c>
      <c r="AF45" s="251">
        <f t="shared" si="115"/>
        <v>8588614.9588392973</v>
      </c>
      <c r="AG45" s="251">
        <f t="shared" si="115"/>
        <v>-1379549.3293333328</v>
      </c>
      <c r="AH45" s="251">
        <f t="shared" si="115"/>
        <v>6532387877.9200859</v>
      </c>
      <c r="AI45" s="251">
        <f t="shared" si="115"/>
        <v>8300634.8685364332</v>
      </c>
      <c r="AJ45" s="251">
        <f t="shared" si="115"/>
        <v>-1379549.3293333328</v>
      </c>
      <c r="AK45" s="251">
        <f t="shared" si="115"/>
        <v>6539308963.4592905</v>
      </c>
      <c r="AL45" s="251">
        <f t="shared" si="115"/>
        <v>71526909.033859327</v>
      </c>
      <c r="AM45" s="251">
        <f t="shared" si="115"/>
        <v>-1379549.3293333328</v>
      </c>
      <c r="AN45" s="251">
        <f t="shared" si="115"/>
        <v>6609456323.1638174</v>
      </c>
      <c r="AO45" s="251">
        <f t="shared" si="115"/>
        <v>31853010.663064182</v>
      </c>
      <c r="AP45" s="251">
        <f t="shared" si="115"/>
        <v>-1379549.3293333328</v>
      </c>
      <c r="AQ45" s="251">
        <f t="shared" si="115"/>
        <v>6639929784.49755</v>
      </c>
      <c r="AR45" s="251">
        <f t="shared" si="115"/>
        <v>13228241.802382002</v>
      </c>
      <c r="AS45" s="251">
        <f t="shared" si="115"/>
        <v>-1379549.3293333328</v>
      </c>
      <c r="AT45" s="251">
        <f t="shared" si="115"/>
        <v>6651778476.9705982</v>
      </c>
      <c r="AU45" s="251">
        <f t="shared" si="115"/>
        <v>10816440.633769285</v>
      </c>
      <c r="AV45" s="251">
        <f t="shared" si="115"/>
        <v>-1379549.3293333328</v>
      </c>
      <c r="AW45" s="251">
        <f t="shared" ref="AW45:BI45" si="118">SUBTOTAL(9,AW37:AW44)</f>
        <v>6661215368.2750359</v>
      </c>
      <c r="AX45" s="251">
        <f t="shared" si="118"/>
        <v>9666866.0674133115</v>
      </c>
      <c r="AY45" s="251">
        <f t="shared" si="118"/>
        <v>-1379549.3293333328</v>
      </c>
      <c r="AZ45" s="251">
        <f t="shared" si="118"/>
        <v>6669502685.0131159</v>
      </c>
      <c r="BA45" s="251">
        <f t="shared" si="118"/>
        <v>16845825.039628401</v>
      </c>
      <c r="BB45" s="251">
        <f t="shared" si="118"/>
        <v>-1379549.3293333328</v>
      </c>
      <c r="BC45" s="251">
        <f t="shared" si="118"/>
        <v>6684968960.7234125</v>
      </c>
      <c r="BD45" s="251">
        <f t="shared" si="118"/>
        <v>76991951.557734981</v>
      </c>
      <c r="BE45" s="251">
        <f t="shared" si="118"/>
        <v>-1379549.3293333328</v>
      </c>
      <c r="BF45" s="251">
        <f t="shared" si="118"/>
        <v>6760581362.9518147</v>
      </c>
      <c r="BG45" s="251">
        <f t="shared" si="118"/>
        <v>43429357.313254043</v>
      </c>
      <c r="BH45" s="251">
        <f t="shared" si="118"/>
        <v>-1379549.3293333328</v>
      </c>
      <c r="BI45" s="251">
        <f t="shared" si="118"/>
        <v>6802631170.9357367</v>
      </c>
      <c r="BK45" s="252">
        <f>SUBTOTAL(9,BK37:BK44)</f>
        <v>6802631170.9357367</v>
      </c>
    </row>
    <row r="46" spans="1:64">
      <c r="G46" s="31"/>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K46" s="249"/>
    </row>
    <row r="47" spans="1:64">
      <c r="A47" s="1" t="s">
        <v>9</v>
      </c>
      <c r="B47" s="1"/>
      <c r="G47" s="31"/>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K47" s="249"/>
    </row>
    <row r="48" spans="1:64">
      <c r="A48" s="23" t="s">
        <v>10</v>
      </c>
      <c r="B48" s="23" t="str">
        <f t="shared" ref="B48:B54" si="119">C48</f>
        <v>CA</v>
      </c>
      <c r="C48" s="23" t="s">
        <v>26</v>
      </c>
      <c r="D48" s="23" t="s">
        <v>45</v>
      </c>
      <c r="E48" s="23" t="str">
        <f t="shared" ref="E48:E54" si="120">D48&amp;C48</f>
        <v>DSTPCA</v>
      </c>
      <c r="F48" s="23" t="str">
        <f t="shared" ref="F48:F54" si="121">D48&amp;C48</f>
        <v>DSTPCA</v>
      </c>
      <c r="G48" s="31">
        <v>277722064.80000007</v>
      </c>
      <c r="H48" s="37">
        <v>756985.45833333337</v>
      </c>
      <c r="I48" s="37">
        <v>-140308.644</v>
      </c>
      <c r="J48" s="37">
        <f t="shared" ref="J48:J54" si="122">G48+H48+I48</f>
        <v>278338741.61433339</v>
      </c>
      <c r="K48" s="37">
        <v>1587933.4113551248</v>
      </c>
      <c r="L48" s="37">
        <v>-140308.644</v>
      </c>
      <c r="M48" s="37">
        <f t="shared" ref="M48:M54" si="123">J48+K48+L48</f>
        <v>279786366.38168854</v>
      </c>
      <c r="N48" s="37">
        <v>1448998.8233352262</v>
      </c>
      <c r="O48" s="37">
        <v>-140308.644</v>
      </c>
      <c r="P48" s="37">
        <f t="shared" ref="P48:P54" si="124">M48+N48+O48</f>
        <v>281095056.56102377</v>
      </c>
      <c r="Q48" s="37">
        <v>1292032.0192179545</v>
      </c>
      <c r="R48" s="37">
        <v>-140308.644</v>
      </c>
      <c r="S48" s="37">
        <f t="shared" ref="S48:S54" si="125">P48+Q48+R48</f>
        <v>282246779.93624175</v>
      </c>
      <c r="T48" s="37">
        <v>2183833.4118755865</v>
      </c>
      <c r="U48" s="37">
        <v>-140308.644</v>
      </c>
      <c r="V48" s="37">
        <f t="shared" ref="V48:V54" si="126">S48+T48+U48</f>
        <v>284290304.70411736</v>
      </c>
      <c r="W48" s="37">
        <v>1105738.6928236217</v>
      </c>
      <c r="X48" s="37">
        <v>-140308.644</v>
      </c>
      <c r="Y48" s="37">
        <f t="shared" ref="Y48:Y54" si="127">V48+W48+X48</f>
        <v>285255734.75294101</v>
      </c>
      <c r="Z48" s="37">
        <v>656376.24652446096</v>
      </c>
      <c r="AA48" s="37">
        <v>-140308.644</v>
      </c>
      <c r="AB48" s="37">
        <f t="shared" ref="AB48:AB54" si="128">Y48+Z48+AA48</f>
        <v>285771802.35546547</v>
      </c>
      <c r="AC48" s="37">
        <v>512631.38461995329</v>
      </c>
      <c r="AD48" s="37">
        <v>-140308.644</v>
      </c>
      <c r="AE48" s="37">
        <f t="shared" ref="AE48:AE54" si="129">AB48+AC48+AD48</f>
        <v>286144125.09608543</v>
      </c>
      <c r="AF48" s="37">
        <v>1559250.436803546</v>
      </c>
      <c r="AG48" s="37">
        <v>-140308.644</v>
      </c>
      <c r="AH48" s="37">
        <f t="shared" ref="AH48:AH54" si="130">AE48+AF48+AG48</f>
        <v>287563066.88888896</v>
      </c>
      <c r="AI48" s="37">
        <v>1646502.8826821786</v>
      </c>
      <c r="AJ48" s="37">
        <v>-140308.644</v>
      </c>
      <c r="AK48" s="37">
        <f t="shared" ref="AK48:AK54" si="131">AH48+AI48+AJ48</f>
        <v>289069261.12757117</v>
      </c>
      <c r="AL48" s="37">
        <v>2118395.1443529576</v>
      </c>
      <c r="AM48" s="37">
        <v>-140308.644</v>
      </c>
      <c r="AN48" s="37">
        <f t="shared" ref="AN48:AN54" si="132">AK48+AL48+AM48</f>
        <v>291047347.62792414</v>
      </c>
      <c r="AO48" s="37">
        <v>14783088.827481188</v>
      </c>
      <c r="AP48" s="37">
        <v>-140308.644</v>
      </c>
      <c r="AQ48" s="37">
        <f t="shared" ref="AQ48:AQ54" si="133">AN48+AO48+AP48</f>
        <v>305690127.81140536</v>
      </c>
      <c r="AR48" s="37">
        <v>2118659.5563123003</v>
      </c>
      <c r="AS48" s="37">
        <v>-140308.644</v>
      </c>
      <c r="AT48" s="37">
        <f t="shared" ref="AT48:AT54" si="134">AQ48+AR48+AS48</f>
        <v>307668478.72371769</v>
      </c>
      <c r="AU48" s="37">
        <v>1718203.0278497627</v>
      </c>
      <c r="AV48" s="37">
        <v>-140308.644</v>
      </c>
      <c r="AW48" s="37">
        <f t="shared" ref="AW48:AW54" si="135">AT48+AU48+AV48</f>
        <v>309246373.10756743</v>
      </c>
      <c r="AX48" s="37">
        <v>1308320.7931743884</v>
      </c>
      <c r="AY48" s="37">
        <v>-140308.644</v>
      </c>
      <c r="AZ48" s="37">
        <f t="shared" ref="AZ48:AZ54" si="136">AW48+AX48+AY48</f>
        <v>310414385.25674182</v>
      </c>
      <c r="BA48" s="37">
        <v>991459.86744040379</v>
      </c>
      <c r="BB48" s="37">
        <v>-140308.644</v>
      </c>
      <c r="BC48" s="37">
        <f t="shared" ref="BC48:BC54" si="137">AZ48+BA48+BB48</f>
        <v>311265536.48018223</v>
      </c>
      <c r="BD48" s="37">
        <v>790532.74668183317</v>
      </c>
      <c r="BE48" s="37">
        <v>-140308.644</v>
      </c>
      <c r="BF48" s="37">
        <f t="shared" ref="BF48:BF54" si="138">BC48+BD48+BE48</f>
        <v>311915760.58286405</v>
      </c>
      <c r="BG48" s="37">
        <v>499491.39442229638</v>
      </c>
      <c r="BH48" s="37">
        <v>-140308.644</v>
      </c>
      <c r="BI48" s="37">
        <f t="shared" ref="BI48:BI54" si="139">BF48+BG48+BH48</f>
        <v>312274943.33328635</v>
      </c>
      <c r="BK48" s="249">
        <f t="shared" ref="BK48:BK54" si="140">BI48</f>
        <v>312274943.33328635</v>
      </c>
      <c r="BL48" s="49"/>
    </row>
    <row r="49" spans="1:64">
      <c r="A49" s="23" t="s">
        <v>11</v>
      </c>
      <c r="B49" s="23" t="str">
        <f t="shared" si="119"/>
        <v>OR</v>
      </c>
      <c r="C49" s="23" t="s">
        <v>27</v>
      </c>
      <c r="D49" s="23" t="s">
        <v>45</v>
      </c>
      <c r="E49" s="23" t="str">
        <f t="shared" si="120"/>
        <v>DSTPOR</v>
      </c>
      <c r="F49" s="23" t="str">
        <f t="shared" si="121"/>
        <v>DSTPOR</v>
      </c>
      <c r="G49" s="31">
        <v>2153746612.4400001</v>
      </c>
      <c r="H49" s="37">
        <v>6126383.8161666691</v>
      </c>
      <c r="I49" s="37">
        <v>-1276061.2069999997</v>
      </c>
      <c r="J49" s="37">
        <f t="shared" si="122"/>
        <v>2158596935.0491672</v>
      </c>
      <c r="K49" s="37">
        <v>12449238.642586384</v>
      </c>
      <c r="L49" s="37">
        <v>-1276061.2069999997</v>
      </c>
      <c r="M49" s="37">
        <f t="shared" si="123"/>
        <v>2169770112.4847536</v>
      </c>
      <c r="N49" s="37">
        <v>7376066.628968332</v>
      </c>
      <c r="O49" s="37">
        <v>-1276061.2069999997</v>
      </c>
      <c r="P49" s="37">
        <f t="shared" si="124"/>
        <v>2175870117.9067221</v>
      </c>
      <c r="Q49" s="37">
        <v>6974328.9483283386</v>
      </c>
      <c r="R49" s="37">
        <v>-1276061.2069999997</v>
      </c>
      <c r="S49" s="37">
        <f t="shared" si="125"/>
        <v>2181568385.6480508</v>
      </c>
      <c r="T49" s="37">
        <v>7122782.8698389977</v>
      </c>
      <c r="U49" s="37">
        <v>-1276061.2069999997</v>
      </c>
      <c r="V49" s="37">
        <f t="shared" si="126"/>
        <v>2187415107.3108902</v>
      </c>
      <c r="W49" s="37">
        <v>7918061.2274522465</v>
      </c>
      <c r="X49" s="37">
        <v>-1276061.2069999997</v>
      </c>
      <c r="Y49" s="37">
        <f t="shared" si="127"/>
        <v>2194057107.3313427</v>
      </c>
      <c r="Z49" s="37">
        <v>3794092.9356604898</v>
      </c>
      <c r="AA49" s="37">
        <v>-1276061.2069999997</v>
      </c>
      <c r="AB49" s="37">
        <f t="shared" si="128"/>
        <v>2196575139.0600033</v>
      </c>
      <c r="AC49" s="37">
        <v>2993942.7217674488</v>
      </c>
      <c r="AD49" s="37">
        <v>-1276061.2069999997</v>
      </c>
      <c r="AE49" s="37">
        <f t="shared" si="129"/>
        <v>2198293020.5747709</v>
      </c>
      <c r="AF49" s="37">
        <v>9173851.9163376223</v>
      </c>
      <c r="AG49" s="37">
        <v>-1276061.2069999997</v>
      </c>
      <c r="AH49" s="37">
        <f t="shared" si="130"/>
        <v>2206190811.2841086</v>
      </c>
      <c r="AI49" s="37">
        <v>9683470.7277770769</v>
      </c>
      <c r="AJ49" s="37">
        <v>-1276061.2069999997</v>
      </c>
      <c r="AK49" s="37">
        <f t="shared" si="131"/>
        <v>2214598220.8048859</v>
      </c>
      <c r="AL49" s="37">
        <v>14816632.956015397</v>
      </c>
      <c r="AM49" s="37">
        <v>-1276061.2069999997</v>
      </c>
      <c r="AN49" s="37">
        <f t="shared" si="132"/>
        <v>2228138792.5539017</v>
      </c>
      <c r="AO49" s="37">
        <v>9336531.9423479736</v>
      </c>
      <c r="AP49" s="37">
        <v>-1276061.2069999997</v>
      </c>
      <c r="AQ49" s="37">
        <f t="shared" si="133"/>
        <v>2236199263.2892499</v>
      </c>
      <c r="AR49" s="37">
        <v>12353574.612407677</v>
      </c>
      <c r="AS49" s="37">
        <v>-1276061.2069999997</v>
      </c>
      <c r="AT49" s="37">
        <f t="shared" si="134"/>
        <v>2247276776.6946578</v>
      </c>
      <c r="AU49" s="37">
        <v>9760720.9807035681</v>
      </c>
      <c r="AV49" s="37">
        <v>-1276061.2069999997</v>
      </c>
      <c r="AW49" s="37">
        <f t="shared" si="135"/>
        <v>2255761436.4683614</v>
      </c>
      <c r="AX49" s="37">
        <v>16244122.45434322</v>
      </c>
      <c r="AY49" s="37">
        <v>-1276061.2069999997</v>
      </c>
      <c r="AZ49" s="37">
        <f t="shared" si="136"/>
        <v>2270729497.7157049</v>
      </c>
      <c r="BA49" s="37">
        <v>5708288.4301372506</v>
      </c>
      <c r="BB49" s="37">
        <v>-1276061.2069999997</v>
      </c>
      <c r="BC49" s="37">
        <f t="shared" si="137"/>
        <v>2275161724.9388423</v>
      </c>
      <c r="BD49" s="37">
        <v>4416447.990806547</v>
      </c>
      <c r="BE49" s="37">
        <v>-1276061.2069999997</v>
      </c>
      <c r="BF49" s="37">
        <f t="shared" si="138"/>
        <v>2278302111.7226491</v>
      </c>
      <c r="BG49" s="37">
        <v>17280426.508886266</v>
      </c>
      <c r="BH49" s="37">
        <v>-1276061.2069999997</v>
      </c>
      <c r="BI49" s="37">
        <f t="shared" si="139"/>
        <v>2294306477.0245357</v>
      </c>
      <c r="BK49" s="249">
        <f t="shared" si="140"/>
        <v>2294306477.0245357</v>
      </c>
      <c r="BL49" s="49"/>
    </row>
    <row r="50" spans="1:64">
      <c r="A50" s="23" t="s">
        <v>12</v>
      </c>
      <c r="B50" s="23" t="str">
        <f t="shared" si="119"/>
        <v>WA</v>
      </c>
      <c r="C50" s="23" t="s">
        <v>28</v>
      </c>
      <c r="D50" s="23" t="s">
        <v>45</v>
      </c>
      <c r="E50" s="23" t="str">
        <f t="shared" si="120"/>
        <v>DSTPWA</v>
      </c>
      <c r="F50" s="23" t="str">
        <f t="shared" si="121"/>
        <v>DSTPWA</v>
      </c>
      <c r="G50" s="31">
        <v>523567015.61999995</v>
      </c>
      <c r="H50" s="37">
        <v>2271064.1856666668</v>
      </c>
      <c r="I50" s="37">
        <v>-162745.86849999998</v>
      </c>
      <c r="J50" s="37">
        <f t="shared" si="122"/>
        <v>525675333.93716663</v>
      </c>
      <c r="K50" s="37">
        <v>1208347.3825164367</v>
      </c>
      <c r="L50" s="37">
        <v>-162745.86849999998</v>
      </c>
      <c r="M50" s="37">
        <f t="shared" si="123"/>
        <v>526720935.45118308</v>
      </c>
      <c r="N50" s="37">
        <v>3672139.4638297013</v>
      </c>
      <c r="O50" s="37">
        <v>-162745.86849999998</v>
      </c>
      <c r="P50" s="37">
        <f t="shared" si="124"/>
        <v>530230329.04651278</v>
      </c>
      <c r="Q50" s="37">
        <v>616413.05406864453</v>
      </c>
      <c r="R50" s="37">
        <v>-162745.86849999998</v>
      </c>
      <c r="S50" s="37">
        <f t="shared" si="125"/>
        <v>530683996.23208141</v>
      </c>
      <c r="T50" s="37">
        <v>492702.24483960099</v>
      </c>
      <c r="U50" s="37">
        <v>-162745.86849999998</v>
      </c>
      <c r="V50" s="37">
        <f t="shared" si="126"/>
        <v>531013952.60842103</v>
      </c>
      <c r="W50" s="37">
        <v>3543464.8354095141</v>
      </c>
      <c r="X50" s="37">
        <v>-162745.86849999998</v>
      </c>
      <c r="Y50" s="37">
        <f t="shared" si="127"/>
        <v>534394671.57533056</v>
      </c>
      <c r="Z50" s="37">
        <v>542016.65576683963</v>
      </c>
      <c r="AA50" s="37">
        <v>-162745.86849999998</v>
      </c>
      <c r="AB50" s="37">
        <f t="shared" si="128"/>
        <v>534773942.36259741</v>
      </c>
      <c r="AC50" s="37">
        <v>400232.30045825732</v>
      </c>
      <c r="AD50" s="37">
        <v>-162745.86849999998</v>
      </c>
      <c r="AE50" s="37">
        <f t="shared" si="129"/>
        <v>535011428.79455566</v>
      </c>
      <c r="AF50" s="37">
        <v>1424525.9040203898</v>
      </c>
      <c r="AG50" s="37">
        <v>-162745.86849999998</v>
      </c>
      <c r="AH50" s="37">
        <f t="shared" si="130"/>
        <v>536273208.83007604</v>
      </c>
      <c r="AI50" s="37">
        <v>1512345.0750310386</v>
      </c>
      <c r="AJ50" s="37">
        <v>-162745.86849999998</v>
      </c>
      <c r="AK50" s="37">
        <f t="shared" si="131"/>
        <v>537622808.03660703</v>
      </c>
      <c r="AL50" s="37">
        <v>4260887.3675096519</v>
      </c>
      <c r="AM50" s="37">
        <v>-162745.86849999998</v>
      </c>
      <c r="AN50" s="37">
        <f t="shared" si="132"/>
        <v>541720949.53561664</v>
      </c>
      <c r="AO50" s="37">
        <v>1402459.4357647342</v>
      </c>
      <c r="AP50" s="37">
        <v>-162745.86849999998</v>
      </c>
      <c r="AQ50" s="37">
        <f t="shared" si="133"/>
        <v>542960663.10288143</v>
      </c>
      <c r="AR50" s="37">
        <v>1949591.3830533614</v>
      </c>
      <c r="AS50" s="37">
        <v>-162745.86849999998</v>
      </c>
      <c r="AT50" s="37">
        <f t="shared" si="134"/>
        <v>544747508.61743474</v>
      </c>
      <c r="AU50" s="37">
        <v>1526590.4960374308</v>
      </c>
      <c r="AV50" s="37">
        <v>-162745.86849999998</v>
      </c>
      <c r="AW50" s="37">
        <f t="shared" si="135"/>
        <v>546111353.24497223</v>
      </c>
      <c r="AX50" s="37">
        <v>1105938.8631394354</v>
      </c>
      <c r="AY50" s="37">
        <v>-162745.86849999998</v>
      </c>
      <c r="AZ50" s="37">
        <f t="shared" si="136"/>
        <v>547054546.23961163</v>
      </c>
      <c r="BA50" s="37">
        <v>807338.74933401251</v>
      </c>
      <c r="BB50" s="37">
        <v>-162745.86849999998</v>
      </c>
      <c r="BC50" s="37">
        <f t="shared" si="137"/>
        <v>547699139.12044561</v>
      </c>
      <c r="BD50" s="37">
        <v>653006.03102390771</v>
      </c>
      <c r="BE50" s="37">
        <v>-162745.86849999998</v>
      </c>
      <c r="BF50" s="37">
        <f t="shared" si="138"/>
        <v>548189399.28296947</v>
      </c>
      <c r="BG50" s="37">
        <v>3409275.7027716907</v>
      </c>
      <c r="BH50" s="37">
        <v>-162745.86849999998</v>
      </c>
      <c r="BI50" s="37">
        <f t="shared" si="139"/>
        <v>551435929.11724114</v>
      </c>
      <c r="BK50" s="249">
        <f t="shared" si="140"/>
        <v>551435929.11724114</v>
      </c>
      <c r="BL50" s="49"/>
    </row>
    <row r="51" spans="1:64">
      <c r="A51" s="23" t="s">
        <v>13</v>
      </c>
      <c r="B51" s="23" t="str">
        <f t="shared" si="119"/>
        <v>WYP</v>
      </c>
      <c r="C51" s="23" t="s">
        <v>29</v>
      </c>
      <c r="D51" s="23" t="s">
        <v>45</v>
      </c>
      <c r="E51" s="23" t="str">
        <f t="shared" si="120"/>
        <v>DSTPWYP</v>
      </c>
      <c r="F51" s="23" t="str">
        <f t="shared" si="121"/>
        <v>DSTPWYP</v>
      </c>
      <c r="G51" s="31">
        <v>632340852.26999998</v>
      </c>
      <c r="H51" s="37">
        <v>3077046.2625111099</v>
      </c>
      <c r="I51" s="37">
        <v>-267416.56699999998</v>
      </c>
      <c r="J51" s="37">
        <f t="shared" si="122"/>
        <v>635150481.96551108</v>
      </c>
      <c r="K51" s="37">
        <v>3751940.3353010844</v>
      </c>
      <c r="L51" s="37">
        <v>-267416.56699999998</v>
      </c>
      <c r="M51" s="37">
        <f t="shared" si="123"/>
        <v>638635005.73381209</v>
      </c>
      <c r="N51" s="37">
        <v>9850300.2566507738</v>
      </c>
      <c r="O51" s="37">
        <v>-267416.56699999998</v>
      </c>
      <c r="P51" s="37">
        <f t="shared" si="124"/>
        <v>648217889.42346287</v>
      </c>
      <c r="Q51" s="37">
        <v>3047568.7360031363</v>
      </c>
      <c r="R51" s="37">
        <v>-267416.56699999998</v>
      </c>
      <c r="S51" s="37">
        <f t="shared" si="125"/>
        <v>650998041.592466</v>
      </c>
      <c r="T51" s="37">
        <v>2934916.9098384092</v>
      </c>
      <c r="U51" s="37">
        <v>-267416.56699999998</v>
      </c>
      <c r="V51" s="37">
        <f t="shared" si="126"/>
        <v>653665541.9353044</v>
      </c>
      <c r="W51" s="37">
        <v>1449990.5768550436</v>
      </c>
      <c r="X51" s="37">
        <v>-267416.56699999998</v>
      </c>
      <c r="Y51" s="37">
        <f t="shared" si="127"/>
        <v>654848115.94515944</v>
      </c>
      <c r="Z51" s="37">
        <v>1605383.1356360004</v>
      </c>
      <c r="AA51" s="37">
        <v>-267416.56699999998</v>
      </c>
      <c r="AB51" s="37">
        <f t="shared" si="128"/>
        <v>656186082.51379538</v>
      </c>
      <c r="AC51" s="37">
        <v>1613145.7949250005</v>
      </c>
      <c r="AD51" s="37">
        <v>-267416.56699999998</v>
      </c>
      <c r="AE51" s="37">
        <f t="shared" si="129"/>
        <v>657531811.74172032</v>
      </c>
      <c r="AF51" s="37">
        <v>1861444.8342050004</v>
      </c>
      <c r="AG51" s="37">
        <v>-267416.56699999998</v>
      </c>
      <c r="AH51" s="37">
        <f t="shared" si="130"/>
        <v>659125840.00892532</v>
      </c>
      <c r="AI51" s="37">
        <v>2040951.6790790001</v>
      </c>
      <c r="AJ51" s="37">
        <v>-267416.56699999998</v>
      </c>
      <c r="AK51" s="37">
        <f t="shared" si="131"/>
        <v>660899375.12100434</v>
      </c>
      <c r="AL51" s="37">
        <v>2333667.1140160002</v>
      </c>
      <c r="AM51" s="37">
        <v>-267416.56699999998</v>
      </c>
      <c r="AN51" s="37">
        <f t="shared" si="132"/>
        <v>662965625.66802037</v>
      </c>
      <c r="AO51" s="37">
        <v>2337021.0713010002</v>
      </c>
      <c r="AP51" s="37">
        <v>-267416.56699999998</v>
      </c>
      <c r="AQ51" s="37">
        <f t="shared" si="133"/>
        <v>665035230.17232132</v>
      </c>
      <c r="AR51" s="37">
        <v>2185382.4296740005</v>
      </c>
      <c r="AS51" s="37">
        <v>-267416.56699999998</v>
      </c>
      <c r="AT51" s="37">
        <f t="shared" si="134"/>
        <v>666953196.03499532</v>
      </c>
      <c r="AU51" s="37">
        <v>2354768.2011390002</v>
      </c>
      <c r="AV51" s="37">
        <v>-267416.56699999998</v>
      </c>
      <c r="AW51" s="37">
        <f t="shared" si="135"/>
        <v>669040547.66913426</v>
      </c>
      <c r="AX51" s="37">
        <v>2211971.3982250001</v>
      </c>
      <c r="AY51" s="37">
        <v>-267416.56699999998</v>
      </c>
      <c r="AZ51" s="37">
        <f t="shared" si="136"/>
        <v>670985102.50035918</v>
      </c>
      <c r="BA51" s="37">
        <v>4783864.3394174008</v>
      </c>
      <c r="BB51" s="37">
        <v>-267416.56699999998</v>
      </c>
      <c r="BC51" s="37">
        <f t="shared" si="137"/>
        <v>675501550.2727766</v>
      </c>
      <c r="BD51" s="37">
        <v>1714774.4732210007</v>
      </c>
      <c r="BE51" s="37">
        <v>-267416.56699999998</v>
      </c>
      <c r="BF51" s="37">
        <f t="shared" si="138"/>
        <v>676948908.17899752</v>
      </c>
      <c r="BG51" s="37">
        <v>1866206.7531329999</v>
      </c>
      <c r="BH51" s="37">
        <v>-267416.56699999998</v>
      </c>
      <c r="BI51" s="37">
        <f t="shared" si="139"/>
        <v>678547698.36513054</v>
      </c>
      <c r="BK51" s="249">
        <f t="shared" si="140"/>
        <v>678547698.36513054</v>
      </c>
      <c r="BL51" s="49"/>
    </row>
    <row r="52" spans="1:64">
      <c r="A52" s="23" t="s">
        <v>14</v>
      </c>
      <c r="B52" s="23" t="str">
        <f t="shared" si="119"/>
        <v>UT</v>
      </c>
      <c r="C52" s="23" t="s">
        <v>30</v>
      </c>
      <c r="D52" s="23" t="s">
        <v>45</v>
      </c>
      <c r="E52" s="23" t="str">
        <f t="shared" si="120"/>
        <v>DSTPUT</v>
      </c>
      <c r="F52" s="23" t="str">
        <f t="shared" si="121"/>
        <v>DSTPUT</v>
      </c>
      <c r="G52" s="31">
        <v>3051625176.5099993</v>
      </c>
      <c r="H52" s="37">
        <v>8618308.0576410498</v>
      </c>
      <c r="I52" s="37">
        <v>-1334806.3046666665</v>
      </c>
      <c r="J52" s="37">
        <f t="shared" si="122"/>
        <v>3058908678.2629738</v>
      </c>
      <c r="K52" s="37">
        <v>9494698.6644207984</v>
      </c>
      <c r="L52" s="37">
        <v>-1334806.3046666665</v>
      </c>
      <c r="M52" s="37">
        <f t="shared" si="123"/>
        <v>3067068570.6227279</v>
      </c>
      <c r="N52" s="37">
        <v>8207073.0516653974</v>
      </c>
      <c r="O52" s="37">
        <v>-1334806.3046666665</v>
      </c>
      <c r="P52" s="37">
        <f t="shared" si="124"/>
        <v>3073940837.3697267</v>
      </c>
      <c r="Q52" s="37">
        <v>7944958.310003696</v>
      </c>
      <c r="R52" s="37">
        <v>-1334806.3046666665</v>
      </c>
      <c r="S52" s="37">
        <f t="shared" si="125"/>
        <v>3080550989.3750639</v>
      </c>
      <c r="T52" s="37">
        <v>7122885.7802450694</v>
      </c>
      <c r="U52" s="37">
        <v>-1334806.3046666665</v>
      </c>
      <c r="V52" s="37">
        <f t="shared" si="126"/>
        <v>3086339068.8506427</v>
      </c>
      <c r="W52" s="37">
        <v>12805447.989716649</v>
      </c>
      <c r="X52" s="37">
        <v>-1334806.3046666665</v>
      </c>
      <c r="Y52" s="37">
        <f t="shared" si="127"/>
        <v>3097809710.5356927</v>
      </c>
      <c r="Z52" s="37">
        <v>9329937.9254831709</v>
      </c>
      <c r="AA52" s="37">
        <v>-1334806.3046666665</v>
      </c>
      <c r="AB52" s="37">
        <f t="shared" si="128"/>
        <v>3105804842.1565094</v>
      </c>
      <c r="AC52" s="37">
        <v>9603999.8933721669</v>
      </c>
      <c r="AD52" s="37">
        <v>-1334806.3046666665</v>
      </c>
      <c r="AE52" s="37">
        <f t="shared" si="129"/>
        <v>3114074035.7452149</v>
      </c>
      <c r="AF52" s="37">
        <v>11270021.062340055</v>
      </c>
      <c r="AG52" s="37">
        <v>-1334806.3046666665</v>
      </c>
      <c r="AH52" s="37">
        <f t="shared" si="130"/>
        <v>3124009250.5028887</v>
      </c>
      <c r="AI52" s="37">
        <v>10874067.561401064</v>
      </c>
      <c r="AJ52" s="37">
        <v>-1334806.3046666665</v>
      </c>
      <c r="AK52" s="37">
        <f t="shared" si="131"/>
        <v>3133548511.7596231</v>
      </c>
      <c r="AL52" s="37">
        <v>26635726.685193881</v>
      </c>
      <c r="AM52" s="37">
        <v>-1334806.3046666665</v>
      </c>
      <c r="AN52" s="37">
        <f t="shared" si="132"/>
        <v>3158849432.1401505</v>
      </c>
      <c r="AO52" s="37">
        <v>20211142.070251994</v>
      </c>
      <c r="AP52" s="37">
        <v>-1334806.3046666665</v>
      </c>
      <c r="AQ52" s="37">
        <f t="shared" si="133"/>
        <v>3177725767.905736</v>
      </c>
      <c r="AR52" s="37">
        <v>19520750.676921003</v>
      </c>
      <c r="AS52" s="37">
        <v>-1334806.3046666665</v>
      </c>
      <c r="AT52" s="37">
        <f t="shared" si="134"/>
        <v>3195911712.2779903</v>
      </c>
      <c r="AU52" s="37">
        <v>24812297.250726379</v>
      </c>
      <c r="AV52" s="37">
        <v>-1334806.3046666665</v>
      </c>
      <c r="AW52" s="37">
        <f t="shared" si="135"/>
        <v>3219389203.22405</v>
      </c>
      <c r="AX52" s="37">
        <v>17040826.312459912</v>
      </c>
      <c r="AY52" s="37">
        <v>-1334806.3046666665</v>
      </c>
      <c r="AZ52" s="37">
        <f t="shared" si="136"/>
        <v>3235095223.2318435</v>
      </c>
      <c r="BA52" s="37">
        <v>15102878.019407673</v>
      </c>
      <c r="BB52" s="37">
        <v>-1334806.3046666665</v>
      </c>
      <c r="BC52" s="37">
        <f t="shared" si="137"/>
        <v>3248863294.9465847</v>
      </c>
      <c r="BD52" s="37">
        <v>14077457.303437002</v>
      </c>
      <c r="BE52" s="37">
        <v>-1334806.3046666665</v>
      </c>
      <c r="BF52" s="37">
        <f t="shared" si="138"/>
        <v>3261605945.9453554</v>
      </c>
      <c r="BG52" s="37">
        <v>19230540.921081446</v>
      </c>
      <c r="BH52" s="37">
        <v>-1334806.3046666665</v>
      </c>
      <c r="BI52" s="37">
        <f t="shared" si="139"/>
        <v>3279501680.5617704</v>
      </c>
      <c r="BK52" s="249">
        <f t="shared" si="140"/>
        <v>3279501680.5617704</v>
      </c>
      <c r="BL52" s="49"/>
    </row>
    <row r="53" spans="1:64">
      <c r="A53" s="23" t="s">
        <v>15</v>
      </c>
      <c r="B53" s="23" t="str">
        <f t="shared" si="119"/>
        <v>ID</v>
      </c>
      <c r="C53" s="23" t="s">
        <v>31</v>
      </c>
      <c r="D53" s="23" t="s">
        <v>45</v>
      </c>
      <c r="E53" s="23" t="str">
        <f t="shared" si="120"/>
        <v>DSTPID</v>
      </c>
      <c r="F53" s="23" t="str">
        <f t="shared" si="121"/>
        <v>DSTPID</v>
      </c>
      <c r="G53" s="31">
        <v>362463737.94999999</v>
      </c>
      <c r="H53" s="37">
        <v>1124824.9739296499</v>
      </c>
      <c r="I53" s="37">
        <v>-164162.55166666667</v>
      </c>
      <c r="J53" s="37">
        <f t="shared" si="122"/>
        <v>363424400.37226295</v>
      </c>
      <c r="K53" s="37">
        <v>1687768.9176340394</v>
      </c>
      <c r="L53" s="37">
        <v>-164162.55166666667</v>
      </c>
      <c r="M53" s="37">
        <f t="shared" si="123"/>
        <v>364948006.73823029</v>
      </c>
      <c r="N53" s="37">
        <v>1288740.027263016</v>
      </c>
      <c r="O53" s="37">
        <v>-164162.55166666667</v>
      </c>
      <c r="P53" s="37">
        <f t="shared" si="124"/>
        <v>366072584.21382666</v>
      </c>
      <c r="Q53" s="37">
        <v>1164395.2719345028</v>
      </c>
      <c r="R53" s="37">
        <v>-164162.55166666667</v>
      </c>
      <c r="S53" s="37">
        <f t="shared" si="125"/>
        <v>367072816.93409449</v>
      </c>
      <c r="T53" s="37">
        <v>1132363.5881244733</v>
      </c>
      <c r="U53" s="37">
        <v>-164162.55166666667</v>
      </c>
      <c r="V53" s="37">
        <f t="shared" si="126"/>
        <v>368041017.97055227</v>
      </c>
      <c r="W53" s="37">
        <v>1093755.3520765775</v>
      </c>
      <c r="X53" s="37">
        <v>-164162.55166666667</v>
      </c>
      <c r="Y53" s="37">
        <f t="shared" si="127"/>
        <v>368970610.77096218</v>
      </c>
      <c r="Z53" s="37">
        <v>1196227.8446836073</v>
      </c>
      <c r="AA53" s="37">
        <v>-164162.55166666667</v>
      </c>
      <c r="AB53" s="37">
        <f t="shared" si="128"/>
        <v>370002676.06397909</v>
      </c>
      <c r="AC53" s="37">
        <v>1266116.4174806075</v>
      </c>
      <c r="AD53" s="37">
        <v>-164162.55166666667</v>
      </c>
      <c r="AE53" s="37">
        <f t="shared" si="129"/>
        <v>371104629.929793</v>
      </c>
      <c r="AF53" s="37">
        <v>1451865.7134116073</v>
      </c>
      <c r="AG53" s="37">
        <v>-164162.55166666667</v>
      </c>
      <c r="AH53" s="37">
        <f t="shared" si="130"/>
        <v>372392333.09153795</v>
      </c>
      <c r="AI53" s="37">
        <v>1574033.4813156074</v>
      </c>
      <c r="AJ53" s="37">
        <v>-164162.55166666667</v>
      </c>
      <c r="AK53" s="37">
        <f t="shared" si="131"/>
        <v>373802204.02118689</v>
      </c>
      <c r="AL53" s="37">
        <v>1614310.1948505482</v>
      </c>
      <c r="AM53" s="37">
        <v>-164162.55166666667</v>
      </c>
      <c r="AN53" s="37">
        <f t="shared" si="132"/>
        <v>375252351.66437078</v>
      </c>
      <c r="AO53" s="37">
        <v>1823189.4613525483</v>
      </c>
      <c r="AP53" s="37">
        <v>-164162.55166666667</v>
      </c>
      <c r="AQ53" s="37">
        <f t="shared" si="133"/>
        <v>376911378.57405663</v>
      </c>
      <c r="AR53" s="37">
        <v>1808059.7565085478</v>
      </c>
      <c r="AS53" s="37">
        <v>-164162.55166666667</v>
      </c>
      <c r="AT53" s="37">
        <f t="shared" si="134"/>
        <v>378555275.77889848</v>
      </c>
      <c r="AU53" s="37">
        <v>1875110.5454815484</v>
      </c>
      <c r="AV53" s="37">
        <v>-164162.55166666667</v>
      </c>
      <c r="AW53" s="37">
        <f t="shared" si="135"/>
        <v>380266223.77271336</v>
      </c>
      <c r="AX53" s="37">
        <v>1821120.7443474291</v>
      </c>
      <c r="AY53" s="37">
        <v>-164162.55166666667</v>
      </c>
      <c r="AZ53" s="37">
        <f t="shared" si="136"/>
        <v>381923181.96539414</v>
      </c>
      <c r="BA53" s="37">
        <v>1603197.2306794296</v>
      </c>
      <c r="BB53" s="37">
        <v>-164162.55166666667</v>
      </c>
      <c r="BC53" s="37">
        <f t="shared" si="137"/>
        <v>383362216.64440691</v>
      </c>
      <c r="BD53" s="37">
        <v>7334826.7606984228</v>
      </c>
      <c r="BE53" s="37">
        <v>-164162.55166666667</v>
      </c>
      <c r="BF53" s="37">
        <f t="shared" si="138"/>
        <v>390532880.85343868</v>
      </c>
      <c r="BG53" s="37">
        <v>2018725.9472949551</v>
      </c>
      <c r="BH53" s="37">
        <v>-164162.55166666667</v>
      </c>
      <c r="BI53" s="37">
        <f t="shared" si="139"/>
        <v>392387444.24906695</v>
      </c>
      <c r="BK53" s="249">
        <f t="shared" si="140"/>
        <v>392387444.24906695</v>
      </c>
      <c r="BL53" s="49"/>
    </row>
    <row r="54" spans="1:64">
      <c r="A54" s="23" t="s">
        <v>16</v>
      </c>
      <c r="B54" s="23" t="str">
        <f t="shared" si="119"/>
        <v>WYU</v>
      </c>
      <c r="C54" s="23" t="s">
        <v>32</v>
      </c>
      <c r="D54" s="23" t="s">
        <v>45</v>
      </c>
      <c r="E54" s="23" t="str">
        <f t="shared" si="120"/>
        <v>DSTPWYU</v>
      </c>
      <c r="F54" s="23" t="str">
        <f t="shared" si="121"/>
        <v>DSTPWYU</v>
      </c>
      <c r="G54" s="31">
        <v>137121105.85000002</v>
      </c>
      <c r="H54" s="37">
        <v>0</v>
      </c>
      <c r="I54" s="37">
        <v>-22582.051166666661</v>
      </c>
      <c r="J54" s="37">
        <f t="shared" si="122"/>
        <v>137098523.79883337</v>
      </c>
      <c r="K54" s="37">
        <v>0</v>
      </c>
      <c r="L54" s="37">
        <v>-22582.051166666661</v>
      </c>
      <c r="M54" s="37">
        <f t="shared" si="123"/>
        <v>137075941.74766672</v>
      </c>
      <c r="N54" s="37">
        <v>0</v>
      </c>
      <c r="O54" s="37">
        <v>-22582.051166666661</v>
      </c>
      <c r="P54" s="37">
        <f t="shared" si="124"/>
        <v>137053359.69650006</v>
      </c>
      <c r="Q54" s="37">
        <v>0</v>
      </c>
      <c r="R54" s="37">
        <v>-22582.051166666661</v>
      </c>
      <c r="S54" s="37">
        <f t="shared" si="125"/>
        <v>137030777.64533341</v>
      </c>
      <c r="T54" s="37">
        <v>0</v>
      </c>
      <c r="U54" s="37">
        <v>-22582.051166666661</v>
      </c>
      <c r="V54" s="37">
        <f t="shared" si="126"/>
        <v>137008195.59416676</v>
      </c>
      <c r="W54" s="37">
        <v>0</v>
      </c>
      <c r="X54" s="37">
        <v>-22582.051166666661</v>
      </c>
      <c r="Y54" s="37">
        <f t="shared" si="127"/>
        <v>136985613.5430001</v>
      </c>
      <c r="Z54" s="37">
        <v>0</v>
      </c>
      <c r="AA54" s="37">
        <v>-22582.051166666661</v>
      </c>
      <c r="AB54" s="37">
        <f t="shared" si="128"/>
        <v>136963031.49183345</v>
      </c>
      <c r="AC54" s="37">
        <v>0</v>
      </c>
      <c r="AD54" s="37">
        <v>-22582.051166666661</v>
      </c>
      <c r="AE54" s="37">
        <f t="shared" si="129"/>
        <v>136940449.44066679</v>
      </c>
      <c r="AF54" s="37">
        <v>0</v>
      </c>
      <c r="AG54" s="37">
        <v>-22582.051166666661</v>
      </c>
      <c r="AH54" s="37">
        <f t="shared" si="130"/>
        <v>136917867.38950014</v>
      </c>
      <c r="AI54" s="37">
        <v>0</v>
      </c>
      <c r="AJ54" s="37">
        <v>-22582.051166666661</v>
      </c>
      <c r="AK54" s="37">
        <f t="shared" si="131"/>
        <v>136895285.33833349</v>
      </c>
      <c r="AL54" s="37">
        <v>0</v>
      </c>
      <c r="AM54" s="37">
        <v>-22582.051166666661</v>
      </c>
      <c r="AN54" s="37">
        <f t="shared" si="132"/>
        <v>136872703.28716683</v>
      </c>
      <c r="AO54" s="37">
        <v>0</v>
      </c>
      <c r="AP54" s="37">
        <v>-22582.051166666661</v>
      </c>
      <c r="AQ54" s="37">
        <f t="shared" si="133"/>
        <v>136850121.23600018</v>
      </c>
      <c r="AR54" s="37">
        <v>0</v>
      </c>
      <c r="AS54" s="37">
        <v>-22582.051166666661</v>
      </c>
      <c r="AT54" s="37">
        <f t="shared" si="134"/>
        <v>136827539.18483353</v>
      </c>
      <c r="AU54" s="37">
        <v>0</v>
      </c>
      <c r="AV54" s="37">
        <v>-22582.051166666661</v>
      </c>
      <c r="AW54" s="37">
        <f t="shared" si="135"/>
        <v>136804957.13366687</v>
      </c>
      <c r="AX54" s="37">
        <v>0</v>
      </c>
      <c r="AY54" s="37">
        <v>-22582.051166666661</v>
      </c>
      <c r="AZ54" s="37">
        <f t="shared" si="136"/>
        <v>136782375.08250022</v>
      </c>
      <c r="BA54" s="37">
        <v>0</v>
      </c>
      <c r="BB54" s="37">
        <v>-22582.051166666661</v>
      </c>
      <c r="BC54" s="37">
        <f t="shared" si="137"/>
        <v>136759793.03133357</v>
      </c>
      <c r="BD54" s="37">
        <v>0</v>
      </c>
      <c r="BE54" s="37">
        <v>-22582.051166666661</v>
      </c>
      <c r="BF54" s="37">
        <f t="shared" si="138"/>
        <v>136737210.98016691</v>
      </c>
      <c r="BG54" s="37">
        <v>0</v>
      </c>
      <c r="BH54" s="37">
        <v>-22582.051166666661</v>
      </c>
      <c r="BI54" s="37">
        <f t="shared" si="139"/>
        <v>136714628.92900026</v>
      </c>
      <c r="BK54" s="249">
        <f t="shared" si="140"/>
        <v>136714628.92900026</v>
      </c>
      <c r="BL54" s="49"/>
    </row>
    <row r="55" spans="1:64">
      <c r="A55" s="23" t="s">
        <v>17</v>
      </c>
      <c r="G55" s="250">
        <f>SUBTOTAL(9,G48:G54)</f>
        <v>7138586565.4399996</v>
      </c>
      <c r="H55" s="251">
        <f t="shared" ref="H55:AV55" si="141">SUBTOTAL(9,H48:H54)</f>
        <v>21974612.754248478</v>
      </c>
      <c r="I55" s="251">
        <f t="shared" ref="I55" si="142">SUBTOTAL(9,I48:I54)</f>
        <v>-3368083.1939999997</v>
      </c>
      <c r="J55" s="251">
        <f t="shared" si="141"/>
        <v>7157193095.000248</v>
      </c>
      <c r="K55" s="251">
        <f t="shared" ref="K55:L55" si="143">SUBTOTAL(9,K48:K54)</f>
        <v>30179927.353813868</v>
      </c>
      <c r="L55" s="251">
        <f t="shared" si="143"/>
        <v>-3368083.1939999997</v>
      </c>
      <c r="M55" s="251">
        <f t="shared" si="141"/>
        <v>7184004939.1600628</v>
      </c>
      <c r="N55" s="251">
        <f t="shared" si="141"/>
        <v>31843318.251712449</v>
      </c>
      <c r="O55" s="251">
        <f t="shared" si="141"/>
        <v>-3368083.1939999997</v>
      </c>
      <c r="P55" s="251">
        <f t="shared" si="141"/>
        <v>7212480174.2177744</v>
      </c>
      <c r="Q55" s="251">
        <f t="shared" si="141"/>
        <v>21039696.339556273</v>
      </c>
      <c r="R55" s="251">
        <f t="shared" si="141"/>
        <v>-3368083.1939999997</v>
      </c>
      <c r="S55" s="251">
        <f t="shared" si="141"/>
        <v>7230151787.3633308</v>
      </c>
      <c r="T55" s="251">
        <f t="shared" si="141"/>
        <v>20989484.804762136</v>
      </c>
      <c r="U55" s="251">
        <f t="shared" si="141"/>
        <v>-3368083.1939999997</v>
      </c>
      <c r="V55" s="251">
        <f t="shared" si="141"/>
        <v>7247773188.9740953</v>
      </c>
      <c r="W55" s="251">
        <f t="shared" si="141"/>
        <v>27916458.674333654</v>
      </c>
      <c r="X55" s="251">
        <f t="shared" si="141"/>
        <v>-3368083.1939999997</v>
      </c>
      <c r="Y55" s="251">
        <f t="shared" si="141"/>
        <v>7272321564.4544287</v>
      </c>
      <c r="Z55" s="251">
        <f t="shared" si="141"/>
        <v>17124034.743754569</v>
      </c>
      <c r="AA55" s="251">
        <f t="shared" si="141"/>
        <v>-3368083.1939999997</v>
      </c>
      <c r="AB55" s="251">
        <f t="shared" si="141"/>
        <v>7286077516.0041838</v>
      </c>
      <c r="AC55" s="251">
        <f t="shared" si="141"/>
        <v>16390068.512623433</v>
      </c>
      <c r="AD55" s="251">
        <f t="shared" si="141"/>
        <v>-3368083.1939999997</v>
      </c>
      <c r="AE55" s="251">
        <f t="shared" si="141"/>
        <v>7299099501.3228073</v>
      </c>
      <c r="AF55" s="251">
        <f t="shared" si="141"/>
        <v>26740959.867118217</v>
      </c>
      <c r="AG55" s="251">
        <f t="shared" si="141"/>
        <v>-3368083.1939999997</v>
      </c>
      <c r="AH55" s="251">
        <f t="shared" si="141"/>
        <v>7322472377.9959259</v>
      </c>
      <c r="AI55" s="251">
        <f t="shared" si="141"/>
        <v>27331371.407285966</v>
      </c>
      <c r="AJ55" s="251">
        <f t="shared" si="141"/>
        <v>-3368083.1939999997</v>
      </c>
      <c r="AK55" s="251">
        <f t="shared" si="141"/>
        <v>7346435666.2092113</v>
      </c>
      <c r="AL55" s="251">
        <f t="shared" si="141"/>
        <v>51779619.461938441</v>
      </c>
      <c r="AM55" s="251">
        <f t="shared" si="141"/>
        <v>-3368083.1939999997</v>
      </c>
      <c r="AN55" s="251">
        <f t="shared" si="141"/>
        <v>7394847202.4771509</v>
      </c>
      <c r="AO55" s="251">
        <f t="shared" si="141"/>
        <v>49893432.808499441</v>
      </c>
      <c r="AP55" s="251">
        <f t="shared" si="141"/>
        <v>-3368083.1939999997</v>
      </c>
      <c r="AQ55" s="251">
        <f t="shared" si="141"/>
        <v>7441372552.09165</v>
      </c>
      <c r="AR55" s="251">
        <f t="shared" si="141"/>
        <v>39936018.414876893</v>
      </c>
      <c r="AS55" s="251">
        <f t="shared" si="141"/>
        <v>-3368083.1939999997</v>
      </c>
      <c r="AT55" s="251">
        <f t="shared" si="141"/>
        <v>7477940487.3125277</v>
      </c>
      <c r="AU55" s="251">
        <f t="shared" si="141"/>
        <v>42047690.501937687</v>
      </c>
      <c r="AV55" s="251">
        <f t="shared" si="141"/>
        <v>-3368083.1939999997</v>
      </c>
      <c r="AW55" s="251">
        <f t="shared" ref="AW55:BI55" si="144">SUBTOTAL(9,AW48:AW54)</f>
        <v>7516620094.6204653</v>
      </c>
      <c r="AX55" s="251">
        <f t="shared" si="144"/>
        <v>39732300.565689392</v>
      </c>
      <c r="AY55" s="251">
        <f t="shared" si="144"/>
        <v>-3368083.1939999997</v>
      </c>
      <c r="AZ55" s="251">
        <f t="shared" si="144"/>
        <v>7552984311.992156</v>
      </c>
      <c r="BA55" s="251">
        <f t="shared" si="144"/>
        <v>28997026.636416167</v>
      </c>
      <c r="BB55" s="251">
        <f t="shared" si="144"/>
        <v>-3368083.1939999997</v>
      </c>
      <c r="BC55" s="251">
        <f t="shared" si="144"/>
        <v>7578613255.4345722</v>
      </c>
      <c r="BD55" s="251">
        <f t="shared" si="144"/>
        <v>28987045.305868715</v>
      </c>
      <c r="BE55" s="251">
        <f t="shared" si="144"/>
        <v>-3368083.1939999997</v>
      </c>
      <c r="BF55" s="251">
        <f t="shared" si="144"/>
        <v>7604232217.5464401</v>
      </c>
      <c r="BG55" s="251">
        <f t="shared" si="144"/>
        <v>44304667.227589659</v>
      </c>
      <c r="BH55" s="251">
        <f t="shared" si="144"/>
        <v>-3368083.1939999997</v>
      </c>
      <c r="BI55" s="251">
        <f t="shared" si="144"/>
        <v>7645168801.5800314</v>
      </c>
      <c r="BK55" s="252">
        <f>SUBTOTAL(9,BK48:BK54)</f>
        <v>7645168801.5800314</v>
      </c>
    </row>
    <row r="56" spans="1:64">
      <c r="G56" s="31"/>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c r="AP56" s="136"/>
      <c r="AQ56" s="136"/>
      <c r="AR56" s="136"/>
      <c r="AS56" s="136"/>
      <c r="AT56" s="136"/>
      <c r="AU56" s="136"/>
      <c r="AV56" s="136"/>
      <c r="AW56" s="136"/>
      <c r="AX56" s="136"/>
      <c r="AY56" s="136"/>
      <c r="AZ56" s="136"/>
      <c r="BA56" s="136"/>
      <c r="BB56" s="136"/>
      <c r="BC56" s="136"/>
      <c r="BD56" s="136"/>
      <c r="BE56" s="136"/>
      <c r="BF56" s="136"/>
      <c r="BG56" s="136"/>
      <c r="BH56" s="136"/>
      <c r="BI56" s="136"/>
      <c r="BK56" s="254"/>
    </row>
    <row r="57" spans="1:64">
      <c r="G57" s="31"/>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136"/>
      <c r="AU57" s="136"/>
      <c r="AV57" s="136"/>
      <c r="AW57" s="136"/>
      <c r="AX57" s="136"/>
      <c r="AY57" s="136"/>
      <c r="AZ57" s="136"/>
      <c r="BA57" s="136"/>
      <c r="BB57" s="136"/>
      <c r="BC57" s="136"/>
      <c r="BD57" s="136"/>
      <c r="BE57" s="136"/>
      <c r="BF57" s="136"/>
      <c r="BG57" s="136"/>
      <c r="BH57" s="136"/>
      <c r="BI57" s="136"/>
      <c r="BK57" s="249"/>
    </row>
    <row r="58" spans="1:64">
      <c r="A58" s="1" t="s">
        <v>18</v>
      </c>
      <c r="B58" s="1"/>
      <c r="G58" s="31"/>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136"/>
      <c r="AV58" s="136"/>
      <c r="AW58" s="136"/>
      <c r="AX58" s="136"/>
      <c r="AY58" s="136"/>
      <c r="AZ58" s="136"/>
      <c r="BA58" s="136"/>
      <c r="BB58" s="136"/>
      <c r="BC58" s="136"/>
      <c r="BD58" s="136"/>
      <c r="BE58" s="136"/>
      <c r="BF58" s="136"/>
      <c r="BG58" s="136"/>
      <c r="BH58" s="136"/>
      <c r="BI58" s="136"/>
      <c r="BK58" s="249"/>
    </row>
    <row r="59" spans="1:64">
      <c r="A59" s="23" t="s">
        <v>10</v>
      </c>
      <c r="B59" s="23" t="str">
        <f t="shared" ref="B59:B84" si="145">C59</f>
        <v>CA</v>
      </c>
      <c r="C59" s="23" t="s">
        <v>26</v>
      </c>
      <c r="D59" s="23" t="s">
        <v>46</v>
      </c>
      <c r="E59" s="23" t="str">
        <f t="shared" ref="E59:E84" si="146">D59&amp;C59</f>
        <v>GNLPCA</v>
      </c>
      <c r="F59" s="23" t="str">
        <f t="shared" ref="F59:F84" si="147">D59&amp;C59</f>
        <v>GNLPCA</v>
      </c>
      <c r="G59" s="31">
        <v>19537000.809999999</v>
      </c>
      <c r="H59" s="37">
        <v>89781.53</v>
      </c>
      <c r="I59" s="37">
        <v>-20340.053333333333</v>
      </c>
      <c r="J59" s="37">
        <f t="shared" ref="J59:J84" si="148">G59+H59+I59</f>
        <v>19606442.286666665</v>
      </c>
      <c r="K59" s="37">
        <v>20429.979709906616</v>
      </c>
      <c r="L59" s="37">
        <v>-20340.053333333333</v>
      </c>
      <c r="M59" s="37">
        <f t="shared" ref="M59:M84" si="149">J59+K59+L59</f>
        <v>19606532.213043239</v>
      </c>
      <c r="N59" s="37">
        <v>434447.13158526609</v>
      </c>
      <c r="O59" s="37">
        <v>-20340.053333333333</v>
      </c>
      <c r="P59" s="37">
        <f t="shared" ref="P59:P84" si="150">M59+N59+O59</f>
        <v>20020639.291295171</v>
      </c>
      <c r="Q59" s="37">
        <v>924507.66576662916</v>
      </c>
      <c r="R59" s="37">
        <v>-20340.053333333333</v>
      </c>
      <c r="S59" s="37">
        <f t="shared" ref="S59:S84" si="151">P59+Q59+R59</f>
        <v>20924806.903728466</v>
      </c>
      <c r="T59" s="37">
        <v>1159555.3932192996</v>
      </c>
      <c r="U59" s="37">
        <v>-20340.053333333333</v>
      </c>
      <c r="V59" s="37">
        <f t="shared" ref="V59:V84" si="152">S59+T59+U59</f>
        <v>22064022.243614431</v>
      </c>
      <c r="W59" s="37">
        <v>1399889.3977492445</v>
      </c>
      <c r="X59" s="37">
        <v>-20340.053333333333</v>
      </c>
      <c r="Y59" s="37">
        <f t="shared" ref="Y59:Y84" si="153">V59+W59+X59</f>
        <v>23443571.588030342</v>
      </c>
      <c r="Z59" s="37">
        <v>17209.384789920361</v>
      </c>
      <c r="AA59" s="37">
        <v>-20340.053333333333</v>
      </c>
      <c r="AB59" s="37">
        <f t="shared" ref="AB59:AB84" si="154">Y59+Z59+AA59</f>
        <v>23440440.919486929</v>
      </c>
      <c r="AC59" s="37">
        <v>13533.63445174446</v>
      </c>
      <c r="AD59" s="37">
        <v>-20340.053333333333</v>
      </c>
      <c r="AE59" s="37">
        <f t="shared" ref="AE59:AE84" si="155">AB59+AC59+AD59</f>
        <v>23433634.500605337</v>
      </c>
      <c r="AF59" s="37">
        <v>41679.986644818331</v>
      </c>
      <c r="AG59" s="37">
        <v>-20340.053333333333</v>
      </c>
      <c r="AH59" s="37">
        <f t="shared" ref="AH59:AH84" si="156">AE59+AF59+AG59</f>
        <v>23454974.433916822</v>
      </c>
      <c r="AI59" s="37">
        <v>43960.300582551659</v>
      </c>
      <c r="AJ59" s="37">
        <v>-20340.053333333333</v>
      </c>
      <c r="AK59" s="37">
        <f t="shared" ref="AK59:AK84" si="157">AH59+AI59+AJ59</f>
        <v>23478594.681166038</v>
      </c>
      <c r="AL59" s="37">
        <v>56549.213965041199</v>
      </c>
      <c r="AM59" s="37">
        <v>-20340.053333333333</v>
      </c>
      <c r="AN59" s="37">
        <f t="shared" ref="AN59:AN84" si="158">AK59+AL59+AM59</f>
        <v>23514803.841797743</v>
      </c>
      <c r="AO59" s="37">
        <v>41446.407607873371</v>
      </c>
      <c r="AP59" s="37">
        <v>-20340.053333333333</v>
      </c>
      <c r="AQ59" s="37">
        <f t="shared" ref="AQ59:AQ84" si="159">AN59+AO59+AP59</f>
        <v>23535910.19607228</v>
      </c>
      <c r="AR59" s="37">
        <v>56500.158413204495</v>
      </c>
      <c r="AS59" s="37">
        <v>-20340.053333333333</v>
      </c>
      <c r="AT59" s="37">
        <f t="shared" ref="AT59:AT84" si="160">AQ59+AR59+AS59</f>
        <v>23572070.301152151</v>
      </c>
      <c r="AU59" s="37">
        <v>44735.15559835048</v>
      </c>
      <c r="AV59" s="37">
        <v>-20340.053333333333</v>
      </c>
      <c r="AW59" s="37">
        <f t="shared" ref="AW59:AW84" si="161">AT59+AU59+AV59</f>
        <v>23596465.403417166</v>
      </c>
      <c r="AX59" s="37">
        <v>32526.99371710921</v>
      </c>
      <c r="AY59" s="37">
        <v>-20340.053333333333</v>
      </c>
      <c r="AZ59" s="37">
        <f t="shared" ref="AZ59:AZ84" si="162">AW59+AX59+AY59</f>
        <v>23608652.34380094</v>
      </c>
      <c r="BA59" s="37">
        <v>23786.17747147398</v>
      </c>
      <c r="BB59" s="37">
        <v>-20340.053333333333</v>
      </c>
      <c r="BC59" s="37">
        <f t="shared" ref="BC59:BC84" si="163">AZ59+BA59+BB59</f>
        <v>23612098.467939079</v>
      </c>
      <c r="BD59" s="37">
        <v>19966.551625669883</v>
      </c>
      <c r="BE59" s="37">
        <v>-20340.053333333333</v>
      </c>
      <c r="BF59" s="37">
        <f t="shared" ref="BF59:BF84" si="164">BC59+BD59+BE59</f>
        <v>23611724.966231413</v>
      </c>
      <c r="BG59" s="37">
        <v>166778.5876632233</v>
      </c>
      <c r="BH59" s="37">
        <v>-20340.053333333333</v>
      </c>
      <c r="BI59" s="37">
        <f t="shared" ref="BI59:BI84" si="165">BF59+BG59+BH59</f>
        <v>23758163.500561301</v>
      </c>
      <c r="BK59" s="249">
        <f t="shared" ref="BK59:BK84" si="166">BI59</f>
        <v>23758163.500561301</v>
      </c>
      <c r="BL59" s="49"/>
    </row>
    <row r="60" spans="1:64">
      <c r="A60" s="23" t="s">
        <v>11</v>
      </c>
      <c r="B60" s="23" t="str">
        <f t="shared" si="145"/>
        <v>OR</v>
      </c>
      <c r="C60" s="23" t="s">
        <v>27</v>
      </c>
      <c r="D60" s="23" t="s">
        <v>46</v>
      </c>
      <c r="E60" s="23" t="str">
        <f t="shared" si="146"/>
        <v>GNLPOR</v>
      </c>
      <c r="F60" s="23" t="str">
        <f t="shared" si="147"/>
        <v>GNLPOR</v>
      </c>
      <c r="G60" s="31">
        <v>211820506.84999999</v>
      </c>
      <c r="H60" s="37">
        <v>4575972.6999999993</v>
      </c>
      <c r="I60" s="37">
        <v>-350929.63816666673</v>
      </c>
      <c r="J60" s="37">
        <f t="shared" si="148"/>
        <v>216045549.91183332</v>
      </c>
      <c r="K60" s="37">
        <v>2417521.1507576313</v>
      </c>
      <c r="L60" s="37">
        <v>-350929.63816666673</v>
      </c>
      <c r="M60" s="37">
        <f t="shared" si="149"/>
        <v>218112141.42442429</v>
      </c>
      <c r="N60" s="37">
        <v>3000209.5904838648</v>
      </c>
      <c r="O60" s="37">
        <v>-350929.63816666673</v>
      </c>
      <c r="P60" s="37">
        <f t="shared" si="150"/>
        <v>220761421.3767415</v>
      </c>
      <c r="Q60" s="37">
        <v>1908911.0294511165</v>
      </c>
      <c r="R60" s="37">
        <v>-350929.63816666673</v>
      </c>
      <c r="S60" s="37">
        <f t="shared" si="151"/>
        <v>222319402.76802593</v>
      </c>
      <c r="T60" s="37">
        <v>1149934.0165261098</v>
      </c>
      <c r="U60" s="37">
        <v>-350929.63816666673</v>
      </c>
      <c r="V60" s="37">
        <f t="shared" si="152"/>
        <v>223118407.14638537</v>
      </c>
      <c r="W60" s="37">
        <v>2644977.2535103476</v>
      </c>
      <c r="X60" s="37">
        <v>-350929.63816666673</v>
      </c>
      <c r="Y60" s="37">
        <f t="shared" si="153"/>
        <v>225412454.76172906</v>
      </c>
      <c r="Z60" s="37">
        <v>297260.27702836448</v>
      </c>
      <c r="AA60" s="37">
        <v>-350929.63816666673</v>
      </c>
      <c r="AB60" s="37">
        <f t="shared" si="154"/>
        <v>225358785.40059075</v>
      </c>
      <c r="AC60" s="37">
        <v>239012.43162925009</v>
      </c>
      <c r="AD60" s="37">
        <v>-350929.63816666673</v>
      </c>
      <c r="AE60" s="37">
        <f t="shared" si="155"/>
        <v>225246868.19405332</v>
      </c>
      <c r="AF60" s="37">
        <v>713438.48455303675</v>
      </c>
      <c r="AG60" s="37">
        <v>-350929.63816666673</v>
      </c>
      <c r="AH60" s="37">
        <f t="shared" si="156"/>
        <v>225609377.0404397</v>
      </c>
      <c r="AI60" s="37">
        <v>718070.72599798616</v>
      </c>
      <c r="AJ60" s="37">
        <v>-350929.63816666673</v>
      </c>
      <c r="AK60" s="37">
        <f t="shared" si="157"/>
        <v>225976518.12827101</v>
      </c>
      <c r="AL60" s="37">
        <v>948887.91321042774</v>
      </c>
      <c r="AM60" s="37">
        <v>-350929.63816666673</v>
      </c>
      <c r="AN60" s="37">
        <f t="shared" si="158"/>
        <v>226574476.40331477</v>
      </c>
      <c r="AO60" s="37">
        <v>679468.95545324008</v>
      </c>
      <c r="AP60" s="37">
        <v>-350929.63816666673</v>
      </c>
      <c r="AQ60" s="37">
        <f t="shared" si="159"/>
        <v>226903015.72060135</v>
      </c>
      <c r="AR60" s="37">
        <v>918178.66551521374</v>
      </c>
      <c r="AS60" s="37">
        <v>-350929.63816666673</v>
      </c>
      <c r="AT60" s="37">
        <f t="shared" si="160"/>
        <v>227470264.7479499</v>
      </c>
      <c r="AU60" s="37">
        <v>769980.10947922547</v>
      </c>
      <c r="AV60" s="37">
        <v>-350929.63816666673</v>
      </c>
      <c r="AW60" s="37">
        <f t="shared" si="161"/>
        <v>227889315.21926245</v>
      </c>
      <c r="AX60" s="37">
        <v>539789.34338320838</v>
      </c>
      <c r="AY60" s="37">
        <v>-350929.63816666673</v>
      </c>
      <c r="AZ60" s="37">
        <f t="shared" si="162"/>
        <v>228078174.92447901</v>
      </c>
      <c r="BA60" s="37">
        <v>1862568.278156636</v>
      </c>
      <c r="BB60" s="37">
        <v>-350929.63816666673</v>
      </c>
      <c r="BC60" s="37">
        <f t="shared" si="163"/>
        <v>229589813.56446898</v>
      </c>
      <c r="BD60" s="37">
        <v>619261.31695960253</v>
      </c>
      <c r="BE60" s="37">
        <v>-350929.63816666673</v>
      </c>
      <c r="BF60" s="37">
        <f t="shared" si="164"/>
        <v>229858145.2432619</v>
      </c>
      <c r="BG60" s="37">
        <v>729554.05204829911</v>
      </c>
      <c r="BH60" s="37">
        <v>-350929.63816666673</v>
      </c>
      <c r="BI60" s="37">
        <f t="shared" si="165"/>
        <v>230236769.65714353</v>
      </c>
      <c r="BK60" s="249">
        <f t="shared" si="166"/>
        <v>230236769.65714353</v>
      </c>
      <c r="BL60" s="49"/>
    </row>
    <row r="61" spans="1:64">
      <c r="A61" s="23" t="s">
        <v>12</v>
      </c>
      <c r="B61" s="23" t="str">
        <f t="shared" si="145"/>
        <v>WA</v>
      </c>
      <c r="C61" s="23" t="s">
        <v>28</v>
      </c>
      <c r="D61" s="23" t="s">
        <v>46</v>
      </c>
      <c r="E61" s="23" t="str">
        <f t="shared" si="146"/>
        <v>GNLPWA</v>
      </c>
      <c r="F61" s="23" t="str">
        <f t="shared" si="147"/>
        <v>GNLPWA</v>
      </c>
      <c r="G61" s="31">
        <v>48303494.560000002</v>
      </c>
      <c r="H61" s="37">
        <v>16465.970000000008</v>
      </c>
      <c r="I61" s="37">
        <v>-89812.268333333326</v>
      </c>
      <c r="J61" s="37">
        <f t="shared" si="148"/>
        <v>48230148.26166667</v>
      </c>
      <c r="K61" s="37">
        <v>95246.486718599816</v>
      </c>
      <c r="L61" s="37">
        <v>-89812.268333333326</v>
      </c>
      <c r="M61" s="37">
        <f t="shared" si="149"/>
        <v>48235582.480051942</v>
      </c>
      <c r="N61" s="37">
        <v>323043.72517912713</v>
      </c>
      <c r="O61" s="37">
        <v>-89812.268333333326</v>
      </c>
      <c r="P61" s="37">
        <f t="shared" si="150"/>
        <v>48468813.93689774</v>
      </c>
      <c r="Q61" s="37">
        <v>236041.65952214503</v>
      </c>
      <c r="R61" s="37">
        <v>-89812.268333333326</v>
      </c>
      <c r="S61" s="37">
        <f t="shared" si="151"/>
        <v>48615043.328086555</v>
      </c>
      <c r="T61" s="37">
        <v>26940.096861254246</v>
      </c>
      <c r="U61" s="37">
        <v>-89812.268333333326</v>
      </c>
      <c r="V61" s="37">
        <f t="shared" si="152"/>
        <v>48552171.156614475</v>
      </c>
      <c r="W61" s="37">
        <v>205416.21988418352</v>
      </c>
      <c r="X61" s="37">
        <v>-89812.268333333326</v>
      </c>
      <c r="Y61" s="37">
        <f t="shared" si="153"/>
        <v>48667775.108165331</v>
      </c>
      <c r="Z61" s="37">
        <v>38162.856516444517</v>
      </c>
      <c r="AA61" s="37">
        <v>-89812.268333333326</v>
      </c>
      <c r="AB61" s="37">
        <f t="shared" si="154"/>
        <v>48616125.696348444</v>
      </c>
      <c r="AC61" s="37">
        <v>29972.559286111191</v>
      </c>
      <c r="AD61" s="37">
        <v>-89812.268333333326</v>
      </c>
      <c r="AE61" s="37">
        <f t="shared" si="155"/>
        <v>48556285.987301223</v>
      </c>
      <c r="AF61" s="37">
        <v>92193.395731860292</v>
      </c>
      <c r="AG61" s="37">
        <v>-89812.268333333326</v>
      </c>
      <c r="AH61" s="37">
        <f t="shared" si="156"/>
        <v>48558667.114699751</v>
      </c>
      <c r="AI61" s="37">
        <v>107313.4440603407</v>
      </c>
      <c r="AJ61" s="37">
        <v>-89812.268333333326</v>
      </c>
      <c r="AK61" s="37">
        <f t="shared" si="157"/>
        <v>48576168.290426761</v>
      </c>
      <c r="AL61" s="37">
        <v>124973.707621548</v>
      </c>
      <c r="AM61" s="37">
        <v>-89812.268333333326</v>
      </c>
      <c r="AN61" s="37">
        <f t="shared" si="158"/>
        <v>48611329.729714975</v>
      </c>
      <c r="AO61" s="37">
        <v>101714.88938780921</v>
      </c>
      <c r="AP61" s="37">
        <v>-89812.268333333326</v>
      </c>
      <c r="AQ61" s="37">
        <f t="shared" si="159"/>
        <v>48623232.350769453</v>
      </c>
      <c r="AR61" s="37">
        <v>124802.78099835021</v>
      </c>
      <c r="AS61" s="37">
        <v>-89812.268333333326</v>
      </c>
      <c r="AT61" s="37">
        <f t="shared" si="160"/>
        <v>48658222.863434471</v>
      </c>
      <c r="AU61" s="37">
        <v>124299.2648594245</v>
      </c>
      <c r="AV61" s="37">
        <v>-89812.268333333326</v>
      </c>
      <c r="AW61" s="37">
        <f t="shared" si="161"/>
        <v>48692709.859960563</v>
      </c>
      <c r="AX61" s="37">
        <v>97307.867638543597</v>
      </c>
      <c r="AY61" s="37">
        <v>-89812.268333333326</v>
      </c>
      <c r="AZ61" s="37">
        <f t="shared" si="162"/>
        <v>48700205.459265776</v>
      </c>
      <c r="BA61" s="37">
        <v>309886.73830619594</v>
      </c>
      <c r="BB61" s="37">
        <v>-89812.268333333326</v>
      </c>
      <c r="BC61" s="37">
        <f t="shared" si="163"/>
        <v>48920279.92923864</v>
      </c>
      <c r="BD61" s="37">
        <v>78795.083226565155</v>
      </c>
      <c r="BE61" s="37">
        <v>-89812.268333333326</v>
      </c>
      <c r="BF61" s="37">
        <f t="shared" si="164"/>
        <v>48909262.744131871</v>
      </c>
      <c r="BG61" s="37">
        <v>838482.26866462815</v>
      </c>
      <c r="BH61" s="37">
        <v>-89812.268333333326</v>
      </c>
      <c r="BI61" s="37">
        <f t="shared" si="165"/>
        <v>49657932.744463168</v>
      </c>
      <c r="BK61" s="249">
        <f t="shared" si="166"/>
        <v>49657932.744463168</v>
      </c>
      <c r="BL61" s="49"/>
    </row>
    <row r="62" spans="1:64">
      <c r="A62" s="23" t="s">
        <v>13</v>
      </c>
      <c r="B62" s="23" t="str">
        <f t="shared" si="145"/>
        <v>WYP</v>
      </c>
      <c r="C62" s="23" t="s">
        <v>29</v>
      </c>
      <c r="D62" s="23" t="s">
        <v>46</v>
      </c>
      <c r="E62" s="23" t="str">
        <f t="shared" si="146"/>
        <v>GNLPWYP</v>
      </c>
      <c r="F62" s="23" t="str">
        <f t="shared" si="147"/>
        <v>GNLPWYP</v>
      </c>
      <c r="G62" s="31">
        <v>79417923.260000005</v>
      </c>
      <c r="H62" s="37">
        <v>305364.03286667401</v>
      </c>
      <c r="I62" s="37">
        <v>-227440.78366666668</v>
      </c>
      <c r="J62" s="37">
        <f t="shared" si="148"/>
        <v>79495846.509200007</v>
      </c>
      <c r="K62" s="37">
        <v>597135.33286667394</v>
      </c>
      <c r="L62" s="37">
        <v>-227440.78366666668</v>
      </c>
      <c r="M62" s="37">
        <f t="shared" si="149"/>
        <v>79865541.058400005</v>
      </c>
      <c r="N62" s="37">
        <v>324558.20675663388</v>
      </c>
      <c r="O62" s="37">
        <v>-227440.78366666668</v>
      </c>
      <c r="P62" s="37">
        <f t="shared" si="150"/>
        <v>79962658.481489971</v>
      </c>
      <c r="Q62" s="37">
        <v>307642.93286667397</v>
      </c>
      <c r="R62" s="37">
        <v>-227440.78366666668</v>
      </c>
      <c r="S62" s="37">
        <f t="shared" si="151"/>
        <v>80042860.630689979</v>
      </c>
      <c r="T62" s="37">
        <v>599613.22286667395</v>
      </c>
      <c r="U62" s="37">
        <v>-227440.78366666668</v>
      </c>
      <c r="V62" s="37">
        <f t="shared" si="152"/>
        <v>80415033.069889978</v>
      </c>
      <c r="W62" s="37">
        <v>1424293.5267566338</v>
      </c>
      <c r="X62" s="37">
        <v>-227440.78366666668</v>
      </c>
      <c r="Y62" s="37">
        <f t="shared" si="153"/>
        <v>81611885.812979937</v>
      </c>
      <c r="Z62" s="37">
        <v>533582.87574000005</v>
      </c>
      <c r="AA62" s="37">
        <v>-227440.78366666668</v>
      </c>
      <c r="AB62" s="37">
        <f t="shared" si="154"/>
        <v>81918027.905053273</v>
      </c>
      <c r="AC62" s="37">
        <v>229737.63334</v>
      </c>
      <c r="AD62" s="37">
        <v>-227440.78366666668</v>
      </c>
      <c r="AE62" s="37">
        <f t="shared" si="155"/>
        <v>81920324.754726604</v>
      </c>
      <c r="AF62" s="37">
        <v>269571.01542000001</v>
      </c>
      <c r="AG62" s="37">
        <v>-227440.78366666668</v>
      </c>
      <c r="AH62" s="37">
        <f t="shared" si="156"/>
        <v>81962454.986479938</v>
      </c>
      <c r="AI62" s="37">
        <v>267718.28863999998</v>
      </c>
      <c r="AJ62" s="37">
        <v>-227440.78366666668</v>
      </c>
      <c r="AK62" s="37">
        <f t="shared" si="157"/>
        <v>82002732.491453275</v>
      </c>
      <c r="AL62" s="37">
        <v>381660.25453999999</v>
      </c>
      <c r="AM62" s="37">
        <v>-227440.78366666668</v>
      </c>
      <c r="AN62" s="37">
        <f t="shared" si="158"/>
        <v>82156951.962326601</v>
      </c>
      <c r="AO62" s="37">
        <v>535435.60251999996</v>
      </c>
      <c r="AP62" s="37">
        <v>-227440.78366666668</v>
      </c>
      <c r="AQ62" s="37">
        <f t="shared" si="159"/>
        <v>82464946.781179935</v>
      </c>
      <c r="AR62" s="37">
        <v>343679.59924000001</v>
      </c>
      <c r="AS62" s="37">
        <v>-227440.78366666668</v>
      </c>
      <c r="AT62" s="37">
        <f t="shared" si="160"/>
        <v>82581185.596753269</v>
      </c>
      <c r="AU62" s="37">
        <v>746533.59081186913</v>
      </c>
      <c r="AV62" s="37">
        <v>-227440.78366666668</v>
      </c>
      <c r="AW62" s="37">
        <f t="shared" si="161"/>
        <v>83100278.403898463</v>
      </c>
      <c r="AX62" s="37">
        <v>911741.65073075402</v>
      </c>
      <c r="AY62" s="37">
        <v>-227440.78366666668</v>
      </c>
      <c r="AZ62" s="37">
        <f t="shared" si="162"/>
        <v>83784579.270962551</v>
      </c>
      <c r="BA62" s="37">
        <v>533582.87574000005</v>
      </c>
      <c r="BB62" s="37">
        <v>-227440.78366666668</v>
      </c>
      <c r="BC62" s="37">
        <f t="shared" si="163"/>
        <v>84090721.363035887</v>
      </c>
      <c r="BD62" s="37">
        <v>723486.15223999997</v>
      </c>
      <c r="BE62" s="37">
        <v>-227440.78366666668</v>
      </c>
      <c r="BF62" s="37">
        <f t="shared" si="164"/>
        <v>84586766.73160921</v>
      </c>
      <c r="BG62" s="37">
        <v>1086558.802177042</v>
      </c>
      <c r="BH62" s="37">
        <v>-227440.78366666668</v>
      </c>
      <c r="BI62" s="37">
        <f t="shared" si="165"/>
        <v>85445884.750119582</v>
      </c>
      <c r="BK62" s="249">
        <f t="shared" si="166"/>
        <v>85445884.750119582</v>
      </c>
      <c r="BL62" s="49"/>
    </row>
    <row r="63" spans="1:64">
      <c r="A63" s="23" t="s">
        <v>14</v>
      </c>
      <c r="B63" s="23" t="str">
        <f t="shared" si="145"/>
        <v>UT</v>
      </c>
      <c r="C63" s="23" t="s">
        <v>30</v>
      </c>
      <c r="D63" s="23" t="s">
        <v>46</v>
      </c>
      <c r="E63" s="23" t="str">
        <f t="shared" si="146"/>
        <v>GNLPUT</v>
      </c>
      <c r="F63" s="23" t="str">
        <f t="shared" si="147"/>
        <v>GNLPUT</v>
      </c>
      <c r="G63" s="31">
        <v>227046082.67999998</v>
      </c>
      <c r="H63" s="37">
        <v>527828.73623876413</v>
      </c>
      <c r="I63" s="37">
        <v>-363981.02833333326</v>
      </c>
      <c r="J63" s="37">
        <f t="shared" si="148"/>
        <v>227209930.38790542</v>
      </c>
      <c r="K63" s="37">
        <v>388242.43187771068</v>
      </c>
      <c r="L63" s="37">
        <v>-363981.02833333326</v>
      </c>
      <c r="M63" s="37">
        <f t="shared" si="149"/>
        <v>227234191.79144979</v>
      </c>
      <c r="N63" s="37">
        <v>849137.05766293511</v>
      </c>
      <c r="O63" s="37">
        <v>-363981.02833333326</v>
      </c>
      <c r="P63" s="37">
        <f t="shared" si="150"/>
        <v>227719347.82077938</v>
      </c>
      <c r="Q63" s="37">
        <v>1409715.0618777107</v>
      </c>
      <c r="R63" s="37">
        <v>-363981.02833333326</v>
      </c>
      <c r="S63" s="37">
        <f t="shared" si="151"/>
        <v>228765081.85432374</v>
      </c>
      <c r="T63" s="37">
        <v>1426928.8762387643</v>
      </c>
      <c r="U63" s="37">
        <v>-363981.02833333326</v>
      </c>
      <c r="V63" s="37">
        <f t="shared" si="152"/>
        <v>229828029.70222917</v>
      </c>
      <c r="W63" s="37">
        <v>3800916.3133018818</v>
      </c>
      <c r="X63" s="37">
        <v>-363981.02833333326</v>
      </c>
      <c r="Y63" s="37">
        <f t="shared" si="153"/>
        <v>233264964.98719773</v>
      </c>
      <c r="Z63" s="37">
        <v>1237011.535656424</v>
      </c>
      <c r="AA63" s="37">
        <v>-363981.02833333326</v>
      </c>
      <c r="AB63" s="37">
        <f t="shared" si="154"/>
        <v>234137995.49452081</v>
      </c>
      <c r="AC63" s="37">
        <v>453517.62765642419</v>
      </c>
      <c r="AD63" s="37">
        <v>-363981.02833333326</v>
      </c>
      <c r="AE63" s="37">
        <f t="shared" si="155"/>
        <v>234227532.09384391</v>
      </c>
      <c r="AF63" s="37">
        <v>554251.82029642421</v>
      </c>
      <c r="AG63" s="37">
        <v>-363981.02833333326</v>
      </c>
      <c r="AH63" s="37">
        <f t="shared" si="156"/>
        <v>234417802.88580701</v>
      </c>
      <c r="AI63" s="37">
        <v>551454.36615642416</v>
      </c>
      <c r="AJ63" s="37">
        <v>-363981.02833333326</v>
      </c>
      <c r="AK63" s="37">
        <f t="shared" si="157"/>
        <v>234605276.2236301</v>
      </c>
      <c r="AL63" s="37">
        <v>845264.5816564241</v>
      </c>
      <c r="AM63" s="37">
        <v>-363981.02833333326</v>
      </c>
      <c r="AN63" s="37">
        <f t="shared" si="158"/>
        <v>235086559.77695319</v>
      </c>
      <c r="AO63" s="37">
        <v>1239808.9897964241</v>
      </c>
      <c r="AP63" s="37">
        <v>-363981.02833333326</v>
      </c>
      <c r="AQ63" s="37">
        <f t="shared" si="159"/>
        <v>235962387.73841628</v>
      </c>
      <c r="AR63" s="37">
        <v>772391.13510046562</v>
      </c>
      <c r="AS63" s="37">
        <v>-363981.02833333326</v>
      </c>
      <c r="AT63" s="37">
        <f t="shared" si="160"/>
        <v>236370797.8451834</v>
      </c>
      <c r="AU63" s="37">
        <v>1352356.3116842867</v>
      </c>
      <c r="AV63" s="37">
        <v>-363981.02833333326</v>
      </c>
      <c r="AW63" s="37">
        <f t="shared" si="161"/>
        <v>237359173.12853435</v>
      </c>
      <c r="AX63" s="37">
        <v>881127.92167879362</v>
      </c>
      <c r="AY63" s="37">
        <v>-363981.02833333326</v>
      </c>
      <c r="AZ63" s="37">
        <f t="shared" si="162"/>
        <v>237876320.02187979</v>
      </c>
      <c r="BA63" s="37">
        <v>1345086.7504970238</v>
      </c>
      <c r="BB63" s="37">
        <v>-363981.02833333326</v>
      </c>
      <c r="BC63" s="37">
        <f t="shared" si="163"/>
        <v>238857425.74404347</v>
      </c>
      <c r="BD63" s="37">
        <v>1817350.829676952</v>
      </c>
      <c r="BE63" s="37">
        <v>-363981.02833333326</v>
      </c>
      <c r="BF63" s="37">
        <f t="shared" si="164"/>
        <v>240310795.54538709</v>
      </c>
      <c r="BG63" s="37">
        <v>26291798.224328633</v>
      </c>
      <c r="BH63" s="37">
        <v>-363981.02833333326</v>
      </c>
      <c r="BI63" s="37">
        <f t="shared" si="165"/>
        <v>266238612.74138239</v>
      </c>
      <c r="BK63" s="249">
        <f t="shared" si="166"/>
        <v>266238612.74138239</v>
      </c>
      <c r="BL63" s="49"/>
    </row>
    <row r="64" spans="1:64">
      <c r="A64" s="23" t="s">
        <v>15</v>
      </c>
      <c r="B64" s="23" t="str">
        <f t="shared" si="145"/>
        <v>ID</v>
      </c>
      <c r="C64" s="23" t="s">
        <v>31</v>
      </c>
      <c r="D64" s="23" t="s">
        <v>46</v>
      </c>
      <c r="E64" s="23" t="str">
        <f t="shared" si="146"/>
        <v>GNLPID</v>
      </c>
      <c r="F64" s="23" t="str">
        <f t="shared" si="147"/>
        <v>GNLPID</v>
      </c>
      <c r="G64" s="31">
        <v>44890835.709999993</v>
      </c>
      <c r="H64" s="37">
        <v>130450.87640594551</v>
      </c>
      <c r="I64" s="37">
        <v>-56652.97383333333</v>
      </c>
      <c r="J64" s="37">
        <f t="shared" si="148"/>
        <v>44964633.61257261</v>
      </c>
      <c r="K64" s="37">
        <v>820357.04640594544</v>
      </c>
      <c r="L64" s="37">
        <v>-56652.97383333333</v>
      </c>
      <c r="M64" s="37">
        <f t="shared" si="149"/>
        <v>45728337.685145229</v>
      </c>
      <c r="N64" s="37">
        <v>284512.29455541476</v>
      </c>
      <c r="O64" s="37">
        <v>-56652.97383333333</v>
      </c>
      <c r="P64" s="37">
        <f t="shared" si="150"/>
        <v>45956197.005867317</v>
      </c>
      <c r="Q64" s="37">
        <v>618097.88640594552</v>
      </c>
      <c r="R64" s="37">
        <v>-56652.97383333333</v>
      </c>
      <c r="S64" s="37">
        <f t="shared" si="151"/>
        <v>46517641.918439932</v>
      </c>
      <c r="T64" s="37">
        <v>1896831.8864059455</v>
      </c>
      <c r="U64" s="37">
        <v>-56652.97383333333</v>
      </c>
      <c r="V64" s="37">
        <f t="shared" si="152"/>
        <v>48357820.831012547</v>
      </c>
      <c r="W64" s="37">
        <v>298379.76455541473</v>
      </c>
      <c r="X64" s="37">
        <v>-56652.97383333333</v>
      </c>
      <c r="Y64" s="37">
        <f t="shared" si="153"/>
        <v>48599547.621734634</v>
      </c>
      <c r="Z64" s="37">
        <v>239399.05632999999</v>
      </c>
      <c r="AA64" s="37">
        <v>-56652.97383333333</v>
      </c>
      <c r="AB64" s="37">
        <f t="shared" si="154"/>
        <v>48782293.704231307</v>
      </c>
      <c r="AC64" s="37">
        <v>118738.20673000001</v>
      </c>
      <c r="AD64" s="37">
        <v>-56652.97383333333</v>
      </c>
      <c r="AE64" s="37">
        <f t="shared" si="155"/>
        <v>48844378.937127978</v>
      </c>
      <c r="AF64" s="37">
        <v>134887.95744000003</v>
      </c>
      <c r="AG64" s="37">
        <v>-56652.97383333333</v>
      </c>
      <c r="AH64" s="37">
        <f t="shared" si="156"/>
        <v>48922613.920734651</v>
      </c>
      <c r="AI64" s="37">
        <v>133820.81293000001</v>
      </c>
      <c r="AJ64" s="37">
        <v>-56652.97383333333</v>
      </c>
      <c r="AK64" s="37">
        <f t="shared" si="157"/>
        <v>48999781.759831324</v>
      </c>
      <c r="AL64" s="37">
        <v>179068.63153000001</v>
      </c>
      <c r="AM64" s="37">
        <v>-56652.97383333333</v>
      </c>
      <c r="AN64" s="37">
        <f t="shared" si="158"/>
        <v>49122197.417527996</v>
      </c>
      <c r="AO64" s="37">
        <v>240466.20084</v>
      </c>
      <c r="AP64" s="37">
        <v>-56652.97383333333</v>
      </c>
      <c r="AQ64" s="37">
        <f t="shared" si="159"/>
        <v>49306010.644534662</v>
      </c>
      <c r="AR64" s="37">
        <v>163986.02533</v>
      </c>
      <c r="AS64" s="37">
        <v>-56652.97383333333</v>
      </c>
      <c r="AT64" s="37">
        <f t="shared" si="160"/>
        <v>49413343.696031332</v>
      </c>
      <c r="AU64" s="37">
        <v>239399.05632999999</v>
      </c>
      <c r="AV64" s="37">
        <v>-56652.97383333333</v>
      </c>
      <c r="AW64" s="37">
        <f t="shared" si="161"/>
        <v>49596089.778528005</v>
      </c>
      <c r="AX64" s="37">
        <v>180135.77604000003</v>
      </c>
      <c r="AY64" s="37">
        <v>-56652.97383333333</v>
      </c>
      <c r="AZ64" s="37">
        <f t="shared" si="162"/>
        <v>49719572.580734678</v>
      </c>
      <c r="BA64" s="37">
        <v>239399.05632999999</v>
      </c>
      <c r="BB64" s="37">
        <v>-56652.97383333333</v>
      </c>
      <c r="BC64" s="37">
        <f t="shared" si="163"/>
        <v>49902318.66323135</v>
      </c>
      <c r="BD64" s="37">
        <v>314812.08733000001</v>
      </c>
      <c r="BE64" s="37">
        <v>-56652.97383333333</v>
      </c>
      <c r="BF64" s="37">
        <f t="shared" si="164"/>
        <v>50160477.776728019</v>
      </c>
      <c r="BG64" s="37">
        <v>737014.70373188308</v>
      </c>
      <c r="BH64" s="37">
        <v>-56652.97383333333</v>
      </c>
      <c r="BI64" s="37">
        <f t="shared" si="165"/>
        <v>50840839.506626569</v>
      </c>
      <c r="BK64" s="249">
        <f t="shared" si="166"/>
        <v>50840839.506626569</v>
      </c>
      <c r="BL64" s="49"/>
    </row>
    <row r="65" spans="1:64">
      <c r="A65" s="23" t="s">
        <v>16</v>
      </c>
      <c r="B65" s="23" t="str">
        <f t="shared" si="145"/>
        <v>WYU</v>
      </c>
      <c r="C65" s="23" t="s">
        <v>32</v>
      </c>
      <c r="D65" s="23" t="s">
        <v>46</v>
      </c>
      <c r="E65" s="23" t="str">
        <f t="shared" si="146"/>
        <v>GNLPWYU</v>
      </c>
      <c r="F65" s="23" t="str">
        <f t="shared" si="147"/>
        <v>GNLPWYU</v>
      </c>
      <c r="G65" s="31">
        <v>16921266.509999998</v>
      </c>
      <c r="H65" s="37">
        <v>0</v>
      </c>
      <c r="I65" s="37">
        <v>-28176.14366666667</v>
      </c>
      <c r="J65" s="37">
        <f t="shared" si="148"/>
        <v>16893090.366333332</v>
      </c>
      <c r="K65" s="37">
        <v>0</v>
      </c>
      <c r="L65" s="37">
        <v>-28176.14366666667</v>
      </c>
      <c r="M65" s="37">
        <f t="shared" si="149"/>
        <v>16864914.222666666</v>
      </c>
      <c r="N65" s="37">
        <v>0</v>
      </c>
      <c r="O65" s="37">
        <v>-28176.14366666667</v>
      </c>
      <c r="P65" s="37">
        <f t="shared" si="150"/>
        <v>16836738.079</v>
      </c>
      <c r="Q65" s="37">
        <v>0</v>
      </c>
      <c r="R65" s="37">
        <v>-28176.14366666667</v>
      </c>
      <c r="S65" s="37">
        <f t="shared" si="151"/>
        <v>16808561.935333334</v>
      </c>
      <c r="T65" s="37">
        <v>0</v>
      </c>
      <c r="U65" s="37">
        <v>-28176.14366666667</v>
      </c>
      <c r="V65" s="37">
        <f t="shared" si="152"/>
        <v>16780385.791666668</v>
      </c>
      <c r="W65" s="37">
        <v>0</v>
      </c>
      <c r="X65" s="37">
        <v>-28176.14366666667</v>
      </c>
      <c r="Y65" s="37">
        <f t="shared" si="153"/>
        <v>16752209.648000002</v>
      </c>
      <c r="Z65" s="37">
        <v>0</v>
      </c>
      <c r="AA65" s="37">
        <v>-28176.14366666667</v>
      </c>
      <c r="AB65" s="37">
        <f t="shared" si="154"/>
        <v>16724033.504333336</v>
      </c>
      <c r="AC65" s="37">
        <v>0</v>
      </c>
      <c r="AD65" s="37">
        <v>-28176.14366666667</v>
      </c>
      <c r="AE65" s="37">
        <f t="shared" si="155"/>
        <v>16695857.36066667</v>
      </c>
      <c r="AF65" s="37">
        <v>0</v>
      </c>
      <c r="AG65" s="37">
        <v>-28176.14366666667</v>
      </c>
      <c r="AH65" s="37">
        <f t="shared" si="156"/>
        <v>16667681.217000004</v>
      </c>
      <c r="AI65" s="37">
        <v>0</v>
      </c>
      <c r="AJ65" s="37">
        <v>-28176.14366666667</v>
      </c>
      <c r="AK65" s="37">
        <f t="shared" si="157"/>
        <v>16639505.073333338</v>
      </c>
      <c r="AL65" s="37">
        <v>0</v>
      </c>
      <c r="AM65" s="37">
        <v>-28176.14366666667</v>
      </c>
      <c r="AN65" s="37">
        <f t="shared" si="158"/>
        <v>16611328.929666672</v>
      </c>
      <c r="AO65" s="37">
        <v>0</v>
      </c>
      <c r="AP65" s="37">
        <v>-28176.14366666667</v>
      </c>
      <c r="AQ65" s="37">
        <f t="shared" si="159"/>
        <v>16583152.786000006</v>
      </c>
      <c r="AR65" s="37">
        <v>0</v>
      </c>
      <c r="AS65" s="37">
        <v>-28176.14366666667</v>
      </c>
      <c r="AT65" s="37">
        <f t="shared" si="160"/>
        <v>16554976.64233334</v>
      </c>
      <c r="AU65" s="37">
        <v>0</v>
      </c>
      <c r="AV65" s="37">
        <v>-28176.14366666667</v>
      </c>
      <c r="AW65" s="37">
        <f t="shared" si="161"/>
        <v>16526800.498666674</v>
      </c>
      <c r="AX65" s="37">
        <v>0</v>
      </c>
      <c r="AY65" s="37">
        <v>-28176.14366666667</v>
      </c>
      <c r="AZ65" s="37">
        <f t="shared" si="162"/>
        <v>16498624.355000008</v>
      </c>
      <c r="BA65" s="37">
        <v>0</v>
      </c>
      <c r="BB65" s="37">
        <v>-28176.14366666667</v>
      </c>
      <c r="BC65" s="37">
        <f t="shared" si="163"/>
        <v>16470448.211333342</v>
      </c>
      <c r="BD65" s="37">
        <v>0</v>
      </c>
      <c r="BE65" s="37">
        <v>-28176.14366666667</v>
      </c>
      <c r="BF65" s="37">
        <f t="shared" si="164"/>
        <v>16442272.067666676</v>
      </c>
      <c r="BG65" s="37">
        <v>0</v>
      </c>
      <c r="BH65" s="37">
        <v>-28176.14366666667</v>
      </c>
      <c r="BI65" s="37">
        <f t="shared" si="165"/>
        <v>16414095.92400001</v>
      </c>
      <c r="BK65" s="249">
        <f t="shared" si="166"/>
        <v>16414095.92400001</v>
      </c>
      <c r="BL65" s="49"/>
    </row>
    <row r="66" spans="1:64">
      <c r="A66" s="23" t="s">
        <v>262</v>
      </c>
      <c r="B66" s="23" t="str">
        <f t="shared" si="145"/>
        <v>CAGE</v>
      </c>
      <c r="C66" s="23" t="s">
        <v>263</v>
      </c>
      <c r="D66" s="23" t="s">
        <v>46</v>
      </c>
      <c r="E66" s="23" t="str">
        <f t="shared" si="146"/>
        <v>GNLPCAGE</v>
      </c>
      <c r="F66" s="23" t="str">
        <f t="shared" si="147"/>
        <v>GNLPCAGE</v>
      </c>
      <c r="G66" s="31">
        <v>205229144.75999999</v>
      </c>
      <c r="H66" s="37">
        <v>461741.41</v>
      </c>
      <c r="I66" s="37">
        <v>-328097.72699999996</v>
      </c>
      <c r="J66" s="37">
        <f t="shared" si="148"/>
        <v>205362788.44299999</v>
      </c>
      <c r="K66" s="37">
        <v>275086.01</v>
      </c>
      <c r="L66" s="37">
        <v>-328097.72699999996</v>
      </c>
      <c r="M66" s="37">
        <f t="shared" si="149"/>
        <v>205309776.72599998</v>
      </c>
      <c r="N66" s="37">
        <v>202832.91999999998</v>
      </c>
      <c r="O66" s="37">
        <v>-328097.72699999996</v>
      </c>
      <c r="P66" s="37">
        <f t="shared" si="150"/>
        <v>205184511.91899997</v>
      </c>
      <c r="Q66" s="37">
        <v>415779.05</v>
      </c>
      <c r="R66" s="37">
        <v>-328097.72699999996</v>
      </c>
      <c r="S66" s="37">
        <f t="shared" si="151"/>
        <v>205272193.24199998</v>
      </c>
      <c r="T66" s="37">
        <v>833937.99</v>
      </c>
      <c r="U66" s="37">
        <v>-328097.72699999996</v>
      </c>
      <c r="V66" s="37">
        <f t="shared" si="152"/>
        <v>205778033.505</v>
      </c>
      <c r="W66" s="37">
        <v>1077593.3999999999</v>
      </c>
      <c r="X66" s="37">
        <v>-328097.72699999996</v>
      </c>
      <c r="Y66" s="37">
        <f t="shared" si="153"/>
        <v>206527529.178</v>
      </c>
      <c r="Z66" s="37">
        <v>65463.259999999995</v>
      </c>
      <c r="AA66" s="37">
        <v>-328097.72699999996</v>
      </c>
      <c r="AB66" s="37">
        <f t="shared" si="154"/>
        <v>206264894.711</v>
      </c>
      <c r="AC66" s="37">
        <v>71341.649999999994</v>
      </c>
      <c r="AD66" s="37">
        <v>-328097.72699999996</v>
      </c>
      <c r="AE66" s="37">
        <f t="shared" si="155"/>
        <v>206008138.634</v>
      </c>
      <c r="AF66" s="37">
        <v>176909.65000000002</v>
      </c>
      <c r="AG66" s="37">
        <v>-328097.72699999996</v>
      </c>
      <c r="AH66" s="37">
        <f t="shared" si="156"/>
        <v>205856950.55700001</v>
      </c>
      <c r="AI66" s="37">
        <v>100951.65</v>
      </c>
      <c r="AJ66" s="37">
        <v>-328097.72699999996</v>
      </c>
      <c r="AK66" s="37">
        <f t="shared" si="157"/>
        <v>205629804.48000002</v>
      </c>
      <c r="AL66" s="37">
        <v>118850.09999999999</v>
      </c>
      <c r="AM66" s="37">
        <v>-328097.72699999996</v>
      </c>
      <c r="AN66" s="37">
        <f t="shared" si="158"/>
        <v>205420556.85300002</v>
      </c>
      <c r="AO66" s="37">
        <v>96767.82</v>
      </c>
      <c r="AP66" s="37">
        <v>-328097.72699999996</v>
      </c>
      <c r="AQ66" s="37">
        <f t="shared" si="159"/>
        <v>205189226.94600001</v>
      </c>
      <c r="AR66" s="37">
        <v>265195.19074756803</v>
      </c>
      <c r="AS66" s="37">
        <v>-328097.72699999996</v>
      </c>
      <c r="AT66" s="37">
        <f t="shared" si="160"/>
        <v>205126324.40974757</v>
      </c>
      <c r="AU66" s="37">
        <v>476386.98852531298</v>
      </c>
      <c r="AV66" s="37">
        <v>-328097.72699999996</v>
      </c>
      <c r="AW66" s="37">
        <f t="shared" si="161"/>
        <v>205274613.67127287</v>
      </c>
      <c r="AX66" s="37">
        <v>662962.15633117803</v>
      </c>
      <c r="AY66" s="37">
        <v>-328097.72699999996</v>
      </c>
      <c r="AZ66" s="37">
        <f t="shared" si="162"/>
        <v>205609478.10060406</v>
      </c>
      <c r="BA66" s="37">
        <v>686557.65866751422</v>
      </c>
      <c r="BB66" s="37">
        <v>-328097.72699999996</v>
      </c>
      <c r="BC66" s="37">
        <f t="shared" si="163"/>
        <v>205967938.03227156</v>
      </c>
      <c r="BD66" s="37">
        <v>898690.48539087712</v>
      </c>
      <c r="BE66" s="37">
        <v>-328097.72699999996</v>
      </c>
      <c r="BF66" s="37">
        <f t="shared" si="164"/>
        <v>206538530.79066244</v>
      </c>
      <c r="BG66" s="37">
        <v>2300519.2920139269</v>
      </c>
      <c r="BH66" s="37">
        <v>-328097.72699999996</v>
      </c>
      <c r="BI66" s="37">
        <f t="shared" si="165"/>
        <v>208510952.35567635</v>
      </c>
      <c r="BK66" s="249">
        <f t="shared" si="166"/>
        <v>208510952.35567635</v>
      </c>
      <c r="BL66" s="49"/>
    </row>
    <row r="67" spans="1:64">
      <c r="A67" s="23" t="s">
        <v>264</v>
      </c>
      <c r="B67" s="23" t="str">
        <f t="shared" si="145"/>
        <v>CAGW</v>
      </c>
      <c r="C67" s="23" t="s">
        <v>265</v>
      </c>
      <c r="D67" s="23" t="s">
        <v>46</v>
      </c>
      <c r="E67" s="23" t="str">
        <f t="shared" si="146"/>
        <v>GNLPCAGW</v>
      </c>
      <c r="F67" s="23" t="str">
        <f t="shared" si="147"/>
        <v>GNLPCAGW</v>
      </c>
      <c r="G67" s="31">
        <v>70385667.229999989</v>
      </c>
      <c r="H67" s="37">
        <v>329386.43</v>
      </c>
      <c r="I67" s="37">
        <v>-54247.861999999986</v>
      </c>
      <c r="J67" s="37">
        <f t="shared" si="148"/>
        <v>70660805.797999993</v>
      </c>
      <c r="K67" s="37">
        <v>10422.64</v>
      </c>
      <c r="L67" s="37">
        <v>-54247.861999999986</v>
      </c>
      <c r="M67" s="37">
        <f t="shared" si="149"/>
        <v>70616980.57599999</v>
      </c>
      <c r="N67" s="37">
        <v>243995.73</v>
      </c>
      <c r="O67" s="37">
        <v>-54247.861999999986</v>
      </c>
      <c r="P67" s="37">
        <f t="shared" si="150"/>
        <v>70806728.443999991</v>
      </c>
      <c r="Q67" s="37">
        <v>158657.86000000002</v>
      </c>
      <c r="R67" s="37">
        <v>-54247.861999999986</v>
      </c>
      <c r="S67" s="37">
        <f t="shared" si="151"/>
        <v>70911138.441999987</v>
      </c>
      <c r="T67" s="37">
        <v>1197910.8799999999</v>
      </c>
      <c r="U67" s="37">
        <v>-54247.861999999986</v>
      </c>
      <c r="V67" s="37">
        <f t="shared" si="152"/>
        <v>72054801.459999979</v>
      </c>
      <c r="W67" s="37">
        <v>781125.87000000011</v>
      </c>
      <c r="X67" s="37">
        <v>-54247.861999999986</v>
      </c>
      <c r="Y67" s="37">
        <f t="shared" si="153"/>
        <v>72781679.46799998</v>
      </c>
      <c r="Z67" s="37">
        <v>121186.26</v>
      </c>
      <c r="AA67" s="37">
        <v>-54247.861999999986</v>
      </c>
      <c r="AB67" s="37">
        <f t="shared" si="154"/>
        <v>72848617.865999982</v>
      </c>
      <c r="AC67" s="37">
        <v>320122.36000000004</v>
      </c>
      <c r="AD67" s="37">
        <v>-54247.861999999986</v>
      </c>
      <c r="AE67" s="37">
        <f t="shared" si="155"/>
        <v>73114492.363999978</v>
      </c>
      <c r="AF67" s="37">
        <v>525559.92000000004</v>
      </c>
      <c r="AG67" s="37">
        <v>-54247.861999999986</v>
      </c>
      <c r="AH67" s="37">
        <f t="shared" si="156"/>
        <v>73585804.421999976</v>
      </c>
      <c r="AI67" s="37">
        <v>325786.92000000004</v>
      </c>
      <c r="AJ67" s="37">
        <v>-54247.861999999986</v>
      </c>
      <c r="AK67" s="37">
        <f t="shared" si="157"/>
        <v>73857343.479999974</v>
      </c>
      <c r="AL67" s="37">
        <v>386787.48</v>
      </c>
      <c r="AM67" s="37">
        <v>-54247.861999999986</v>
      </c>
      <c r="AN67" s="37">
        <f t="shared" si="158"/>
        <v>74189883.097999975</v>
      </c>
      <c r="AO67" s="37">
        <v>265326.36000000004</v>
      </c>
      <c r="AP67" s="37">
        <v>-54247.861999999986</v>
      </c>
      <c r="AQ67" s="37">
        <f t="shared" si="159"/>
        <v>74400961.595999971</v>
      </c>
      <c r="AR67" s="37">
        <v>325786.92000000004</v>
      </c>
      <c r="AS67" s="37">
        <v>-54247.861999999986</v>
      </c>
      <c r="AT67" s="37">
        <f t="shared" si="160"/>
        <v>74672500.653999969</v>
      </c>
      <c r="AU67" s="37">
        <v>389986.92</v>
      </c>
      <c r="AV67" s="37">
        <v>-54247.861999999986</v>
      </c>
      <c r="AW67" s="37">
        <f t="shared" si="161"/>
        <v>75008239.711999968</v>
      </c>
      <c r="AX67" s="37">
        <v>325786.92000000004</v>
      </c>
      <c r="AY67" s="37">
        <v>-54247.861999999986</v>
      </c>
      <c r="AZ67" s="37">
        <f t="shared" si="162"/>
        <v>75279778.769999966</v>
      </c>
      <c r="BA67" s="37">
        <v>325786.92000000004</v>
      </c>
      <c r="BB67" s="37">
        <v>-54247.861999999986</v>
      </c>
      <c r="BC67" s="37">
        <f t="shared" si="163"/>
        <v>75551317.827999964</v>
      </c>
      <c r="BD67" s="37">
        <v>1865292.0325984799</v>
      </c>
      <c r="BE67" s="37">
        <v>-54247.861999999986</v>
      </c>
      <c r="BF67" s="37">
        <f t="shared" si="164"/>
        <v>77362361.998598441</v>
      </c>
      <c r="BG67" s="37">
        <v>1814579.3530463597</v>
      </c>
      <c r="BH67" s="37">
        <v>-54247.861999999986</v>
      </c>
      <c r="BI67" s="37">
        <f t="shared" si="165"/>
        <v>79122693.489644796</v>
      </c>
      <c r="BK67" s="249">
        <f t="shared" si="166"/>
        <v>79122693.489644796</v>
      </c>
      <c r="BL67" s="49"/>
    </row>
    <row r="68" spans="1:64">
      <c r="A68" s="23" t="s">
        <v>106</v>
      </c>
      <c r="B68" s="23" t="str">
        <f t="shared" si="145"/>
        <v>SG</v>
      </c>
      <c r="C68" s="23" t="s">
        <v>25</v>
      </c>
      <c r="D68" s="23" t="s">
        <v>46</v>
      </c>
      <c r="E68" s="23" t="str">
        <f t="shared" si="146"/>
        <v>GNLPSG</v>
      </c>
      <c r="F68" s="23" t="str">
        <f t="shared" si="147"/>
        <v>GNLPSG</v>
      </c>
      <c r="G68" s="31">
        <v>138683.51</v>
      </c>
      <c r="H68" s="37">
        <v>0</v>
      </c>
      <c r="I68" s="37">
        <v>0</v>
      </c>
      <c r="J68" s="37">
        <f t="shared" si="148"/>
        <v>138683.51</v>
      </c>
      <c r="K68" s="37">
        <v>0</v>
      </c>
      <c r="L68" s="37">
        <v>0</v>
      </c>
      <c r="M68" s="37">
        <f t="shared" si="149"/>
        <v>138683.51</v>
      </c>
      <c r="N68" s="37">
        <v>0</v>
      </c>
      <c r="O68" s="37">
        <v>0</v>
      </c>
      <c r="P68" s="37">
        <f t="shared" si="150"/>
        <v>138683.51</v>
      </c>
      <c r="Q68" s="37">
        <v>0</v>
      </c>
      <c r="R68" s="37">
        <v>0</v>
      </c>
      <c r="S68" s="37">
        <f t="shared" si="151"/>
        <v>138683.51</v>
      </c>
      <c r="T68" s="37">
        <v>0</v>
      </c>
      <c r="U68" s="37">
        <v>0</v>
      </c>
      <c r="V68" s="37">
        <f t="shared" si="152"/>
        <v>138683.51</v>
      </c>
      <c r="W68" s="37">
        <v>0</v>
      </c>
      <c r="X68" s="37">
        <v>0</v>
      </c>
      <c r="Y68" s="37">
        <f t="shared" si="153"/>
        <v>138683.51</v>
      </c>
      <c r="Z68" s="37">
        <v>0</v>
      </c>
      <c r="AA68" s="37">
        <v>0</v>
      </c>
      <c r="AB68" s="37">
        <f t="shared" si="154"/>
        <v>138683.51</v>
      </c>
      <c r="AC68" s="37">
        <v>0</v>
      </c>
      <c r="AD68" s="37">
        <v>0</v>
      </c>
      <c r="AE68" s="37">
        <f t="shared" si="155"/>
        <v>138683.51</v>
      </c>
      <c r="AF68" s="37">
        <v>0</v>
      </c>
      <c r="AG68" s="37">
        <v>0</v>
      </c>
      <c r="AH68" s="37">
        <f t="shared" si="156"/>
        <v>138683.51</v>
      </c>
      <c r="AI68" s="37">
        <v>0</v>
      </c>
      <c r="AJ68" s="37">
        <v>0</v>
      </c>
      <c r="AK68" s="37">
        <f t="shared" si="157"/>
        <v>138683.51</v>
      </c>
      <c r="AL68" s="37">
        <v>0</v>
      </c>
      <c r="AM68" s="37">
        <v>0</v>
      </c>
      <c r="AN68" s="37">
        <f t="shared" si="158"/>
        <v>138683.51</v>
      </c>
      <c r="AO68" s="37">
        <v>0</v>
      </c>
      <c r="AP68" s="37">
        <v>0</v>
      </c>
      <c r="AQ68" s="37">
        <f t="shared" si="159"/>
        <v>138683.51</v>
      </c>
      <c r="AR68" s="37">
        <v>0</v>
      </c>
      <c r="AS68" s="37">
        <v>0</v>
      </c>
      <c r="AT68" s="37">
        <f t="shared" si="160"/>
        <v>138683.51</v>
      </c>
      <c r="AU68" s="37">
        <v>0</v>
      </c>
      <c r="AV68" s="37">
        <v>0</v>
      </c>
      <c r="AW68" s="37">
        <f t="shared" si="161"/>
        <v>138683.51</v>
      </c>
      <c r="AX68" s="37">
        <v>0</v>
      </c>
      <c r="AY68" s="37">
        <v>0</v>
      </c>
      <c r="AZ68" s="37">
        <f t="shared" si="162"/>
        <v>138683.51</v>
      </c>
      <c r="BA68" s="37">
        <v>0</v>
      </c>
      <c r="BB68" s="37">
        <v>0</v>
      </c>
      <c r="BC68" s="37">
        <f t="shared" si="163"/>
        <v>138683.51</v>
      </c>
      <c r="BD68" s="37">
        <v>0</v>
      </c>
      <c r="BE68" s="37">
        <v>0</v>
      </c>
      <c r="BF68" s="37">
        <f t="shared" si="164"/>
        <v>138683.51</v>
      </c>
      <c r="BG68" s="37">
        <v>0</v>
      </c>
      <c r="BH68" s="37">
        <v>0</v>
      </c>
      <c r="BI68" s="37">
        <f t="shared" si="165"/>
        <v>138683.51</v>
      </c>
      <c r="BK68" s="249">
        <f t="shared" si="166"/>
        <v>138683.51</v>
      </c>
      <c r="BL68" s="49"/>
    </row>
    <row r="69" spans="1:64">
      <c r="A69" s="23" t="s">
        <v>19</v>
      </c>
      <c r="B69" s="23" t="str">
        <f t="shared" si="145"/>
        <v>SO</v>
      </c>
      <c r="C69" s="23" t="s">
        <v>33</v>
      </c>
      <c r="D69" s="23" t="s">
        <v>46</v>
      </c>
      <c r="E69" s="23" t="str">
        <f t="shared" si="146"/>
        <v>GNLPSO</v>
      </c>
      <c r="F69" s="23" t="str">
        <f t="shared" si="147"/>
        <v>GNLPSO</v>
      </c>
      <c r="G69" s="31">
        <v>310565892.31</v>
      </c>
      <c r="H69" s="37">
        <v>1506566.7921666664</v>
      </c>
      <c r="I69" s="37">
        <v>-1182323.2431666667</v>
      </c>
      <c r="J69" s="37">
        <f t="shared" si="148"/>
        <v>310890135.85899997</v>
      </c>
      <c r="K69" s="37">
        <v>3097894.0801666672</v>
      </c>
      <c r="L69" s="37">
        <v>-1182323.2431666667</v>
      </c>
      <c r="M69" s="37">
        <f t="shared" si="149"/>
        <v>312805706.69599992</v>
      </c>
      <c r="N69" s="37">
        <v>1878677.2421666665</v>
      </c>
      <c r="O69" s="37">
        <v>-1182323.2431666667</v>
      </c>
      <c r="P69" s="37">
        <f t="shared" si="150"/>
        <v>313502060.69499987</v>
      </c>
      <c r="Q69" s="37">
        <v>527895.53616666666</v>
      </c>
      <c r="R69" s="37">
        <v>-1182323.2431666667</v>
      </c>
      <c r="S69" s="37">
        <f t="shared" si="151"/>
        <v>312847632.98799986</v>
      </c>
      <c r="T69" s="37">
        <v>458419.41616666672</v>
      </c>
      <c r="U69" s="37">
        <v>-1182323.2431666667</v>
      </c>
      <c r="V69" s="37">
        <f t="shared" si="152"/>
        <v>312123729.16099983</v>
      </c>
      <c r="W69" s="37">
        <v>6238684.1101666661</v>
      </c>
      <c r="X69" s="37">
        <v>-1182323.2431666667</v>
      </c>
      <c r="Y69" s="37">
        <f t="shared" si="153"/>
        <v>317180090.02799982</v>
      </c>
      <c r="Z69" s="37">
        <v>11518.91518889126</v>
      </c>
      <c r="AA69" s="37">
        <v>-1182323.2431666667</v>
      </c>
      <c r="AB69" s="37">
        <f t="shared" si="154"/>
        <v>316009285.70002204</v>
      </c>
      <c r="AC69" s="37">
        <v>259062.88053944369</v>
      </c>
      <c r="AD69" s="37">
        <v>-1182323.2431666667</v>
      </c>
      <c r="AE69" s="37">
        <f t="shared" si="155"/>
        <v>315086025.33739477</v>
      </c>
      <c r="AF69" s="37">
        <v>536764.45543589664</v>
      </c>
      <c r="AG69" s="37">
        <v>-1182323.2431666667</v>
      </c>
      <c r="AH69" s="37">
        <f t="shared" si="156"/>
        <v>314440466.54966396</v>
      </c>
      <c r="AI69" s="37">
        <v>4359775.3844346106</v>
      </c>
      <c r="AJ69" s="37">
        <v>-1182323.2431666667</v>
      </c>
      <c r="AK69" s="37">
        <f t="shared" si="157"/>
        <v>317617918.69093192</v>
      </c>
      <c r="AL69" s="37">
        <v>1000112.1225162365</v>
      </c>
      <c r="AM69" s="37">
        <v>-1182323.2431666667</v>
      </c>
      <c r="AN69" s="37">
        <f t="shared" si="158"/>
        <v>317435707.57028145</v>
      </c>
      <c r="AO69" s="37">
        <v>2444739.0475642169</v>
      </c>
      <c r="AP69" s="37">
        <v>-1182323.2431666667</v>
      </c>
      <c r="AQ69" s="37">
        <f t="shared" si="159"/>
        <v>318698123.37467897</v>
      </c>
      <c r="AR69" s="37">
        <v>1302666.8544360367</v>
      </c>
      <c r="AS69" s="37">
        <v>-1182323.2431666667</v>
      </c>
      <c r="AT69" s="37">
        <f t="shared" si="160"/>
        <v>318818466.98594832</v>
      </c>
      <c r="AU69" s="37">
        <v>4669018.2592666661</v>
      </c>
      <c r="AV69" s="37">
        <v>-1182323.2431666667</v>
      </c>
      <c r="AW69" s="37">
        <f t="shared" si="161"/>
        <v>322305162.00204831</v>
      </c>
      <c r="AX69" s="37">
        <v>1160361.7514657965</v>
      </c>
      <c r="AY69" s="37">
        <v>-1182323.2431666667</v>
      </c>
      <c r="AZ69" s="37">
        <f t="shared" si="162"/>
        <v>322283200.51034743</v>
      </c>
      <c r="BA69" s="37">
        <v>950486.80633083661</v>
      </c>
      <c r="BB69" s="37">
        <v>-1182323.2431666667</v>
      </c>
      <c r="BC69" s="37">
        <f t="shared" si="163"/>
        <v>322051364.0735116</v>
      </c>
      <c r="BD69" s="37">
        <v>1636758.6903312665</v>
      </c>
      <c r="BE69" s="37">
        <v>-1182323.2431666667</v>
      </c>
      <c r="BF69" s="37">
        <f t="shared" si="164"/>
        <v>322505799.5206762</v>
      </c>
      <c r="BG69" s="37">
        <v>7431890.8165309522</v>
      </c>
      <c r="BH69" s="37">
        <v>-1182323.2431666667</v>
      </c>
      <c r="BI69" s="37">
        <f t="shared" si="165"/>
        <v>328755367.09404045</v>
      </c>
      <c r="BK69" s="249">
        <f t="shared" si="166"/>
        <v>328755367.09404045</v>
      </c>
      <c r="BL69" s="49"/>
    </row>
    <row r="70" spans="1:64" hidden="1">
      <c r="G70" s="31"/>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K70" s="249"/>
      <c r="BL70" s="49"/>
    </row>
    <row r="71" spans="1:64" hidden="1">
      <c r="G71" s="31"/>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K71" s="249"/>
      <c r="BL71" s="49"/>
    </row>
    <row r="72" spans="1:64" hidden="1">
      <c r="G72" s="31"/>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K72" s="249"/>
      <c r="BL72" s="49"/>
    </row>
    <row r="73" spans="1:64" hidden="1">
      <c r="G73" s="31"/>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K73" s="249"/>
      <c r="BL73" s="49"/>
    </row>
    <row r="74" spans="1:64" hidden="1">
      <c r="G74" s="31"/>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K74" s="249"/>
      <c r="BL74" s="49"/>
    </row>
    <row r="75" spans="1:64" hidden="1">
      <c r="G75" s="31"/>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K75" s="249"/>
      <c r="BL75" s="49"/>
    </row>
    <row r="76" spans="1:64" hidden="1">
      <c r="G76" s="31"/>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K76" s="249"/>
      <c r="BL76" s="49"/>
    </row>
    <row r="77" spans="1:64" hidden="1">
      <c r="G77" s="31"/>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K77" s="249"/>
      <c r="BL77" s="49"/>
    </row>
    <row r="78" spans="1:64" hidden="1">
      <c r="G78" s="31"/>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c r="BB78" s="37"/>
      <c r="BC78" s="37"/>
      <c r="BD78" s="37"/>
      <c r="BE78" s="37"/>
      <c r="BF78" s="37"/>
      <c r="BG78" s="37"/>
      <c r="BH78" s="37"/>
      <c r="BI78" s="37"/>
      <c r="BK78" s="249"/>
      <c r="BL78" s="49"/>
    </row>
    <row r="79" spans="1:64" hidden="1">
      <c r="G79" s="31"/>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c r="BG79" s="37"/>
      <c r="BH79" s="37"/>
      <c r="BI79" s="37"/>
      <c r="BK79" s="249"/>
      <c r="BL79" s="49"/>
    </row>
    <row r="80" spans="1:64" hidden="1">
      <c r="G80" s="31"/>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K80" s="249"/>
      <c r="BL80" s="49"/>
    </row>
    <row r="81" spans="1:64">
      <c r="A81" s="23" t="s">
        <v>267</v>
      </c>
      <c r="B81" s="23" t="str">
        <f t="shared" si="145"/>
        <v>JBG</v>
      </c>
      <c r="C81" s="23" t="s">
        <v>266</v>
      </c>
      <c r="D81" s="23" t="s">
        <v>46</v>
      </c>
      <c r="E81" s="23" t="str">
        <f t="shared" si="146"/>
        <v>GNLPJBG</v>
      </c>
      <c r="F81" s="23" t="str">
        <f t="shared" si="147"/>
        <v>GNLPJBG</v>
      </c>
      <c r="G81" s="31">
        <v>22195491.73</v>
      </c>
      <c r="H81" s="37">
        <v>69890.23</v>
      </c>
      <c r="I81" s="37">
        <v>-134964.87583333335</v>
      </c>
      <c r="J81" s="37">
        <f t="shared" si="148"/>
        <v>22130417.084166668</v>
      </c>
      <c r="K81" s="37">
        <v>5361.8700000000008</v>
      </c>
      <c r="L81" s="37">
        <v>-134964.87583333335</v>
      </c>
      <c r="M81" s="37">
        <f t="shared" si="149"/>
        <v>22000814.078333337</v>
      </c>
      <c r="N81" s="37">
        <v>5393.51</v>
      </c>
      <c r="O81" s="37">
        <v>-134964.87583333335</v>
      </c>
      <c r="P81" s="37">
        <f t="shared" si="150"/>
        <v>21871242.712500006</v>
      </c>
      <c r="Q81" s="37">
        <v>5425.1399999999994</v>
      </c>
      <c r="R81" s="37">
        <v>-134964.87583333335</v>
      </c>
      <c r="S81" s="37">
        <f t="shared" si="151"/>
        <v>21741702.976666674</v>
      </c>
      <c r="T81" s="37">
        <v>5456.7800000000007</v>
      </c>
      <c r="U81" s="37">
        <v>-134964.87583333335</v>
      </c>
      <c r="V81" s="37">
        <f t="shared" si="152"/>
        <v>21612194.880833343</v>
      </c>
      <c r="W81" s="37">
        <v>111891.59</v>
      </c>
      <c r="X81" s="37">
        <v>-134964.87583333335</v>
      </c>
      <c r="Y81" s="37">
        <f t="shared" si="153"/>
        <v>21589121.59500001</v>
      </c>
      <c r="Z81" s="37">
        <v>4981.47</v>
      </c>
      <c r="AA81" s="37">
        <v>-134964.87583333335</v>
      </c>
      <c r="AB81" s="37">
        <f t="shared" si="154"/>
        <v>21459138.189166676</v>
      </c>
      <c r="AC81" s="37">
        <v>4981.47</v>
      </c>
      <c r="AD81" s="37">
        <v>-134964.87583333335</v>
      </c>
      <c r="AE81" s="37">
        <f t="shared" si="155"/>
        <v>21329154.783333343</v>
      </c>
      <c r="AF81" s="37">
        <v>4981.4699999999993</v>
      </c>
      <c r="AG81" s="37">
        <v>-134964.87583333335</v>
      </c>
      <c r="AH81" s="37">
        <f t="shared" si="156"/>
        <v>21199171.377500009</v>
      </c>
      <c r="AI81" s="37">
        <v>4981.47</v>
      </c>
      <c r="AJ81" s="37">
        <v>-134964.87583333335</v>
      </c>
      <c r="AK81" s="37">
        <f t="shared" si="157"/>
        <v>21069187.971666675</v>
      </c>
      <c r="AL81" s="37">
        <v>4981.47</v>
      </c>
      <c r="AM81" s="37">
        <v>-134964.87583333335</v>
      </c>
      <c r="AN81" s="37">
        <f t="shared" si="158"/>
        <v>20939204.565833341</v>
      </c>
      <c r="AO81" s="37">
        <v>687599.80999999994</v>
      </c>
      <c r="AP81" s="37">
        <v>-134964.87583333335</v>
      </c>
      <c r="AQ81" s="37">
        <f t="shared" si="159"/>
        <v>21491839.500000007</v>
      </c>
      <c r="AR81" s="37">
        <v>4981.4699999999993</v>
      </c>
      <c r="AS81" s="37">
        <v>-134964.87583333335</v>
      </c>
      <c r="AT81" s="37">
        <f t="shared" si="160"/>
        <v>21361856.094166674</v>
      </c>
      <c r="AU81" s="37">
        <v>4981.4699999999993</v>
      </c>
      <c r="AV81" s="37">
        <v>-134964.87583333335</v>
      </c>
      <c r="AW81" s="37">
        <f t="shared" si="161"/>
        <v>21231872.68833334</v>
      </c>
      <c r="AX81" s="37">
        <v>4981.4699999999993</v>
      </c>
      <c r="AY81" s="37">
        <v>-134964.87583333335</v>
      </c>
      <c r="AZ81" s="37">
        <f t="shared" si="162"/>
        <v>21101889.282500006</v>
      </c>
      <c r="BA81" s="37">
        <v>4981.4699999999993</v>
      </c>
      <c r="BB81" s="37">
        <v>-134964.87583333335</v>
      </c>
      <c r="BC81" s="37">
        <f t="shared" si="163"/>
        <v>20971905.876666673</v>
      </c>
      <c r="BD81" s="37">
        <v>4981.4699999999993</v>
      </c>
      <c r="BE81" s="37">
        <v>-134964.87583333335</v>
      </c>
      <c r="BF81" s="37">
        <f t="shared" si="164"/>
        <v>20841922.470833339</v>
      </c>
      <c r="BG81" s="37">
        <v>671716.8400000002</v>
      </c>
      <c r="BH81" s="37">
        <v>-134964.87583333335</v>
      </c>
      <c r="BI81" s="37">
        <f t="shared" si="165"/>
        <v>21378674.435000006</v>
      </c>
      <c r="BK81" s="249">
        <f t="shared" si="166"/>
        <v>21378674.435000006</v>
      </c>
      <c r="BL81" s="49"/>
    </row>
    <row r="82" spans="1:64">
      <c r="A82" s="23" t="s">
        <v>280</v>
      </c>
      <c r="B82" s="23" t="str">
        <f t="shared" ref="B82" si="167">C82</f>
        <v>JBE</v>
      </c>
      <c r="C82" s="23" t="s">
        <v>281</v>
      </c>
      <c r="D82" s="23" t="s">
        <v>46</v>
      </c>
      <c r="E82" s="23" t="str">
        <f t="shared" ref="E82" si="168">D82&amp;C82</f>
        <v>GNLPJBE</v>
      </c>
      <c r="F82" s="23" t="str">
        <f t="shared" ref="F82" si="169">D82&amp;C82</f>
        <v>GNLPJBE</v>
      </c>
      <c r="G82" s="31">
        <v>0</v>
      </c>
      <c r="H82" s="37">
        <v>0</v>
      </c>
      <c r="I82" s="37">
        <v>-17.828166666666668</v>
      </c>
      <c r="J82" s="37">
        <f t="shared" ref="J82" si="170">G82+H82+I82</f>
        <v>-17.828166666666668</v>
      </c>
      <c r="K82" s="37">
        <v>0</v>
      </c>
      <c r="L82" s="37">
        <v>-17.828166666666668</v>
      </c>
      <c r="M82" s="37">
        <f t="shared" ref="M82" si="171">J82+K82+L82</f>
        <v>-35.656333333333336</v>
      </c>
      <c r="N82" s="37">
        <v>0</v>
      </c>
      <c r="O82" s="37">
        <v>-17.828166666666668</v>
      </c>
      <c r="P82" s="37">
        <f t="shared" ref="P82" si="172">M82+N82+O82</f>
        <v>-53.484500000000004</v>
      </c>
      <c r="Q82" s="37">
        <v>0</v>
      </c>
      <c r="R82" s="37">
        <v>-17.828166666666668</v>
      </c>
      <c r="S82" s="37">
        <f t="shared" ref="S82" si="173">P82+Q82+R82</f>
        <v>-71.312666666666672</v>
      </c>
      <c r="T82" s="37">
        <v>0</v>
      </c>
      <c r="U82" s="37">
        <v>-17.828166666666668</v>
      </c>
      <c r="V82" s="37">
        <f t="shared" ref="V82" si="174">S82+T82+U82</f>
        <v>-89.140833333333347</v>
      </c>
      <c r="W82" s="37">
        <v>0</v>
      </c>
      <c r="X82" s="37">
        <v>-17.828166666666668</v>
      </c>
      <c r="Y82" s="37">
        <f t="shared" ref="Y82" si="175">V82+W82+X82</f>
        <v>-106.96900000000002</v>
      </c>
      <c r="Z82" s="37">
        <v>0</v>
      </c>
      <c r="AA82" s="37">
        <v>-17.828166666666668</v>
      </c>
      <c r="AB82" s="37">
        <f t="shared" ref="AB82" si="176">Y82+Z82+AA82</f>
        <v>-124.7971666666667</v>
      </c>
      <c r="AC82" s="37">
        <v>0</v>
      </c>
      <c r="AD82" s="37">
        <v>-17.828166666666668</v>
      </c>
      <c r="AE82" s="37">
        <f t="shared" ref="AE82" si="177">AB82+AC82+AD82</f>
        <v>-142.62533333333337</v>
      </c>
      <c r="AF82" s="37">
        <v>0</v>
      </c>
      <c r="AG82" s="37">
        <v>-17.828166666666668</v>
      </c>
      <c r="AH82" s="37">
        <f t="shared" ref="AH82" si="178">AE82+AF82+AG82</f>
        <v>-160.45350000000005</v>
      </c>
      <c r="AI82" s="37">
        <v>0</v>
      </c>
      <c r="AJ82" s="37">
        <v>-17.828166666666668</v>
      </c>
      <c r="AK82" s="37">
        <f t="shared" ref="AK82" si="179">AH82+AI82+AJ82</f>
        <v>-178.28166666666672</v>
      </c>
      <c r="AL82" s="37">
        <v>0</v>
      </c>
      <c r="AM82" s="37">
        <v>-17.828166666666668</v>
      </c>
      <c r="AN82" s="37">
        <f t="shared" ref="AN82" si="180">AK82+AL82+AM82</f>
        <v>-196.1098333333334</v>
      </c>
      <c r="AO82" s="37">
        <v>0</v>
      </c>
      <c r="AP82" s="37">
        <v>-17.828166666666668</v>
      </c>
      <c r="AQ82" s="37">
        <f t="shared" ref="AQ82" si="181">AN82+AO82+AP82</f>
        <v>-213.93800000000007</v>
      </c>
      <c r="AR82" s="37">
        <v>0</v>
      </c>
      <c r="AS82" s="37">
        <v>-17.828166666666668</v>
      </c>
      <c r="AT82" s="37">
        <f t="shared" ref="AT82" si="182">AQ82+AR82+AS82</f>
        <v>-231.76616666666675</v>
      </c>
      <c r="AU82" s="37">
        <v>0</v>
      </c>
      <c r="AV82" s="37">
        <v>-17.828166666666668</v>
      </c>
      <c r="AW82" s="37">
        <f t="shared" ref="AW82" si="183">AT82+AU82+AV82</f>
        <v>-249.59433333333342</v>
      </c>
      <c r="AX82" s="37">
        <v>0</v>
      </c>
      <c r="AY82" s="37">
        <v>-17.828166666666668</v>
      </c>
      <c r="AZ82" s="37">
        <f t="shared" ref="AZ82" si="184">AW82+AX82+AY82</f>
        <v>-267.42250000000007</v>
      </c>
      <c r="BA82" s="37">
        <v>0</v>
      </c>
      <c r="BB82" s="37">
        <v>-17.828166666666668</v>
      </c>
      <c r="BC82" s="37">
        <f t="shared" ref="BC82" si="185">AZ82+BA82+BB82</f>
        <v>-285.25066666666675</v>
      </c>
      <c r="BD82" s="37">
        <v>0</v>
      </c>
      <c r="BE82" s="37">
        <v>-17.828166666666668</v>
      </c>
      <c r="BF82" s="37">
        <f t="shared" ref="BF82" si="186">BC82+BD82+BE82</f>
        <v>-303.07883333333342</v>
      </c>
      <c r="BG82" s="37">
        <v>0</v>
      </c>
      <c r="BH82" s="37">
        <v>-17.828166666666668</v>
      </c>
      <c r="BI82" s="37">
        <f t="shared" ref="BI82" si="187">BF82+BG82+BH82</f>
        <v>-320.9070000000001</v>
      </c>
      <c r="BK82" s="249">
        <f t="shared" si="166"/>
        <v>-320.9070000000001</v>
      </c>
      <c r="BL82" s="49"/>
    </row>
    <row r="83" spans="1:64">
      <c r="A83" s="23" t="s">
        <v>20</v>
      </c>
      <c r="B83" s="23" t="str">
        <f t="shared" si="145"/>
        <v>CN</v>
      </c>
      <c r="C83" s="23" t="s">
        <v>34</v>
      </c>
      <c r="D83" s="23" t="s">
        <v>46</v>
      </c>
      <c r="E83" s="23" t="str">
        <f t="shared" si="146"/>
        <v>GNLPCN</v>
      </c>
      <c r="F83" s="23" t="str">
        <f t="shared" si="147"/>
        <v>GNLPCN</v>
      </c>
      <c r="G83" s="31">
        <v>17307919.080000002</v>
      </c>
      <c r="H83" s="37">
        <v>0</v>
      </c>
      <c r="I83" s="37">
        <v>-156223.29949999999</v>
      </c>
      <c r="J83" s="37">
        <f t="shared" si="148"/>
        <v>17151695.780500002</v>
      </c>
      <c r="K83" s="37">
        <v>0</v>
      </c>
      <c r="L83" s="37">
        <v>-156223.29949999999</v>
      </c>
      <c r="M83" s="37">
        <f t="shared" si="149"/>
        <v>16995472.481000002</v>
      </c>
      <c r="N83" s="37">
        <v>0</v>
      </c>
      <c r="O83" s="37">
        <v>-156223.29949999999</v>
      </c>
      <c r="P83" s="37">
        <f t="shared" si="150"/>
        <v>16839249.181500003</v>
      </c>
      <c r="Q83" s="37">
        <v>0</v>
      </c>
      <c r="R83" s="37">
        <v>-156223.29949999999</v>
      </c>
      <c r="S83" s="37">
        <f t="shared" si="151"/>
        <v>16683025.882000003</v>
      </c>
      <c r="T83" s="37">
        <v>0</v>
      </c>
      <c r="U83" s="37">
        <v>-156223.29949999999</v>
      </c>
      <c r="V83" s="37">
        <f t="shared" si="152"/>
        <v>16526802.582500003</v>
      </c>
      <c r="W83" s="37">
        <v>0</v>
      </c>
      <c r="X83" s="37">
        <v>-156223.29949999999</v>
      </c>
      <c r="Y83" s="37">
        <f t="shared" si="153"/>
        <v>16370579.283000004</v>
      </c>
      <c r="Z83" s="37">
        <v>0</v>
      </c>
      <c r="AA83" s="37">
        <v>-156223.29949999999</v>
      </c>
      <c r="AB83" s="37">
        <f t="shared" si="154"/>
        <v>16214355.983500004</v>
      </c>
      <c r="AC83" s="37">
        <v>0</v>
      </c>
      <c r="AD83" s="37">
        <v>-156223.29949999999</v>
      </c>
      <c r="AE83" s="37">
        <f t="shared" si="155"/>
        <v>16058132.684000004</v>
      </c>
      <c r="AF83" s="37">
        <v>0</v>
      </c>
      <c r="AG83" s="37">
        <v>-156223.29949999999</v>
      </c>
      <c r="AH83" s="37">
        <f t="shared" si="156"/>
        <v>15901909.384500004</v>
      </c>
      <c r="AI83" s="37">
        <v>0</v>
      </c>
      <c r="AJ83" s="37">
        <v>-156223.29949999999</v>
      </c>
      <c r="AK83" s="37">
        <f t="shared" si="157"/>
        <v>15745686.085000005</v>
      </c>
      <c r="AL83" s="37">
        <v>0</v>
      </c>
      <c r="AM83" s="37">
        <v>-156223.29949999999</v>
      </c>
      <c r="AN83" s="37">
        <f t="shared" si="158"/>
        <v>15589462.785500005</v>
      </c>
      <c r="AO83" s="37">
        <v>0</v>
      </c>
      <c r="AP83" s="37">
        <v>-156223.29949999999</v>
      </c>
      <c r="AQ83" s="37">
        <f t="shared" si="159"/>
        <v>15433239.486000005</v>
      </c>
      <c r="AR83" s="37">
        <v>0</v>
      </c>
      <c r="AS83" s="37">
        <v>-156223.29949999999</v>
      </c>
      <c r="AT83" s="37">
        <f t="shared" si="160"/>
        <v>15277016.186500005</v>
      </c>
      <c r="AU83" s="37">
        <v>0</v>
      </c>
      <c r="AV83" s="37">
        <v>-156223.29949999999</v>
      </c>
      <c r="AW83" s="37">
        <f t="shared" si="161"/>
        <v>15120792.887000006</v>
      </c>
      <c r="AX83" s="37">
        <v>0</v>
      </c>
      <c r="AY83" s="37">
        <v>-156223.29949999999</v>
      </c>
      <c r="AZ83" s="37">
        <f t="shared" si="162"/>
        <v>14964569.587500006</v>
      </c>
      <c r="BA83" s="37">
        <v>0</v>
      </c>
      <c r="BB83" s="37">
        <v>-156223.29949999999</v>
      </c>
      <c r="BC83" s="37">
        <f t="shared" si="163"/>
        <v>14808346.288000006</v>
      </c>
      <c r="BD83" s="37">
        <v>0</v>
      </c>
      <c r="BE83" s="37">
        <v>-156223.29949999999</v>
      </c>
      <c r="BF83" s="37">
        <f t="shared" si="164"/>
        <v>14652122.988500006</v>
      </c>
      <c r="BG83" s="37">
        <v>0</v>
      </c>
      <c r="BH83" s="37">
        <v>-156223.29949999999</v>
      </c>
      <c r="BI83" s="37">
        <f t="shared" si="165"/>
        <v>14495899.689000007</v>
      </c>
      <c r="BK83" s="249">
        <f t="shared" si="166"/>
        <v>14495899.689000007</v>
      </c>
      <c r="BL83" s="49"/>
    </row>
    <row r="84" spans="1:64">
      <c r="A84" s="23" t="s">
        <v>271</v>
      </c>
      <c r="B84" s="23" t="str">
        <f t="shared" si="145"/>
        <v>CAEE</v>
      </c>
      <c r="C84" s="23" t="s">
        <v>272</v>
      </c>
      <c r="D84" s="23" t="s">
        <v>46</v>
      </c>
      <c r="E84" s="23" t="str">
        <f t="shared" si="146"/>
        <v>GNLPCAEE</v>
      </c>
      <c r="F84" s="23" t="str">
        <f t="shared" si="147"/>
        <v>GNLPCAEE</v>
      </c>
      <c r="G84" s="31">
        <v>3682951.7399999998</v>
      </c>
      <c r="H84" s="37">
        <v>0</v>
      </c>
      <c r="I84" s="37">
        <v>-2862.7488333333349</v>
      </c>
      <c r="J84" s="37">
        <f t="shared" si="148"/>
        <v>3680088.9911666666</v>
      </c>
      <c r="K84" s="37">
        <v>0</v>
      </c>
      <c r="L84" s="37">
        <v>-2862.7488333333349</v>
      </c>
      <c r="M84" s="37">
        <f t="shared" si="149"/>
        <v>3677226.2423333335</v>
      </c>
      <c r="N84" s="37">
        <v>0</v>
      </c>
      <c r="O84" s="37">
        <v>-2862.7488333333349</v>
      </c>
      <c r="P84" s="37">
        <f t="shared" si="150"/>
        <v>3674363.4935000003</v>
      </c>
      <c r="Q84" s="37">
        <v>0</v>
      </c>
      <c r="R84" s="37">
        <v>-2862.7488333333349</v>
      </c>
      <c r="S84" s="37">
        <f t="shared" si="151"/>
        <v>3671500.7446666672</v>
      </c>
      <c r="T84" s="37">
        <v>0</v>
      </c>
      <c r="U84" s="37">
        <v>-2862.7488333333349</v>
      </c>
      <c r="V84" s="37">
        <f t="shared" si="152"/>
        <v>3668637.995833334</v>
      </c>
      <c r="W84" s="37">
        <v>0</v>
      </c>
      <c r="X84" s="37">
        <v>-2862.7488333333349</v>
      </c>
      <c r="Y84" s="37">
        <f t="shared" si="153"/>
        <v>3665775.2470000009</v>
      </c>
      <c r="Z84" s="37">
        <v>0</v>
      </c>
      <c r="AA84" s="37">
        <v>-2862.7488333333349</v>
      </c>
      <c r="AB84" s="37">
        <f t="shared" si="154"/>
        <v>3662912.4981666678</v>
      </c>
      <c r="AC84" s="37">
        <v>0</v>
      </c>
      <c r="AD84" s="37">
        <v>-2862.7488333333349</v>
      </c>
      <c r="AE84" s="37">
        <f t="shared" si="155"/>
        <v>3660049.7493333346</v>
      </c>
      <c r="AF84" s="37">
        <v>0</v>
      </c>
      <c r="AG84" s="37">
        <v>-2862.7488333333349</v>
      </c>
      <c r="AH84" s="37">
        <f t="shared" si="156"/>
        <v>3657187.0005000015</v>
      </c>
      <c r="AI84" s="37">
        <v>0</v>
      </c>
      <c r="AJ84" s="37">
        <v>-2862.7488333333349</v>
      </c>
      <c r="AK84" s="37">
        <f t="shared" si="157"/>
        <v>3654324.2516666683</v>
      </c>
      <c r="AL84" s="37">
        <v>0</v>
      </c>
      <c r="AM84" s="37">
        <v>-2862.7488333333349</v>
      </c>
      <c r="AN84" s="37">
        <f t="shared" si="158"/>
        <v>3651461.5028333352</v>
      </c>
      <c r="AO84" s="37">
        <v>0</v>
      </c>
      <c r="AP84" s="37">
        <v>-2862.7488333333349</v>
      </c>
      <c r="AQ84" s="37">
        <f t="shared" si="159"/>
        <v>3648598.7540000021</v>
      </c>
      <c r="AR84" s="37">
        <v>0</v>
      </c>
      <c r="AS84" s="37">
        <v>-2862.7488333333349</v>
      </c>
      <c r="AT84" s="37">
        <f t="shared" si="160"/>
        <v>3645736.0051666689</v>
      </c>
      <c r="AU84" s="37">
        <v>0</v>
      </c>
      <c r="AV84" s="37">
        <v>-2862.7488333333349</v>
      </c>
      <c r="AW84" s="37">
        <f t="shared" si="161"/>
        <v>3642873.2563333358</v>
      </c>
      <c r="AX84" s="37">
        <v>0</v>
      </c>
      <c r="AY84" s="37">
        <v>-2862.7488333333349</v>
      </c>
      <c r="AZ84" s="37">
        <f t="shared" si="162"/>
        <v>3640010.5075000026</v>
      </c>
      <c r="BA84" s="37">
        <v>0</v>
      </c>
      <c r="BB84" s="37">
        <v>-2862.7488333333349</v>
      </c>
      <c r="BC84" s="37">
        <f t="shared" si="163"/>
        <v>3637147.7586666695</v>
      </c>
      <c r="BD84" s="37">
        <v>0</v>
      </c>
      <c r="BE84" s="37">
        <v>-2862.7488333333349</v>
      </c>
      <c r="BF84" s="37">
        <f t="shared" si="164"/>
        <v>3634285.0098333363</v>
      </c>
      <c r="BG84" s="37">
        <v>0</v>
      </c>
      <c r="BH84" s="37">
        <v>-2862.7488333333349</v>
      </c>
      <c r="BI84" s="37">
        <f t="shared" si="165"/>
        <v>3631422.2610000032</v>
      </c>
      <c r="BK84" s="249">
        <f t="shared" si="166"/>
        <v>3631422.2610000032</v>
      </c>
      <c r="BL84" s="49"/>
    </row>
    <row r="85" spans="1:64">
      <c r="A85" s="23" t="s">
        <v>21</v>
      </c>
      <c r="G85" s="250">
        <f>SUBTOTAL(9,G59:G84)</f>
        <v>1277442860.74</v>
      </c>
      <c r="H85" s="251">
        <f t="shared" ref="H85:AV85" si="188">SUBTOTAL(9,H59:H84)</f>
        <v>8013448.7076780489</v>
      </c>
      <c r="I85" s="251">
        <f t="shared" ref="I85" si="189">SUBTOTAL(9,I59:I84)</f>
        <v>-2996070.4738333332</v>
      </c>
      <c r="J85" s="251">
        <f t="shared" si="188"/>
        <v>1282460238.9738445</v>
      </c>
      <c r="K85" s="251">
        <f t="shared" ref="K85:L85" si="190">SUBTOTAL(9,K59:K84)</f>
        <v>7727697.0285031339</v>
      </c>
      <c r="L85" s="251">
        <f t="shared" si="190"/>
        <v>-2996070.4738333332</v>
      </c>
      <c r="M85" s="251">
        <f t="shared" si="188"/>
        <v>1287191865.5285144</v>
      </c>
      <c r="N85" s="251">
        <f t="shared" si="188"/>
        <v>7546807.4083899073</v>
      </c>
      <c r="O85" s="251">
        <f t="shared" si="188"/>
        <v>-2996070.4738333332</v>
      </c>
      <c r="P85" s="251">
        <f t="shared" si="188"/>
        <v>1291742602.4630711</v>
      </c>
      <c r="Q85" s="251">
        <f t="shared" si="188"/>
        <v>6512673.8220568877</v>
      </c>
      <c r="R85" s="251">
        <f t="shared" si="188"/>
        <v>-2996070.4738333332</v>
      </c>
      <c r="S85" s="251">
        <f t="shared" si="188"/>
        <v>1295259205.8112946</v>
      </c>
      <c r="T85" s="251">
        <f t="shared" si="188"/>
        <v>8755528.558284713</v>
      </c>
      <c r="U85" s="251">
        <f t="shared" si="188"/>
        <v>-2996070.4738333332</v>
      </c>
      <c r="V85" s="251">
        <f t="shared" si="188"/>
        <v>1301018663.8957458</v>
      </c>
      <c r="W85" s="251">
        <f t="shared" si="188"/>
        <v>17983167.445924371</v>
      </c>
      <c r="X85" s="251">
        <f t="shared" si="188"/>
        <v>-2996070.4738333332</v>
      </c>
      <c r="Y85" s="251">
        <f t="shared" si="188"/>
        <v>1316005760.8678367</v>
      </c>
      <c r="Z85" s="251">
        <f t="shared" si="188"/>
        <v>2565775.8912500446</v>
      </c>
      <c r="AA85" s="251">
        <f t="shared" si="188"/>
        <v>-2996070.4738333332</v>
      </c>
      <c r="AB85" s="251">
        <f t="shared" si="188"/>
        <v>1315575466.2852535</v>
      </c>
      <c r="AC85" s="251">
        <f t="shared" si="188"/>
        <v>1740020.4536329738</v>
      </c>
      <c r="AD85" s="251">
        <f t="shared" si="188"/>
        <v>-2996070.4738333332</v>
      </c>
      <c r="AE85" s="251">
        <f t="shared" si="188"/>
        <v>1314319416.265053</v>
      </c>
      <c r="AF85" s="251">
        <f t="shared" si="188"/>
        <v>3050238.1555220364</v>
      </c>
      <c r="AG85" s="251">
        <f t="shared" si="188"/>
        <v>-2996070.4738333332</v>
      </c>
      <c r="AH85" s="251">
        <f t="shared" si="188"/>
        <v>1314373583.9467418</v>
      </c>
      <c r="AI85" s="251">
        <f t="shared" si="188"/>
        <v>6613833.3628019122</v>
      </c>
      <c r="AJ85" s="251">
        <f t="shared" si="188"/>
        <v>-2996070.4738333332</v>
      </c>
      <c r="AK85" s="251">
        <f t="shared" si="188"/>
        <v>1317991346.8357105</v>
      </c>
      <c r="AL85" s="251">
        <f t="shared" si="188"/>
        <v>4047135.4750396772</v>
      </c>
      <c r="AM85" s="251">
        <f t="shared" si="188"/>
        <v>-2996070.4738333332</v>
      </c>
      <c r="AN85" s="251">
        <f t="shared" si="188"/>
        <v>1319042411.8369169</v>
      </c>
      <c r="AO85" s="251">
        <f t="shared" si="188"/>
        <v>6332774.0831695627</v>
      </c>
      <c r="AP85" s="251">
        <f t="shared" si="188"/>
        <v>-2996070.4738333332</v>
      </c>
      <c r="AQ85" s="251">
        <f t="shared" si="188"/>
        <v>1322379115.4462528</v>
      </c>
      <c r="AR85" s="251">
        <f t="shared" si="188"/>
        <v>4278168.7997808391</v>
      </c>
      <c r="AS85" s="251">
        <f t="shared" si="188"/>
        <v>-2996070.4738333332</v>
      </c>
      <c r="AT85" s="251">
        <f t="shared" si="188"/>
        <v>1323661213.7722006</v>
      </c>
      <c r="AU85" s="251">
        <f t="shared" si="188"/>
        <v>8817677.1265551355</v>
      </c>
      <c r="AV85" s="251">
        <f t="shared" si="188"/>
        <v>-2996070.4738333332</v>
      </c>
      <c r="AW85" s="251">
        <f t="shared" ref="AW85:BI85" si="191">SUBTOTAL(9,AW59:AW84)</f>
        <v>1329482820.4249222</v>
      </c>
      <c r="AX85" s="251">
        <f t="shared" si="191"/>
        <v>4796721.8509853827</v>
      </c>
      <c r="AY85" s="251">
        <f t="shared" si="191"/>
        <v>-2996070.4738333332</v>
      </c>
      <c r="AZ85" s="251">
        <f t="shared" si="191"/>
        <v>1331283471.8020744</v>
      </c>
      <c r="BA85" s="251">
        <f t="shared" si="191"/>
        <v>6282122.7314996803</v>
      </c>
      <c r="BB85" s="251">
        <f t="shared" si="191"/>
        <v>-2996070.4738333332</v>
      </c>
      <c r="BC85" s="251">
        <f t="shared" si="191"/>
        <v>1334569524.059741</v>
      </c>
      <c r="BD85" s="251">
        <f t="shared" si="191"/>
        <v>7979394.6993794125</v>
      </c>
      <c r="BE85" s="251">
        <f t="shared" si="191"/>
        <v>-2996070.4738333332</v>
      </c>
      <c r="BF85" s="251">
        <f t="shared" si="191"/>
        <v>1339552848.2852867</v>
      </c>
      <c r="BG85" s="251">
        <f t="shared" si="191"/>
        <v>42068892.940204948</v>
      </c>
      <c r="BH85" s="251">
        <f t="shared" si="191"/>
        <v>-2996070.4738333332</v>
      </c>
      <c r="BI85" s="251">
        <f t="shared" si="191"/>
        <v>1378625670.7516577</v>
      </c>
      <c r="BK85" s="252">
        <f>SUBTOTAL(9,BK59:BK84)</f>
        <v>1378625670.7516577</v>
      </c>
    </row>
    <row r="86" spans="1:64">
      <c r="G86" s="31"/>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6"/>
      <c r="AF86" s="136"/>
      <c r="AG86" s="136"/>
      <c r="AH86" s="136"/>
      <c r="AI86" s="136"/>
      <c r="AJ86" s="136"/>
      <c r="AK86" s="136"/>
      <c r="AL86" s="136"/>
      <c r="AM86" s="136"/>
      <c r="AN86" s="136"/>
      <c r="AO86" s="136"/>
      <c r="AP86" s="136"/>
      <c r="AQ86" s="136"/>
      <c r="AR86" s="136"/>
      <c r="AS86" s="136"/>
      <c r="AT86" s="136"/>
      <c r="AU86" s="136"/>
      <c r="AV86" s="136"/>
      <c r="AW86" s="136"/>
      <c r="AX86" s="136"/>
      <c r="AY86" s="136"/>
      <c r="AZ86" s="136"/>
      <c r="BA86" s="136"/>
      <c r="BB86" s="136"/>
      <c r="BC86" s="136"/>
      <c r="BD86" s="136"/>
      <c r="BE86" s="136"/>
      <c r="BF86" s="136"/>
      <c r="BG86" s="136"/>
      <c r="BH86" s="136"/>
      <c r="BI86" s="136"/>
      <c r="BK86" s="249"/>
    </row>
    <row r="87" spans="1:64">
      <c r="A87" s="1" t="s">
        <v>38</v>
      </c>
      <c r="B87" s="1"/>
      <c r="G87" s="31"/>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6"/>
      <c r="AF87" s="136"/>
      <c r="AG87" s="136"/>
      <c r="AH87" s="136"/>
      <c r="AI87" s="136"/>
      <c r="AJ87" s="136"/>
      <c r="AK87" s="136"/>
      <c r="AL87" s="136"/>
      <c r="AM87" s="136"/>
      <c r="AN87" s="136"/>
      <c r="AO87" s="136"/>
      <c r="AP87" s="136"/>
      <c r="AQ87" s="136"/>
      <c r="AR87" s="136"/>
      <c r="AS87" s="136"/>
      <c r="AT87" s="136"/>
      <c r="AU87" s="136"/>
      <c r="AV87" s="136"/>
      <c r="AW87" s="136"/>
      <c r="AX87" s="136"/>
      <c r="AY87" s="136"/>
      <c r="AZ87" s="136"/>
      <c r="BA87" s="136"/>
      <c r="BB87" s="136"/>
      <c r="BC87" s="136"/>
      <c r="BD87" s="136"/>
      <c r="BE87" s="136"/>
      <c r="BF87" s="136"/>
      <c r="BG87" s="136"/>
      <c r="BH87" s="136"/>
      <c r="BI87" s="136"/>
      <c r="BK87" s="249"/>
    </row>
    <row r="88" spans="1:64">
      <c r="A88" s="23" t="s">
        <v>271</v>
      </c>
      <c r="B88" s="23" t="str">
        <f t="shared" ref="B88" si="192">C88</f>
        <v>CAEE</v>
      </c>
      <c r="C88" s="23" t="s">
        <v>272</v>
      </c>
      <c r="D88" s="23" t="s">
        <v>47</v>
      </c>
      <c r="E88" s="23" t="str">
        <f>D88&amp;C88</f>
        <v>MNGPCAEE</v>
      </c>
      <c r="F88" s="23" t="str">
        <f>D88&amp;C88</f>
        <v>MNGPCAEE</v>
      </c>
      <c r="G88" s="31">
        <v>1854827.92</v>
      </c>
      <c r="H88" s="37">
        <v>0</v>
      </c>
      <c r="I88" s="37">
        <v>0</v>
      </c>
      <c r="J88" s="37">
        <f>G88+H88+I88</f>
        <v>1854827.92</v>
      </c>
      <c r="K88" s="37">
        <v>0</v>
      </c>
      <c r="L88" s="37">
        <v>0</v>
      </c>
      <c r="M88" s="37">
        <f>J88+K88+L88</f>
        <v>1854827.92</v>
      </c>
      <c r="N88" s="37">
        <v>0</v>
      </c>
      <c r="O88" s="37">
        <v>0</v>
      </c>
      <c r="P88" s="37">
        <f>M88+N88+O88</f>
        <v>1854827.92</v>
      </c>
      <c r="Q88" s="37">
        <v>0</v>
      </c>
      <c r="R88" s="37">
        <v>0</v>
      </c>
      <c r="S88" s="37">
        <f>P88+Q88+R88</f>
        <v>1854827.92</v>
      </c>
      <c r="T88" s="37">
        <v>0</v>
      </c>
      <c r="U88" s="37">
        <v>0</v>
      </c>
      <c r="V88" s="37">
        <f>S88+T88+U88</f>
        <v>1854827.92</v>
      </c>
      <c r="W88" s="37">
        <v>0</v>
      </c>
      <c r="X88" s="37">
        <v>0</v>
      </c>
      <c r="Y88" s="37">
        <f>V88+W88+X88</f>
        <v>1854827.92</v>
      </c>
      <c r="Z88" s="37">
        <v>0</v>
      </c>
      <c r="AA88" s="37">
        <v>0</v>
      </c>
      <c r="AB88" s="37">
        <f>Y88+Z88+AA88</f>
        <v>1854827.92</v>
      </c>
      <c r="AC88" s="37">
        <v>0</v>
      </c>
      <c r="AD88" s="37">
        <v>0</v>
      </c>
      <c r="AE88" s="37">
        <f>AB88+AC88+AD88</f>
        <v>1854827.92</v>
      </c>
      <c r="AF88" s="37">
        <v>0</v>
      </c>
      <c r="AG88" s="37">
        <v>0</v>
      </c>
      <c r="AH88" s="37">
        <f>AE88+AF88+AG88</f>
        <v>1854827.92</v>
      </c>
      <c r="AI88" s="37">
        <v>0</v>
      </c>
      <c r="AJ88" s="37">
        <v>0</v>
      </c>
      <c r="AK88" s="37">
        <f>AH88+AI88+AJ88</f>
        <v>1854827.92</v>
      </c>
      <c r="AL88" s="37">
        <v>0</v>
      </c>
      <c r="AM88" s="37">
        <v>0</v>
      </c>
      <c r="AN88" s="37">
        <f>AK88+AL88+AM88</f>
        <v>1854827.92</v>
      </c>
      <c r="AO88" s="37">
        <v>0</v>
      </c>
      <c r="AP88" s="37">
        <v>0</v>
      </c>
      <c r="AQ88" s="37">
        <f>AN88+AO88+AP88</f>
        <v>1854827.92</v>
      </c>
      <c r="AR88" s="37">
        <v>0</v>
      </c>
      <c r="AS88" s="37">
        <v>0</v>
      </c>
      <c r="AT88" s="37">
        <f>AQ88+AR88+AS88</f>
        <v>1854827.92</v>
      </c>
      <c r="AU88" s="37">
        <v>0</v>
      </c>
      <c r="AV88" s="37">
        <v>0</v>
      </c>
      <c r="AW88" s="37">
        <f>AT88+AU88+AV88</f>
        <v>1854827.92</v>
      </c>
      <c r="AX88" s="37">
        <v>0</v>
      </c>
      <c r="AY88" s="37">
        <v>0</v>
      </c>
      <c r="AZ88" s="37">
        <f>AW88+AX88+AY88</f>
        <v>1854827.92</v>
      </c>
      <c r="BA88" s="37">
        <v>0</v>
      </c>
      <c r="BB88" s="37">
        <v>0</v>
      </c>
      <c r="BC88" s="37">
        <f>AZ88+BA88+BB88</f>
        <v>1854827.92</v>
      </c>
      <c r="BD88" s="37">
        <v>0</v>
      </c>
      <c r="BE88" s="37">
        <v>0</v>
      </c>
      <c r="BF88" s="37">
        <f>BC88+BD88+BE88</f>
        <v>1854827.92</v>
      </c>
      <c r="BG88" s="37">
        <v>0</v>
      </c>
      <c r="BH88" s="37">
        <v>0</v>
      </c>
      <c r="BI88" s="37">
        <f>BF88+BG88+BH88</f>
        <v>1854827.92</v>
      </c>
      <c r="BK88" s="249">
        <f>BI88</f>
        <v>1854827.92</v>
      </c>
      <c r="BL88" s="49"/>
    </row>
    <row r="89" spans="1:64">
      <c r="A89" s="23" t="s">
        <v>39</v>
      </c>
      <c r="G89" s="250">
        <f>SUBTOTAL(9,G88)</f>
        <v>1854827.92</v>
      </c>
      <c r="H89" s="251">
        <f t="shared" ref="H89:AV89" si="193">SUBTOTAL(9,H88)</f>
        <v>0</v>
      </c>
      <c r="I89" s="251">
        <f t="shared" ref="I89" si="194">SUBTOTAL(9,I88)</f>
        <v>0</v>
      </c>
      <c r="J89" s="251">
        <f t="shared" si="193"/>
        <v>1854827.92</v>
      </c>
      <c r="K89" s="251">
        <f t="shared" ref="K89:L89" si="195">SUBTOTAL(9,K88)</f>
        <v>0</v>
      </c>
      <c r="L89" s="251">
        <f t="shared" si="195"/>
        <v>0</v>
      </c>
      <c r="M89" s="251">
        <f t="shared" si="193"/>
        <v>1854827.92</v>
      </c>
      <c r="N89" s="251">
        <f t="shared" si="193"/>
        <v>0</v>
      </c>
      <c r="O89" s="251">
        <f t="shared" si="193"/>
        <v>0</v>
      </c>
      <c r="P89" s="251">
        <f t="shared" si="193"/>
        <v>1854827.92</v>
      </c>
      <c r="Q89" s="251">
        <f t="shared" si="193"/>
        <v>0</v>
      </c>
      <c r="R89" s="251">
        <f t="shared" si="193"/>
        <v>0</v>
      </c>
      <c r="S89" s="251">
        <f t="shared" si="193"/>
        <v>1854827.92</v>
      </c>
      <c r="T89" s="251">
        <f t="shared" si="193"/>
        <v>0</v>
      </c>
      <c r="U89" s="251">
        <f t="shared" si="193"/>
        <v>0</v>
      </c>
      <c r="V89" s="251">
        <f t="shared" si="193"/>
        <v>1854827.92</v>
      </c>
      <c r="W89" s="251">
        <f t="shared" si="193"/>
        <v>0</v>
      </c>
      <c r="X89" s="251">
        <f t="shared" si="193"/>
        <v>0</v>
      </c>
      <c r="Y89" s="251">
        <f t="shared" si="193"/>
        <v>1854827.92</v>
      </c>
      <c r="Z89" s="251">
        <f t="shared" si="193"/>
        <v>0</v>
      </c>
      <c r="AA89" s="251">
        <f t="shared" si="193"/>
        <v>0</v>
      </c>
      <c r="AB89" s="251">
        <f t="shared" si="193"/>
        <v>1854827.92</v>
      </c>
      <c r="AC89" s="251">
        <f t="shared" si="193"/>
        <v>0</v>
      </c>
      <c r="AD89" s="251">
        <f t="shared" si="193"/>
        <v>0</v>
      </c>
      <c r="AE89" s="251">
        <f t="shared" si="193"/>
        <v>1854827.92</v>
      </c>
      <c r="AF89" s="251">
        <f t="shared" si="193"/>
        <v>0</v>
      </c>
      <c r="AG89" s="251">
        <f t="shared" si="193"/>
        <v>0</v>
      </c>
      <c r="AH89" s="251">
        <f t="shared" si="193"/>
        <v>1854827.92</v>
      </c>
      <c r="AI89" s="251">
        <f t="shared" si="193"/>
        <v>0</v>
      </c>
      <c r="AJ89" s="251">
        <f t="shared" si="193"/>
        <v>0</v>
      </c>
      <c r="AK89" s="251">
        <f t="shared" si="193"/>
        <v>1854827.92</v>
      </c>
      <c r="AL89" s="251">
        <f t="shared" si="193"/>
        <v>0</v>
      </c>
      <c r="AM89" s="251">
        <f t="shared" si="193"/>
        <v>0</v>
      </c>
      <c r="AN89" s="251">
        <f t="shared" si="193"/>
        <v>1854827.92</v>
      </c>
      <c r="AO89" s="251">
        <f t="shared" si="193"/>
        <v>0</v>
      </c>
      <c r="AP89" s="251">
        <f t="shared" si="193"/>
        <v>0</v>
      </c>
      <c r="AQ89" s="251">
        <f t="shared" si="193"/>
        <v>1854827.92</v>
      </c>
      <c r="AR89" s="251">
        <f t="shared" si="193"/>
        <v>0</v>
      </c>
      <c r="AS89" s="251">
        <f t="shared" si="193"/>
        <v>0</v>
      </c>
      <c r="AT89" s="251">
        <f t="shared" si="193"/>
        <v>1854827.92</v>
      </c>
      <c r="AU89" s="251">
        <f t="shared" si="193"/>
        <v>0</v>
      </c>
      <c r="AV89" s="251">
        <f t="shared" si="193"/>
        <v>0</v>
      </c>
      <c r="AW89" s="251">
        <f t="shared" ref="AW89:BI89" si="196">SUBTOTAL(9,AW88)</f>
        <v>1854827.92</v>
      </c>
      <c r="AX89" s="251">
        <f t="shared" si="196"/>
        <v>0</v>
      </c>
      <c r="AY89" s="251">
        <f t="shared" si="196"/>
        <v>0</v>
      </c>
      <c r="AZ89" s="251">
        <f t="shared" si="196"/>
        <v>1854827.92</v>
      </c>
      <c r="BA89" s="251">
        <f t="shared" si="196"/>
        <v>0</v>
      </c>
      <c r="BB89" s="251">
        <f t="shared" si="196"/>
        <v>0</v>
      </c>
      <c r="BC89" s="251">
        <f t="shared" si="196"/>
        <v>1854827.92</v>
      </c>
      <c r="BD89" s="251">
        <f t="shared" si="196"/>
        <v>0</v>
      </c>
      <c r="BE89" s="251">
        <f t="shared" si="196"/>
        <v>0</v>
      </c>
      <c r="BF89" s="251">
        <f t="shared" si="196"/>
        <v>1854827.92</v>
      </c>
      <c r="BG89" s="251">
        <f t="shared" si="196"/>
        <v>0</v>
      </c>
      <c r="BH89" s="251">
        <f t="shared" si="196"/>
        <v>0</v>
      </c>
      <c r="BI89" s="251">
        <f t="shared" si="196"/>
        <v>1854827.92</v>
      </c>
      <c r="BK89" s="252">
        <f>SUBTOTAL(9,BK88)</f>
        <v>1854827.92</v>
      </c>
    </row>
    <row r="90" spans="1:64">
      <c r="G90" s="31"/>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K90" s="249"/>
    </row>
    <row r="91" spans="1:64">
      <c r="A91" s="1" t="s">
        <v>37</v>
      </c>
      <c r="B91" s="1"/>
      <c r="G91" s="31"/>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c r="BI91" s="37"/>
      <c r="BK91" s="249"/>
    </row>
    <row r="92" spans="1:64">
      <c r="A92" s="28" t="s">
        <v>10</v>
      </c>
      <c r="B92" s="23" t="str">
        <f t="shared" ref="B92:B115" si="197">C92</f>
        <v>CA</v>
      </c>
      <c r="C92" s="139" t="s">
        <v>26</v>
      </c>
      <c r="D92" s="28" t="s">
        <v>48</v>
      </c>
      <c r="E92" s="23" t="str">
        <f t="shared" ref="E92:E115" si="198">D92&amp;C92</f>
        <v>INTPCA</v>
      </c>
      <c r="F92" s="28" t="str">
        <f t="shared" ref="F92:F115" si="199">D92&amp;C92</f>
        <v>INTPCA</v>
      </c>
      <c r="G92" s="31">
        <v>481167.06</v>
      </c>
      <c r="H92" s="37">
        <v>0</v>
      </c>
      <c r="I92" s="37">
        <v>0</v>
      </c>
      <c r="J92" s="37">
        <f t="shared" ref="J92:J115" si="200">G92+H92+I92</f>
        <v>481167.06</v>
      </c>
      <c r="K92" s="37">
        <v>0</v>
      </c>
      <c r="L92" s="37">
        <v>0</v>
      </c>
      <c r="M92" s="37">
        <f t="shared" ref="M92:M115" si="201">J92+K92+L92</f>
        <v>481167.06</v>
      </c>
      <c r="N92" s="37">
        <v>0</v>
      </c>
      <c r="O92" s="37">
        <v>0</v>
      </c>
      <c r="P92" s="37">
        <f t="shared" ref="P92:P115" si="202">M92+N92+O92</f>
        <v>481167.06</v>
      </c>
      <c r="Q92" s="37">
        <v>0</v>
      </c>
      <c r="R92" s="37">
        <v>0</v>
      </c>
      <c r="S92" s="37">
        <f t="shared" ref="S92:S115" si="203">P92+Q92+R92</f>
        <v>481167.06</v>
      </c>
      <c r="T92" s="37">
        <v>0</v>
      </c>
      <c r="U92" s="37">
        <v>0</v>
      </c>
      <c r="V92" s="37">
        <f t="shared" ref="V92:V115" si="204">S92+T92+U92</f>
        <v>481167.06</v>
      </c>
      <c r="W92" s="37">
        <v>0</v>
      </c>
      <c r="X92" s="37">
        <v>0</v>
      </c>
      <c r="Y92" s="37">
        <f t="shared" ref="Y92:Y115" si="205">V92+W92+X92</f>
        <v>481167.06</v>
      </c>
      <c r="Z92" s="37">
        <v>0</v>
      </c>
      <c r="AA92" s="37">
        <v>0</v>
      </c>
      <c r="AB92" s="37">
        <f t="shared" ref="AB92:AB115" si="206">Y92+Z92+AA92</f>
        <v>481167.06</v>
      </c>
      <c r="AC92" s="37">
        <v>0</v>
      </c>
      <c r="AD92" s="37">
        <v>0</v>
      </c>
      <c r="AE92" s="37">
        <f t="shared" ref="AE92:AE115" si="207">AB92+AC92+AD92</f>
        <v>481167.06</v>
      </c>
      <c r="AF92" s="37">
        <v>0</v>
      </c>
      <c r="AG92" s="37">
        <v>0</v>
      </c>
      <c r="AH92" s="37">
        <f t="shared" ref="AH92:AH115" si="208">AE92+AF92+AG92</f>
        <v>481167.06</v>
      </c>
      <c r="AI92" s="37">
        <v>0</v>
      </c>
      <c r="AJ92" s="37">
        <v>0</v>
      </c>
      <c r="AK92" s="37">
        <f t="shared" ref="AK92:AK115" si="209">AH92+AI92+AJ92</f>
        <v>481167.06</v>
      </c>
      <c r="AL92" s="37">
        <v>0</v>
      </c>
      <c r="AM92" s="37">
        <v>0</v>
      </c>
      <c r="AN92" s="37">
        <f t="shared" ref="AN92:AN115" si="210">AK92+AL92+AM92</f>
        <v>481167.06</v>
      </c>
      <c r="AO92" s="37">
        <v>0</v>
      </c>
      <c r="AP92" s="37">
        <v>0</v>
      </c>
      <c r="AQ92" s="37">
        <f t="shared" ref="AQ92:AQ115" si="211">AN92+AO92+AP92</f>
        <v>481167.06</v>
      </c>
      <c r="AR92" s="37">
        <v>0</v>
      </c>
      <c r="AS92" s="37">
        <v>0</v>
      </c>
      <c r="AT92" s="37">
        <f t="shared" ref="AT92:AT115" si="212">AQ92+AR92+AS92</f>
        <v>481167.06</v>
      </c>
      <c r="AU92" s="37">
        <v>0</v>
      </c>
      <c r="AV92" s="37">
        <v>0</v>
      </c>
      <c r="AW92" s="37">
        <f t="shared" ref="AW92:AW115" si="213">AT92+AU92+AV92</f>
        <v>481167.06</v>
      </c>
      <c r="AX92" s="37">
        <v>0</v>
      </c>
      <c r="AY92" s="37">
        <v>0</v>
      </c>
      <c r="AZ92" s="37">
        <f t="shared" ref="AZ92:AZ115" si="214">AW92+AX92+AY92</f>
        <v>481167.06</v>
      </c>
      <c r="BA92" s="37">
        <v>0</v>
      </c>
      <c r="BB92" s="37">
        <v>0</v>
      </c>
      <c r="BC92" s="37">
        <f t="shared" ref="BC92:BC115" si="215">AZ92+BA92+BB92</f>
        <v>481167.06</v>
      </c>
      <c r="BD92" s="37">
        <v>0</v>
      </c>
      <c r="BE92" s="37">
        <v>0</v>
      </c>
      <c r="BF92" s="37">
        <f t="shared" ref="BF92:BF115" si="216">BC92+BD92+BE92</f>
        <v>481167.06</v>
      </c>
      <c r="BG92" s="37">
        <v>636932.31983560545</v>
      </c>
      <c r="BH92" s="37">
        <v>0</v>
      </c>
      <c r="BI92" s="37">
        <f t="shared" ref="BI92:BI115" si="217">BF92+BG92+BH92</f>
        <v>1118099.3798356054</v>
      </c>
      <c r="BJ92" s="28"/>
      <c r="BK92" s="249">
        <f t="shared" ref="BK92:BK115" si="218">BI92</f>
        <v>1118099.3798356054</v>
      </c>
      <c r="BL92" s="49"/>
    </row>
    <row r="93" spans="1:64">
      <c r="A93" s="23" t="s">
        <v>20</v>
      </c>
      <c r="B93" s="23" t="str">
        <f t="shared" si="197"/>
        <v>CN</v>
      </c>
      <c r="C93" s="139" t="s">
        <v>34</v>
      </c>
      <c r="D93" s="23" t="s">
        <v>48</v>
      </c>
      <c r="E93" s="23" t="str">
        <f t="shared" si="198"/>
        <v>INTPCN</v>
      </c>
      <c r="F93" s="23" t="str">
        <f t="shared" si="199"/>
        <v>INTPCN</v>
      </c>
      <c r="G93" s="31">
        <v>176107083.84999999</v>
      </c>
      <c r="H93" s="37">
        <v>0</v>
      </c>
      <c r="I93" s="37">
        <v>-34058.991333333332</v>
      </c>
      <c r="J93" s="37">
        <f t="shared" si="200"/>
        <v>176073024.85866666</v>
      </c>
      <c r="K93" s="37">
        <v>0</v>
      </c>
      <c r="L93" s="37">
        <v>-34058.991333333332</v>
      </c>
      <c r="M93" s="37">
        <f t="shared" si="201"/>
        <v>176038965.86733332</v>
      </c>
      <c r="N93" s="37">
        <v>0</v>
      </c>
      <c r="O93" s="37">
        <v>-34058.991333333332</v>
      </c>
      <c r="P93" s="37">
        <f t="shared" si="202"/>
        <v>176004906.87599999</v>
      </c>
      <c r="Q93" s="37">
        <v>0</v>
      </c>
      <c r="R93" s="37">
        <v>-34058.991333333332</v>
      </c>
      <c r="S93" s="37">
        <f t="shared" si="203"/>
        <v>175970847.88466665</v>
      </c>
      <c r="T93" s="37">
        <v>0</v>
      </c>
      <c r="U93" s="37">
        <v>-34058.991333333332</v>
      </c>
      <c r="V93" s="37">
        <f t="shared" si="204"/>
        <v>175936788.89333332</v>
      </c>
      <c r="W93" s="37">
        <v>0</v>
      </c>
      <c r="X93" s="37">
        <v>-34058.991333333332</v>
      </c>
      <c r="Y93" s="37">
        <f t="shared" si="205"/>
        <v>175902729.90199998</v>
      </c>
      <c r="Z93" s="37">
        <v>0</v>
      </c>
      <c r="AA93" s="37">
        <v>-34058.991333333332</v>
      </c>
      <c r="AB93" s="37">
        <f t="shared" si="206"/>
        <v>175868670.91066664</v>
      </c>
      <c r="AC93" s="37">
        <v>0</v>
      </c>
      <c r="AD93" s="37">
        <v>-34058.991333333332</v>
      </c>
      <c r="AE93" s="37">
        <f t="shared" si="207"/>
        <v>175834611.91933331</v>
      </c>
      <c r="AF93" s="37">
        <v>0</v>
      </c>
      <c r="AG93" s="37">
        <v>-34058.991333333332</v>
      </c>
      <c r="AH93" s="37">
        <f t="shared" si="208"/>
        <v>175800552.92799997</v>
      </c>
      <c r="AI93" s="37">
        <v>0</v>
      </c>
      <c r="AJ93" s="37">
        <v>-34058.991333333332</v>
      </c>
      <c r="AK93" s="37">
        <f t="shared" si="209"/>
        <v>175766493.93666664</v>
      </c>
      <c r="AL93" s="37">
        <v>0</v>
      </c>
      <c r="AM93" s="37">
        <v>-34058.991333333332</v>
      </c>
      <c r="AN93" s="37">
        <f t="shared" si="210"/>
        <v>175732434.9453333</v>
      </c>
      <c r="AO93" s="37">
        <v>0</v>
      </c>
      <c r="AP93" s="37">
        <v>-34058.991333333332</v>
      </c>
      <c r="AQ93" s="37">
        <f t="shared" si="211"/>
        <v>175698375.95399997</v>
      </c>
      <c r="AR93" s="37">
        <v>0</v>
      </c>
      <c r="AS93" s="37">
        <v>-34058.991333333332</v>
      </c>
      <c r="AT93" s="37">
        <f t="shared" si="212"/>
        <v>175664316.96266663</v>
      </c>
      <c r="AU93" s="37">
        <v>0</v>
      </c>
      <c r="AV93" s="37">
        <v>-34058.991333333332</v>
      </c>
      <c r="AW93" s="37">
        <f t="shared" si="213"/>
        <v>175630257.9713333</v>
      </c>
      <c r="AX93" s="37">
        <v>0</v>
      </c>
      <c r="AY93" s="37">
        <v>-34058.991333333332</v>
      </c>
      <c r="AZ93" s="37">
        <f t="shared" si="214"/>
        <v>175596198.97999996</v>
      </c>
      <c r="BA93" s="37">
        <v>0</v>
      </c>
      <c r="BB93" s="37">
        <v>-34058.991333333332</v>
      </c>
      <c r="BC93" s="37">
        <f t="shared" si="215"/>
        <v>175562139.98866662</v>
      </c>
      <c r="BD93" s="37">
        <v>0</v>
      </c>
      <c r="BE93" s="37">
        <v>-34058.991333333332</v>
      </c>
      <c r="BF93" s="37">
        <f t="shared" si="216"/>
        <v>175528080.99733329</v>
      </c>
      <c r="BG93" s="37">
        <v>0</v>
      </c>
      <c r="BH93" s="37">
        <v>-34058.991333333332</v>
      </c>
      <c r="BI93" s="37">
        <f t="shared" si="217"/>
        <v>175494022.00599995</v>
      </c>
      <c r="BK93" s="249">
        <f t="shared" si="218"/>
        <v>175494022.00599995</v>
      </c>
      <c r="BL93" s="49"/>
    </row>
    <row r="94" spans="1:64">
      <c r="A94" s="23" t="s">
        <v>267</v>
      </c>
      <c r="B94" s="23" t="str">
        <f t="shared" si="197"/>
        <v>JBG</v>
      </c>
      <c r="C94" s="140" t="s">
        <v>266</v>
      </c>
      <c r="D94" s="23" t="s">
        <v>48</v>
      </c>
      <c r="E94" s="23" t="str">
        <f t="shared" si="198"/>
        <v>INTPJBG</v>
      </c>
      <c r="F94" s="23" t="str">
        <f t="shared" si="199"/>
        <v>INTPJBG</v>
      </c>
      <c r="G94" s="31">
        <v>2131834.59</v>
      </c>
      <c r="H94" s="37">
        <v>0</v>
      </c>
      <c r="I94" s="37">
        <v>0</v>
      </c>
      <c r="J94" s="37">
        <f t="shared" si="200"/>
        <v>2131834.59</v>
      </c>
      <c r="K94" s="37">
        <v>0</v>
      </c>
      <c r="L94" s="37">
        <v>0</v>
      </c>
      <c r="M94" s="37">
        <f t="shared" si="201"/>
        <v>2131834.59</v>
      </c>
      <c r="N94" s="37">
        <v>0</v>
      </c>
      <c r="O94" s="37">
        <v>0</v>
      </c>
      <c r="P94" s="37">
        <f t="shared" si="202"/>
        <v>2131834.59</v>
      </c>
      <c r="Q94" s="37">
        <v>0</v>
      </c>
      <c r="R94" s="37">
        <v>0</v>
      </c>
      <c r="S94" s="37">
        <f t="shared" si="203"/>
        <v>2131834.59</v>
      </c>
      <c r="T94" s="37">
        <v>0</v>
      </c>
      <c r="U94" s="37">
        <v>0</v>
      </c>
      <c r="V94" s="37">
        <f t="shared" si="204"/>
        <v>2131834.59</v>
      </c>
      <c r="W94" s="37">
        <v>0</v>
      </c>
      <c r="X94" s="37">
        <v>0</v>
      </c>
      <c r="Y94" s="37">
        <f t="shared" si="205"/>
        <v>2131834.59</v>
      </c>
      <c r="Z94" s="37">
        <v>0</v>
      </c>
      <c r="AA94" s="37">
        <v>0</v>
      </c>
      <c r="AB94" s="37">
        <f t="shared" si="206"/>
        <v>2131834.59</v>
      </c>
      <c r="AC94" s="37">
        <v>0</v>
      </c>
      <c r="AD94" s="37">
        <v>0</v>
      </c>
      <c r="AE94" s="37">
        <f t="shared" si="207"/>
        <v>2131834.59</v>
      </c>
      <c r="AF94" s="37">
        <v>0</v>
      </c>
      <c r="AG94" s="37">
        <v>0</v>
      </c>
      <c r="AH94" s="37">
        <f t="shared" si="208"/>
        <v>2131834.59</v>
      </c>
      <c r="AI94" s="37">
        <v>0</v>
      </c>
      <c r="AJ94" s="37">
        <v>0</v>
      </c>
      <c r="AK94" s="37">
        <f t="shared" si="209"/>
        <v>2131834.59</v>
      </c>
      <c r="AL94" s="37">
        <v>0</v>
      </c>
      <c r="AM94" s="37">
        <v>0</v>
      </c>
      <c r="AN94" s="37">
        <f t="shared" si="210"/>
        <v>2131834.59</v>
      </c>
      <c r="AO94" s="37">
        <v>0</v>
      </c>
      <c r="AP94" s="37">
        <v>0</v>
      </c>
      <c r="AQ94" s="37">
        <f t="shared" si="211"/>
        <v>2131834.59</v>
      </c>
      <c r="AR94" s="37">
        <v>0</v>
      </c>
      <c r="AS94" s="37">
        <v>0</v>
      </c>
      <c r="AT94" s="37">
        <f t="shared" si="212"/>
        <v>2131834.59</v>
      </c>
      <c r="AU94" s="37">
        <v>0</v>
      </c>
      <c r="AV94" s="37">
        <v>0</v>
      </c>
      <c r="AW94" s="37">
        <f t="shared" si="213"/>
        <v>2131834.59</v>
      </c>
      <c r="AX94" s="37">
        <v>0</v>
      </c>
      <c r="AY94" s="37">
        <v>0</v>
      </c>
      <c r="AZ94" s="37">
        <f t="shared" si="214"/>
        <v>2131834.59</v>
      </c>
      <c r="BA94" s="37">
        <v>0</v>
      </c>
      <c r="BB94" s="37">
        <v>0</v>
      </c>
      <c r="BC94" s="37">
        <f t="shared" si="215"/>
        <v>2131834.59</v>
      </c>
      <c r="BD94" s="37">
        <v>0</v>
      </c>
      <c r="BE94" s="37">
        <v>0</v>
      </c>
      <c r="BF94" s="37">
        <f t="shared" si="216"/>
        <v>2131834.59</v>
      </c>
      <c r="BG94" s="37">
        <v>0</v>
      </c>
      <c r="BH94" s="37">
        <v>0</v>
      </c>
      <c r="BI94" s="37">
        <f t="shared" si="217"/>
        <v>2131834.59</v>
      </c>
      <c r="BK94" s="249">
        <f t="shared" si="218"/>
        <v>2131834.59</v>
      </c>
      <c r="BL94" s="49"/>
    </row>
    <row r="95" spans="1:64">
      <c r="A95" s="23" t="s">
        <v>15</v>
      </c>
      <c r="B95" s="23" t="str">
        <f t="shared" si="197"/>
        <v>ID</v>
      </c>
      <c r="C95" s="140" t="s">
        <v>31</v>
      </c>
      <c r="D95" s="23" t="s">
        <v>48</v>
      </c>
      <c r="E95" s="23" t="str">
        <f t="shared" si="198"/>
        <v>INTPID</v>
      </c>
      <c r="F95" s="23" t="str">
        <f t="shared" si="199"/>
        <v>INTPID</v>
      </c>
      <c r="G95" s="31">
        <v>4371145.07</v>
      </c>
      <c r="H95" s="37">
        <v>0</v>
      </c>
      <c r="I95" s="37">
        <v>-86.248166666666677</v>
      </c>
      <c r="J95" s="37">
        <f t="shared" si="200"/>
        <v>4371058.8218333339</v>
      </c>
      <c r="K95" s="37">
        <v>0</v>
      </c>
      <c r="L95" s="37">
        <v>-86.248166666666677</v>
      </c>
      <c r="M95" s="37">
        <f t="shared" si="201"/>
        <v>4370972.5736666676</v>
      </c>
      <c r="N95" s="37">
        <v>0</v>
      </c>
      <c r="O95" s="37">
        <v>-86.248166666666677</v>
      </c>
      <c r="P95" s="37">
        <f t="shared" si="202"/>
        <v>4370886.3255000012</v>
      </c>
      <c r="Q95" s="37">
        <v>0</v>
      </c>
      <c r="R95" s="37">
        <v>-86.248166666666677</v>
      </c>
      <c r="S95" s="37">
        <f t="shared" si="203"/>
        <v>4370800.0773333348</v>
      </c>
      <c r="T95" s="37">
        <v>0</v>
      </c>
      <c r="U95" s="37">
        <v>-86.248166666666677</v>
      </c>
      <c r="V95" s="37">
        <f t="shared" si="204"/>
        <v>4370713.8291666685</v>
      </c>
      <c r="W95" s="37">
        <v>0</v>
      </c>
      <c r="X95" s="37">
        <v>-86.248166666666677</v>
      </c>
      <c r="Y95" s="37">
        <f t="shared" si="205"/>
        <v>4370627.5810000021</v>
      </c>
      <c r="Z95" s="37">
        <v>0</v>
      </c>
      <c r="AA95" s="37">
        <v>-86.248166666666677</v>
      </c>
      <c r="AB95" s="37">
        <f t="shared" si="206"/>
        <v>4370541.3328333357</v>
      </c>
      <c r="AC95" s="37">
        <v>0</v>
      </c>
      <c r="AD95" s="37">
        <v>-86.248166666666677</v>
      </c>
      <c r="AE95" s="37">
        <f t="shared" si="207"/>
        <v>4370455.0846666694</v>
      </c>
      <c r="AF95" s="37">
        <v>0</v>
      </c>
      <c r="AG95" s="37">
        <v>-86.248166666666677</v>
      </c>
      <c r="AH95" s="37">
        <f t="shared" si="208"/>
        <v>4370368.836500003</v>
      </c>
      <c r="AI95" s="37">
        <v>0</v>
      </c>
      <c r="AJ95" s="37">
        <v>-86.248166666666677</v>
      </c>
      <c r="AK95" s="37">
        <f t="shared" si="209"/>
        <v>4370282.5883333366</v>
      </c>
      <c r="AL95" s="37">
        <v>0</v>
      </c>
      <c r="AM95" s="37">
        <v>-86.248166666666677</v>
      </c>
      <c r="AN95" s="37">
        <f t="shared" si="210"/>
        <v>4370196.3401666703</v>
      </c>
      <c r="AO95" s="37">
        <v>0</v>
      </c>
      <c r="AP95" s="37">
        <v>-86.248166666666677</v>
      </c>
      <c r="AQ95" s="37">
        <f t="shared" si="211"/>
        <v>4370110.0920000039</v>
      </c>
      <c r="AR95" s="37">
        <v>0</v>
      </c>
      <c r="AS95" s="37">
        <v>-86.248166666666677</v>
      </c>
      <c r="AT95" s="37">
        <f t="shared" si="212"/>
        <v>4370023.8438333375</v>
      </c>
      <c r="AU95" s="37">
        <v>0</v>
      </c>
      <c r="AV95" s="37">
        <v>-86.248166666666677</v>
      </c>
      <c r="AW95" s="37">
        <f t="shared" si="213"/>
        <v>4369937.5956666712</v>
      </c>
      <c r="AX95" s="37">
        <v>0</v>
      </c>
      <c r="AY95" s="37">
        <v>-86.248166666666677</v>
      </c>
      <c r="AZ95" s="37">
        <f t="shared" si="214"/>
        <v>4369851.3475000048</v>
      </c>
      <c r="BA95" s="37">
        <v>0</v>
      </c>
      <c r="BB95" s="37">
        <v>-86.248166666666677</v>
      </c>
      <c r="BC95" s="37">
        <f t="shared" si="215"/>
        <v>4369765.0993333384</v>
      </c>
      <c r="BD95" s="37">
        <v>0</v>
      </c>
      <c r="BE95" s="37">
        <v>-86.248166666666677</v>
      </c>
      <c r="BF95" s="37">
        <f t="shared" si="216"/>
        <v>4369678.8511666721</v>
      </c>
      <c r="BG95" s="37">
        <v>0</v>
      </c>
      <c r="BH95" s="37">
        <v>-86.248166666666677</v>
      </c>
      <c r="BI95" s="37">
        <f t="shared" si="217"/>
        <v>4369592.6030000057</v>
      </c>
      <c r="BK95" s="249">
        <f t="shared" si="218"/>
        <v>4369592.6030000057</v>
      </c>
      <c r="BL95" s="49"/>
    </row>
    <row r="96" spans="1:64">
      <c r="A96" s="23" t="s">
        <v>11</v>
      </c>
      <c r="B96" s="23" t="str">
        <f t="shared" si="197"/>
        <v>OR</v>
      </c>
      <c r="C96" s="139" t="s">
        <v>27</v>
      </c>
      <c r="D96" s="23" t="s">
        <v>48</v>
      </c>
      <c r="E96" s="23" t="str">
        <f t="shared" si="198"/>
        <v>INTPOR</v>
      </c>
      <c r="F96" s="23" t="str">
        <f t="shared" si="199"/>
        <v>INTPOR</v>
      </c>
      <c r="G96" s="31">
        <v>4615240.8600000003</v>
      </c>
      <c r="H96" s="37">
        <v>0</v>
      </c>
      <c r="I96" s="37">
        <v>-493.27250000000004</v>
      </c>
      <c r="J96" s="37">
        <f t="shared" si="200"/>
        <v>4614747.5875000004</v>
      </c>
      <c r="K96" s="37">
        <v>0</v>
      </c>
      <c r="L96" s="37">
        <v>-493.27250000000004</v>
      </c>
      <c r="M96" s="37">
        <f t="shared" si="201"/>
        <v>4614254.3150000004</v>
      </c>
      <c r="N96" s="37">
        <v>0</v>
      </c>
      <c r="O96" s="37">
        <v>-493.27250000000004</v>
      </c>
      <c r="P96" s="37">
        <f t="shared" si="202"/>
        <v>4613761.0425000004</v>
      </c>
      <c r="Q96" s="37">
        <v>0</v>
      </c>
      <c r="R96" s="37">
        <v>-493.27250000000004</v>
      </c>
      <c r="S96" s="37">
        <f t="shared" si="203"/>
        <v>4613267.7700000005</v>
      </c>
      <c r="T96" s="37">
        <v>0</v>
      </c>
      <c r="U96" s="37">
        <v>-493.27250000000004</v>
      </c>
      <c r="V96" s="37">
        <f t="shared" si="204"/>
        <v>4612774.4975000005</v>
      </c>
      <c r="W96" s="37">
        <v>0</v>
      </c>
      <c r="X96" s="37">
        <v>-493.27250000000004</v>
      </c>
      <c r="Y96" s="37">
        <f t="shared" si="205"/>
        <v>4612281.2250000006</v>
      </c>
      <c r="Z96" s="37">
        <v>0</v>
      </c>
      <c r="AA96" s="37">
        <v>-493.27250000000004</v>
      </c>
      <c r="AB96" s="37">
        <f t="shared" si="206"/>
        <v>4611787.9525000006</v>
      </c>
      <c r="AC96" s="37">
        <v>0</v>
      </c>
      <c r="AD96" s="37">
        <v>-493.27250000000004</v>
      </c>
      <c r="AE96" s="37">
        <f t="shared" si="207"/>
        <v>4611294.6800000006</v>
      </c>
      <c r="AF96" s="37">
        <v>0</v>
      </c>
      <c r="AG96" s="37">
        <v>-493.27250000000004</v>
      </c>
      <c r="AH96" s="37">
        <f t="shared" si="208"/>
        <v>4610801.4075000007</v>
      </c>
      <c r="AI96" s="37">
        <v>0</v>
      </c>
      <c r="AJ96" s="37">
        <v>-493.27250000000004</v>
      </c>
      <c r="AK96" s="37">
        <f t="shared" si="209"/>
        <v>4610308.1350000007</v>
      </c>
      <c r="AL96" s="37">
        <v>0</v>
      </c>
      <c r="AM96" s="37">
        <v>-493.27250000000004</v>
      </c>
      <c r="AN96" s="37">
        <f t="shared" si="210"/>
        <v>4609814.8625000007</v>
      </c>
      <c r="AO96" s="37">
        <v>0</v>
      </c>
      <c r="AP96" s="37">
        <v>-493.27250000000004</v>
      </c>
      <c r="AQ96" s="37">
        <f t="shared" si="211"/>
        <v>4609321.5900000008</v>
      </c>
      <c r="AR96" s="37">
        <v>0</v>
      </c>
      <c r="AS96" s="37">
        <v>-493.27250000000004</v>
      </c>
      <c r="AT96" s="37">
        <f t="shared" si="212"/>
        <v>4608828.3175000008</v>
      </c>
      <c r="AU96" s="37">
        <v>0</v>
      </c>
      <c r="AV96" s="37">
        <v>-493.27250000000004</v>
      </c>
      <c r="AW96" s="37">
        <f t="shared" si="213"/>
        <v>4608335.0450000009</v>
      </c>
      <c r="AX96" s="37">
        <v>0</v>
      </c>
      <c r="AY96" s="37">
        <v>-493.27250000000004</v>
      </c>
      <c r="AZ96" s="37">
        <f t="shared" si="214"/>
        <v>4607841.7725000009</v>
      </c>
      <c r="BA96" s="37">
        <v>0</v>
      </c>
      <c r="BB96" s="37">
        <v>-493.27250000000004</v>
      </c>
      <c r="BC96" s="37">
        <f t="shared" si="215"/>
        <v>4607348.5000000009</v>
      </c>
      <c r="BD96" s="37">
        <v>0</v>
      </c>
      <c r="BE96" s="37">
        <v>-493.27250000000004</v>
      </c>
      <c r="BF96" s="37">
        <f t="shared" si="216"/>
        <v>4606855.227500001</v>
      </c>
      <c r="BG96" s="37">
        <v>326631.95889005403</v>
      </c>
      <c r="BH96" s="37">
        <v>-493.27250000000004</v>
      </c>
      <c r="BI96" s="37">
        <f t="shared" si="217"/>
        <v>4932993.9138900554</v>
      </c>
      <c r="BK96" s="249">
        <f t="shared" si="218"/>
        <v>4932993.9138900554</v>
      </c>
      <c r="BL96" s="49"/>
    </row>
    <row r="97" spans="1:64">
      <c r="A97" s="23" t="s">
        <v>271</v>
      </c>
      <c r="B97" s="23" t="str">
        <f t="shared" si="197"/>
        <v>CAEE</v>
      </c>
      <c r="C97" s="139" t="s">
        <v>272</v>
      </c>
      <c r="D97" s="23" t="s">
        <v>48</v>
      </c>
      <c r="E97" s="23" t="str">
        <f t="shared" si="198"/>
        <v>INTPCAEE</v>
      </c>
      <c r="F97" s="23" t="str">
        <f t="shared" si="199"/>
        <v>INTPCAEE</v>
      </c>
      <c r="G97" s="31">
        <v>0</v>
      </c>
      <c r="H97" s="37">
        <v>0</v>
      </c>
      <c r="I97" s="37">
        <v>-61459.378166666669</v>
      </c>
      <c r="J97" s="37">
        <f t="shared" si="200"/>
        <v>-61459.378166666669</v>
      </c>
      <c r="K97" s="37">
        <v>0</v>
      </c>
      <c r="L97" s="37">
        <v>-61459.378166666669</v>
      </c>
      <c r="M97" s="37">
        <f t="shared" si="201"/>
        <v>-122918.75633333334</v>
      </c>
      <c r="N97" s="37">
        <v>0</v>
      </c>
      <c r="O97" s="37">
        <v>-61459.378166666669</v>
      </c>
      <c r="P97" s="37">
        <f t="shared" si="202"/>
        <v>-184378.13450000001</v>
      </c>
      <c r="Q97" s="37">
        <v>0</v>
      </c>
      <c r="R97" s="37">
        <v>-61459.378166666669</v>
      </c>
      <c r="S97" s="37">
        <f t="shared" si="203"/>
        <v>-245837.51266666668</v>
      </c>
      <c r="T97" s="37">
        <v>0</v>
      </c>
      <c r="U97" s="37">
        <v>-61459.378166666669</v>
      </c>
      <c r="V97" s="37">
        <f t="shared" si="204"/>
        <v>-307296.89083333337</v>
      </c>
      <c r="W97" s="37">
        <v>0</v>
      </c>
      <c r="X97" s="37">
        <v>-61459.378166666669</v>
      </c>
      <c r="Y97" s="37">
        <f t="shared" si="205"/>
        <v>-368756.26900000003</v>
      </c>
      <c r="Z97" s="37">
        <v>0</v>
      </c>
      <c r="AA97" s="37">
        <v>-61459.378166666669</v>
      </c>
      <c r="AB97" s="37">
        <f t="shared" si="206"/>
        <v>-430215.64716666669</v>
      </c>
      <c r="AC97" s="37">
        <v>0</v>
      </c>
      <c r="AD97" s="37">
        <v>-61459.378166666669</v>
      </c>
      <c r="AE97" s="37">
        <f t="shared" si="207"/>
        <v>-491675.02533333335</v>
      </c>
      <c r="AF97" s="37">
        <v>0</v>
      </c>
      <c r="AG97" s="37">
        <v>-61459.378166666669</v>
      </c>
      <c r="AH97" s="37">
        <f t="shared" si="208"/>
        <v>-553134.40350000001</v>
      </c>
      <c r="AI97" s="37">
        <v>0</v>
      </c>
      <c r="AJ97" s="37">
        <v>-61459.378166666669</v>
      </c>
      <c r="AK97" s="37">
        <f t="shared" si="209"/>
        <v>-614593.78166666673</v>
      </c>
      <c r="AL97" s="37">
        <v>0</v>
      </c>
      <c r="AM97" s="37">
        <v>-61459.378166666669</v>
      </c>
      <c r="AN97" s="37">
        <f t="shared" si="210"/>
        <v>-676053.15983333346</v>
      </c>
      <c r="AO97" s="37">
        <v>0</v>
      </c>
      <c r="AP97" s="37">
        <v>-61459.378166666669</v>
      </c>
      <c r="AQ97" s="37">
        <f t="shared" si="211"/>
        <v>-737512.53800000018</v>
      </c>
      <c r="AR97" s="37">
        <v>0</v>
      </c>
      <c r="AS97" s="37">
        <v>-61459.378166666669</v>
      </c>
      <c r="AT97" s="37">
        <f t="shared" si="212"/>
        <v>-798971.9161666669</v>
      </c>
      <c r="AU97" s="37">
        <v>0</v>
      </c>
      <c r="AV97" s="37">
        <v>-61459.378166666669</v>
      </c>
      <c r="AW97" s="37">
        <f t="shared" si="213"/>
        <v>-860431.29433333362</v>
      </c>
      <c r="AX97" s="37">
        <v>0</v>
      </c>
      <c r="AY97" s="37">
        <v>-61459.378166666669</v>
      </c>
      <c r="AZ97" s="37">
        <f t="shared" si="214"/>
        <v>-921890.67250000034</v>
      </c>
      <c r="BA97" s="37">
        <v>0</v>
      </c>
      <c r="BB97" s="37">
        <v>-61459.378166666669</v>
      </c>
      <c r="BC97" s="37">
        <f t="shared" si="215"/>
        <v>-983350.05066666706</v>
      </c>
      <c r="BD97" s="37">
        <v>0</v>
      </c>
      <c r="BE97" s="37">
        <v>-61459.378166666669</v>
      </c>
      <c r="BF97" s="37">
        <f t="shared" si="216"/>
        <v>-1044809.4288333338</v>
      </c>
      <c r="BG97" s="37">
        <v>0</v>
      </c>
      <c r="BH97" s="37">
        <v>-61459.378166666669</v>
      </c>
      <c r="BI97" s="37">
        <f t="shared" si="217"/>
        <v>-1106268.8070000005</v>
      </c>
      <c r="BK97" s="249">
        <f t="shared" si="218"/>
        <v>-1106268.8070000005</v>
      </c>
      <c r="BL97" s="49"/>
    </row>
    <row r="98" spans="1:64">
      <c r="A98" s="23" t="s">
        <v>106</v>
      </c>
      <c r="B98" s="23" t="str">
        <f t="shared" si="197"/>
        <v>SG</v>
      </c>
      <c r="C98" s="139" t="s">
        <v>25</v>
      </c>
      <c r="D98" s="23" t="s">
        <v>48</v>
      </c>
      <c r="E98" s="23" t="str">
        <f t="shared" si="198"/>
        <v>INTPSG</v>
      </c>
      <c r="F98" s="23" t="str">
        <f t="shared" si="199"/>
        <v>INTPSG</v>
      </c>
      <c r="G98" s="31">
        <v>1600187.12</v>
      </c>
      <c r="H98" s="37">
        <v>0</v>
      </c>
      <c r="I98" s="37">
        <v>0</v>
      </c>
      <c r="J98" s="37">
        <f t="shared" si="200"/>
        <v>1600187.12</v>
      </c>
      <c r="K98" s="37">
        <v>0</v>
      </c>
      <c r="L98" s="37">
        <v>0</v>
      </c>
      <c r="M98" s="37">
        <f t="shared" si="201"/>
        <v>1600187.12</v>
      </c>
      <c r="N98" s="37">
        <v>0</v>
      </c>
      <c r="O98" s="37">
        <v>0</v>
      </c>
      <c r="P98" s="37">
        <f t="shared" si="202"/>
        <v>1600187.12</v>
      </c>
      <c r="Q98" s="37">
        <v>0</v>
      </c>
      <c r="R98" s="37">
        <v>0</v>
      </c>
      <c r="S98" s="37">
        <f t="shared" si="203"/>
        <v>1600187.12</v>
      </c>
      <c r="T98" s="37">
        <v>0</v>
      </c>
      <c r="U98" s="37">
        <v>0</v>
      </c>
      <c r="V98" s="37">
        <f t="shared" si="204"/>
        <v>1600187.12</v>
      </c>
      <c r="W98" s="37">
        <v>0</v>
      </c>
      <c r="X98" s="37">
        <v>0</v>
      </c>
      <c r="Y98" s="37">
        <f t="shared" si="205"/>
        <v>1600187.12</v>
      </c>
      <c r="Z98" s="37">
        <v>0</v>
      </c>
      <c r="AA98" s="37">
        <v>0</v>
      </c>
      <c r="AB98" s="37">
        <f t="shared" si="206"/>
        <v>1600187.12</v>
      </c>
      <c r="AC98" s="37">
        <v>0</v>
      </c>
      <c r="AD98" s="37">
        <v>0</v>
      </c>
      <c r="AE98" s="37">
        <f t="shared" si="207"/>
        <v>1600187.12</v>
      </c>
      <c r="AF98" s="37">
        <v>0</v>
      </c>
      <c r="AG98" s="37">
        <v>0</v>
      </c>
      <c r="AH98" s="37">
        <f t="shared" si="208"/>
        <v>1600187.12</v>
      </c>
      <c r="AI98" s="37">
        <v>0</v>
      </c>
      <c r="AJ98" s="37">
        <v>0</v>
      </c>
      <c r="AK98" s="37">
        <f t="shared" si="209"/>
        <v>1600187.12</v>
      </c>
      <c r="AL98" s="37">
        <v>0</v>
      </c>
      <c r="AM98" s="37">
        <v>0</v>
      </c>
      <c r="AN98" s="37">
        <f t="shared" si="210"/>
        <v>1600187.12</v>
      </c>
      <c r="AO98" s="37">
        <v>0</v>
      </c>
      <c r="AP98" s="37">
        <v>0</v>
      </c>
      <c r="AQ98" s="37">
        <f t="shared" si="211"/>
        <v>1600187.12</v>
      </c>
      <c r="AR98" s="37">
        <v>0</v>
      </c>
      <c r="AS98" s="37">
        <v>0</v>
      </c>
      <c r="AT98" s="37">
        <f t="shared" si="212"/>
        <v>1600187.12</v>
      </c>
      <c r="AU98" s="37">
        <v>0</v>
      </c>
      <c r="AV98" s="37">
        <v>0</v>
      </c>
      <c r="AW98" s="37">
        <f t="shared" si="213"/>
        <v>1600187.12</v>
      </c>
      <c r="AX98" s="37">
        <v>0</v>
      </c>
      <c r="AY98" s="37">
        <v>0</v>
      </c>
      <c r="AZ98" s="37">
        <f t="shared" si="214"/>
        <v>1600187.12</v>
      </c>
      <c r="BA98" s="37">
        <v>0</v>
      </c>
      <c r="BB98" s="37">
        <v>0</v>
      </c>
      <c r="BC98" s="37">
        <f t="shared" si="215"/>
        <v>1600187.12</v>
      </c>
      <c r="BD98" s="37">
        <v>0</v>
      </c>
      <c r="BE98" s="37">
        <v>0</v>
      </c>
      <c r="BF98" s="37">
        <f t="shared" si="216"/>
        <v>1600187.12</v>
      </c>
      <c r="BG98" s="37">
        <v>0</v>
      </c>
      <c r="BH98" s="37">
        <v>0</v>
      </c>
      <c r="BI98" s="37">
        <f t="shared" si="217"/>
        <v>1600187.12</v>
      </c>
      <c r="BK98" s="249">
        <f t="shared" si="218"/>
        <v>1600187.12</v>
      </c>
      <c r="BL98" s="49"/>
    </row>
    <row r="99" spans="1:64">
      <c r="A99" s="23" t="s">
        <v>123</v>
      </c>
      <c r="B99" s="23" t="str">
        <f t="shared" si="197"/>
        <v>CAGW</v>
      </c>
      <c r="C99" s="139" t="s">
        <v>265</v>
      </c>
      <c r="D99" s="23" t="s">
        <v>114</v>
      </c>
      <c r="E99" s="23" t="str">
        <f>D99&amp;C99</f>
        <v>HYDPKACAGW</v>
      </c>
      <c r="F99" s="23" t="str">
        <f>D99&amp;C99</f>
        <v>HYDPKACAGW</v>
      </c>
      <c r="G99" s="31">
        <v>74111749.809999987</v>
      </c>
      <c r="H99" s="37">
        <v>0</v>
      </c>
      <c r="I99" s="37">
        <v>0</v>
      </c>
      <c r="J99" s="37">
        <f t="shared" ref="J99" si="219">G99+H99+I99</f>
        <v>74111749.809999987</v>
      </c>
      <c r="K99" s="37">
        <v>0</v>
      </c>
      <c r="L99" s="37">
        <v>0</v>
      </c>
      <c r="M99" s="37">
        <f t="shared" ref="M99" si="220">J99+K99+L99</f>
        <v>74111749.809999987</v>
      </c>
      <c r="N99" s="37">
        <v>0</v>
      </c>
      <c r="O99" s="37">
        <v>0</v>
      </c>
      <c r="P99" s="37">
        <f t="shared" ref="P99" si="221">M99+N99+O99</f>
        <v>74111749.809999987</v>
      </c>
      <c r="Q99" s="37">
        <v>0</v>
      </c>
      <c r="R99" s="37">
        <v>0</v>
      </c>
      <c r="S99" s="37">
        <f t="shared" ref="S99" si="222">P99+Q99+R99</f>
        <v>74111749.809999987</v>
      </c>
      <c r="T99" s="37">
        <v>0</v>
      </c>
      <c r="U99" s="37">
        <v>0</v>
      </c>
      <c r="V99" s="37">
        <f t="shared" ref="V99" si="223">S99+T99+U99</f>
        <v>74111749.809999987</v>
      </c>
      <c r="W99" s="37">
        <v>0</v>
      </c>
      <c r="X99" s="37">
        <v>0</v>
      </c>
      <c r="Y99" s="37">
        <f t="shared" ref="Y99" si="224">V99+W99+X99</f>
        <v>74111749.809999987</v>
      </c>
      <c r="Z99" s="37">
        <v>0</v>
      </c>
      <c r="AA99" s="37">
        <v>0</v>
      </c>
      <c r="AB99" s="37">
        <f t="shared" ref="AB99" si="225">Y99+Z99+AA99</f>
        <v>74111749.809999987</v>
      </c>
      <c r="AC99" s="37">
        <v>0</v>
      </c>
      <c r="AD99" s="37">
        <v>0</v>
      </c>
      <c r="AE99" s="37">
        <f t="shared" ref="AE99" si="226">AB99+AC99+AD99</f>
        <v>74111749.809999987</v>
      </c>
      <c r="AF99" s="37">
        <v>0</v>
      </c>
      <c r="AG99" s="37">
        <v>0</v>
      </c>
      <c r="AH99" s="37">
        <f t="shared" ref="AH99" si="227">AE99+AF99+AG99</f>
        <v>74111749.809999987</v>
      </c>
      <c r="AI99" s="37">
        <v>0</v>
      </c>
      <c r="AJ99" s="37">
        <v>0</v>
      </c>
      <c r="AK99" s="37">
        <f t="shared" ref="AK99" si="228">AH99+AI99+AJ99</f>
        <v>74111749.809999987</v>
      </c>
      <c r="AL99" s="37">
        <v>0</v>
      </c>
      <c r="AM99" s="37">
        <v>0</v>
      </c>
      <c r="AN99" s="37">
        <f t="shared" ref="AN99" si="229">AK99+AL99+AM99</f>
        <v>74111749.809999987</v>
      </c>
      <c r="AO99" s="37">
        <v>0</v>
      </c>
      <c r="AP99" s="37">
        <v>0</v>
      </c>
      <c r="AQ99" s="37">
        <f t="shared" ref="AQ99" si="230">AN99+AO99+AP99</f>
        <v>74111749.809999987</v>
      </c>
      <c r="AR99" s="37">
        <v>0</v>
      </c>
      <c r="AS99" s="37">
        <v>0</v>
      </c>
      <c r="AT99" s="37">
        <f t="shared" ref="AT99" si="231">AQ99+AR99+AS99</f>
        <v>74111749.809999987</v>
      </c>
      <c r="AU99" s="37">
        <v>0</v>
      </c>
      <c r="AV99" s="37">
        <v>0</v>
      </c>
      <c r="AW99" s="37">
        <f t="shared" ref="AW99" si="232">AT99+AU99+AV99</f>
        <v>74111749.809999987</v>
      </c>
      <c r="AX99" s="37">
        <v>0</v>
      </c>
      <c r="AY99" s="37">
        <v>0</v>
      </c>
      <c r="AZ99" s="37">
        <f t="shared" ref="AZ99" si="233">AW99+AX99+AY99</f>
        <v>74111749.809999987</v>
      </c>
      <c r="BA99" s="37">
        <v>0</v>
      </c>
      <c r="BB99" s="37">
        <v>0</v>
      </c>
      <c r="BC99" s="37">
        <f t="shared" ref="BC99" si="234">AZ99+BA99+BB99</f>
        <v>74111749.809999987</v>
      </c>
      <c r="BD99" s="37">
        <v>0</v>
      </c>
      <c r="BE99" s="37">
        <v>0</v>
      </c>
      <c r="BF99" s="37">
        <f t="shared" ref="BF99" si="235">BC99+BD99+BE99</f>
        <v>74111749.809999987</v>
      </c>
      <c r="BG99" s="37">
        <v>0</v>
      </c>
      <c r="BH99" s="37">
        <v>0</v>
      </c>
      <c r="BI99" s="37">
        <f t="shared" ref="BI99" si="236">BF99+BG99+BH99</f>
        <v>74111749.809999987</v>
      </c>
      <c r="BK99" s="249">
        <f t="shared" si="218"/>
        <v>74111749.809999987</v>
      </c>
      <c r="BL99" s="49"/>
    </row>
    <row r="100" spans="1:64">
      <c r="A100" s="28" t="s">
        <v>262</v>
      </c>
      <c r="B100" s="23" t="str">
        <f t="shared" si="197"/>
        <v>CAGE</v>
      </c>
      <c r="C100" s="139" t="s">
        <v>263</v>
      </c>
      <c r="D100" s="23" t="s">
        <v>48</v>
      </c>
      <c r="E100" s="23" t="str">
        <f t="shared" si="198"/>
        <v>INTPCAGE</v>
      </c>
      <c r="F100" s="23" t="str">
        <f t="shared" si="199"/>
        <v>INTPCAGE</v>
      </c>
      <c r="G100" s="31">
        <v>90727911.049999997</v>
      </c>
      <c r="H100" s="37">
        <v>0</v>
      </c>
      <c r="I100" s="37">
        <v>-92905.588499999998</v>
      </c>
      <c r="J100" s="37">
        <f t="shared" si="200"/>
        <v>90635005.461500004</v>
      </c>
      <c r="K100" s="37">
        <v>0</v>
      </c>
      <c r="L100" s="37">
        <v>-92905.588499999998</v>
      </c>
      <c r="M100" s="37">
        <f t="shared" si="201"/>
        <v>90542099.873000011</v>
      </c>
      <c r="N100" s="37">
        <v>0</v>
      </c>
      <c r="O100" s="37">
        <v>-92905.588499999998</v>
      </c>
      <c r="P100" s="37">
        <f t="shared" si="202"/>
        <v>90449194.284500018</v>
      </c>
      <c r="Q100" s="37">
        <v>0</v>
      </c>
      <c r="R100" s="37">
        <v>-92905.588499999998</v>
      </c>
      <c r="S100" s="37">
        <f t="shared" si="203"/>
        <v>90356288.696000025</v>
      </c>
      <c r="T100" s="37">
        <v>0</v>
      </c>
      <c r="U100" s="37">
        <v>-92905.588499999998</v>
      </c>
      <c r="V100" s="37">
        <f t="shared" si="204"/>
        <v>90263383.107500032</v>
      </c>
      <c r="W100" s="37">
        <v>0</v>
      </c>
      <c r="X100" s="37">
        <v>-92905.588499999998</v>
      </c>
      <c r="Y100" s="37">
        <f t="shared" si="205"/>
        <v>90170477.519000039</v>
      </c>
      <c r="Z100" s="37">
        <v>0</v>
      </c>
      <c r="AA100" s="37">
        <v>-92905.588499999998</v>
      </c>
      <c r="AB100" s="37">
        <f t="shared" si="206"/>
        <v>90077571.930500045</v>
      </c>
      <c r="AC100" s="37">
        <v>0</v>
      </c>
      <c r="AD100" s="37">
        <v>-92905.588499999998</v>
      </c>
      <c r="AE100" s="37">
        <f t="shared" si="207"/>
        <v>89984666.342000052</v>
      </c>
      <c r="AF100" s="37">
        <v>0</v>
      </c>
      <c r="AG100" s="37">
        <v>-92905.588499999998</v>
      </c>
      <c r="AH100" s="37">
        <f t="shared" si="208"/>
        <v>89891760.753500059</v>
      </c>
      <c r="AI100" s="37">
        <v>0</v>
      </c>
      <c r="AJ100" s="37">
        <v>-92905.588499999998</v>
      </c>
      <c r="AK100" s="37">
        <f t="shared" si="209"/>
        <v>89798855.165000066</v>
      </c>
      <c r="AL100" s="37">
        <v>0</v>
      </c>
      <c r="AM100" s="37">
        <v>-92905.588499999998</v>
      </c>
      <c r="AN100" s="37">
        <f t="shared" si="210"/>
        <v>89705949.576500073</v>
      </c>
      <c r="AO100" s="37">
        <v>0</v>
      </c>
      <c r="AP100" s="37">
        <v>-92905.588499999998</v>
      </c>
      <c r="AQ100" s="37">
        <f t="shared" si="211"/>
        <v>89613043.98800008</v>
      </c>
      <c r="AR100" s="37">
        <v>0</v>
      </c>
      <c r="AS100" s="37">
        <v>-92905.588499999998</v>
      </c>
      <c r="AT100" s="37">
        <f t="shared" si="212"/>
        <v>89520138.399500087</v>
      </c>
      <c r="AU100" s="37">
        <v>0</v>
      </c>
      <c r="AV100" s="37">
        <v>-92905.588499999998</v>
      </c>
      <c r="AW100" s="37">
        <f t="shared" si="213"/>
        <v>89427232.811000094</v>
      </c>
      <c r="AX100" s="37">
        <v>0</v>
      </c>
      <c r="AY100" s="37">
        <v>-92905.588499999998</v>
      </c>
      <c r="AZ100" s="37">
        <f t="shared" si="214"/>
        <v>89334327.222500101</v>
      </c>
      <c r="BA100" s="37">
        <v>0</v>
      </c>
      <c r="BB100" s="37">
        <v>-92905.588499999998</v>
      </c>
      <c r="BC100" s="37">
        <f t="shared" si="215"/>
        <v>89241421.634000108</v>
      </c>
      <c r="BD100" s="37">
        <v>0</v>
      </c>
      <c r="BE100" s="37">
        <v>-92905.588499999998</v>
      </c>
      <c r="BF100" s="37">
        <f t="shared" si="216"/>
        <v>89148516.045500115</v>
      </c>
      <c r="BG100" s="37">
        <v>0</v>
      </c>
      <c r="BH100" s="37">
        <v>-92905.588499999998</v>
      </c>
      <c r="BI100" s="37">
        <f t="shared" si="217"/>
        <v>89055610.457000121</v>
      </c>
      <c r="BK100" s="249">
        <f t="shared" si="218"/>
        <v>89055610.457000121</v>
      </c>
      <c r="BL100" s="49"/>
    </row>
    <row r="101" spans="1:64">
      <c r="A101" s="28" t="s">
        <v>264</v>
      </c>
      <c r="B101" s="23" t="str">
        <f t="shared" si="197"/>
        <v>CAGW</v>
      </c>
      <c r="C101" s="139" t="s">
        <v>265</v>
      </c>
      <c r="D101" s="23" t="s">
        <v>48</v>
      </c>
      <c r="E101" s="23" t="str">
        <f t="shared" si="198"/>
        <v>INTPCAGW</v>
      </c>
      <c r="F101" s="23" t="str">
        <f t="shared" si="199"/>
        <v>INTPCAGW</v>
      </c>
      <c r="G101" s="31">
        <v>83469914.860000014</v>
      </c>
      <c r="H101" s="37">
        <v>0</v>
      </c>
      <c r="I101" s="37">
        <v>-259842.1845</v>
      </c>
      <c r="J101" s="37">
        <f t="shared" si="200"/>
        <v>83210072.67550002</v>
      </c>
      <c r="K101" s="37">
        <v>0</v>
      </c>
      <c r="L101" s="37">
        <v>-259842.1845</v>
      </c>
      <c r="M101" s="37">
        <f t="shared" si="201"/>
        <v>82950230.491000026</v>
      </c>
      <c r="N101" s="37">
        <v>0</v>
      </c>
      <c r="O101" s="37">
        <v>-259842.1845</v>
      </c>
      <c r="P101" s="37">
        <f t="shared" si="202"/>
        <v>82690388.306500033</v>
      </c>
      <c r="Q101" s="37">
        <v>0</v>
      </c>
      <c r="R101" s="37">
        <v>-259842.1845</v>
      </c>
      <c r="S101" s="37">
        <f t="shared" si="203"/>
        <v>82430546.122000039</v>
      </c>
      <c r="T101" s="37">
        <v>0</v>
      </c>
      <c r="U101" s="37">
        <v>-259842.1845</v>
      </c>
      <c r="V101" s="37">
        <f t="shared" si="204"/>
        <v>82170703.937500045</v>
      </c>
      <c r="W101" s="37">
        <v>0</v>
      </c>
      <c r="X101" s="37">
        <v>-259842.1845</v>
      </c>
      <c r="Y101" s="37">
        <f t="shared" si="205"/>
        <v>81910861.753000051</v>
      </c>
      <c r="Z101" s="37">
        <v>0</v>
      </c>
      <c r="AA101" s="37">
        <v>-259842.1845</v>
      </c>
      <c r="AB101" s="37">
        <f t="shared" si="206"/>
        <v>81651019.568500057</v>
      </c>
      <c r="AC101" s="37">
        <v>0</v>
      </c>
      <c r="AD101" s="37">
        <v>-259842.1845</v>
      </c>
      <c r="AE101" s="37">
        <f t="shared" si="207"/>
        <v>81391177.384000063</v>
      </c>
      <c r="AF101" s="37">
        <v>0</v>
      </c>
      <c r="AG101" s="37">
        <v>-259842.1845</v>
      </c>
      <c r="AH101" s="37">
        <f t="shared" si="208"/>
        <v>81131335.199500069</v>
      </c>
      <c r="AI101" s="37">
        <v>0</v>
      </c>
      <c r="AJ101" s="37">
        <v>-259842.1845</v>
      </c>
      <c r="AK101" s="37">
        <f t="shared" si="209"/>
        <v>80871493.015000075</v>
      </c>
      <c r="AL101" s="37">
        <v>0</v>
      </c>
      <c r="AM101" s="37">
        <v>-259842.1845</v>
      </c>
      <c r="AN101" s="37">
        <f t="shared" si="210"/>
        <v>80611650.830500081</v>
      </c>
      <c r="AO101" s="37">
        <v>0</v>
      </c>
      <c r="AP101" s="37">
        <v>-259842.1845</v>
      </c>
      <c r="AQ101" s="37">
        <f t="shared" si="211"/>
        <v>80351808.646000087</v>
      </c>
      <c r="AR101" s="37">
        <v>0</v>
      </c>
      <c r="AS101" s="37">
        <v>-259842.1845</v>
      </c>
      <c r="AT101" s="37">
        <f t="shared" si="212"/>
        <v>80091966.461500093</v>
      </c>
      <c r="AU101" s="37">
        <v>0</v>
      </c>
      <c r="AV101" s="37">
        <v>-259842.1845</v>
      </c>
      <c r="AW101" s="37">
        <f t="shared" si="213"/>
        <v>79832124.277000099</v>
      </c>
      <c r="AX101" s="37">
        <v>0</v>
      </c>
      <c r="AY101" s="37">
        <v>-259842.1845</v>
      </c>
      <c r="AZ101" s="37">
        <f t="shared" si="214"/>
        <v>79572282.092500106</v>
      </c>
      <c r="BA101" s="37">
        <v>0</v>
      </c>
      <c r="BB101" s="37">
        <v>-259842.1845</v>
      </c>
      <c r="BC101" s="37">
        <f t="shared" si="215"/>
        <v>79312439.908000112</v>
      </c>
      <c r="BD101" s="37">
        <v>0</v>
      </c>
      <c r="BE101" s="37">
        <v>-259842.1845</v>
      </c>
      <c r="BF101" s="37">
        <f t="shared" si="216"/>
        <v>79052597.723500118</v>
      </c>
      <c r="BG101" s="37">
        <v>0</v>
      </c>
      <c r="BH101" s="37">
        <v>-259842.1845</v>
      </c>
      <c r="BI101" s="37">
        <f t="shared" si="217"/>
        <v>78792755.539000124</v>
      </c>
      <c r="BK101" s="249">
        <f t="shared" si="218"/>
        <v>78792755.539000124</v>
      </c>
      <c r="BL101" s="49"/>
    </row>
    <row r="102" spans="1:64">
      <c r="A102" s="23" t="s">
        <v>19</v>
      </c>
      <c r="B102" s="23" t="str">
        <f t="shared" si="197"/>
        <v>SO</v>
      </c>
      <c r="C102" s="139" t="s">
        <v>33</v>
      </c>
      <c r="D102" s="23" t="s">
        <v>48</v>
      </c>
      <c r="E102" s="23" t="str">
        <f t="shared" si="198"/>
        <v>INTPSO</v>
      </c>
      <c r="F102" s="23" t="str">
        <f t="shared" si="199"/>
        <v>INTPSO</v>
      </c>
      <c r="G102" s="31">
        <v>385727442.81999999</v>
      </c>
      <c r="H102" s="37">
        <v>8263826.3300000001</v>
      </c>
      <c r="I102" s="37">
        <v>-1121244.8330000001</v>
      </c>
      <c r="J102" s="37">
        <f t="shared" si="200"/>
        <v>392870024.31699997</v>
      </c>
      <c r="K102" s="37">
        <v>136282.24799999999</v>
      </c>
      <c r="L102" s="37">
        <v>-1121244.8330000001</v>
      </c>
      <c r="M102" s="37">
        <f t="shared" si="201"/>
        <v>391885061.73199999</v>
      </c>
      <c r="N102" s="37">
        <v>102400</v>
      </c>
      <c r="O102" s="37">
        <v>-1121244.8330000001</v>
      </c>
      <c r="P102" s="37">
        <f t="shared" si="202"/>
        <v>390866216.89899999</v>
      </c>
      <c r="Q102" s="37">
        <v>80000</v>
      </c>
      <c r="R102" s="37">
        <v>-1121244.8330000001</v>
      </c>
      <c r="S102" s="37">
        <f t="shared" si="203"/>
        <v>389824972.06599998</v>
      </c>
      <c r="T102" s="37">
        <v>80000</v>
      </c>
      <c r="U102" s="37">
        <v>-1121244.8330000001</v>
      </c>
      <c r="V102" s="37">
        <f t="shared" si="204"/>
        <v>388783727.23299998</v>
      </c>
      <c r="W102" s="37">
        <v>215941.91200000001</v>
      </c>
      <c r="X102" s="37">
        <v>-1121244.8330000001</v>
      </c>
      <c r="Y102" s="37">
        <f t="shared" si="205"/>
        <v>387878424.31199998</v>
      </c>
      <c r="Z102" s="37">
        <v>68719.483374861404</v>
      </c>
      <c r="AA102" s="37">
        <v>-1121244.8330000001</v>
      </c>
      <c r="AB102" s="37">
        <f t="shared" si="206"/>
        <v>386825898.96237481</v>
      </c>
      <c r="AC102" s="37">
        <v>176160.917126799</v>
      </c>
      <c r="AD102" s="37">
        <v>-1121244.8330000001</v>
      </c>
      <c r="AE102" s="37">
        <f t="shared" si="207"/>
        <v>385880815.04650158</v>
      </c>
      <c r="AF102" s="37">
        <v>923814.70395001699</v>
      </c>
      <c r="AG102" s="37">
        <v>-1121244.8330000001</v>
      </c>
      <c r="AH102" s="37">
        <f t="shared" si="208"/>
        <v>385683384.91745156</v>
      </c>
      <c r="AI102" s="37">
        <v>531466.04983285791</v>
      </c>
      <c r="AJ102" s="37">
        <v>-1121244.8330000001</v>
      </c>
      <c r="AK102" s="37">
        <f t="shared" si="209"/>
        <v>385093606.13428444</v>
      </c>
      <c r="AL102" s="37">
        <v>1114693.62488258</v>
      </c>
      <c r="AM102" s="37">
        <v>-1121244.8330000001</v>
      </c>
      <c r="AN102" s="37">
        <f t="shared" si="210"/>
        <v>385087054.92616701</v>
      </c>
      <c r="AO102" s="37">
        <v>6414353.8510362897</v>
      </c>
      <c r="AP102" s="37">
        <v>-1121244.8330000001</v>
      </c>
      <c r="AQ102" s="37">
        <f t="shared" si="211"/>
        <v>390380163.94420332</v>
      </c>
      <c r="AR102" s="37">
        <v>1790295.44255116</v>
      </c>
      <c r="AS102" s="37">
        <v>-1121244.8330000001</v>
      </c>
      <c r="AT102" s="37">
        <f t="shared" si="212"/>
        <v>391049214.55375445</v>
      </c>
      <c r="AU102" s="37">
        <v>590050.7691710639</v>
      </c>
      <c r="AV102" s="37">
        <v>-1121244.8330000001</v>
      </c>
      <c r="AW102" s="37">
        <f t="shared" si="213"/>
        <v>390518020.4899255</v>
      </c>
      <c r="AX102" s="37">
        <v>1151644.9381899699</v>
      </c>
      <c r="AY102" s="37">
        <v>-1121244.8330000001</v>
      </c>
      <c r="AZ102" s="37">
        <f t="shared" si="214"/>
        <v>390548420.59511548</v>
      </c>
      <c r="BA102" s="37">
        <v>889361.92975784896</v>
      </c>
      <c r="BB102" s="37">
        <v>-1121244.8330000001</v>
      </c>
      <c r="BC102" s="37">
        <f t="shared" si="215"/>
        <v>390316537.69187331</v>
      </c>
      <c r="BD102" s="37">
        <v>1203696.1530241198</v>
      </c>
      <c r="BE102" s="37">
        <v>-1121244.8330000001</v>
      </c>
      <c r="BF102" s="37">
        <f t="shared" si="216"/>
        <v>390398989.01189744</v>
      </c>
      <c r="BG102" s="37">
        <v>13916481.240469642</v>
      </c>
      <c r="BH102" s="37">
        <v>-1121244.8330000001</v>
      </c>
      <c r="BI102" s="37">
        <f t="shared" si="217"/>
        <v>403194225.41936707</v>
      </c>
      <c r="BK102" s="249">
        <f t="shared" si="218"/>
        <v>403194225.41936707</v>
      </c>
      <c r="BL102" s="49"/>
    </row>
    <row r="103" spans="1:64" hidden="1">
      <c r="C103" s="139"/>
      <c r="G103" s="31"/>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K103" s="249"/>
      <c r="BL103" s="49"/>
    </row>
    <row r="104" spans="1:64">
      <c r="A104" s="23" t="s">
        <v>262</v>
      </c>
      <c r="B104" s="23" t="str">
        <f t="shared" si="197"/>
        <v>CAGE</v>
      </c>
      <c r="C104" s="139" t="s">
        <v>263</v>
      </c>
      <c r="D104" s="23" t="s">
        <v>289</v>
      </c>
      <c r="E104" s="23" t="str">
        <f t="shared" ref="E104:E105" si="237">D104&amp;C104</f>
        <v>INTPHCAGE</v>
      </c>
      <c r="F104" s="23" t="str">
        <f t="shared" ref="F104:F105" si="238">D104&amp;C104</f>
        <v>INTPHCAGE</v>
      </c>
      <c r="G104" s="31">
        <v>10579623.739999998</v>
      </c>
      <c r="H104" s="37">
        <v>0</v>
      </c>
      <c r="I104" s="37">
        <v>0</v>
      </c>
      <c r="J104" s="37">
        <f t="shared" ref="J104:J105" si="239">G104+H104+I104</f>
        <v>10579623.739999998</v>
      </c>
      <c r="K104" s="37">
        <v>0</v>
      </c>
      <c r="L104" s="37">
        <v>0</v>
      </c>
      <c r="M104" s="37">
        <f t="shared" ref="M104:M105" si="240">J104+K104+L104</f>
        <v>10579623.739999998</v>
      </c>
      <c r="N104" s="37">
        <v>0</v>
      </c>
      <c r="O104" s="37">
        <v>0</v>
      </c>
      <c r="P104" s="37">
        <f t="shared" ref="P104:P105" si="241">M104+N104+O104</f>
        <v>10579623.739999998</v>
      </c>
      <c r="Q104" s="37">
        <v>0</v>
      </c>
      <c r="R104" s="37">
        <v>0</v>
      </c>
      <c r="S104" s="37">
        <f t="shared" ref="S104:S105" si="242">P104+Q104+R104</f>
        <v>10579623.739999998</v>
      </c>
      <c r="T104" s="37">
        <v>0</v>
      </c>
      <c r="U104" s="37">
        <v>0</v>
      </c>
      <c r="V104" s="37">
        <f t="shared" ref="V104:V105" si="243">S104+T104+U104</f>
        <v>10579623.739999998</v>
      </c>
      <c r="W104" s="37">
        <v>0</v>
      </c>
      <c r="X104" s="37">
        <v>0</v>
      </c>
      <c r="Y104" s="37">
        <f t="shared" ref="Y104:Y105" si="244">V104+W104+X104</f>
        <v>10579623.739999998</v>
      </c>
      <c r="Z104" s="37">
        <v>0</v>
      </c>
      <c r="AA104" s="37">
        <v>0</v>
      </c>
      <c r="AB104" s="37">
        <f t="shared" ref="AB104:AB105" si="245">Y104+Z104+AA104</f>
        <v>10579623.739999998</v>
      </c>
      <c r="AC104" s="37">
        <v>0</v>
      </c>
      <c r="AD104" s="37">
        <v>0</v>
      </c>
      <c r="AE104" s="37">
        <f t="shared" ref="AE104:AE105" si="246">AB104+AC104+AD104</f>
        <v>10579623.739999998</v>
      </c>
      <c r="AF104" s="37">
        <v>0</v>
      </c>
      <c r="AG104" s="37">
        <v>0</v>
      </c>
      <c r="AH104" s="37">
        <f t="shared" ref="AH104:AH105" si="247">AE104+AF104+AG104</f>
        <v>10579623.739999998</v>
      </c>
      <c r="AI104" s="37">
        <v>0</v>
      </c>
      <c r="AJ104" s="37">
        <v>0</v>
      </c>
      <c r="AK104" s="37">
        <f t="shared" ref="AK104:AK105" si="248">AH104+AI104+AJ104</f>
        <v>10579623.739999998</v>
      </c>
      <c r="AL104" s="37">
        <v>0</v>
      </c>
      <c r="AM104" s="37">
        <v>0</v>
      </c>
      <c r="AN104" s="37">
        <f t="shared" ref="AN104:AN105" si="249">AK104+AL104+AM104</f>
        <v>10579623.739999998</v>
      </c>
      <c r="AO104" s="37">
        <v>0</v>
      </c>
      <c r="AP104" s="37">
        <v>0</v>
      </c>
      <c r="AQ104" s="37">
        <f t="shared" ref="AQ104:AQ105" si="250">AN104+AO104+AP104</f>
        <v>10579623.739999998</v>
      </c>
      <c r="AR104" s="37">
        <v>0</v>
      </c>
      <c r="AS104" s="37">
        <v>0</v>
      </c>
      <c r="AT104" s="37">
        <f t="shared" ref="AT104:AT105" si="251">AQ104+AR104+AS104</f>
        <v>10579623.739999998</v>
      </c>
      <c r="AU104" s="37">
        <v>0</v>
      </c>
      <c r="AV104" s="37">
        <v>0</v>
      </c>
      <c r="AW104" s="37">
        <f t="shared" ref="AW104:AW105" si="252">AT104+AU104+AV104</f>
        <v>10579623.739999998</v>
      </c>
      <c r="AX104" s="37">
        <v>0</v>
      </c>
      <c r="AY104" s="37">
        <v>0</v>
      </c>
      <c r="AZ104" s="37">
        <f t="shared" ref="AZ104:AZ105" si="253">AW104+AX104+AY104</f>
        <v>10579623.739999998</v>
      </c>
      <c r="BA104" s="37">
        <v>0</v>
      </c>
      <c r="BB104" s="37">
        <v>0</v>
      </c>
      <c r="BC104" s="37">
        <f t="shared" ref="BC104:BC105" si="254">AZ104+BA104+BB104</f>
        <v>10579623.739999998</v>
      </c>
      <c r="BD104" s="37">
        <v>0</v>
      </c>
      <c r="BE104" s="37">
        <v>0</v>
      </c>
      <c r="BF104" s="37">
        <f t="shared" ref="BF104:BF105" si="255">BC104+BD104+BE104</f>
        <v>10579623.739999998</v>
      </c>
      <c r="BG104" s="37">
        <v>0</v>
      </c>
      <c r="BH104" s="37">
        <v>0</v>
      </c>
      <c r="BI104" s="37">
        <f t="shared" ref="BI104:BI105" si="256">BF104+BG104+BH104</f>
        <v>10579623.739999998</v>
      </c>
      <c r="BK104" s="249">
        <f t="shared" si="218"/>
        <v>10579623.739999998</v>
      </c>
      <c r="BL104" s="49"/>
    </row>
    <row r="105" spans="1:64">
      <c r="A105" s="23" t="s">
        <v>264</v>
      </c>
      <c r="B105" s="23" t="str">
        <f t="shared" si="197"/>
        <v>CAGW</v>
      </c>
      <c r="C105" s="139" t="s">
        <v>265</v>
      </c>
      <c r="D105" s="23" t="s">
        <v>289</v>
      </c>
      <c r="E105" s="23" t="str">
        <f t="shared" si="237"/>
        <v>INTPHCAGW</v>
      </c>
      <c r="F105" s="23" t="str">
        <f t="shared" si="238"/>
        <v>INTPHCAGW</v>
      </c>
      <c r="G105" s="31">
        <v>100504607.99999999</v>
      </c>
      <c r="H105" s="37">
        <v>0</v>
      </c>
      <c r="I105" s="37">
        <v>0</v>
      </c>
      <c r="J105" s="37">
        <f t="shared" si="239"/>
        <v>100504607.99999999</v>
      </c>
      <c r="K105" s="37">
        <v>0</v>
      </c>
      <c r="L105" s="37">
        <v>0</v>
      </c>
      <c r="M105" s="37">
        <f t="shared" si="240"/>
        <v>100504607.99999999</v>
      </c>
      <c r="N105" s="37">
        <v>0</v>
      </c>
      <c r="O105" s="37">
        <v>0</v>
      </c>
      <c r="P105" s="37">
        <f t="shared" si="241"/>
        <v>100504607.99999999</v>
      </c>
      <c r="Q105" s="37">
        <v>0</v>
      </c>
      <c r="R105" s="37">
        <v>0</v>
      </c>
      <c r="S105" s="37">
        <f t="shared" si="242"/>
        <v>100504607.99999999</v>
      </c>
      <c r="T105" s="37">
        <v>0</v>
      </c>
      <c r="U105" s="37">
        <v>0</v>
      </c>
      <c r="V105" s="37">
        <f t="shared" si="243"/>
        <v>100504607.99999999</v>
      </c>
      <c r="W105" s="37">
        <v>0</v>
      </c>
      <c r="X105" s="37">
        <v>0</v>
      </c>
      <c r="Y105" s="37">
        <f t="shared" si="244"/>
        <v>100504607.99999999</v>
      </c>
      <c r="Z105" s="37">
        <v>0</v>
      </c>
      <c r="AA105" s="37">
        <v>0</v>
      </c>
      <c r="AB105" s="37">
        <f t="shared" si="245"/>
        <v>100504607.99999999</v>
      </c>
      <c r="AC105" s="37">
        <v>0</v>
      </c>
      <c r="AD105" s="37">
        <v>0</v>
      </c>
      <c r="AE105" s="37">
        <f t="shared" si="246"/>
        <v>100504607.99999999</v>
      </c>
      <c r="AF105" s="37">
        <v>0</v>
      </c>
      <c r="AG105" s="37">
        <v>0</v>
      </c>
      <c r="AH105" s="37">
        <f t="shared" si="247"/>
        <v>100504607.99999999</v>
      </c>
      <c r="AI105" s="37">
        <v>0</v>
      </c>
      <c r="AJ105" s="37">
        <v>0</v>
      </c>
      <c r="AK105" s="37">
        <f t="shared" si="248"/>
        <v>100504607.99999999</v>
      </c>
      <c r="AL105" s="37">
        <v>0</v>
      </c>
      <c r="AM105" s="37">
        <v>0</v>
      </c>
      <c r="AN105" s="37">
        <f t="shared" si="249"/>
        <v>100504607.99999999</v>
      </c>
      <c r="AO105" s="37">
        <v>0</v>
      </c>
      <c r="AP105" s="37">
        <v>0</v>
      </c>
      <c r="AQ105" s="37">
        <f t="shared" si="250"/>
        <v>100504607.99999999</v>
      </c>
      <c r="AR105" s="37">
        <v>0</v>
      </c>
      <c r="AS105" s="37">
        <v>0</v>
      </c>
      <c r="AT105" s="37">
        <f t="shared" si="251"/>
        <v>100504607.99999999</v>
      </c>
      <c r="AU105" s="37">
        <v>0</v>
      </c>
      <c r="AV105" s="37">
        <v>0</v>
      </c>
      <c r="AW105" s="37">
        <f t="shared" si="252"/>
        <v>100504607.99999999</v>
      </c>
      <c r="AX105" s="37">
        <v>0</v>
      </c>
      <c r="AY105" s="37">
        <v>0</v>
      </c>
      <c r="AZ105" s="37">
        <f t="shared" si="253"/>
        <v>100504607.99999999</v>
      </c>
      <c r="BA105" s="37">
        <v>0</v>
      </c>
      <c r="BB105" s="37">
        <v>0</v>
      </c>
      <c r="BC105" s="37">
        <f t="shared" si="254"/>
        <v>100504607.99999999</v>
      </c>
      <c r="BD105" s="37">
        <v>0</v>
      </c>
      <c r="BE105" s="37">
        <v>0</v>
      </c>
      <c r="BF105" s="37">
        <f t="shared" si="255"/>
        <v>100504607.99999999</v>
      </c>
      <c r="BG105" s="37">
        <v>0</v>
      </c>
      <c r="BH105" s="37">
        <v>0</v>
      </c>
      <c r="BI105" s="37">
        <f t="shared" si="256"/>
        <v>100504607.99999999</v>
      </c>
      <c r="BK105" s="249">
        <f t="shared" si="218"/>
        <v>100504607.99999999</v>
      </c>
      <c r="BL105" s="49"/>
    </row>
    <row r="106" spans="1:64" hidden="1">
      <c r="C106" s="139"/>
      <c r="G106" s="31"/>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K106" s="249"/>
      <c r="BL106" s="49"/>
    </row>
    <row r="107" spans="1:64" hidden="1">
      <c r="C107" s="139"/>
      <c r="G107" s="31"/>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K107" s="249"/>
      <c r="BL107" s="49"/>
    </row>
    <row r="108" spans="1:64" hidden="1">
      <c r="C108" s="139"/>
      <c r="G108" s="31"/>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K108" s="249"/>
      <c r="BL108" s="49"/>
    </row>
    <row r="109" spans="1:64" hidden="1">
      <c r="C109" s="139"/>
      <c r="G109" s="31"/>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K109" s="249"/>
      <c r="BL109" s="49"/>
    </row>
    <row r="110" spans="1:64" hidden="1">
      <c r="C110" s="139"/>
      <c r="G110" s="31"/>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K110" s="249"/>
      <c r="BL110" s="49"/>
    </row>
    <row r="111" spans="1:64" hidden="1">
      <c r="C111" s="139"/>
      <c r="G111" s="31"/>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K111" s="249"/>
      <c r="BL111" s="49"/>
    </row>
    <row r="112" spans="1:64">
      <c r="A112" s="23" t="s">
        <v>14</v>
      </c>
      <c r="B112" s="23" t="str">
        <f t="shared" si="197"/>
        <v>UT</v>
      </c>
      <c r="C112" s="139" t="s">
        <v>30</v>
      </c>
      <c r="D112" s="23" t="s">
        <v>48</v>
      </c>
      <c r="E112" s="23" t="str">
        <f t="shared" si="198"/>
        <v>INTPUT</v>
      </c>
      <c r="F112" s="23" t="str">
        <f t="shared" si="199"/>
        <v>INTPUT</v>
      </c>
      <c r="G112" s="31">
        <v>-26190998.120000001</v>
      </c>
      <c r="H112" s="37">
        <v>0</v>
      </c>
      <c r="I112" s="37">
        <v>-1384.5368333333333</v>
      </c>
      <c r="J112" s="37">
        <f t="shared" si="200"/>
        <v>-26192382.656833336</v>
      </c>
      <c r="K112" s="37">
        <v>0</v>
      </c>
      <c r="L112" s="37">
        <v>-1384.5368333333333</v>
      </c>
      <c r="M112" s="37">
        <f t="shared" si="201"/>
        <v>-26193767.19366667</v>
      </c>
      <c r="N112" s="37">
        <v>0</v>
      </c>
      <c r="O112" s="37">
        <v>-1384.5368333333333</v>
      </c>
      <c r="P112" s="37">
        <f t="shared" si="202"/>
        <v>-26195151.730500005</v>
      </c>
      <c r="Q112" s="37">
        <v>0</v>
      </c>
      <c r="R112" s="37">
        <v>-1384.5368333333333</v>
      </c>
      <c r="S112" s="37">
        <f t="shared" si="203"/>
        <v>-26196536.26733334</v>
      </c>
      <c r="T112" s="37">
        <v>0</v>
      </c>
      <c r="U112" s="37">
        <v>-1384.5368333333333</v>
      </c>
      <c r="V112" s="37">
        <f t="shared" si="204"/>
        <v>-26197920.804166675</v>
      </c>
      <c r="W112" s="37">
        <v>0</v>
      </c>
      <c r="X112" s="37">
        <v>-1384.5368333333333</v>
      </c>
      <c r="Y112" s="37">
        <f t="shared" si="205"/>
        <v>-26199305.341000009</v>
      </c>
      <c r="Z112" s="37">
        <v>0</v>
      </c>
      <c r="AA112" s="37">
        <v>-1384.5368333333333</v>
      </c>
      <c r="AB112" s="37">
        <f t="shared" si="206"/>
        <v>-26200689.877833344</v>
      </c>
      <c r="AC112" s="37">
        <v>0</v>
      </c>
      <c r="AD112" s="37">
        <v>-1384.5368333333333</v>
      </c>
      <c r="AE112" s="37">
        <f t="shared" si="207"/>
        <v>-26202074.414666679</v>
      </c>
      <c r="AF112" s="37">
        <v>0</v>
      </c>
      <c r="AG112" s="37">
        <v>-1384.5368333333333</v>
      </c>
      <c r="AH112" s="37">
        <f t="shared" si="208"/>
        <v>-26203458.951500013</v>
      </c>
      <c r="AI112" s="37">
        <v>0</v>
      </c>
      <c r="AJ112" s="37">
        <v>-1384.5368333333333</v>
      </c>
      <c r="AK112" s="37">
        <f t="shared" si="209"/>
        <v>-26204843.488333348</v>
      </c>
      <c r="AL112" s="37">
        <v>0</v>
      </c>
      <c r="AM112" s="37">
        <v>-1384.5368333333333</v>
      </c>
      <c r="AN112" s="37">
        <f t="shared" si="210"/>
        <v>-26206228.025166683</v>
      </c>
      <c r="AO112" s="37">
        <v>0</v>
      </c>
      <c r="AP112" s="37">
        <v>-1384.5368333333333</v>
      </c>
      <c r="AQ112" s="37">
        <f t="shared" si="211"/>
        <v>-26207612.562000018</v>
      </c>
      <c r="AR112" s="37">
        <v>0</v>
      </c>
      <c r="AS112" s="37">
        <v>-1384.5368333333333</v>
      </c>
      <c r="AT112" s="37">
        <f t="shared" si="212"/>
        <v>-26208997.098833352</v>
      </c>
      <c r="AU112" s="37">
        <v>0</v>
      </c>
      <c r="AV112" s="37">
        <v>-1384.5368333333333</v>
      </c>
      <c r="AW112" s="37">
        <f t="shared" si="213"/>
        <v>-26210381.635666687</v>
      </c>
      <c r="AX112" s="37">
        <v>0</v>
      </c>
      <c r="AY112" s="37">
        <v>-1384.5368333333333</v>
      </c>
      <c r="AZ112" s="37">
        <f t="shared" si="214"/>
        <v>-26211766.172500022</v>
      </c>
      <c r="BA112" s="37">
        <v>0</v>
      </c>
      <c r="BB112" s="37">
        <v>-1384.5368333333333</v>
      </c>
      <c r="BC112" s="37">
        <f t="shared" si="215"/>
        <v>-26213150.709333356</v>
      </c>
      <c r="BD112" s="37">
        <v>0</v>
      </c>
      <c r="BE112" s="37">
        <v>-1384.5368333333333</v>
      </c>
      <c r="BF112" s="37">
        <f t="shared" si="216"/>
        <v>-26214535.246166691</v>
      </c>
      <c r="BG112" s="37">
        <v>0</v>
      </c>
      <c r="BH112" s="37">
        <v>-1384.5368333333333</v>
      </c>
      <c r="BI112" s="37">
        <f t="shared" si="217"/>
        <v>-26215919.783000026</v>
      </c>
      <c r="BK112" s="249">
        <f t="shared" si="218"/>
        <v>-26215919.783000026</v>
      </c>
      <c r="BL112" s="49"/>
    </row>
    <row r="113" spans="1:79">
      <c r="A113" s="23" t="s">
        <v>12</v>
      </c>
      <c r="B113" s="23" t="str">
        <f t="shared" si="197"/>
        <v>WA</v>
      </c>
      <c r="C113" s="139" t="s">
        <v>28</v>
      </c>
      <c r="D113" s="23" t="s">
        <v>48</v>
      </c>
      <c r="E113" s="23" t="str">
        <f t="shared" si="198"/>
        <v>INTPWA</v>
      </c>
      <c r="F113" s="23" t="str">
        <f t="shared" si="199"/>
        <v>INTPWA</v>
      </c>
      <c r="G113" s="31">
        <v>2036363.08</v>
      </c>
      <c r="H113" s="37">
        <v>0</v>
      </c>
      <c r="I113" s="37">
        <v>0</v>
      </c>
      <c r="J113" s="37">
        <f t="shared" si="200"/>
        <v>2036363.08</v>
      </c>
      <c r="K113" s="37">
        <v>0</v>
      </c>
      <c r="L113" s="37">
        <v>0</v>
      </c>
      <c r="M113" s="37">
        <f t="shared" si="201"/>
        <v>2036363.08</v>
      </c>
      <c r="N113" s="37">
        <v>0</v>
      </c>
      <c r="O113" s="37">
        <v>0</v>
      </c>
      <c r="P113" s="37">
        <f t="shared" si="202"/>
        <v>2036363.08</v>
      </c>
      <c r="Q113" s="37">
        <v>0</v>
      </c>
      <c r="R113" s="37">
        <v>0</v>
      </c>
      <c r="S113" s="37">
        <f t="shared" si="203"/>
        <v>2036363.08</v>
      </c>
      <c r="T113" s="37">
        <v>0</v>
      </c>
      <c r="U113" s="37">
        <v>0</v>
      </c>
      <c r="V113" s="37">
        <f t="shared" si="204"/>
        <v>2036363.08</v>
      </c>
      <c r="W113" s="37">
        <v>0</v>
      </c>
      <c r="X113" s="37">
        <v>0</v>
      </c>
      <c r="Y113" s="37">
        <f t="shared" si="205"/>
        <v>2036363.08</v>
      </c>
      <c r="Z113" s="37">
        <v>0</v>
      </c>
      <c r="AA113" s="37">
        <v>0</v>
      </c>
      <c r="AB113" s="37">
        <f t="shared" si="206"/>
        <v>2036363.08</v>
      </c>
      <c r="AC113" s="37">
        <v>0</v>
      </c>
      <c r="AD113" s="37">
        <v>0</v>
      </c>
      <c r="AE113" s="37">
        <f t="shared" si="207"/>
        <v>2036363.08</v>
      </c>
      <c r="AF113" s="37">
        <v>0</v>
      </c>
      <c r="AG113" s="37">
        <v>0</v>
      </c>
      <c r="AH113" s="37">
        <f t="shared" si="208"/>
        <v>2036363.08</v>
      </c>
      <c r="AI113" s="37">
        <v>0</v>
      </c>
      <c r="AJ113" s="37">
        <v>0</v>
      </c>
      <c r="AK113" s="37">
        <f t="shared" si="209"/>
        <v>2036363.08</v>
      </c>
      <c r="AL113" s="37">
        <v>0</v>
      </c>
      <c r="AM113" s="37">
        <v>0</v>
      </c>
      <c r="AN113" s="37">
        <f t="shared" si="210"/>
        <v>2036363.08</v>
      </c>
      <c r="AO113" s="37">
        <v>0</v>
      </c>
      <c r="AP113" s="37">
        <v>0</v>
      </c>
      <c r="AQ113" s="37">
        <f t="shared" si="211"/>
        <v>2036363.08</v>
      </c>
      <c r="AR113" s="37">
        <v>0</v>
      </c>
      <c r="AS113" s="37">
        <v>0</v>
      </c>
      <c r="AT113" s="37">
        <f t="shared" si="212"/>
        <v>2036363.08</v>
      </c>
      <c r="AU113" s="37">
        <v>0</v>
      </c>
      <c r="AV113" s="37">
        <v>0</v>
      </c>
      <c r="AW113" s="37">
        <f t="shared" si="213"/>
        <v>2036363.08</v>
      </c>
      <c r="AX113" s="37">
        <v>0</v>
      </c>
      <c r="AY113" s="37">
        <v>0</v>
      </c>
      <c r="AZ113" s="37">
        <f t="shared" si="214"/>
        <v>2036363.08</v>
      </c>
      <c r="BA113" s="37">
        <v>0</v>
      </c>
      <c r="BB113" s="37">
        <v>0</v>
      </c>
      <c r="BC113" s="37">
        <f t="shared" si="215"/>
        <v>2036363.08</v>
      </c>
      <c r="BD113" s="37">
        <v>0</v>
      </c>
      <c r="BE113" s="37">
        <v>0</v>
      </c>
      <c r="BF113" s="37">
        <f t="shared" si="216"/>
        <v>2036363.08</v>
      </c>
      <c r="BG113" s="37">
        <v>0</v>
      </c>
      <c r="BH113" s="37">
        <v>0</v>
      </c>
      <c r="BI113" s="37">
        <f t="shared" si="217"/>
        <v>2036363.08</v>
      </c>
      <c r="BK113" s="249">
        <f t="shared" si="218"/>
        <v>2036363.08</v>
      </c>
      <c r="BL113" s="49"/>
    </row>
    <row r="114" spans="1:79">
      <c r="A114" s="23" t="s">
        <v>13</v>
      </c>
      <c r="B114" s="23" t="str">
        <f t="shared" si="197"/>
        <v>WYP</v>
      </c>
      <c r="C114" s="139" t="s">
        <v>29</v>
      </c>
      <c r="D114" s="23" t="s">
        <v>48</v>
      </c>
      <c r="E114" s="23" t="str">
        <f t="shared" si="198"/>
        <v>INTPWYP</v>
      </c>
      <c r="F114" s="23" t="str">
        <f t="shared" si="199"/>
        <v>INTPWYP</v>
      </c>
      <c r="G114" s="31">
        <v>5628211.4800000004</v>
      </c>
      <c r="H114" s="37">
        <v>0</v>
      </c>
      <c r="I114" s="37">
        <v>-13406.444833333333</v>
      </c>
      <c r="J114" s="37">
        <f t="shared" si="200"/>
        <v>5614805.0351666668</v>
      </c>
      <c r="K114" s="37">
        <v>0</v>
      </c>
      <c r="L114" s="37">
        <v>-13406.444833333333</v>
      </c>
      <c r="M114" s="37">
        <f t="shared" si="201"/>
        <v>5601398.5903333332</v>
      </c>
      <c r="N114" s="37">
        <v>0</v>
      </c>
      <c r="O114" s="37">
        <v>-13406.444833333333</v>
      </c>
      <c r="P114" s="37">
        <f t="shared" si="202"/>
        <v>5587992.1454999996</v>
      </c>
      <c r="Q114" s="37">
        <v>0</v>
      </c>
      <c r="R114" s="37">
        <v>-13406.444833333333</v>
      </c>
      <c r="S114" s="37">
        <f t="shared" si="203"/>
        <v>5574585.700666666</v>
      </c>
      <c r="T114" s="37">
        <v>0</v>
      </c>
      <c r="U114" s="37">
        <v>-13406.444833333333</v>
      </c>
      <c r="V114" s="37">
        <f t="shared" si="204"/>
        <v>5561179.2558333324</v>
      </c>
      <c r="W114" s="37">
        <v>0</v>
      </c>
      <c r="X114" s="37">
        <v>-13406.444833333333</v>
      </c>
      <c r="Y114" s="37">
        <f t="shared" si="205"/>
        <v>5547772.8109999988</v>
      </c>
      <c r="Z114" s="37">
        <v>0</v>
      </c>
      <c r="AA114" s="37">
        <v>-13406.444833333333</v>
      </c>
      <c r="AB114" s="37">
        <f t="shared" si="206"/>
        <v>5534366.3661666652</v>
      </c>
      <c r="AC114" s="37">
        <v>0</v>
      </c>
      <c r="AD114" s="37">
        <v>-13406.444833333333</v>
      </c>
      <c r="AE114" s="37">
        <f t="shared" si="207"/>
        <v>5520959.9213333316</v>
      </c>
      <c r="AF114" s="37">
        <v>0</v>
      </c>
      <c r="AG114" s="37">
        <v>-13406.444833333333</v>
      </c>
      <c r="AH114" s="37">
        <f t="shared" si="208"/>
        <v>5507553.476499998</v>
      </c>
      <c r="AI114" s="37">
        <v>0</v>
      </c>
      <c r="AJ114" s="37">
        <v>-13406.444833333333</v>
      </c>
      <c r="AK114" s="37">
        <f t="shared" si="209"/>
        <v>5494147.0316666644</v>
      </c>
      <c r="AL114" s="37">
        <v>0</v>
      </c>
      <c r="AM114" s="37">
        <v>-13406.444833333333</v>
      </c>
      <c r="AN114" s="37">
        <f t="shared" si="210"/>
        <v>5480740.5868333308</v>
      </c>
      <c r="AO114" s="37">
        <v>0</v>
      </c>
      <c r="AP114" s="37">
        <v>-13406.444833333333</v>
      </c>
      <c r="AQ114" s="37">
        <f t="shared" si="211"/>
        <v>5467334.1419999972</v>
      </c>
      <c r="AR114" s="37">
        <v>0</v>
      </c>
      <c r="AS114" s="37">
        <v>-13406.444833333333</v>
      </c>
      <c r="AT114" s="37">
        <f t="shared" si="212"/>
        <v>5453927.6971666636</v>
      </c>
      <c r="AU114" s="37">
        <v>0</v>
      </c>
      <c r="AV114" s="37">
        <v>-13406.444833333333</v>
      </c>
      <c r="AW114" s="37">
        <f t="shared" si="213"/>
        <v>5440521.25233333</v>
      </c>
      <c r="AX114" s="37">
        <v>0</v>
      </c>
      <c r="AY114" s="37">
        <v>-13406.444833333333</v>
      </c>
      <c r="AZ114" s="37">
        <f t="shared" si="214"/>
        <v>5427114.8074999964</v>
      </c>
      <c r="BA114" s="37">
        <v>0</v>
      </c>
      <c r="BB114" s="37">
        <v>-13406.444833333333</v>
      </c>
      <c r="BC114" s="37">
        <f t="shared" si="215"/>
        <v>5413708.3626666628</v>
      </c>
      <c r="BD114" s="37">
        <v>0</v>
      </c>
      <c r="BE114" s="37">
        <v>-13406.444833333333</v>
      </c>
      <c r="BF114" s="37">
        <f t="shared" si="216"/>
        <v>5400301.9178333292</v>
      </c>
      <c r="BG114" s="37">
        <v>0</v>
      </c>
      <c r="BH114" s="37">
        <v>-13406.444833333333</v>
      </c>
      <c r="BI114" s="37">
        <f t="shared" si="217"/>
        <v>5386895.4729999956</v>
      </c>
      <c r="BK114" s="249">
        <f t="shared" si="218"/>
        <v>5386895.4729999956</v>
      </c>
      <c r="BL114" s="49"/>
    </row>
    <row r="115" spans="1:79">
      <c r="A115" s="28" t="s">
        <v>16</v>
      </c>
      <c r="B115" s="23" t="str">
        <f t="shared" si="197"/>
        <v>WYU</v>
      </c>
      <c r="C115" s="139" t="s">
        <v>32</v>
      </c>
      <c r="D115" s="28" t="s">
        <v>48</v>
      </c>
      <c r="E115" s="23" t="str">
        <f t="shared" si="198"/>
        <v>INTPWYU</v>
      </c>
      <c r="F115" s="28" t="str">
        <f t="shared" si="199"/>
        <v>INTPWYU</v>
      </c>
      <c r="G115" s="31">
        <v>0</v>
      </c>
      <c r="H115" s="37">
        <v>0</v>
      </c>
      <c r="I115" s="37">
        <v>0</v>
      </c>
      <c r="J115" s="37">
        <f t="shared" si="200"/>
        <v>0</v>
      </c>
      <c r="K115" s="37">
        <v>0</v>
      </c>
      <c r="L115" s="37">
        <v>0</v>
      </c>
      <c r="M115" s="37">
        <f t="shared" si="201"/>
        <v>0</v>
      </c>
      <c r="N115" s="37">
        <v>0</v>
      </c>
      <c r="O115" s="37">
        <v>0</v>
      </c>
      <c r="P115" s="37">
        <f t="shared" si="202"/>
        <v>0</v>
      </c>
      <c r="Q115" s="37">
        <v>0</v>
      </c>
      <c r="R115" s="37">
        <v>0</v>
      </c>
      <c r="S115" s="37">
        <f t="shared" si="203"/>
        <v>0</v>
      </c>
      <c r="T115" s="37">
        <v>0</v>
      </c>
      <c r="U115" s="37">
        <v>0</v>
      </c>
      <c r="V115" s="37">
        <f t="shared" si="204"/>
        <v>0</v>
      </c>
      <c r="W115" s="37">
        <v>0</v>
      </c>
      <c r="X115" s="37">
        <v>0</v>
      </c>
      <c r="Y115" s="37">
        <f t="shared" si="205"/>
        <v>0</v>
      </c>
      <c r="Z115" s="37">
        <v>0</v>
      </c>
      <c r="AA115" s="37">
        <v>0</v>
      </c>
      <c r="AB115" s="37">
        <f t="shared" si="206"/>
        <v>0</v>
      </c>
      <c r="AC115" s="37">
        <v>0</v>
      </c>
      <c r="AD115" s="37">
        <v>0</v>
      </c>
      <c r="AE115" s="37">
        <f t="shared" si="207"/>
        <v>0</v>
      </c>
      <c r="AF115" s="37">
        <v>0</v>
      </c>
      <c r="AG115" s="37">
        <v>0</v>
      </c>
      <c r="AH115" s="37">
        <f t="shared" si="208"/>
        <v>0</v>
      </c>
      <c r="AI115" s="37">
        <v>0</v>
      </c>
      <c r="AJ115" s="37">
        <v>0</v>
      </c>
      <c r="AK115" s="37">
        <f t="shared" si="209"/>
        <v>0</v>
      </c>
      <c r="AL115" s="37">
        <v>0</v>
      </c>
      <c r="AM115" s="37">
        <v>0</v>
      </c>
      <c r="AN115" s="37">
        <f t="shared" si="210"/>
        <v>0</v>
      </c>
      <c r="AO115" s="37">
        <v>0</v>
      </c>
      <c r="AP115" s="37">
        <v>0</v>
      </c>
      <c r="AQ115" s="37">
        <f t="shared" si="211"/>
        <v>0</v>
      </c>
      <c r="AR115" s="37">
        <v>0</v>
      </c>
      <c r="AS115" s="37">
        <v>0</v>
      </c>
      <c r="AT115" s="37">
        <f t="shared" si="212"/>
        <v>0</v>
      </c>
      <c r="AU115" s="37">
        <v>0</v>
      </c>
      <c r="AV115" s="37">
        <v>0</v>
      </c>
      <c r="AW115" s="37">
        <f t="shared" si="213"/>
        <v>0</v>
      </c>
      <c r="AX115" s="37">
        <v>0</v>
      </c>
      <c r="AY115" s="37">
        <v>0</v>
      </c>
      <c r="AZ115" s="37">
        <f t="shared" si="214"/>
        <v>0</v>
      </c>
      <c r="BA115" s="37">
        <v>0</v>
      </c>
      <c r="BB115" s="37">
        <v>0</v>
      </c>
      <c r="BC115" s="37">
        <f t="shared" si="215"/>
        <v>0</v>
      </c>
      <c r="BD115" s="37">
        <v>0</v>
      </c>
      <c r="BE115" s="37">
        <v>0</v>
      </c>
      <c r="BF115" s="37">
        <f t="shared" si="216"/>
        <v>0</v>
      </c>
      <c r="BG115" s="37">
        <v>0</v>
      </c>
      <c r="BH115" s="37">
        <v>0</v>
      </c>
      <c r="BI115" s="37">
        <f t="shared" si="217"/>
        <v>0</v>
      </c>
      <c r="BJ115" s="28"/>
      <c r="BK115" s="249">
        <f t="shared" si="218"/>
        <v>0</v>
      </c>
      <c r="BL115" s="49"/>
    </row>
    <row r="116" spans="1:79">
      <c r="A116" s="23" t="s">
        <v>40</v>
      </c>
      <c r="C116" s="139"/>
      <c r="G116" s="250">
        <f t="shared" ref="G116:AL116" si="257">SUBTOTAL(9,G92:G115)</f>
        <v>915901485.2700001</v>
      </c>
      <c r="H116" s="251">
        <f t="shared" si="257"/>
        <v>8263826.3300000001</v>
      </c>
      <c r="I116" s="251">
        <f t="shared" si="257"/>
        <v>-1584881.4778333334</v>
      </c>
      <c r="J116" s="251">
        <f t="shared" si="257"/>
        <v>922580430.12216675</v>
      </c>
      <c r="K116" s="251">
        <f t="shared" si="257"/>
        <v>136282.24799999999</v>
      </c>
      <c r="L116" s="251">
        <f t="shared" si="257"/>
        <v>-1584881.4778333334</v>
      </c>
      <c r="M116" s="251">
        <f t="shared" si="257"/>
        <v>921131830.89233339</v>
      </c>
      <c r="N116" s="251">
        <f t="shared" si="257"/>
        <v>102400</v>
      </c>
      <c r="O116" s="251">
        <f t="shared" si="257"/>
        <v>-1584881.4778333334</v>
      </c>
      <c r="P116" s="251">
        <f t="shared" si="257"/>
        <v>919649349.4145</v>
      </c>
      <c r="Q116" s="251">
        <f t="shared" si="257"/>
        <v>80000</v>
      </c>
      <c r="R116" s="251">
        <f t="shared" si="257"/>
        <v>-1584881.4778333334</v>
      </c>
      <c r="S116" s="251">
        <f t="shared" si="257"/>
        <v>918144467.93666673</v>
      </c>
      <c r="T116" s="251">
        <f t="shared" si="257"/>
        <v>80000</v>
      </c>
      <c r="U116" s="251">
        <f t="shared" si="257"/>
        <v>-1584881.4778333334</v>
      </c>
      <c r="V116" s="251">
        <f t="shared" si="257"/>
        <v>916639586.45883346</v>
      </c>
      <c r="W116" s="251">
        <f t="shared" si="257"/>
        <v>215941.91200000001</v>
      </c>
      <c r="X116" s="251">
        <f t="shared" si="257"/>
        <v>-1584881.4778333334</v>
      </c>
      <c r="Y116" s="251">
        <f t="shared" si="257"/>
        <v>915270646.89300025</v>
      </c>
      <c r="Z116" s="251">
        <f t="shared" si="257"/>
        <v>68719.483374861404</v>
      </c>
      <c r="AA116" s="251">
        <f t="shared" si="257"/>
        <v>-1584881.4778333334</v>
      </c>
      <c r="AB116" s="251">
        <f t="shared" si="257"/>
        <v>913754484.89854169</v>
      </c>
      <c r="AC116" s="251">
        <f t="shared" si="257"/>
        <v>176160.917126799</v>
      </c>
      <c r="AD116" s="251">
        <f t="shared" si="257"/>
        <v>-1584881.4778333334</v>
      </c>
      <c r="AE116" s="251">
        <f t="shared" si="257"/>
        <v>912345764.33783507</v>
      </c>
      <c r="AF116" s="251">
        <f t="shared" si="257"/>
        <v>923814.70395001699</v>
      </c>
      <c r="AG116" s="251">
        <f t="shared" si="257"/>
        <v>-1584881.4778333334</v>
      </c>
      <c r="AH116" s="251">
        <f t="shared" si="257"/>
        <v>911684697.56395173</v>
      </c>
      <c r="AI116" s="251">
        <f t="shared" si="257"/>
        <v>531466.04983285791</v>
      </c>
      <c r="AJ116" s="251">
        <f t="shared" si="257"/>
        <v>-1584881.4778333334</v>
      </c>
      <c r="AK116" s="251">
        <f t="shared" si="257"/>
        <v>910631282.13595116</v>
      </c>
      <c r="AL116" s="251">
        <f t="shared" si="257"/>
        <v>1114693.62488258</v>
      </c>
      <c r="AM116" s="251">
        <f t="shared" ref="AM116:BI116" si="258">SUBTOTAL(9,AM92:AM115)</f>
        <v>-1584881.4778333334</v>
      </c>
      <c r="AN116" s="251">
        <f t="shared" si="258"/>
        <v>910161094.28300059</v>
      </c>
      <c r="AO116" s="251">
        <f t="shared" si="258"/>
        <v>6414353.8510362897</v>
      </c>
      <c r="AP116" s="251">
        <f t="shared" si="258"/>
        <v>-1584881.4778333334</v>
      </c>
      <c r="AQ116" s="251">
        <f t="shared" si="258"/>
        <v>914990566.65620339</v>
      </c>
      <c r="AR116" s="251">
        <f t="shared" si="258"/>
        <v>1790295.44255116</v>
      </c>
      <c r="AS116" s="251">
        <f t="shared" si="258"/>
        <v>-1584881.4778333334</v>
      </c>
      <c r="AT116" s="251">
        <f t="shared" si="258"/>
        <v>915195980.62092125</v>
      </c>
      <c r="AU116" s="251">
        <f t="shared" si="258"/>
        <v>590050.7691710639</v>
      </c>
      <c r="AV116" s="251">
        <f t="shared" si="258"/>
        <v>-1584881.4778333334</v>
      </c>
      <c r="AW116" s="251">
        <f t="shared" si="258"/>
        <v>914201149.91225898</v>
      </c>
      <c r="AX116" s="251">
        <f t="shared" si="258"/>
        <v>1151644.9381899699</v>
      </c>
      <c r="AY116" s="251">
        <f t="shared" si="258"/>
        <v>-1584881.4778333334</v>
      </c>
      <c r="AZ116" s="251">
        <f t="shared" si="258"/>
        <v>913767913.37261569</v>
      </c>
      <c r="BA116" s="251">
        <f t="shared" si="258"/>
        <v>889361.92975784896</v>
      </c>
      <c r="BB116" s="251">
        <f t="shared" si="258"/>
        <v>-1584881.4778333334</v>
      </c>
      <c r="BC116" s="251">
        <f t="shared" si="258"/>
        <v>913072393.82454014</v>
      </c>
      <c r="BD116" s="251">
        <f t="shared" si="258"/>
        <v>1203696.1530241198</v>
      </c>
      <c r="BE116" s="251">
        <f t="shared" si="258"/>
        <v>-1584881.4778333334</v>
      </c>
      <c r="BF116" s="251">
        <f t="shared" si="258"/>
        <v>912691208.49973094</v>
      </c>
      <c r="BG116" s="251">
        <f t="shared" si="258"/>
        <v>14880045.519195301</v>
      </c>
      <c r="BH116" s="251">
        <f t="shared" si="258"/>
        <v>-1584881.4778333334</v>
      </c>
      <c r="BI116" s="251">
        <f t="shared" si="258"/>
        <v>925986372.54109311</v>
      </c>
      <c r="BK116" s="252">
        <f>SUBTOTAL(9,BK92:BK115)</f>
        <v>925986372.54109311</v>
      </c>
    </row>
    <row r="117" spans="1:79">
      <c r="G117" s="31"/>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K117" s="249"/>
    </row>
    <row r="118" spans="1:79">
      <c r="A118" s="1"/>
      <c r="B118" s="1"/>
      <c r="G118" s="31"/>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K118" s="249"/>
    </row>
    <row r="119" spans="1:79" ht="13.5" thickBot="1">
      <c r="A119" s="1" t="s">
        <v>71</v>
      </c>
      <c r="B119" s="1"/>
      <c r="G119" s="255">
        <f t="shared" ref="G119:AL119" si="259">SUBTOTAL(9,G10:G117)</f>
        <v>28081977472.468182</v>
      </c>
      <c r="H119" s="256">
        <f t="shared" si="259"/>
        <v>69094493.769492432</v>
      </c>
      <c r="I119" s="256">
        <f t="shared" si="259"/>
        <v>-16402714.5405</v>
      </c>
      <c r="J119" s="256">
        <f t="shared" si="259"/>
        <v>28134669251.697178</v>
      </c>
      <c r="K119" s="256">
        <f t="shared" si="259"/>
        <v>52860817.083021246</v>
      </c>
      <c r="L119" s="256">
        <f t="shared" si="259"/>
        <v>-16402714.5405</v>
      </c>
      <c r="M119" s="256">
        <f t="shared" si="259"/>
        <v>28171127354.239697</v>
      </c>
      <c r="N119" s="256">
        <f t="shared" si="259"/>
        <v>50332431.427890159</v>
      </c>
      <c r="O119" s="256">
        <f t="shared" si="259"/>
        <v>-16402714.5405</v>
      </c>
      <c r="P119" s="256">
        <f t="shared" si="259"/>
        <v>28205057071.12709</v>
      </c>
      <c r="Q119" s="256">
        <f t="shared" si="259"/>
        <v>50142674.565758042</v>
      </c>
      <c r="R119" s="256">
        <f t="shared" si="259"/>
        <v>-16402714.5405</v>
      </c>
      <c r="S119" s="256">
        <f t="shared" si="259"/>
        <v>28238797031.152355</v>
      </c>
      <c r="T119" s="256">
        <f t="shared" si="259"/>
        <v>64729253.005121864</v>
      </c>
      <c r="U119" s="256">
        <f t="shared" si="259"/>
        <v>-16402714.5405</v>
      </c>
      <c r="V119" s="256">
        <f t="shared" si="259"/>
        <v>28287123569.61697</v>
      </c>
      <c r="W119" s="256">
        <f t="shared" si="259"/>
        <v>131472817.94184583</v>
      </c>
      <c r="X119" s="256">
        <f t="shared" si="259"/>
        <v>-16402714.5405</v>
      </c>
      <c r="Y119" s="256">
        <f t="shared" si="259"/>
        <v>28402193673.018326</v>
      </c>
      <c r="Z119" s="256">
        <f t="shared" si="259"/>
        <v>42435358.04392568</v>
      </c>
      <c r="AA119" s="256">
        <f t="shared" si="259"/>
        <v>-16402714.5405</v>
      </c>
      <c r="AB119" s="256">
        <f t="shared" si="259"/>
        <v>28428226316.521751</v>
      </c>
      <c r="AC119" s="256">
        <f t="shared" si="259"/>
        <v>23646370.98687353</v>
      </c>
      <c r="AD119" s="256">
        <f t="shared" si="259"/>
        <v>-16402714.5405</v>
      </c>
      <c r="AE119" s="256">
        <f t="shared" si="259"/>
        <v>28435469972.968132</v>
      </c>
      <c r="AF119" s="256">
        <f t="shared" si="259"/>
        <v>40887379.971110985</v>
      </c>
      <c r="AG119" s="256">
        <f t="shared" si="259"/>
        <v>-16402714.5405</v>
      </c>
      <c r="AH119" s="256">
        <f t="shared" si="259"/>
        <v>28459954638.398735</v>
      </c>
      <c r="AI119" s="256">
        <f t="shared" si="259"/>
        <v>91238487.303550959</v>
      </c>
      <c r="AJ119" s="256">
        <f t="shared" si="259"/>
        <v>-16402714.5405</v>
      </c>
      <c r="AK119" s="256">
        <f t="shared" si="259"/>
        <v>28534790411.161797</v>
      </c>
      <c r="AL119" s="256">
        <f t="shared" si="259"/>
        <v>137807368.21375048</v>
      </c>
      <c r="AM119" s="256">
        <f t="shared" ref="AM119:BI119" si="260">SUBTOTAL(9,AM10:AM117)</f>
        <v>-16402714.5405</v>
      </c>
      <c r="AN119" s="256">
        <f t="shared" si="260"/>
        <v>28656195064.835052</v>
      </c>
      <c r="AO119" s="256">
        <f t="shared" si="260"/>
        <v>130112060.44681937</v>
      </c>
      <c r="AP119" s="256">
        <f t="shared" si="260"/>
        <v>-16402714.5405</v>
      </c>
      <c r="AQ119" s="256">
        <f t="shared" si="260"/>
        <v>28769904410.741356</v>
      </c>
      <c r="AR119" s="256">
        <f t="shared" si="260"/>
        <v>61308546.329275548</v>
      </c>
      <c r="AS119" s="256">
        <f t="shared" si="260"/>
        <v>-16402714.5405</v>
      </c>
      <c r="AT119" s="256">
        <f t="shared" si="260"/>
        <v>28814810242.530128</v>
      </c>
      <c r="AU119" s="256">
        <f t="shared" si="260"/>
        <v>64304437.776284896</v>
      </c>
      <c r="AV119" s="256">
        <f t="shared" si="260"/>
        <v>-16402714.5405</v>
      </c>
      <c r="AW119" s="256">
        <f t="shared" si="260"/>
        <v>28862711965.765915</v>
      </c>
      <c r="AX119" s="256">
        <f t="shared" si="260"/>
        <v>57281398.159988083</v>
      </c>
      <c r="AY119" s="256">
        <f t="shared" si="260"/>
        <v>-16402714.5405</v>
      </c>
      <c r="AZ119" s="256">
        <f t="shared" si="260"/>
        <v>28903590649.385414</v>
      </c>
      <c r="BA119" s="256">
        <f t="shared" si="260"/>
        <v>56249369.138296679</v>
      </c>
      <c r="BB119" s="256">
        <f t="shared" si="260"/>
        <v>-16402714.5405</v>
      </c>
      <c r="BC119" s="256">
        <f t="shared" si="260"/>
        <v>28943437303.983212</v>
      </c>
      <c r="BD119" s="256">
        <f t="shared" si="260"/>
        <v>131671041.49838029</v>
      </c>
      <c r="BE119" s="256">
        <f t="shared" si="260"/>
        <v>-16402714.5405</v>
      </c>
      <c r="BF119" s="256">
        <f t="shared" si="260"/>
        <v>29058705630.941093</v>
      </c>
      <c r="BG119" s="256">
        <f t="shared" si="260"/>
        <v>195392765.97158459</v>
      </c>
      <c r="BH119" s="256">
        <f t="shared" si="260"/>
        <v>-16402714.5405</v>
      </c>
      <c r="BI119" s="256">
        <f t="shared" si="260"/>
        <v>29237695682.372177</v>
      </c>
      <c r="BK119" s="244">
        <f>SUBTOTAL(9,BK10:BK117)</f>
        <v>29237695682.372177</v>
      </c>
    </row>
    <row r="120" spans="1:79" ht="13.5" thickTop="1">
      <c r="BK120" s="243" t="s">
        <v>563</v>
      </c>
    </row>
    <row r="121" spans="1:79">
      <c r="BK121" s="28"/>
    </row>
    <row r="122" spans="1:79">
      <c r="A122" s="135"/>
      <c r="B122" s="135"/>
      <c r="C122" s="135"/>
      <c r="D122" s="136"/>
      <c r="E122" s="136"/>
      <c r="F122" s="136"/>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35"/>
      <c r="AD122" s="135"/>
      <c r="AE122" s="135"/>
      <c r="AF122" s="135"/>
      <c r="AG122" s="135"/>
      <c r="AH122" s="135"/>
      <c r="AI122" s="135"/>
      <c r="AJ122" s="135"/>
      <c r="AK122" s="135"/>
      <c r="AL122" s="135"/>
      <c r="AM122" s="135"/>
      <c r="AN122" s="135"/>
      <c r="AO122" s="135"/>
      <c r="AP122" s="135"/>
      <c r="AQ122" s="135"/>
      <c r="AR122" s="135"/>
      <c r="AS122" s="135"/>
      <c r="AT122" s="135"/>
      <c r="AU122" s="135"/>
      <c r="AV122" s="135"/>
      <c r="AW122" s="135"/>
      <c r="AX122" s="135"/>
      <c r="AY122" s="135"/>
      <c r="AZ122" s="135"/>
      <c r="BA122" s="135"/>
      <c r="BB122" s="135"/>
      <c r="BC122" s="135"/>
      <c r="BD122" s="135"/>
      <c r="BE122" s="135"/>
      <c r="BF122" s="135"/>
      <c r="BG122" s="135"/>
      <c r="BH122" s="135"/>
      <c r="BI122" s="135"/>
      <c r="BJ122" s="135"/>
      <c r="BK122" s="135"/>
      <c r="BL122" s="137"/>
      <c r="BM122" s="137"/>
      <c r="BN122" s="137"/>
      <c r="BO122" s="137"/>
      <c r="BP122" s="137"/>
      <c r="BQ122" s="137"/>
      <c r="BR122" s="137"/>
      <c r="BS122" s="137"/>
      <c r="BT122" s="137"/>
      <c r="BU122" s="137"/>
      <c r="BV122" s="137"/>
      <c r="BW122" s="137"/>
      <c r="BX122" s="137"/>
      <c r="BY122" s="137"/>
      <c r="BZ122" s="137"/>
      <c r="CA122" s="137"/>
    </row>
    <row r="123" spans="1:79">
      <c r="A123" s="135"/>
      <c r="B123" s="135"/>
      <c r="C123" s="135"/>
      <c r="D123" s="136"/>
      <c r="E123" s="136"/>
      <c r="F123" s="136"/>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35"/>
      <c r="AD123" s="135"/>
      <c r="AE123" s="135"/>
      <c r="AF123" s="135"/>
      <c r="AG123" s="135"/>
      <c r="AH123" s="135"/>
      <c r="AI123" s="135"/>
      <c r="AJ123" s="135"/>
      <c r="AK123" s="135"/>
      <c r="AL123" s="135"/>
      <c r="AM123" s="135"/>
      <c r="AN123" s="135"/>
      <c r="AO123" s="135"/>
      <c r="AP123" s="135"/>
      <c r="AQ123" s="135"/>
      <c r="AR123" s="135"/>
      <c r="AS123" s="135"/>
      <c r="AT123" s="135"/>
      <c r="AU123" s="135"/>
      <c r="AV123" s="135"/>
      <c r="AW123" s="135"/>
      <c r="AX123" s="135"/>
      <c r="AY123" s="135"/>
      <c r="AZ123" s="135"/>
      <c r="BA123" s="135"/>
      <c r="BB123" s="135"/>
      <c r="BC123" s="135"/>
      <c r="BD123" s="135"/>
      <c r="BE123" s="135"/>
      <c r="BF123" s="135"/>
      <c r="BG123" s="135"/>
      <c r="BH123" s="135"/>
      <c r="BI123" s="135"/>
      <c r="BJ123" s="135"/>
      <c r="BK123" s="135"/>
      <c r="BL123" s="137"/>
      <c r="BM123" s="137"/>
      <c r="BN123" s="137"/>
      <c r="BO123" s="137"/>
      <c r="BP123" s="137"/>
      <c r="BQ123" s="137"/>
      <c r="BR123" s="137"/>
      <c r="BS123" s="137"/>
      <c r="BT123" s="137"/>
      <c r="BU123" s="137"/>
      <c r="BV123" s="137"/>
      <c r="BW123" s="137"/>
      <c r="BX123" s="137"/>
      <c r="BY123" s="137"/>
      <c r="BZ123" s="137"/>
      <c r="CA123" s="137"/>
    </row>
    <row r="124" spans="1:79">
      <c r="A124" s="135"/>
      <c r="B124" s="135"/>
      <c r="C124" s="135"/>
      <c r="D124" s="136"/>
      <c r="E124" s="136"/>
      <c r="F124" s="136"/>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135"/>
      <c r="AE124" s="135"/>
      <c r="AF124" s="135"/>
      <c r="AG124" s="135"/>
      <c r="AH124" s="135"/>
      <c r="AI124" s="135"/>
      <c r="AJ124" s="135"/>
      <c r="AK124" s="135"/>
      <c r="AL124" s="135"/>
      <c r="AM124" s="135"/>
      <c r="AN124" s="135"/>
      <c r="AO124" s="135"/>
      <c r="AP124" s="135"/>
      <c r="AQ124" s="135"/>
      <c r="AR124" s="135"/>
      <c r="AS124" s="135"/>
      <c r="AT124" s="135"/>
      <c r="AU124" s="135"/>
      <c r="AV124" s="135"/>
      <c r="AW124" s="135"/>
      <c r="AX124" s="135"/>
      <c r="AY124" s="135"/>
      <c r="AZ124" s="135"/>
      <c r="BA124" s="135"/>
      <c r="BB124" s="135"/>
      <c r="BC124" s="135"/>
      <c r="BD124" s="135"/>
      <c r="BE124" s="135"/>
      <c r="BF124" s="135"/>
      <c r="BG124" s="135"/>
      <c r="BH124" s="135"/>
      <c r="BI124" s="135"/>
      <c r="BJ124" s="135"/>
      <c r="BK124" s="135"/>
      <c r="BL124" s="137"/>
      <c r="BM124" s="137"/>
      <c r="BN124" s="137"/>
      <c r="BO124" s="137"/>
      <c r="BP124" s="137"/>
      <c r="BQ124" s="137"/>
      <c r="BR124" s="137"/>
      <c r="BS124" s="137"/>
      <c r="BT124" s="137"/>
      <c r="BU124" s="137"/>
      <c r="BV124" s="137"/>
      <c r="BW124" s="137"/>
      <c r="BX124" s="137"/>
      <c r="BY124" s="137"/>
      <c r="BZ124" s="137"/>
      <c r="CA124" s="137"/>
    </row>
    <row r="125" spans="1:79">
      <c r="A125" s="135"/>
      <c r="B125" s="135"/>
      <c r="C125" s="135"/>
      <c r="D125" s="136"/>
      <c r="E125" s="136"/>
      <c r="F125" s="136"/>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35"/>
      <c r="AD125" s="135"/>
      <c r="AE125" s="135"/>
      <c r="AF125" s="135"/>
      <c r="AG125" s="135"/>
      <c r="AH125" s="135"/>
      <c r="AI125" s="135"/>
      <c r="AJ125" s="135"/>
      <c r="AK125" s="135"/>
      <c r="AL125" s="135"/>
      <c r="AM125" s="135"/>
      <c r="AN125" s="135"/>
      <c r="AO125" s="135"/>
      <c r="AP125" s="135"/>
      <c r="AQ125" s="135"/>
      <c r="AR125" s="135"/>
      <c r="AS125" s="135"/>
      <c r="AT125" s="135"/>
      <c r="AU125" s="135"/>
      <c r="AV125" s="135"/>
      <c r="AW125" s="135"/>
      <c r="AX125" s="135"/>
      <c r="AY125" s="135"/>
      <c r="AZ125" s="135"/>
      <c r="BA125" s="135"/>
      <c r="BB125" s="135"/>
      <c r="BC125" s="135"/>
      <c r="BD125" s="135"/>
      <c r="BE125" s="135"/>
      <c r="BF125" s="135"/>
      <c r="BG125" s="135"/>
      <c r="BH125" s="135"/>
      <c r="BI125" s="135"/>
      <c r="BJ125" s="135"/>
      <c r="BK125" s="135"/>
      <c r="BL125" s="137"/>
      <c r="BM125" s="137"/>
      <c r="BN125" s="137"/>
      <c r="BO125" s="137"/>
      <c r="BP125" s="137"/>
      <c r="BQ125" s="137"/>
      <c r="BR125" s="137"/>
      <c r="BS125" s="137"/>
      <c r="BT125" s="137"/>
      <c r="BU125" s="137"/>
      <c r="BV125" s="137"/>
      <c r="BW125" s="137"/>
      <c r="BX125" s="137"/>
      <c r="BY125" s="137"/>
      <c r="BZ125" s="137"/>
      <c r="CA125" s="137"/>
    </row>
    <row r="126" spans="1:79">
      <c r="A126" s="135"/>
      <c r="B126" s="135"/>
      <c r="C126" s="135"/>
      <c r="D126" s="136"/>
      <c r="E126" s="136"/>
      <c r="F126" s="136"/>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35"/>
      <c r="AD126" s="135"/>
      <c r="AE126" s="135"/>
      <c r="AF126" s="135"/>
      <c r="AG126" s="135"/>
      <c r="AH126" s="135"/>
      <c r="AI126" s="135"/>
      <c r="AJ126" s="135"/>
      <c r="AK126" s="135"/>
      <c r="AL126" s="135"/>
      <c r="AM126" s="135"/>
      <c r="AN126" s="135"/>
      <c r="AO126" s="135"/>
      <c r="AP126" s="135"/>
      <c r="AQ126" s="135"/>
      <c r="AR126" s="135"/>
      <c r="AS126" s="135"/>
      <c r="AT126" s="135"/>
      <c r="AU126" s="135"/>
      <c r="AV126" s="135"/>
      <c r="AW126" s="135"/>
      <c r="AX126" s="135"/>
      <c r="AY126" s="135"/>
      <c r="AZ126" s="135"/>
      <c r="BA126" s="135"/>
      <c r="BB126" s="135"/>
      <c r="BC126" s="135"/>
      <c r="BD126" s="135"/>
      <c r="BE126" s="135"/>
      <c r="BF126" s="135"/>
      <c r="BG126" s="135"/>
      <c r="BH126" s="135"/>
      <c r="BI126" s="135"/>
      <c r="BJ126" s="135"/>
      <c r="BK126" s="135"/>
      <c r="BL126" s="137"/>
      <c r="BM126" s="137"/>
      <c r="BN126" s="137"/>
      <c r="BO126" s="137"/>
      <c r="BP126" s="137"/>
      <c r="BQ126" s="137"/>
      <c r="BR126" s="137"/>
      <c r="BS126" s="137"/>
      <c r="BT126" s="137"/>
      <c r="BU126" s="137"/>
      <c r="BV126" s="137"/>
      <c r="BW126" s="137"/>
      <c r="BX126" s="137"/>
      <c r="BY126" s="137"/>
      <c r="BZ126" s="137"/>
      <c r="CA126" s="137"/>
    </row>
    <row r="127" spans="1:79">
      <c r="A127" s="135"/>
      <c r="B127" s="135"/>
      <c r="C127" s="135"/>
      <c r="D127" s="136"/>
      <c r="E127" s="136"/>
      <c r="F127" s="136"/>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135"/>
      <c r="AD127" s="135"/>
      <c r="AE127" s="135"/>
      <c r="AF127" s="135"/>
      <c r="AG127" s="135"/>
      <c r="AH127" s="135"/>
      <c r="AI127" s="135"/>
      <c r="AJ127" s="135"/>
      <c r="AK127" s="135"/>
      <c r="AL127" s="135"/>
      <c r="AM127" s="135"/>
      <c r="AN127" s="135"/>
      <c r="AO127" s="135"/>
      <c r="AP127" s="135"/>
      <c r="AQ127" s="135"/>
      <c r="AR127" s="135"/>
      <c r="AS127" s="135"/>
      <c r="AT127" s="135"/>
      <c r="AU127" s="135"/>
      <c r="AV127" s="135"/>
      <c r="AW127" s="135"/>
      <c r="AX127" s="135"/>
      <c r="AY127" s="135"/>
      <c r="AZ127" s="135"/>
      <c r="BA127" s="135"/>
      <c r="BB127" s="135"/>
      <c r="BC127" s="135"/>
      <c r="BD127" s="135"/>
      <c r="BE127" s="135"/>
      <c r="BF127" s="135"/>
      <c r="BG127" s="135"/>
      <c r="BH127" s="135"/>
      <c r="BI127" s="135"/>
      <c r="BJ127" s="135"/>
      <c r="BK127" s="135"/>
      <c r="BL127" s="137"/>
      <c r="BM127" s="137"/>
      <c r="BN127" s="137"/>
      <c r="BO127" s="137"/>
      <c r="BP127" s="137"/>
      <c r="BQ127" s="137"/>
      <c r="BR127" s="137"/>
      <c r="BS127" s="137"/>
      <c r="BT127" s="137"/>
      <c r="BU127" s="137"/>
      <c r="BV127" s="137"/>
      <c r="BW127" s="137"/>
      <c r="BX127" s="137"/>
      <c r="BY127" s="137"/>
      <c r="BZ127" s="137"/>
      <c r="CA127" s="137"/>
    </row>
    <row r="128" spans="1:79">
      <c r="A128" s="137"/>
      <c r="B128" s="137"/>
      <c r="C128" s="137"/>
      <c r="D128" s="137"/>
      <c r="E128" s="137"/>
      <c r="F128" s="137"/>
      <c r="G128" s="137"/>
      <c r="H128" s="137"/>
      <c r="I128" s="137"/>
      <c r="J128" s="137"/>
      <c r="K128" s="137"/>
      <c r="L128" s="137"/>
      <c r="M128" s="137"/>
      <c r="N128" s="137"/>
      <c r="O128" s="137"/>
      <c r="P128" s="137"/>
      <c r="Q128" s="137"/>
      <c r="R128" s="137"/>
      <c r="S128" s="137"/>
      <c r="T128" s="137"/>
      <c r="U128" s="137"/>
      <c r="V128" s="137"/>
      <c r="W128" s="137"/>
      <c r="X128" s="137"/>
      <c r="Y128" s="137"/>
      <c r="Z128" s="137"/>
      <c r="AA128" s="137"/>
      <c r="AB128" s="137"/>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7"/>
      <c r="AX128" s="137"/>
      <c r="AY128" s="137"/>
      <c r="AZ128" s="137"/>
      <c r="BA128" s="137"/>
      <c r="BB128" s="137"/>
      <c r="BC128" s="137"/>
      <c r="BD128" s="137"/>
      <c r="BE128" s="137"/>
      <c r="BF128" s="137"/>
      <c r="BG128" s="137"/>
      <c r="BH128" s="137"/>
      <c r="BI128" s="137"/>
      <c r="BJ128" s="137"/>
      <c r="BK128" s="137"/>
      <c r="BL128" s="137"/>
      <c r="BM128" s="137"/>
      <c r="BN128" s="137"/>
      <c r="BO128" s="137"/>
      <c r="BP128" s="137"/>
      <c r="BQ128" s="137"/>
      <c r="BR128" s="137"/>
      <c r="BS128" s="137"/>
      <c r="BT128" s="137"/>
      <c r="BU128" s="137"/>
      <c r="BV128" s="137"/>
      <c r="BW128" s="137"/>
      <c r="BX128" s="137"/>
      <c r="BY128" s="137"/>
      <c r="BZ128" s="137"/>
      <c r="CA128" s="137"/>
    </row>
  </sheetData>
  <mergeCells count="1">
    <mergeCell ref="BK6:BK7"/>
  </mergeCells>
  <phoneticPr fontId="11" type="noConversion"/>
  <pageMargins left="0.75" right="0.75" top="1" bottom="1" header="0.5" footer="0.5"/>
  <pageSetup scale="57" firstPageNumber="4" fitToWidth="7" fitToHeight="2" orientation="landscape" useFirstPageNumber="1" r:id="rId1"/>
  <headerFooter alignWithMargins="0">
    <oddFooter xml:space="preserve">&amp;CPage 8.4.&amp;P+2
</oddFooter>
  </headerFooter>
  <rowBreaks count="1" manualBreakCount="1">
    <brk id="56" max="62" man="1"/>
  </rowBreaks>
  <colBreaks count="6" manualBreakCount="6">
    <brk id="15" max="124" man="1"/>
    <brk id="24" max="124" man="1"/>
    <brk id="33" max="124" man="1"/>
    <brk id="42" max="124" man="1"/>
    <brk id="51" max="124" man="1"/>
    <brk id="60" max="12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view="pageBreakPreview" topLeftCell="C1" zoomScale="80" zoomScaleNormal="100" zoomScaleSheetLayoutView="80" workbookViewId="0">
      <selection activeCell="C5" sqref="C5"/>
    </sheetView>
  </sheetViews>
  <sheetFormatPr defaultRowHeight="15"/>
  <cols>
    <col min="1" max="1" width="0" style="64" hidden="1" customWidth="1"/>
    <col min="2" max="2" width="30.85546875" style="64" hidden="1" customWidth="1"/>
    <col min="3" max="3" width="55.5703125" style="64" customWidth="1"/>
    <col min="4" max="4" width="13.85546875" style="64" bestFit="1" customWidth="1"/>
    <col min="5" max="5" width="9.140625" style="64"/>
    <col min="6" max="6" width="11" style="64" bestFit="1" customWidth="1"/>
    <col min="7" max="7" width="19" style="64" customWidth="1"/>
    <col min="8" max="8" width="5" style="64" bestFit="1" customWidth="1"/>
    <col min="9" max="16384" width="9.140625" style="64"/>
  </cols>
  <sheetData>
    <row r="1" spans="1:8">
      <c r="C1" s="65" t="s">
        <v>124</v>
      </c>
    </row>
    <row r="2" spans="1:8">
      <c r="A2" s="141" t="s">
        <v>566</v>
      </c>
      <c r="C2" s="65" t="str">
        <f>'Page 8.4'!B2</f>
        <v>Washington General Rate Case - 2021</v>
      </c>
    </row>
    <row r="3" spans="1:8">
      <c r="C3" s="65" t="s">
        <v>121</v>
      </c>
    </row>
    <row r="4" spans="1:8">
      <c r="C4" s="65" t="s">
        <v>86</v>
      </c>
    </row>
    <row r="7" spans="1:8" ht="26.25">
      <c r="A7" s="66" t="s">
        <v>87</v>
      </c>
      <c r="B7" s="66" t="s">
        <v>88</v>
      </c>
      <c r="C7" s="66" t="s">
        <v>89</v>
      </c>
      <c r="D7" s="66" t="s">
        <v>90</v>
      </c>
      <c r="E7" s="66" t="s">
        <v>23</v>
      </c>
      <c r="F7" s="257" t="s">
        <v>597</v>
      </c>
      <c r="G7" s="68" t="s">
        <v>293</v>
      </c>
      <c r="H7" s="69" t="s">
        <v>92</v>
      </c>
    </row>
    <row r="8" spans="1:8">
      <c r="A8" s="70" t="s">
        <v>131</v>
      </c>
      <c r="B8" s="70" t="s">
        <v>294</v>
      </c>
      <c r="C8" s="70" t="s">
        <v>295</v>
      </c>
      <c r="D8" s="71">
        <v>312</v>
      </c>
      <c r="E8" s="71" t="s">
        <v>263</v>
      </c>
      <c r="F8" s="48">
        <v>43768</v>
      </c>
      <c r="G8" s="72">
        <v>7169605.6699999999</v>
      </c>
      <c r="H8" s="70"/>
    </row>
    <row r="9" spans="1:8">
      <c r="A9" s="70" t="s">
        <v>131</v>
      </c>
      <c r="B9" s="70" t="s">
        <v>296</v>
      </c>
      <c r="C9" s="70" t="s">
        <v>297</v>
      </c>
      <c r="D9" s="71">
        <v>312</v>
      </c>
      <c r="E9" s="26" t="s">
        <v>263</v>
      </c>
      <c r="F9" s="48">
        <v>43799</v>
      </c>
      <c r="G9" s="72">
        <v>6676458.0100000007</v>
      </c>
      <c r="H9" s="70"/>
    </row>
    <row r="10" spans="1:8">
      <c r="A10" s="70" t="s">
        <v>131</v>
      </c>
      <c r="B10" s="70" t="s">
        <v>137</v>
      </c>
      <c r="C10" s="70" t="s">
        <v>298</v>
      </c>
      <c r="D10" s="71">
        <v>312</v>
      </c>
      <c r="E10" s="26" t="s">
        <v>265</v>
      </c>
      <c r="F10" s="48">
        <v>43677</v>
      </c>
      <c r="G10" s="72">
        <v>4670233.8600000003</v>
      </c>
      <c r="H10" s="70"/>
    </row>
    <row r="11" spans="1:8">
      <c r="A11" s="70" t="s">
        <v>131</v>
      </c>
      <c r="B11" s="70" t="s">
        <v>299</v>
      </c>
      <c r="C11" s="70" t="s">
        <v>300</v>
      </c>
      <c r="D11" s="71">
        <v>312</v>
      </c>
      <c r="E11" s="26" t="s">
        <v>263</v>
      </c>
      <c r="F11" s="48">
        <v>44012</v>
      </c>
      <c r="G11" s="72">
        <v>4350591</v>
      </c>
      <c r="H11" s="70"/>
    </row>
    <row r="12" spans="1:8">
      <c r="A12" s="70" t="s">
        <v>131</v>
      </c>
      <c r="B12" s="70" t="s">
        <v>301</v>
      </c>
      <c r="C12" s="70" t="s">
        <v>302</v>
      </c>
      <c r="D12" s="71">
        <v>312</v>
      </c>
      <c r="E12" s="26" t="s">
        <v>263</v>
      </c>
      <c r="F12" s="48">
        <v>43951</v>
      </c>
      <c r="G12" s="72">
        <v>4309103</v>
      </c>
      <c r="H12" s="70"/>
    </row>
    <row r="13" spans="1:8">
      <c r="A13" s="70" t="s">
        <v>131</v>
      </c>
      <c r="B13" s="70" t="s">
        <v>303</v>
      </c>
      <c r="C13" s="70" t="s">
        <v>304</v>
      </c>
      <c r="D13" s="71">
        <v>312</v>
      </c>
      <c r="E13" s="26" t="s">
        <v>266</v>
      </c>
      <c r="F13" s="48">
        <v>43983</v>
      </c>
      <c r="G13" s="72">
        <v>3563702.35</v>
      </c>
      <c r="H13" s="70"/>
    </row>
    <row r="14" spans="1:8">
      <c r="A14" s="70" t="s">
        <v>131</v>
      </c>
      <c r="B14" s="70" t="s">
        <v>305</v>
      </c>
      <c r="C14" s="70" t="s">
        <v>306</v>
      </c>
      <c r="D14" s="71">
        <v>312</v>
      </c>
      <c r="E14" s="71" t="s">
        <v>263</v>
      </c>
      <c r="F14" s="48">
        <v>44012</v>
      </c>
      <c r="G14" s="72">
        <v>3249022.9999999995</v>
      </c>
      <c r="H14" s="70"/>
    </row>
    <row r="15" spans="1:8">
      <c r="A15" s="70" t="s">
        <v>131</v>
      </c>
      <c r="B15" s="70" t="s">
        <v>307</v>
      </c>
      <c r="C15" s="70" t="s">
        <v>308</v>
      </c>
      <c r="D15" s="71">
        <v>312</v>
      </c>
      <c r="E15" s="26" t="s">
        <v>263</v>
      </c>
      <c r="F15" s="48">
        <v>43951</v>
      </c>
      <c r="G15" s="72">
        <v>2809848</v>
      </c>
      <c r="H15" s="70"/>
    </row>
    <row r="16" spans="1:8">
      <c r="A16" s="70" t="s">
        <v>131</v>
      </c>
      <c r="B16" s="70" t="s">
        <v>309</v>
      </c>
      <c r="C16" s="70" t="s">
        <v>258</v>
      </c>
      <c r="D16" s="71">
        <v>312</v>
      </c>
      <c r="E16" s="71" t="s">
        <v>263</v>
      </c>
      <c r="F16" s="48">
        <v>43799</v>
      </c>
      <c r="G16" s="72">
        <v>2762433.52</v>
      </c>
      <c r="H16" s="70"/>
    </row>
    <row r="17" spans="1:9">
      <c r="A17" s="70" t="s">
        <v>131</v>
      </c>
      <c r="B17" s="70" t="s">
        <v>310</v>
      </c>
      <c r="C17" s="70" t="s">
        <v>311</v>
      </c>
      <c r="D17" s="71">
        <v>312</v>
      </c>
      <c r="E17" s="26" t="s">
        <v>263</v>
      </c>
      <c r="F17" s="48">
        <v>44196</v>
      </c>
      <c r="G17" s="72">
        <v>2701389.9999999995</v>
      </c>
      <c r="H17" s="70"/>
    </row>
    <row r="18" spans="1:9">
      <c r="A18" s="70" t="s">
        <v>131</v>
      </c>
      <c r="B18" s="70" t="s">
        <v>312</v>
      </c>
      <c r="C18" s="70" t="s">
        <v>313</v>
      </c>
      <c r="D18" s="71">
        <v>312</v>
      </c>
      <c r="E18" s="26" t="s">
        <v>263</v>
      </c>
      <c r="F18" s="48">
        <v>43981</v>
      </c>
      <c r="G18" s="72">
        <v>2262849.37</v>
      </c>
      <c r="H18" s="70"/>
    </row>
    <row r="19" spans="1:9">
      <c r="A19" s="70" t="s">
        <v>131</v>
      </c>
      <c r="B19" s="70" t="s">
        <v>314</v>
      </c>
      <c r="C19" s="70" t="s">
        <v>315</v>
      </c>
      <c r="D19" s="71">
        <v>312</v>
      </c>
      <c r="E19" s="26" t="s">
        <v>263</v>
      </c>
      <c r="F19" s="48">
        <v>43982</v>
      </c>
      <c r="G19" s="72">
        <v>2127185</v>
      </c>
      <c r="H19" s="70"/>
    </row>
    <row r="20" spans="1:9">
      <c r="A20" s="70" t="s">
        <v>131</v>
      </c>
      <c r="B20" s="70" t="s">
        <v>316</v>
      </c>
      <c r="C20" s="70" t="s">
        <v>317</v>
      </c>
      <c r="D20" s="71">
        <v>312</v>
      </c>
      <c r="E20" s="71" t="s">
        <v>263</v>
      </c>
      <c r="F20" s="48">
        <v>43951</v>
      </c>
      <c r="G20" s="72">
        <v>1976492.15</v>
      </c>
      <c r="H20" s="70"/>
    </row>
    <row r="21" spans="1:9">
      <c r="A21" s="70" t="s">
        <v>131</v>
      </c>
      <c r="B21" s="70" t="s">
        <v>318</v>
      </c>
      <c r="C21" s="70" t="s">
        <v>319</v>
      </c>
      <c r="D21" s="71">
        <v>312</v>
      </c>
      <c r="E21" s="26" t="s">
        <v>263</v>
      </c>
      <c r="F21" s="48">
        <v>44196</v>
      </c>
      <c r="G21" s="72">
        <v>1907860</v>
      </c>
      <c r="H21" s="70"/>
    </row>
    <row r="22" spans="1:9">
      <c r="A22" s="70" t="s">
        <v>131</v>
      </c>
      <c r="B22" s="70" t="s">
        <v>320</v>
      </c>
      <c r="C22" s="70" t="s">
        <v>321</v>
      </c>
      <c r="D22" s="71">
        <v>312</v>
      </c>
      <c r="E22" s="26" t="s">
        <v>263</v>
      </c>
      <c r="F22" s="48">
        <v>43951</v>
      </c>
      <c r="G22" s="72">
        <v>1846999</v>
      </c>
      <c r="H22" s="70"/>
    </row>
    <row r="23" spans="1:9">
      <c r="A23" s="70" t="s">
        <v>131</v>
      </c>
      <c r="B23" s="70" t="s">
        <v>322</v>
      </c>
      <c r="C23" s="70" t="s">
        <v>323</v>
      </c>
      <c r="D23" s="71">
        <v>312</v>
      </c>
      <c r="E23" s="26" t="s">
        <v>266</v>
      </c>
      <c r="F23" s="48">
        <v>44012</v>
      </c>
      <c r="G23" s="72">
        <v>1752468.34</v>
      </c>
      <c r="H23" s="70"/>
    </row>
    <row r="24" spans="1:9">
      <c r="A24" s="70" t="s">
        <v>131</v>
      </c>
      <c r="B24" s="70" t="s">
        <v>143</v>
      </c>
      <c r="C24" s="70" t="s">
        <v>259</v>
      </c>
      <c r="D24" s="71">
        <v>312</v>
      </c>
      <c r="E24" s="71" t="s">
        <v>263</v>
      </c>
      <c r="F24" s="48">
        <v>43768</v>
      </c>
      <c r="G24" s="72">
        <v>1693079.1199999999</v>
      </c>
      <c r="H24" s="70"/>
    </row>
    <row r="25" spans="1:9">
      <c r="A25" s="70" t="s">
        <v>131</v>
      </c>
      <c r="B25" s="70" t="s">
        <v>324</v>
      </c>
      <c r="C25" s="70" t="s">
        <v>325</v>
      </c>
      <c r="D25" s="71">
        <v>312</v>
      </c>
      <c r="E25" s="26" t="s">
        <v>263</v>
      </c>
      <c r="F25" s="48" t="s">
        <v>94</v>
      </c>
      <c r="G25" s="72">
        <v>1617746</v>
      </c>
      <c r="H25" s="70"/>
    </row>
    <row r="26" spans="1:9">
      <c r="A26" s="70" t="s">
        <v>131</v>
      </c>
      <c r="B26" s="70" t="s">
        <v>326</v>
      </c>
      <c r="C26" s="70" t="s">
        <v>327</v>
      </c>
      <c r="D26" s="71">
        <v>312</v>
      </c>
      <c r="E26" s="26" t="s">
        <v>263</v>
      </c>
      <c r="F26" s="48">
        <v>44012</v>
      </c>
      <c r="G26" s="72">
        <v>1488472</v>
      </c>
      <c r="H26" s="70"/>
    </row>
    <row r="27" spans="1:9">
      <c r="A27" s="70" t="s">
        <v>131</v>
      </c>
      <c r="B27" s="70" t="s">
        <v>328</v>
      </c>
      <c r="C27" s="70" t="s">
        <v>329</v>
      </c>
      <c r="D27" s="71">
        <v>312</v>
      </c>
      <c r="E27" s="26" t="s">
        <v>263</v>
      </c>
      <c r="F27" s="48">
        <v>44196</v>
      </c>
      <c r="G27" s="72">
        <v>1483898</v>
      </c>
      <c r="H27" s="70"/>
    </row>
    <row r="28" spans="1:9">
      <c r="A28" s="70" t="s">
        <v>131</v>
      </c>
      <c r="B28" s="70" t="s">
        <v>330</v>
      </c>
      <c r="C28" s="70" t="s">
        <v>331</v>
      </c>
      <c r="D28" s="71">
        <v>312</v>
      </c>
      <c r="E28" s="26" t="s">
        <v>263</v>
      </c>
      <c r="F28" s="48">
        <v>43951</v>
      </c>
      <c r="G28" s="72">
        <v>1420554</v>
      </c>
      <c r="H28" s="70"/>
    </row>
    <row r="29" spans="1:9">
      <c r="A29" s="70" t="s">
        <v>131</v>
      </c>
      <c r="B29" s="70" t="s">
        <v>138</v>
      </c>
      <c r="C29" s="70" t="s">
        <v>332</v>
      </c>
      <c r="D29" s="71">
        <v>312</v>
      </c>
      <c r="E29" s="71" t="s">
        <v>263</v>
      </c>
      <c r="F29" s="48">
        <v>43738</v>
      </c>
      <c r="G29" s="72">
        <v>1333736.3</v>
      </c>
      <c r="H29" s="70"/>
    </row>
    <row r="30" spans="1:9">
      <c r="A30" s="70" t="s">
        <v>131</v>
      </c>
      <c r="B30" s="70" t="s">
        <v>333</v>
      </c>
      <c r="C30" s="70" t="s">
        <v>334</v>
      </c>
      <c r="D30" s="71">
        <v>312</v>
      </c>
      <c r="E30" s="26" t="s">
        <v>263</v>
      </c>
      <c r="F30" s="48">
        <v>43830</v>
      </c>
      <c r="G30" s="72">
        <v>1326883.9899999998</v>
      </c>
      <c r="H30" s="70"/>
    </row>
    <row r="31" spans="1:9">
      <c r="A31" s="70" t="s">
        <v>131</v>
      </c>
      <c r="B31" s="70" t="s">
        <v>335</v>
      </c>
      <c r="C31" s="70" t="s">
        <v>336</v>
      </c>
      <c r="D31" s="71">
        <v>312</v>
      </c>
      <c r="E31" s="26" t="s">
        <v>263</v>
      </c>
      <c r="F31" s="48">
        <v>44166</v>
      </c>
      <c r="G31" s="72">
        <v>1321565.9999999998</v>
      </c>
      <c r="H31" s="70"/>
    </row>
    <row r="32" spans="1:9">
      <c r="A32" s="70" t="s">
        <v>131</v>
      </c>
      <c r="B32" s="70" t="s">
        <v>139</v>
      </c>
      <c r="C32" s="70" t="s">
        <v>337</v>
      </c>
      <c r="D32" s="71">
        <v>312</v>
      </c>
      <c r="E32" s="71" t="s">
        <v>263</v>
      </c>
      <c r="F32" s="48">
        <v>43708</v>
      </c>
      <c r="G32" s="72">
        <v>1311903.6200000001</v>
      </c>
      <c r="H32" s="70"/>
      <c r="I32" s="73"/>
    </row>
    <row r="33" spans="1:8">
      <c r="A33" s="70" t="s">
        <v>131</v>
      </c>
      <c r="B33" s="70" t="s">
        <v>338</v>
      </c>
      <c r="C33" s="70" t="s">
        <v>339</v>
      </c>
      <c r="D33" s="71">
        <v>312</v>
      </c>
      <c r="E33" s="26" t="s">
        <v>263</v>
      </c>
      <c r="F33" s="48" t="s">
        <v>94</v>
      </c>
      <c r="G33" s="72">
        <v>1307807</v>
      </c>
      <c r="H33" s="70"/>
    </row>
    <row r="34" spans="1:8">
      <c r="A34" s="70" t="s">
        <v>131</v>
      </c>
      <c r="B34" s="70" t="s">
        <v>340</v>
      </c>
      <c r="C34" s="70" t="s">
        <v>341</v>
      </c>
      <c r="D34" s="71">
        <v>312</v>
      </c>
      <c r="E34" s="26" t="s">
        <v>263</v>
      </c>
      <c r="F34" s="48">
        <v>43889</v>
      </c>
      <c r="G34" s="72">
        <v>1266614.81</v>
      </c>
      <c r="H34" s="70"/>
    </row>
    <row r="35" spans="1:8">
      <c r="A35" s="70" t="s">
        <v>131</v>
      </c>
      <c r="B35" s="70" t="s">
        <v>342</v>
      </c>
      <c r="C35" s="70" t="s">
        <v>343</v>
      </c>
      <c r="D35" s="71">
        <v>312</v>
      </c>
      <c r="E35" s="71" t="s">
        <v>266</v>
      </c>
      <c r="F35" s="48">
        <v>43983</v>
      </c>
      <c r="G35" s="72">
        <v>1260841.1800000002</v>
      </c>
      <c r="H35" s="70"/>
    </row>
    <row r="36" spans="1:8">
      <c r="A36" s="70" t="s">
        <v>131</v>
      </c>
      <c r="B36" s="70" t="s">
        <v>344</v>
      </c>
      <c r="C36" s="70" t="s">
        <v>345</v>
      </c>
      <c r="D36" s="71">
        <v>312</v>
      </c>
      <c r="E36" s="71" t="s">
        <v>263</v>
      </c>
      <c r="F36" s="48">
        <v>43951</v>
      </c>
      <c r="G36" s="72">
        <v>1250523</v>
      </c>
      <c r="H36" s="70"/>
    </row>
    <row r="37" spans="1:8">
      <c r="A37" s="70" t="s">
        <v>131</v>
      </c>
      <c r="B37" s="70" t="s">
        <v>346</v>
      </c>
      <c r="C37" s="70" t="s">
        <v>347</v>
      </c>
      <c r="D37" s="71">
        <v>312</v>
      </c>
      <c r="E37" s="26" t="s">
        <v>266</v>
      </c>
      <c r="F37" s="48">
        <v>44012</v>
      </c>
      <c r="G37" s="72">
        <v>1239867.01</v>
      </c>
      <c r="H37" s="70"/>
    </row>
    <row r="38" spans="1:8">
      <c r="A38" s="70" t="s">
        <v>131</v>
      </c>
      <c r="B38" s="70" t="s">
        <v>348</v>
      </c>
      <c r="C38" s="70" t="s">
        <v>349</v>
      </c>
      <c r="D38" s="71">
        <v>312</v>
      </c>
      <c r="E38" s="26" t="s">
        <v>266</v>
      </c>
      <c r="F38" s="48">
        <v>44180</v>
      </c>
      <c r="G38" s="72">
        <v>1208146.67</v>
      </c>
      <c r="H38" s="70"/>
    </row>
    <row r="39" spans="1:8">
      <c r="A39" s="70" t="s">
        <v>131</v>
      </c>
      <c r="B39" s="70" t="s">
        <v>350</v>
      </c>
      <c r="C39" s="70" t="s">
        <v>351</v>
      </c>
      <c r="D39" s="71">
        <v>312</v>
      </c>
      <c r="E39" s="71" t="s">
        <v>263</v>
      </c>
      <c r="F39" s="48">
        <v>43769</v>
      </c>
      <c r="G39" s="72">
        <v>1196786.7200000002</v>
      </c>
      <c r="H39" s="70"/>
    </row>
    <row r="40" spans="1:8">
      <c r="A40" s="70" t="s">
        <v>131</v>
      </c>
      <c r="B40" s="70" t="s">
        <v>140</v>
      </c>
      <c r="C40" s="70" t="s">
        <v>260</v>
      </c>
      <c r="D40" s="71">
        <v>312</v>
      </c>
      <c r="E40" s="71" t="s">
        <v>263</v>
      </c>
      <c r="F40" s="48">
        <v>43753</v>
      </c>
      <c r="G40" s="72">
        <v>1176148.76</v>
      </c>
      <c r="H40" s="70"/>
    </row>
    <row r="41" spans="1:8">
      <c r="A41" s="70" t="s">
        <v>131</v>
      </c>
      <c r="B41" s="70" t="s">
        <v>352</v>
      </c>
      <c r="C41" s="70" t="s">
        <v>353</v>
      </c>
      <c r="D41" s="71">
        <v>312</v>
      </c>
      <c r="E41" s="71" t="s">
        <v>263</v>
      </c>
      <c r="F41" s="48">
        <v>43799</v>
      </c>
      <c r="G41" s="72">
        <v>1105889.47</v>
      </c>
      <c r="H41" s="70"/>
    </row>
    <row r="42" spans="1:8">
      <c r="A42" s="70" t="s">
        <v>131</v>
      </c>
      <c r="B42" s="70" t="s">
        <v>354</v>
      </c>
      <c r="C42" s="70" t="s">
        <v>355</v>
      </c>
      <c r="D42" s="71">
        <v>312</v>
      </c>
      <c r="E42" s="26" t="s">
        <v>263</v>
      </c>
      <c r="F42" s="48">
        <v>44192</v>
      </c>
      <c r="G42" s="72">
        <v>1085046.0000000002</v>
      </c>
      <c r="H42" s="70"/>
    </row>
    <row r="43" spans="1:8">
      <c r="A43" s="70" t="s">
        <v>131</v>
      </c>
      <c r="B43" s="70" t="s">
        <v>356</v>
      </c>
      <c r="C43" s="70" t="s">
        <v>602</v>
      </c>
      <c r="D43" s="71">
        <v>312</v>
      </c>
      <c r="E43" s="26" t="s">
        <v>266</v>
      </c>
      <c r="F43" s="48" t="s">
        <v>94</v>
      </c>
      <c r="G43" s="72">
        <v>1031069.0100000001</v>
      </c>
      <c r="H43" s="70"/>
    </row>
    <row r="44" spans="1:8">
      <c r="A44" s="70" t="s">
        <v>131</v>
      </c>
      <c r="B44" s="70" t="s">
        <v>357</v>
      </c>
      <c r="C44" s="70" t="s">
        <v>358</v>
      </c>
      <c r="D44" s="71">
        <v>312</v>
      </c>
      <c r="E44" s="71" t="s">
        <v>266</v>
      </c>
      <c r="F44" s="48">
        <v>43814</v>
      </c>
      <c r="G44" s="72">
        <v>1021921.55</v>
      </c>
      <c r="H44" s="70"/>
    </row>
    <row r="45" spans="1:8">
      <c r="A45" s="70" t="s">
        <v>131</v>
      </c>
      <c r="B45" s="70" t="s">
        <v>359</v>
      </c>
      <c r="C45" s="70" t="s">
        <v>557</v>
      </c>
      <c r="D45" s="71">
        <v>312</v>
      </c>
      <c r="E45" s="71" t="s">
        <v>263</v>
      </c>
      <c r="F45" s="48">
        <v>43921</v>
      </c>
      <c r="G45" s="72">
        <v>1013188.15</v>
      </c>
      <c r="H45" s="70"/>
    </row>
    <row r="46" spans="1:8">
      <c r="A46" s="70"/>
      <c r="B46" s="70"/>
      <c r="C46" s="70" t="s">
        <v>93</v>
      </c>
      <c r="D46" s="71">
        <v>312</v>
      </c>
      <c r="E46" s="71" t="s">
        <v>263</v>
      </c>
      <c r="F46" s="48" t="s">
        <v>94</v>
      </c>
      <c r="G46" s="74">
        <v>89555485.509999931</v>
      </c>
      <c r="H46" s="70"/>
    </row>
    <row r="47" spans="1:8">
      <c r="A47" s="70"/>
      <c r="B47" s="70"/>
      <c r="C47" s="70" t="s">
        <v>93</v>
      </c>
      <c r="D47" s="71">
        <v>312</v>
      </c>
      <c r="E47" s="71" t="s">
        <v>265</v>
      </c>
      <c r="F47" s="48" t="s">
        <v>94</v>
      </c>
      <c r="G47" s="74">
        <v>6774681.379999999</v>
      </c>
      <c r="H47" s="70"/>
    </row>
    <row r="48" spans="1:8">
      <c r="A48" s="70"/>
      <c r="B48" s="70"/>
      <c r="C48" s="70" t="s">
        <v>93</v>
      </c>
      <c r="D48" s="71">
        <v>312</v>
      </c>
      <c r="E48" s="71" t="s">
        <v>266</v>
      </c>
      <c r="F48" s="48" t="s">
        <v>94</v>
      </c>
      <c r="G48" s="74">
        <v>32030980.409999993</v>
      </c>
      <c r="H48" s="70"/>
    </row>
    <row r="49" spans="1:8">
      <c r="A49" s="70"/>
      <c r="B49" s="70"/>
      <c r="C49" s="75" t="s">
        <v>118</v>
      </c>
      <c r="D49" s="71">
        <v>312</v>
      </c>
      <c r="E49" s="76" t="s">
        <v>263</v>
      </c>
      <c r="F49" s="77"/>
      <c r="G49" s="72">
        <v>-15934317.404999997</v>
      </c>
      <c r="H49" s="70"/>
    </row>
    <row r="50" spans="1:8">
      <c r="A50" s="70"/>
      <c r="B50" s="70"/>
      <c r="C50" s="75" t="s">
        <v>118</v>
      </c>
      <c r="D50" s="71">
        <v>312</v>
      </c>
      <c r="E50" s="76" t="s">
        <v>265</v>
      </c>
      <c r="F50" s="77"/>
      <c r="G50" s="72">
        <v>-5073864.8369999984</v>
      </c>
      <c r="H50" s="70"/>
    </row>
    <row r="51" spans="1:8">
      <c r="A51" s="70"/>
      <c r="B51" s="70"/>
      <c r="C51" s="75" t="s">
        <v>118</v>
      </c>
      <c r="D51" s="71">
        <v>312</v>
      </c>
      <c r="E51" s="76" t="s">
        <v>266</v>
      </c>
      <c r="F51" s="77"/>
      <c r="G51" s="72">
        <v>-6544360.4729999993</v>
      </c>
      <c r="H51" s="70"/>
    </row>
    <row r="52" spans="1:8">
      <c r="A52" s="70"/>
      <c r="B52" s="70"/>
      <c r="C52" s="70"/>
      <c r="D52" s="70"/>
      <c r="E52" s="76"/>
      <c r="F52" s="77"/>
      <c r="G52" s="78">
        <f>SUM(G8:G51)</f>
        <v>183106535.21499994</v>
      </c>
      <c r="H52" s="70"/>
    </row>
    <row r="53" spans="1:8">
      <c r="A53" s="70"/>
      <c r="B53" s="70"/>
      <c r="C53" s="70"/>
      <c r="D53" s="70"/>
      <c r="E53" s="76"/>
      <c r="F53" s="77"/>
      <c r="G53" s="72"/>
      <c r="H53" s="70"/>
    </row>
    <row r="54" spans="1:8">
      <c r="A54" s="70"/>
      <c r="B54" s="70"/>
      <c r="H54" s="70"/>
    </row>
    <row r="55" spans="1:8">
      <c r="A55" s="70"/>
      <c r="B55" s="70"/>
      <c r="H55" s="70"/>
    </row>
    <row r="56" spans="1:8">
      <c r="A56" s="70"/>
      <c r="B56" s="70"/>
      <c r="H56" s="70"/>
    </row>
    <row r="57" spans="1:8">
      <c r="A57" s="70"/>
      <c r="B57" s="70"/>
      <c r="C57" s="70"/>
      <c r="D57" s="70"/>
      <c r="E57" s="70"/>
      <c r="F57" s="70"/>
      <c r="G57" s="70"/>
      <c r="H57" s="70"/>
    </row>
    <row r="58" spans="1:8">
      <c r="A58" s="83"/>
      <c r="B58" s="83"/>
      <c r="C58" s="83"/>
      <c r="D58" s="83"/>
      <c r="E58" s="83"/>
      <c r="F58" s="83"/>
      <c r="G58" s="83"/>
      <c r="H58" s="83"/>
    </row>
    <row r="59" spans="1:8">
      <c r="A59" s="83"/>
      <c r="B59" s="83"/>
      <c r="C59" s="83"/>
      <c r="D59" s="83"/>
      <c r="E59" s="83"/>
      <c r="F59" s="83"/>
      <c r="G59" s="83"/>
      <c r="H59" s="83"/>
    </row>
    <row r="60" spans="1:8">
      <c r="A60" s="83"/>
      <c r="B60" s="83"/>
      <c r="C60" s="83"/>
      <c r="D60" s="83"/>
      <c r="E60" s="83"/>
      <c r="F60" s="83"/>
      <c r="G60" s="83"/>
      <c r="H60" s="83"/>
    </row>
    <row r="61" spans="1:8">
      <c r="A61" s="83"/>
      <c r="B61" s="83"/>
      <c r="C61" s="83"/>
      <c r="D61" s="83"/>
      <c r="E61" s="83"/>
      <c r="F61" s="83"/>
      <c r="G61" s="83"/>
      <c r="H61" s="83"/>
    </row>
    <row r="62" spans="1:8">
      <c r="A62" s="83"/>
      <c r="B62" s="83"/>
      <c r="C62" s="83"/>
      <c r="D62" s="83"/>
      <c r="E62" s="83"/>
      <c r="F62" s="83"/>
      <c r="G62" s="83"/>
      <c r="H62" s="83"/>
    </row>
    <row r="63" spans="1:8">
      <c r="A63" s="83"/>
      <c r="B63" s="83"/>
      <c r="C63" s="83"/>
      <c r="D63" s="83"/>
      <c r="E63" s="83"/>
      <c r="F63" s="83"/>
      <c r="G63" s="83"/>
      <c r="H63" s="83"/>
    </row>
  </sheetData>
  <pageMargins left="0.7" right="0.7" top="0.75" bottom="0.75" header="0.3" footer="0.3"/>
  <pageSetup scale="80" fitToHeight="0" orientation="portrait" r:id="rId1"/>
  <headerFooter>
    <oddHeader xml:space="preserve">&amp;RPage 8.4.20
</oddHeader>
  </headerFooter>
  <ignoredErrors>
    <ignoredError sqref="B11:B15 B17 B19 B21:B23 B25:B28 B31 B33 B37:B38 B42:B4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95"/>
  <sheetViews>
    <sheetView view="pageBreakPreview" topLeftCell="C1" zoomScale="80" zoomScaleNormal="100" zoomScaleSheetLayoutView="80" workbookViewId="0">
      <selection activeCell="C5" sqref="C5"/>
    </sheetView>
  </sheetViews>
  <sheetFormatPr defaultRowHeight="15"/>
  <cols>
    <col min="1" max="1" width="9.7109375" style="64" hidden="1" customWidth="1"/>
    <col min="2" max="2" width="22.85546875" style="64" hidden="1" customWidth="1"/>
    <col min="3" max="3" width="39.85546875" style="64" customWidth="1"/>
    <col min="4" max="4" width="13.85546875" style="64" bestFit="1" customWidth="1"/>
    <col min="5" max="5" width="9.140625" style="64"/>
    <col min="6" max="6" width="11" style="64" bestFit="1" customWidth="1"/>
    <col min="7" max="7" width="21.7109375" style="64" bestFit="1" customWidth="1"/>
    <col min="8" max="16384" width="9.140625" style="64"/>
  </cols>
  <sheetData>
    <row r="1" spans="1:8">
      <c r="C1" s="65" t="s">
        <v>124</v>
      </c>
    </row>
    <row r="2" spans="1:8">
      <c r="A2" s="141" t="s">
        <v>566</v>
      </c>
      <c r="C2" s="65" t="str">
        <f>'Page 8.4'!B2</f>
        <v>Washington General Rate Case - 2021</v>
      </c>
    </row>
    <row r="3" spans="1:8">
      <c r="C3" s="65" t="s">
        <v>121</v>
      </c>
    </row>
    <row r="4" spans="1:8">
      <c r="C4" s="65" t="s">
        <v>95</v>
      </c>
    </row>
    <row r="7" spans="1:8" ht="26.25">
      <c r="A7" s="84" t="s">
        <v>87</v>
      </c>
      <c r="B7" s="84" t="s">
        <v>88</v>
      </c>
      <c r="C7" s="66" t="s">
        <v>89</v>
      </c>
      <c r="D7" s="66" t="s">
        <v>90</v>
      </c>
      <c r="E7" s="66" t="s">
        <v>23</v>
      </c>
      <c r="F7" s="257" t="s">
        <v>597</v>
      </c>
      <c r="G7" s="68" t="s">
        <v>293</v>
      </c>
      <c r="H7" s="69" t="s">
        <v>92</v>
      </c>
    </row>
    <row r="8" spans="1:8">
      <c r="A8" s="86" t="s">
        <v>360</v>
      </c>
      <c r="B8" s="87" t="s">
        <v>148</v>
      </c>
      <c r="C8" s="86" t="s">
        <v>149</v>
      </c>
      <c r="D8" s="88">
        <v>332</v>
      </c>
      <c r="E8" s="88" t="s">
        <v>265</v>
      </c>
      <c r="F8" s="48">
        <v>44180</v>
      </c>
      <c r="G8" s="74">
        <v>7945513.8733723639</v>
      </c>
      <c r="H8" s="86"/>
    </row>
    <row r="9" spans="1:8">
      <c r="A9" s="86" t="s">
        <v>360</v>
      </c>
      <c r="B9" s="87"/>
      <c r="C9" s="86" t="s">
        <v>361</v>
      </c>
      <c r="D9" s="88">
        <v>332</v>
      </c>
      <c r="E9" s="24" t="s">
        <v>265</v>
      </c>
      <c r="F9" s="25" t="s">
        <v>94</v>
      </c>
      <c r="G9" s="74">
        <v>5987499.7199999997</v>
      </c>
      <c r="H9" s="86"/>
    </row>
    <row r="10" spans="1:8">
      <c r="A10" s="86" t="s">
        <v>360</v>
      </c>
      <c r="B10" s="87"/>
      <c r="C10" s="86" t="s">
        <v>362</v>
      </c>
      <c r="D10" s="88">
        <v>332</v>
      </c>
      <c r="E10" s="24" t="s">
        <v>265</v>
      </c>
      <c r="F10" s="25">
        <v>43830</v>
      </c>
      <c r="G10" s="74">
        <v>3128470.34</v>
      </c>
      <c r="H10" s="86"/>
    </row>
    <row r="11" spans="1:8">
      <c r="A11" s="86" t="s">
        <v>360</v>
      </c>
      <c r="B11" s="87" t="s">
        <v>146</v>
      </c>
      <c r="C11" s="86" t="s">
        <v>147</v>
      </c>
      <c r="D11" s="88">
        <v>332</v>
      </c>
      <c r="E11" s="24" t="s">
        <v>265</v>
      </c>
      <c r="F11" s="25">
        <v>43799</v>
      </c>
      <c r="G11" s="74">
        <v>2929093.87</v>
      </c>
      <c r="H11" s="86"/>
    </row>
    <row r="12" spans="1:8">
      <c r="A12" s="86" t="s">
        <v>360</v>
      </c>
      <c r="B12" s="87" t="s">
        <v>363</v>
      </c>
      <c r="C12" s="86" t="s">
        <v>144</v>
      </c>
      <c r="D12" s="88">
        <v>332</v>
      </c>
      <c r="E12" s="24" t="s">
        <v>263</v>
      </c>
      <c r="F12" s="25">
        <v>43708</v>
      </c>
      <c r="G12" s="74">
        <v>2882075.2800000003</v>
      </c>
      <c r="H12" s="86"/>
    </row>
    <row r="13" spans="1:8">
      <c r="A13" s="86" t="s">
        <v>360</v>
      </c>
      <c r="B13" s="87" t="s">
        <v>364</v>
      </c>
      <c r="C13" s="86" t="s">
        <v>365</v>
      </c>
      <c r="D13" s="88">
        <v>332</v>
      </c>
      <c r="E13" s="24" t="s">
        <v>265</v>
      </c>
      <c r="F13" s="25">
        <v>43708</v>
      </c>
      <c r="G13" s="74">
        <v>2571743.7200000002</v>
      </c>
      <c r="H13" s="86"/>
    </row>
    <row r="14" spans="1:8">
      <c r="A14" s="86" t="s">
        <v>360</v>
      </c>
      <c r="B14" s="87"/>
      <c r="C14" s="86" t="s">
        <v>366</v>
      </c>
      <c r="D14" s="88">
        <v>332</v>
      </c>
      <c r="E14" s="88" t="s">
        <v>263</v>
      </c>
      <c r="F14" s="48" t="s">
        <v>94</v>
      </c>
      <c r="G14" s="74">
        <v>2472301.6149999998</v>
      </c>
      <c r="H14" s="86"/>
    </row>
    <row r="15" spans="1:8">
      <c r="A15" s="86" t="s">
        <v>360</v>
      </c>
      <c r="B15" s="87">
        <v>10017395</v>
      </c>
      <c r="C15" s="86" t="s">
        <v>145</v>
      </c>
      <c r="D15" s="88">
        <v>332</v>
      </c>
      <c r="E15" s="88" t="s">
        <v>265</v>
      </c>
      <c r="F15" s="48">
        <v>44137</v>
      </c>
      <c r="G15" s="74">
        <v>2274364.9485848155</v>
      </c>
      <c r="H15" s="86"/>
    </row>
    <row r="16" spans="1:8">
      <c r="A16" s="86" t="s">
        <v>360</v>
      </c>
      <c r="B16" s="87"/>
      <c r="C16" s="86" t="s">
        <v>367</v>
      </c>
      <c r="D16" s="88">
        <v>332</v>
      </c>
      <c r="E16" s="24" t="s">
        <v>263</v>
      </c>
      <c r="F16" s="25">
        <v>43799</v>
      </c>
      <c r="G16" s="74">
        <v>2016839.6</v>
      </c>
      <c r="H16" s="86"/>
    </row>
    <row r="17" spans="1:8">
      <c r="A17" s="86" t="s">
        <v>360</v>
      </c>
      <c r="B17" s="87">
        <v>10023096</v>
      </c>
      <c r="C17" s="86" t="s">
        <v>368</v>
      </c>
      <c r="D17" s="88">
        <v>332</v>
      </c>
      <c r="E17" s="24" t="s">
        <v>265</v>
      </c>
      <c r="F17" s="25">
        <v>44150</v>
      </c>
      <c r="G17" s="74">
        <v>1820814.7217347501</v>
      </c>
      <c r="H17" s="86"/>
    </row>
    <row r="18" spans="1:8">
      <c r="A18" s="86" t="s">
        <v>360</v>
      </c>
      <c r="B18" s="87">
        <v>10023116</v>
      </c>
      <c r="C18" s="86" t="s">
        <v>369</v>
      </c>
      <c r="D18" s="88">
        <v>332</v>
      </c>
      <c r="E18" s="24" t="s">
        <v>265</v>
      </c>
      <c r="F18" s="25" t="s">
        <v>94</v>
      </c>
      <c r="G18" s="74">
        <v>1615236.1894230272</v>
      </c>
      <c r="H18" s="86"/>
    </row>
    <row r="19" spans="1:8">
      <c r="A19" s="86" t="s">
        <v>360</v>
      </c>
      <c r="B19" s="87">
        <v>10028390</v>
      </c>
      <c r="C19" s="86" t="s">
        <v>370</v>
      </c>
      <c r="D19" s="88">
        <v>332</v>
      </c>
      <c r="E19" s="24" t="s">
        <v>265</v>
      </c>
      <c r="F19" s="25">
        <v>44165</v>
      </c>
      <c r="G19" s="74">
        <v>1312530.3470284718</v>
      </c>
      <c r="H19" s="86"/>
    </row>
    <row r="20" spans="1:8">
      <c r="A20" s="86" t="s">
        <v>360</v>
      </c>
      <c r="B20" s="87"/>
      <c r="C20" s="86" t="s">
        <v>371</v>
      </c>
      <c r="D20" s="88">
        <v>332</v>
      </c>
      <c r="E20" s="24" t="s">
        <v>263</v>
      </c>
      <c r="F20" s="25" t="s">
        <v>94</v>
      </c>
      <c r="G20" s="74">
        <v>1263838.48</v>
      </c>
      <c r="H20" s="86"/>
    </row>
    <row r="21" spans="1:8">
      <c r="A21" s="86" t="s">
        <v>360</v>
      </c>
      <c r="B21" s="87" t="s">
        <v>372</v>
      </c>
      <c r="C21" s="86" t="s">
        <v>373</v>
      </c>
      <c r="D21" s="88">
        <v>332</v>
      </c>
      <c r="E21" s="24" t="s">
        <v>263</v>
      </c>
      <c r="F21" s="25">
        <v>44162</v>
      </c>
      <c r="G21" s="74">
        <v>1156965.1209592901</v>
      </c>
      <c r="H21" s="86"/>
    </row>
    <row r="22" spans="1:8">
      <c r="A22" s="86" t="s">
        <v>360</v>
      </c>
      <c r="B22" s="87" t="s">
        <v>374</v>
      </c>
      <c r="C22" s="86" t="s">
        <v>375</v>
      </c>
      <c r="D22" s="88">
        <v>332</v>
      </c>
      <c r="E22" s="88" t="s">
        <v>265</v>
      </c>
      <c r="F22" s="48">
        <v>44166</v>
      </c>
      <c r="G22" s="74">
        <v>1037554.6389991377</v>
      </c>
      <c r="H22" s="86"/>
    </row>
    <row r="23" spans="1:8">
      <c r="A23" s="86"/>
      <c r="B23" s="87"/>
      <c r="C23" s="70" t="s">
        <v>93</v>
      </c>
      <c r="D23" s="88">
        <v>332</v>
      </c>
      <c r="E23" s="88" t="s">
        <v>263</v>
      </c>
      <c r="F23" s="82" t="s">
        <v>94</v>
      </c>
      <c r="G23" s="74">
        <v>6255935.3558657756</v>
      </c>
      <c r="H23" s="86"/>
    </row>
    <row r="24" spans="1:8">
      <c r="A24" s="86"/>
      <c r="B24" s="87"/>
      <c r="C24" s="70" t="s">
        <v>93</v>
      </c>
      <c r="D24" s="88">
        <v>332</v>
      </c>
      <c r="E24" s="88" t="s">
        <v>265</v>
      </c>
      <c r="F24" s="82" t="s">
        <v>94</v>
      </c>
      <c r="G24" s="74">
        <v>10890788.690217933</v>
      </c>
      <c r="H24" s="86"/>
    </row>
    <row r="25" spans="1:8">
      <c r="A25" s="86"/>
      <c r="B25" s="87"/>
      <c r="C25" s="89" t="s">
        <v>117</v>
      </c>
      <c r="D25" s="88">
        <v>332</v>
      </c>
      <c r="E25" s="88" t="s">
        <v>263</v>
      </c>
      <c r="F25" s="82"/>
      <c r="G25" s="74">
        <v>-759968.38499999989</v>
      </c>
      <c r="H25" s="86"/>
    </row>
    <row r="26" spans="1:8">
      <c r="A26" s="86"/>
      <c r="B26" s="87"/>
      <c r="C26" s="89" t="s">
        <v>117</v>
      </c>
      <c r="D26" s="88">
        <v>332</v>
      </c>
      <c r="E26" s="24" t="s">
        <v>265</v>
      </c>
      <c r="F26" s="25"/>
      <c r="G26" s="74">
        <v>-1355249.2979999997</v>
      </c>
      <c r="H26" s="86"/>
    </row>
    <row r="27" spans="1:8">
      <c r="A27" s="86"/>
      <c r="B27" s="87"/>
      <c r="C27" s="86"/>
      <c r="D27" s="86"/>
      <c r="E27" s="88"/>
      <c r="F27" s="48"/>
      <c r="G27" s="90">
        <f>SUM(G8:G26)</f>
        <v>55446348.828185558</v>
      </c>
      <c r="H27" s="86"/>
    </row>
    <row r="28" spans="1:8">
      <c r="A28" s="86"/>
      <c r="B28" s="87"/>
      <c r="C28" s="86"/>
      <c r="D28" s="86"/>
      <c r="E28" s="88"/>
      <c r="F28" s="48"/>
      <c r="G28" s="74"/>
      <c r="H28" s="86"/>
    </row>
    <row r="29" spans="1:8">
      <c r="A29" s="86"/>
      <c r="B29" s="86"/>
      <c r="C29" s="86"/>
      <c r="D29" s="86"/>
      <c r="E29" s="24"/>
      <c r="F29" s="25"/>
      <c r="G29" s="96"/>
      <c r="H29" s="86"/>
    </row>
    <row r="30" spans="1:8">
      <c r="A30" s="86"/>
      <c r="B30" s="86"/>
      <c r="C30" s="86"/>
      <c r="D30" s="86"/>
      <c r="E30" s="24"/>
      <c r="F30" s="25"/>
      <c r="G30" s="96"/>
      <c r="H30" s="86"/>
    </row>
    <row r="31" spans="1:8">
      <c r="A31" s="86"/>
      <c r="B31" s="86"/>
      <c r="C31" s="86"/>
      <c r="D31" s="86"/>
      <c r="E31" s="24"/>
      <c r="F31" s="25"/>
      <c r="G31" s="96"/>
      <c r="H31" s="86"/>
    </row>
    <row r="32" spans="1:8">
      <c r="A32" s="86"/>
      <c r="B32" s="86"/>
      <c r="C32" s="86"/>
      <c r="D32" s="86"/>
      <c r="E32" s="24"/>
      <c r="F32" s="25"/>
      <c r="G32" s="96"/>
      <c r="H32" s="86"/>
    </row>
    <row r="33" spans="1:8">
      <c r="A33" s="86"/>
      <c r="B33" s="86"/>
      <c r="C33" s="86"/>
      <c r="D33" s="86"/>
      <c r="E33" s="88"/>
      <c r="F33" s="48"/>
      <c r="G33" s="96"/>
      <c r="H33" s="86"/>
    </row>
    <row r="34" spans="1:8">
      <c r="A34" s="86"/>
      <c r="B34" s="86"/>
      <c r="C34" s="86"/>
      <c r="D34" s="86"/>
      <c r="E34" s="24"/>
      <c r="F34" s="25"/>
      <c r="G34" s="96"/>
      <c r="H34" s="86"/>
    </row>
    <row r="35" spans="1:8">
      <c r="A35" s="86"/>
      <c r="B35" s="86"/>
      <c r="C35" s="86"/>
      <c r="D35" s="86"/>
      <c r="E35" s="88"/>
      <c r="F35" s="48"/>
      <c r="G35" s="96"/>
      <c r="H35" s="86"/>
    </row>
    <row r="36" spans="1:8">
      <c r="A36" s="86"/>
      <c r="B36" s="86"/>
      <c r="C36" s="86"/>
      <c r="D36" s="86"/>
      <c r="E36" s="24"/>
      <c r="F36" s="25"/>
      <c r="G36" s="96"/>
      <c r="H36" s="86"/>
    </row>
    <row r="37" spans="1:8">
      <c r="A37" s="86"/>
      <c r="B37" s="86"/>
      <c r="C37" s="86"/>
      <c r="D37" s="86"/>
      <c r="E37" s="24"/>
      <c r="F37" s="25"/>
      <c r="G37" s="96"/>
      <c r="H37" s="86"/>
    </row>
    <row r="38" spans="1:8">
      <c r="A38" s="86"/>
      <c r="B38" s="86"/>
      <c r="C38" s="86"/>
      <c r="D38" s="86"/>
      <c r="E38" s="93"/>
      <c r="F38" s="48"/>
      <c r="G38" s="96"/>
      <c r="H38" s="86"/>
    </row>
    <row r="39" spans="1:8">
      <c r="A39" s="86"/>
      <c r="B39" s="86"/>
      <c r="C39" s="86"/>
      <c r="D39" s="86"/>
      <c r="E39" s="24"/>
      <c r="F39" s="25"/>
      <c r="G39" s="96"/>
      <c r="H39" s="86"/>
    </row>
    <row r="40" spans="1:8">
      <c r="A40" s="86"/>
      <c r="B40" s="86"/>
      <c r="C40" s="86"/>
      <c r="D40" s="86"/>
      <c r="E40" s="24"/>
      <c r="F40" s="25"/>
      <c r="G40" s="96"/>
      <c r="H40" s="86"/>
    </row>
    <row r="41" spans="1:8">
      <c r="A41" s="86"/>
      <c r="B41" s="86"/>
      <c r="C41" s="86"/>
      <c r="D41" s="86"/>
      <c r="E41" s="24"/>
      <c r="F41" s="25"/>
      <c r="G41" s="96"/>
      <c r="H41" s="86"/>
    </row>
    <row r="42" spans="1:8">
      <c r="A42" s="86"/>
      <c r="B42" s="86"/>
      <c r="C42" s="86"/>
      <c r="D42" s="86"/>
      <c r="E42" s="24"/>
      <c r="F42" s="25"/>
      <c r="G42" s="96"/>
      <c r="H42" s="86"/>
    </row>
    <row r="43" spans="1:8">
      <c r="A43" s="86"/>
      <c r="B43" s="86"/>
      <c r="C43" s="86"/>
      <c r="D43" s="86"/>
      <c r="E43" s="88"/>
      <c r="F43" s="48"/>
      <c r="G43" s="96"/>
      <c r="H43" s="86"/>
    </row>
    <row r="44" spans="1:8">
      <c r="A44" s="86"/>
      <c r="B44" s="86"/>
      <c r="C44" s="86"/>
      <c r="D44" s="86"/>
      <c r="E44" s="24"/>
      <c r="F44" s="25"/>
      <c r="G44" s="96"/>
      <c r="H44" s="86"/>
    </row>
    <row r="45" spans="1:8">
      <c r="A45" s="86"/>
      <c r="B45" s="86"/>
      <c r="C45" s="86"/>
      <c r="D45" s="86"/>
      <c r="E45" s="88"/>
      <c r="F45" s="82"/>
      <c r="G45" s="96"/>
      <c r="H45" s="86"/>
    </row>
    <row r="46" spans="1:8">
      <c r="A46" s="86"/>
      <c r="B46" s="86"/>
      <c r="C46" s="86"/>
      <c r="D46" s="86"/>
      <c r="E46" s="24"/>
      <c r="F46" s="25"/>
      <c r="G46" s="96"/>
      <c r="H46" s="86"/>
    </row>
    <row r="47" spans="1:8">
      <c r="A47" s="86"/>
      <c r="B47" s="86"/>
      <c r="C47" s="86"/>
      <c r="D47" s="86"/>
      <c r="E47" s="24"/>
      <c r="F47" s="25"/>
      <c r="G47" s="96"/>
      <c r="H47" s="86"/>
    </row>
    <row r="48" spans="1:8">
      <c r="A48" s="86"/>
      <c r="B48" s="86"/>
      <c r="C48" s="86"/>
      <c r="D48" s="86"/>
      <c r="E48" s="24"/>
      <c r="F48" s="25"/>
      <c r="G48" s="96"/>
      <c r="H48" s="86"/>
    </row>
    <row r="49" spans="1:8">
      <c r="A49" s="86"/>
      <c r="B49" s="86"/>
      <c r="C49" s="86"/>
      <c r="D49" s="86"/>
      <c r="E49" s="24"/>
      <c r="F49" s="25"/>
      <c r="G49" s="96"/>
      <c r="H49" s="86"/>
    </row>
    <row r="50" spans="1:8">
      <c r="A50" s="86"/>
      <c r="B50" s="86"/>
      <c r="C50" s="86"/>
      <c r="D50" s="86"/>
      <c r="E50" s="24"/>
      <c r="F50" s="25"/>
      <c r="G50" s="96"/>
      <c r="H50" s="86"/>
    </row>
    <row r="51" spans="1:8">
      <c r="A51" s="86"/>
      <c r="B51" s="86"/>
      <c r="C51" s="86"/>
      <c r="D51" s="86"/>
      <c r="E51" s="88"/>
      <c r="F51" s="48"/>
      <c r="G51" s="96"/>
      <c r="H51" s="86"/>
    </row>
    <row r="52" spans="1:8">
      <c r="A52" s="86"/>
      <c r="B52" s="86"/>
      <c r="C52" s="86"/>
      <c r="D52" s="86"/>
      <c r="E52" s="24"/>
      <c r="F52" s="25"/>
      <c r="G52" s="96"/>
      <c r="H52" s="86"/>
    </row>
    <row r="53" spans="1:8">
      <c r="A53" s="86"/>
      <c r="B53" s="86"/>
      <c r="C53" s="86"/>
      <c r="D53" s="86"/>
      <c r="E53" s="24"/>
      <c r="F53" s="25"/>
      <c r="G53" s="96"/>
      <c r="H53" s="86"/>
    </row>
    <row r="54" spans="1:8">
      <c r="A54" s="86"/>
      <c r="B54" s="86"/>
      <c r="C54" s="86"/>
      <c r="D54" s="86"/>
      <c r="E54" s="88"/>
      <c r="F54" s="48"/>
      <c r="G54" s="96"/>
      <c r="H54" s="86"/>
    </row>
    <row r="55" spans="1:8">
      <c r="A55" s="86"/>
      <c r="B55" s="86"/>
      <c r="C55" s="86"/>
      <c r="D55" s="86"/>
      <c r="E55" s="24"/>
      <c r="F55" s="25"/>
      <c r="G55" s="96"/>
      <c r="H55" s="86"/>
    </row>
    <row r="56" spans="1:8">
      <c r="A56" s="86"/>
      <c r="B56" s="86"/>
      <c r="C56" s="86"/>
      <c r="D56" s="86"/>
      <c r="E56" s="91"/>
      <c r="F56" s="48"/>
      <c r="G56" s="96"/>
      <c r="H56" s="86"/>
    </row>
    <row r="57" spans="1:8">
      <c r="A57" s="86"/>
      <c r="B57" s="86"/>
      <c r="C57" s="86"/>
      <c r="D57" s="86"/>
      <c r="E57" s="88"/>
      <c r="F57" s="48"/>
      <c r="G57" s="96"/>
      <c r="H57" s="86"/>
    </row>
    <row r="58" spans="1:8">
      <c r="A58" s="86"/>
      <c r="B58" s="86"/>
      <c r="C58" s="86"/>
      <c r="D58" s="86"/>
      <c r="E58" s="24"/>
      <c r="F58" s="25"/>
      <c r="G58" s="96"/>
      <c r="H58" s="86"/>
    </row>
    <row r="59" spans="1:8">
      <c r="A59" s="86"/>
      <c r="B59" s="86"/>
      <c r="C59" s="86"/>
      <c r="D59" s="86"/>
      <c r="E59" s="91"/>
      <c r="F59" s="82"/>
      <c r="G59" s="96"/>
      <c r="H59" s="86"/>
    </row>
    <row r="60" spans="1:8">
      <c r="A60" s="86"/>
      <c r="B60" s="86"/>
      <c r="C60" s="86"/>
      <c r="D60" s="86"/>
      <c r="E60" s="91"/>
      <c r="F60" s="82"/>
      <c r="G60" s="96"/>
      <c r="H60" s="86"/>
    </row>
    <row r="61" spans="1:8">
      <c r="A61" s="86"/>
      <c r="B61" s="86"/>
      <c r="C61" s="86"/>
      <c r="D61" s="86"/>
      <c r="E61" s="24"/>
      <c r="F61" s="25"/>
      <c r="G61" s="96"/>
      <c r="H61" s="86"/>
    </row>
    <row r="62" spans="1:8">
      <c r="A62" s="86"/>
      <c r="B62" s="86"/>
      <c r="C62" s="86"/>
      <c r="D62" s="86"/>
      <c r="E62" s="24"/>
      <c r="F62" s="25"/>
      <c r="G62" s="96"/>
      <c r="H62" s="86"/>
    </row>
    <row r="63" spans="1:8">
      <c r="A63" s="86"/>
      <c r="B63" s="86"/>
      <c r="C63" s="86"/>
      <c r="D63" s="86"/>
      <c r="E63" s="24"/>
      <c r="F63" s="25"/>
      <c r="G63" s="96"/>
      <c r="H63" s="86"/>
    </row>
    <row r="64" spans="1:8">
      <c r="A64" s="86"/>
      <c r="B64" s="86"/>
      <c r="C64" s="86"/>
      <c r="D64" s="86"/>
      <c r="E64" s="24"/>
      <c r="F64" s="25"/>
      <c r="G64" s="96"/>
      <c r="H64" s="86"/>
    </row>
    <row r="65" spans="1:8">
      <c r="A65" s="86"/>
      <c r="B65" s="86"/>
      <c r="C65" s="86"/>
      <c r="D65" s="86"/>
      <c r="E65" s="24"/>
      <c r="F65" s="25"/>
      <c r="G65" s="96"/>
      <c r="H65" s="86"/>
    </row>
    <row r="66" spans="1:8">
      <c r="A66" s="86"/>
      <c r="B66" s="86"/>
      <c r="C66" s="86"/>
      <c r="D66" s="86"/>
      <c r="E66" s="91"/>
      <c r="F66" s="82"/>
      <c r="G66" s="96"/>
      <c r="H66" s="86"/>
    </row>
    <row r="67" spans="1:8">
      <c r="A67" s="86"/>
      <c r="B67" s="86"/>
      <c r="C67" s="86"/>
      <c r="D67" s="86"/>
      <c r="E67" s="24"/>
      <c r="F67" s="25"/>
      <c r="G67" s="96"/>
      <c r="H67" s="86"/>
    </row>
    <row r="68" spans="1:8">
      <c r="A68" s="86"/>
      <c r="B68" s="86"/>
      <c r="C68" s="86"/>
      <c r="D68" s="86"/>
      <c r="E68" s="88"/>
      <c r="F68" s="48"/>
      <c r="G68" s="96"/>
      <c r="H68" s="86"/>
    </row>
    <row r="69" spans="1:8">
      <c r="A69" s="86"/>
      <c r="B69" s="86"/>
      <c r="C69" s="86"/>
      <c r="D69" s="86"/>
      <c r="E69" s="24"/>
      <c r="F69" s="25"/>
      <c r="G69" s="96"/>
      <c r="H69" s="86"/>
    </row>
    <row r="70" spans="1:8">
      <c r="A70" s="86"/>
      <c r="B70" s="86"/>
      <c r="C70" s="86"/>
      <c r="D70" s="86"/>
      <c r="E70" s="24"/>
      <c r="F70" s="25"/>
      <c r="G70" s="96"/>
      <c r="H70" s="86"/>
    </row>
    <row r="71" spans="1:8">
      <c r="A71" s="86"/>
      <c r="B71" s="86"/>
      <c r="C71" s="86"/>
      <c r="D71" s="86"/>
      <c r="E71" s="88"/>
      <c r="F71" s="48"/>
      <c r="G71" s="96"/>
      <c r="H71" s="86"/>
    </row>
    <row r="72" spans="1:8">
      <c r="A72" s="86"/>
      <c r="B72" s="86"/>
      <c r="C72" s="86"/>
      <c r="D72" s="86"/>
      <c r="E72" s="91"/>
      <c r="F72" s="48"/>
      <c r="G72" s="96"/>
      <c r="H72" s="86"/>
    </row>
    <row r="73" spans="1:8">
      <c r="A73" s="86"/>
      <c r="B73" s="86"/>
      <c r="C73" s="86"/>
      <c r="D73" s="86"/>
      <c r="E73" s="24"/>
      <c r="F73" s="25"/>
      <c r="G73" s="96"/>
      <c r="H73" s="86"/>
    </row>
    <row r="74" spans="1:8">
      <c r="A74" s="86"/>
      <c r="B74" s="86"/>
      <c r="C74" s="86"/>
      <c r="D74" s="86"/>
      <c r="E74" s="24"/>
      <c r="F74" s="25"/>
      <c r="G74" s="96"/>
      <c r="H74" s="86"/>
    </row>
    <row r="75" spans="1:8">
      <c r="A75" s="86"/>
      <c r="B75" s="86"/>
      <c r="C75" s="86"/>
      <c r="D75" s="86"/>
      <c r="E75" s="93"/>
      <c r="F75" s="48"/>
      <c r="G75" s="96"/>
      <c r="H75" s="86"/>
    </row>
    <row r="76" spans="1:8">
      <c r="A76" s="86"/>
      <c r="B76" s="86"/>
      <c r="C76" s="86"/>
      <c r="D76" s="86"/>
      <c r="E76" s="91"/>
      <c r="F76" s="48"/>
      <c r="G76" s="96"/>
      <c r="H76" s="86"/>
    </row>
    <row r="77" spans="1:8">
      <c r="A77" s="86"/>
      <c r="B77" s="86"/>
      <c r="C77" s="86"/>
      <c r="D77" s="86"/>
      <c r="E77" s="24"/>
      <c r="F77" s="25"/>
      <c r="G77" s="96"/>
      <c r="H77" s="86"/>
    </row>
    <row r="78" spans="1:8">
      <c r="A78" s="86"/>
      <c r="B78" s="86"/>
      <c r="C78" s="86"/>
      <c r="D78" s="86"/>
      <c r="E78" s="24"/>
      <c r="F78" s="25"/>
      <c r="G78" s="96"/>
      <c r="H78" s="86"/>
    </row>
    <row r="79" spans="1:8">
      <c r="A79" s="86"/>
      <c r="B79" s="86"/>
      <c r="C79" s="86"/>
      <c r="D79" s="86"/>
      <c r="E79" s="24"/>
      <c r="F79" s="25"/>
      <c r="G79" s="96"/>
      <c r="H79" s="86"/>
    </row>
    <row r="80" spans="1:8">
      <c r="A80" s="86"/>
      <c r="B80" s="86"/>
      <c r="C80" s="86"/>
      <c r="D80" s="86"/>
      <c r="E80" s="88"/>
      <c r="F80" s="48"/>
      <c r="G80" s="96"/>
      <c r="H80" s="86"/>
    </row>
    <row r="81" spans="1:8">
      <c r="A81" s="86"/>
      <c r="B81" s="86"/>
      <c r="C81" s="86"/>
      <c r="D81" s="86"/>
      <c r="E81" s="24"/>
      <c r="F81" s="25"/>
      <c r="G81" s="96"/>
      <c r="H81" s="86"/>
    </row>
    <row r="82" spans="1:8">
      <c r="A82" s="86"/>
      <c r="B82" s="86"/>
      <c r="C82" s="86"/>
      <c r="D82" s="86"/>
      <c r="E82" s="24"/>
      <c r="F82" s="25"/>
      <c r="G82" s="96"/>
      <c r="H82" s="86"/>
    </row>
    <row r="83" spans="1:8">
      <c r="A83" s="86"/>
      <c r="B83" s="86"/>
      <c r="C83" s="86"/>
      <c r="D83" s="86"/>
      <c r="E83" s="91"/>
      <c r="F83" s="48"/>
      <c r="G83" s="96"/>
      <c r="H83" s="86"/>
    </row>
    <row r="84" spans="1:8">
      <c r="A84" s="86"/>
      <c r="B84" s="86"/>
      <c r="C84" s="86"/>
      <c r="D84" s="86"/>
      <c r="E84" s="24"/>
      <c r="F84" s="25"/>
      <c r="G84" s="96"/>
      <c r="H84" s="86"/>
    </row>
    <row r="85" spans="1:8">
      <c r="A85" s="86"/>
      <c r="B85" s="86"/>
      <c r="C85" s="86"/>
      <c r="D85" s="86"/>
      <c r="E85" s="24"/>
      <c r="F85" s="25"/>
      <c r="G85" s="96"/>
      <c r="H85" s="86"/>
    </row>
    <row r="86" spans="1:8">
      <c r="A86" s="86"/>
      <c r="B86" s="86"/>
      <c r="C86" s="86"/>
      <c r="D86" s="86"/>
      <c r="E86" s="24"/>
      <c r="F86" s="25"/>
      <c r="G86" s="96"/>
      <c r="H86" s="86"/>
    </row>
    <row r="87" spans="1:8">
      <c r="A87" s="86"/>
      <c r="B87" s="86"/>
      <c r="C87" s="86"/>
      <c r="D87" s="86"/>
      <c r="E87" s="91"/>
      <c r="F87" s="82"/>
      <c r="G87" s="96"/>
      <c r="H87" s="86"/>
    </row>
    <row r="88" spans="1:8">
      <c r="A88" s="86"/>
      <c r="B88" s="86"/>
      <c r="C88" s="86"/>
      <c r="D88" s="86"/>
      <c r="E88" s="91"/>
      <c r="F88" s="82"/>
      <c r="G88" s="96"/>
      <c r="H88" s="86"/>
    </row>
    <row r="89" spans="1:8">
      <c r="A89" s="86"/>
      <c r="B89" s="86"/>
      <c r="C89" s="86"/>
      <c r="D89" s="86"/>
      <c r="E89" s="24"/>
      <c r="F89" s="25"/>
      <c r="G89" s="96"/>
      <c r="H89" s="86"/>
    </row>
    <row r="90" spans="1:8">
      <c r="A90" s="86"/>
      <c r="B90" s="86"/>
      <c r="C90" s="86"/>
      <c r="D90" s="86"/>
      <c r="E90" s="91"/>
      <c r="F90" s="82"/>
      <c r="G90" s="96"/>
      <c r="H90" s="86"/>
    </row>
    <row r="91" spans="1:8">
      <c r="A91" s="86"/>
      <c r="B91" s="86"/>
      <c r="C91" s="86"/>
      <c r="D91" s="86"/>
      <c r="E91" s="24"/>
      <c r="F91" s="25"/>
      <c r="G91" s="96"/>
      <c r="H91" s="86"/>
    </row>
    <row r="92" spans="1:8">
      <c r="A92" s="86"/>
      <c r="B92" s="86"/>
      <c r="C92" s="86"/>
      <c r="D92" s="86"/>
      <c r="E92" s="24"/>
      <c r="F92" s="25"/>
      <c r="G92" s="96"/>
      <c r="H92" s="86"/>
    </row>
    <row r="93" spans="1:8">
      <c r="A93" s="86"/>
      <c r="B93" s="86"/>
      <c r="C93" s="86"/>
      <c r="D93" s="86"/>
      <c r="E93" s="24"/>
      <c r="F93" s="25"/>
      <c r="G93" s="96"/>
      <c r="H93" s="86"/>
    </row>
    <row r="94" spans="1:8">
      <c r="A94" s="86"/>
      <c r="B94" s="86"/>
      <c r="C94" s="86"/>
      <c r="D94" s="86"/>
      <c r="E94" s="88"/>
      <c r="F94" s="82"/>
      <c r="G94" s="96"/>
      <c r="H94" s="86"/>
    </row>
    <row r="95" spans="1:8">
      <c r="A95" s="86"/>
      <c r="B95" s="86"/>
      <c r="C95" s="86"/>
      <c r="D95" s="86"/>
      <c r="E95" s="24"/>
      <c r="F95" s="25"/>
      <c r="G95" s="96"/>
      <c r="H95" s="86"/>
    </row>
    <row r="96" spans="1:8">
      <c r="A96" s="86"/>
      <c r="B96" s="86"/>
      <c r="C96" s="86"/>
      <c r="D96" s="86"/>
      <c r="E96" s="88"/>
      <c r="F96" s="82"/>
      <c r="G96" s="96"/>
      <c r="H96" s="86"/>
    </row>
    <row r="97" spans="1:8">
      <c r="A97" s="86"/>
      <c r="B97" s="86"/>
      <c r="C97" s="86"/>
      <c r="D97" s="86"/>
      <c r="E97" s="88"/>
      <c r="F97" s="82"/>
      <c r="G97" s="96"/>
      <c r="H97" s="86"/>
    </row>
    <row r="98" spans="1:8">
      <c r="A98" s="86"/>
      <c r="B98" s="86"/>
      <c r="C98" s="86"/>
      <c r="D98" s="86"/>
      <c r="E98" s="24"/>
      <c r="F98" s="25"/>
      <c r="G98" s="96"/>
      <c r="H98" s="86"/>
    </row>
    <row r="99" spans="1:8">
      <c r="A99" s="86"/>
      <c r="B99" s="86"/>
      <c r="C99" s="86"/>
      <c r="D99" s="86"/>
      <c r="E99" s="24"/>
      <c r="F99" s="25"/>
      <c r="G99" s="96"/>
      <c r="H99" s="86"/>
    </row>
    <row r="100" spans="1:8">
      <c r="A100" s="86"/>
      <c r="B100" s="86"/>
      <c r="C100" s="86"/>
      <c r="D100" s="86"/>
      <c r="E100" s="88"/>
      <c r="F100" s="82"/>
      <c r="G100" s="96"/>
      <c r="H100" s="86"/>
    </row>
    <row r="101" spans="1:8">
      <c r="A101" s="86"/>
      <c r="B101" s="86"/>
      <c r="C101" s="86"/>
      <c r="D101" s="86"/>
      <c r="E101" s="24"/>
      <c r="F101" s="25"/>
      <c r="G101" s="96"/>
      <c r="H101" s="86"/>
    </row>
    <row r="102" spans="1:8">
      <c r="A102" s="86"/>
      <c r="B102" s="86"/>
      <c r="C102" s="86"/>
      <c r="D102" s="86"/>
      <c r="E102" s="24"/>
      <c r="F102" s="25"/>
      <c r="G102" s="96"/>
      <c r="H102" s="86"/>
    </row>
    <row r="103" spans="1:8">
      <c r="A103" s="86"/>
      <c r="B103" s="86"/>
      <c r="C103" s="86"/>
      <c r="D103" s="86"/>
      <c r="E103" s="24"/>
      <c r="F103" s="25"/>
      <c r="G103" s="96"/>
      <c r="H103" s="86"/>
    </row>
    <row r="104" spans="1:8">
      <c r="A104" s="86"/>
      <c r="B104" s="86"/>
      <c r="C104" s="86"/>
      <c r="D104" s="86"/>
      <c r="E104" s="88"/>
      <c r="F104" s="48"/>
      <c r="G104" s="96"/>
      <c r="H104" s="86"/>
    </row>
    <row r="105" spans="1:8">
      <c r="A105" s="86"/>
      <c r="B105" s="86"/>
      <c r="C105" s="86"/>
      <c r="D105" s="86"/>
      <c r="E105" s="24"/>
      <c r="F105" s="25"/>
      <c r="G105" s="96"/>
      <c r="H105" s="86"/>
    </row>
    <row r="106" spans="1:8">
      <c r="A106" s="86"/>
      <c r="B106" s="86"/>
      <c r="C106" s="86"/>
      <c r="D106" s="86"/>
      <c r="E106" s="91"/>
      <c r="F106" s="48"/>
      <c r="G106" s="96"/>
      <c r="H106" s="86"/>
    </row>
    <row r="107" spans="1:8">
      <c r="A107" s="86"/>
      <c r="B107" s="86"/>
      <c r="C107" s="86"/>
      <c r="D107" s="86"/>
      <c r="E107" s="24"/>
      <c r="F107" s="25"/>
      <c r="G107" s="96"/>
      <c r="H107" s="86"/>
    </row>
    <row r="108" spans="1:8">
      <c r="A108" s="86"/>
      <c r="B108" s="86"/>
      <c r="C108" s="86"/>
      <c r="D108" s="86"/>
      <c r="E108" s="24"/>
      <c r="F108" s="25"/>
      <c r="G108" s="96"/>
      <c r="H108" s="86"/>
    </row>
    <row r="109" spans="1:8">
      <c r="A109" s="86"/>
      <c r="B109" s="86"/>
      <c r="C109" s="86"/>
      <c r="D109" s="86"/>
      <c r="E109" s="24"/>
      <c r="F109" s="25"/>
      <c r="G109" s="96"/>
      <c r="H109" s="86"/>
    </row>
    <row r="110" spans="1:8">
      <c r="A110" s="86"/>
      <c r="B110" s="86"/>
      <c r="C110" s="86"/>
      <c r="D110" s="86"/>
      <c r="E110" s="24"/>
      <c r="F110" s="25"/>
      <c r="G110" s="96"/>
      <c r="H110" s="86"/>
    </row>
    <row r="111" spans="1:8">
      <c r="A111" s="86"/>
      <c r="B111" s="86"/>
      <c r="C111" s="86"/>
      <c r="D111" s="86"/>
      <c r="E111" s="24"/>
      <c r="F111" s="25"/>
      <c r="G111" s="96"/>
      <c r="H111" s="86"/>
    </row>
    <row r="112" spans="1:8">
      <c r="A112" s="86"/>
      <c r="B112" s="86"/>
      <c r="C112" s="86"/>
      <c r="D112" s="86"/>
      <c r="E112" s="88"/>
      <c r="F112" s="48"/>
      <c r="G112" s="96"/>
      <c r="H112" s="86"/>
    </row>
    <row r="113" spans="1:8">
      <c r="A113" s="86"/>
      <c r="B113" s="86"/>
      <c r="C113" s="86"/>
      <c r="D113" s="86"/>
      <c r="E113" s="88"/>
      <c r="F113" s="48"/>
      <c r="G113" s="96"/>
      <c r="H113" s="86"/>
    </row>
    <row r="114" spans="1:8">
      <c r="A114" s="86"/>
      <c r="B114" s="86"/>
      <c r="C114" s="86"/>
      <c r="D114" s="86"/>
      <c r="E114" s="24"/>
      <c r="F114" s="25"/>
      <c r="G114" s="96"/>
      <c r="H114" s="86"/>
    </row>
    <row r="115" spans="1:8">
      <c r="A115" s="86"/>
      <c r="B115" s="86"/>
      <c r="C115" s="86"/>
      <c r="D115" s="86"/>
      <c r="E115" s="24"/>
      <c r="F115" s="25"/>
      <c r="G115" s="96"/>
      <c r="H115" s="86"/>
    </row>
    <row r="116" spans="1:8">
      <c r="A116" s="86"/>
      <c r="B116" s="86"/>
      <c r="C116" s="86"/>
      <c r="D116" s="86"/>
      <c r="E116" s="24"/>
      <c r="F116" s="25"/>
      <c r="G116" s="96"/>
      <c r="H116" s="86"/>
    </row>
    <row r="117" spans="1:8">
      <c r="A117" s="86"/>
      <c r="B117" s="86"/>
      <c r="C117" s="86"/>
      <c r="D117" s="86"/>
      <c r="E117" s="88"/>
      <c r="F117" s="82"/>
      <c r="G117" s="96"/>
      <c r="H117" s="86"/>
    </row>
    <row r="118" spans="1:8">
      <c r="A118" s="86"/>
      <c r="B118" s="86"/>
      <c r="C118" s="86"/>
      <c r="D118" s="86"/>
      <c r="E118" s="88"/>
      <c r="F118" s="82"/>
      <c r="G118" s="96"/>
      <c r="H118" s="86"/>
    </row>
    <row r="119" spans="1:8">
      <c r="A119" s="86"/>
      <c r="B119" s="86"/>
      <c r="C119" s="86"/>
      <c r="D119" s="86"/>
      <c r="E119" s="91"/>
      <c r="F119" s="48"/>
      <c r="G119" s="96"/>
      <c r="H119" s="86"/>
    </row>
    <row r="120" spans="1:8">
      <c r="A120" s="86"/>
      <c r="B120" s="86"/>
      <c r="C120" s="86"/>
      <c r="D120" s="86"/>
      <c r="E120" s="24"/>
      <c r="F120" s="25"/>
      <c r="G120" s="96"/>
      <c r="H120" s="86"/>
    </row>
    <row r="121" spans="1:8">
      <c r="A121" s="86"/>
      <c r="B121" s="86"/>
      <c r="C121" s="86"/>
      <c r="D121" s="86"/>
      <c r="E121" s="91"/>
      <c r="F121" s="82"/>
      <c r="G121" s="96"/>
      <c r="H121" s="86"/>
    </row>
    <row r="122" spans="1:8">
      <c r="A122" s="86"/>
      <c r="B122" s="86"/>
      <c r="C122" s="86"/>
      <c r="D122" s="86"/>
      <c r="E122" s="88"/>
      <c r="F122" s="48"/>
      <c r="G122" s="96"/>
      <c r="H122" s="86"/>
    </row>
    <row r="123" spans="1:8">
      <c r="A123" s="86"/>
      <c r="B123" s="86"/>
      <c r="C123" s="86"/>
      <c r="D123" s="86"/>
      <c r="E123" s="24"/>
      <c r="F123" s="25"/>
      <c r="G123" s="96"/>
      <c r="H123" s="86"/>
    </row>
    <row r="124" spans="1:8">
      <c r="A124" s="86"/>
      <c r="B124" s="86"/>
      <c r="C124" s="86"/>
      <c r="D124" s="86"/>
      <c r="E124" s="24"/>
      <c r="F124" s="25"/>
      <c r="G124" s="96"/>
      <c r="H124" s="86"/>
    </row>
    <row r="125" spans="1:8">
      <c r="A125" s="86"/>
      <c r="B125" s="86"/>
      <c r="C125" s="86"/>
      <c r="D125" s="86"/>
      <c r="E125" s="24"/>
      <c r="F125" s="25"/>
      <c r="G125" s="96"/>
      <c r="H125" s="86"/>
    </row>
    <row r="126" spans="1:8">
      <c r="A126" s="86"/>
      <c r="B126" s="86"/>
      <c r="C126" s="86"/>
      <c r="D126" s="86"/>
      <c r="E126" s="24"/>
      <c r="F126" s="25"/>
      <c r="G126" s="96"/>
      <c r="H126" s="86"/>
    </row>
    <row r="127" spans="1:8">
      <c r="A127" s="86"/>
      <c r="B127" s="86"/>
      <c r="C127" s="86"/>
      <c r="D127" s="86"/>
      <c r="E127" s="24"/>
      <c r="F127" s="25"/>
      <c r="G127" s="96"/>
      <c r="H127" s="86"/>
    </row>
    <row r="128" spans="1:8">
      <c r="A128" s="86"/>
      <c r="B128" s="86"/>
      <c r="C128" s="86"/>
      <c r="D128" s="86"/>
      <c r="E128" s="24"/>
      <c r="F128" s="25"/>
      <c r="G128" s="96"/>
      <c r="H128" s="86"/>
    </row>
    <row r="129" spans="1:8">
      <c r="A129" s="86"/>
      <c r="B129" s="86"/>
      <c r="C129" s="86"/>
      <c r="D129" s="86"/>
      <c r="E129" s="24"/>
      <c r="F129" s="25"/>
      <c r="G129" s="96"/>
      <c r="H129" s="86"/>
    </row>
    <row r="130" spans="1:8">
      <c r="A130" s="86"/>
      <c r="B130" s="86"/>
      <c r="C130" s="86"/>
      <c r="D130" s="86"/>
      <c r="E130" s="91"/>
      <c r="F130" s="82"/>
      <c r="G130" s="96"/>
      <c r="H130" s="86"/>
    </row>
    <row r="131" spans="1:8">
      <c r="A131" s="86"/>
      <c r="B131" s="86"/>
      <c r="C131" s="86"/>
      <c r="D131" s="86"/>
      <c r="E131" s="24"/>
      <c r="F131" s="25"/>
      <c r="G131" s="96"/>
      <c r="H131" s="86"/>
    </row>
    <row r="132" spans="1:8">
      <c r="A132" s="86"/>
      <c r="B132" s="86"/>
      <c r="C132" s="86"/>
      <c r="D132" s="86"/>
      <c r="E132" s="24"/>
      <c r="F132" s="25"/>
      <c r="G132" s="96"/>
      <c r="H132" s="86"/>
    </row>
    <row r="133" spans="1:8">
      <c r="A133" s="86"/>
      <c r="B133" s="86"/>
      <c r="C133" s="86"/>
      <c r="D133" s="86"/>
      <c r="E133" s="24"/>
      <c r="F133" s="25"/>
      <c r="G133" s="96"/>
      <c r="H133" s="86"/>
    </row>
    <row r="134" spans="1:8">
      <c r="A134" s="86"/>
      <c r="B134" s="86"/>
      <c r="C134" s="86"/>
      <c r="D134" s="86"/>
      <c r="E134" s="24"/>
      <c r="F134" s="25"/>
      <c r="G134" s="96"/>
      <c r="H134" s="86"/>
    </row>
    <row r="135" spans="1:8">
      <c r="A135" s="86"/>
      <c r="B135" s="86"/>
      <c r="C135" s="86"/>
      <c r="D135" s="86"/>
      <c r="E135" s="24"/>
      <c r="F135" s="25"/>
      <c r="G135" s="96"/>
      <c r="H135" s="86"/>
    </row>
    <row r="136" spans="1:8">
      <c r="A136" s="86"/>
      <c r="B136" s="86"/>
      <c r="C136" s="86"/>
      <c r="D136" s="86"/>
      <c r="E136" s="88"/>
      <c r="F136" s="48"/>
      <c r="G136" s="96"/>
      <c r="H136" s="86"/>
    </row>
    <row r="137" spans="1:8">
      <c r="A137" s="86"/>
      <c r="B137" s="86"/>
      <c r="C137" s="86"/>
      <c r="D137" s="86"/>
      <c r="E137" s="91"/>
      <c r="F137" s="82"/>
      <c r="G137" s="96"/>
      <c r="H137" s="86"/>
    </row>
    <row r="138" spans="1:8">
      <c r="A138" s="86"/>
      <c r="B138" s="86"/>
      <c r="C138" s="86"/>
      <c r="D138" s="86"/>
      <c r="E138" s="93"/>
      <c r="F138" s="48"/>
      <c r="G138" s="96"/>
      <c r="H138" s="86"/>
    </row>
    <row r="139" spans="1:8">
      <c r="A139" s="86"/>
      <c r="B139" s="86"/>
      <c r="C139" s="86"/>
      <c r="D139" s="86"/>
      <c r="E139" s="24"/>
      <c r="F139" s="25"/>
      <c r="G139" s="96"/>
      <c r="H139" s="86"/>
    </row>
    <row r="140" spans="1:8">
      <c r="A140" s="86"/>
      <c r="B140" s="86"/>
      <c r="C140" s="86"/>
      <c r="D140" s="86"/>
      <c r="E140" s="24"/>
      <c r="F140" s="25"/>
      <c r="G140" s="96"/>
      <c r="H140" s="86"/>
    </row>
    <row r="141" spans="1:8">
      <c r="A141" s="86"/>
      <c r="B141" s="86"/>
      <c r="C141" s="86"/>
      <c r="D141" s="86"/>
      <c r="E141" s="91"/>
      <c r="F141" s="48"/>
      <c r="G141" s="96"/>
      <c r="H141" s="86"/>
    </row>
    <row r="142" spans="1:8">
      <c r="A142" s="86"/>
      <c r="B142" s="86"/>
      <c r="C142" s="86"/>
      <c r="D142" s="86"/>
      <c r="E142" s="24"/>
      <c r="F142" s="25"/>
      <c r="G142" s="96"/>
      <c r="H142" s="86"/>
    </row>
    <row r="143" spans="1:8">
      <c r="A143" s="86"/>
      <c r="B143" s="86"/>
      <c r="C143" s="86"/>
      <c r="D143" s="86"/>
      <c r="E143" s="24"/>
      <c r="F143" s="25"/>
      <c r="G143" s="96"/>
      <c r="H143" s="86"/>
    </row>
    <row r="144" spans="1:8">
      <c r="A144" s="86"/>
      <c r="B144" s="86"/>
      <c r="C144" s="86"/>
      <c r="D144" s="86"/>
      <c r="E144" s="24"/>
      <c r="F144" s="25"/>
      <c r="G144" s="96"/>
      <c r="H144" s="86"/>
    </row>
    <row r="145" spans="1:8">
      <c r="A145" s="86"/>
      <c r="B145" s="86"/>
      <c r="C145" s="86"/>
      <c r="D145" s="86"/>
      <c r="E145" s="91"/>
      <c r="F145" s="48"/>
      <c r="G145" s="96"/>
      <c r="H145" s="86"/>
    </row>
    <row r="146" spans="1:8">
      <c r="A146" s="86"/>
      <c r="B146" s="86"/>
      <c r="C146" s="86"/>
      <c r="D146" s="86"/>
      <c r="E146" s="24"/>
      <c r="F146" s="25"/>
      <c r="G146" s="96"/>
      <c r="H146" s="86"/>
    </row>
    <row r="147" spans="1:8">
      <c r="A147" s="86"/>
      <c r="B147" s="86"/>
      <c r="C147" s="86"/>
      <c r="D147" s="86"/>
      <c r="E147" s="24"/>
      <c r="F147" s="25"/>
      <c r="G147" s="96"/>
      <c r="H147" s="86"/>
    </row>
    <row r="148" spans="1:8">
      <c r="A148" s="86"/>
      <c r="B148" s="86"/>
      <c r="C148" s="86"/>
      <c r="D148" s="86"/>
      <c r="E148" s="91"/>
      <c r="F148" s="82"/>
      <c r="G148" s="96"/>
      <c r="H148" s="86"/>
    </row>
    <row r="149" spans="1:8">
      <c r="A149" s="86"/>
      <c r="B149" s="86"/>
      <c r="C149" s="86"/>
      <c r="D149" s="86"/>
      <c r="E149" s="24"/>
      <c r="F149" s="25"/>
      <c r="G149" s="96"/>
      <c r="H149" s="86"/>
    </row>
    <row r="150" spans="1:8">
      <c r="A150" s="86"/>
      <c r="B150" s="86"/>
      <c r="C150" s="86"/>
      <c r="D150" s="86"/>
      <c r="E150" s="24"/>
      <c r="F150" s="25"/>
      <c r="G150" s="96"/>
      <c r="H150" s="86"/>
    </row>
    <row r="151" spans="1:8">
      <c r="A151" s="86"/>
      <c r="B151" s="86"/>
      <c r="C151" s="86"/>
      <c r="D151" s="86"/>
      <c r="E151" s="24"/>
      <c r="F151" s="25"/>
      <c r="G151" s="96"/>
      <c r="H151" s="86"/>
    </row>
    <row r="152" spans="1:8">
      <c r="A152" s="86"/>
      <c r="B152" s="86"/>
      <c r="C152" s="86"/>
      <c r="D152" s="86"/>
      <c r="E152" s="24"/>
      <c r="F152" s="25"/>
      <c r="G152" s="96"/>
      <c r="H152" s="86"/>
    </row>
    <row r="153" spans="1:8">
      <c r="A153" s="86"/>
      <c r="B153" s="86"/>
      <c r="C153" s="86"/>
      <c r="D153" s="86"/>
      <c r="E153" s="88"/>
      <c r="F153" s="82"/>
      <c r="G153" s="96"/>
      <c r="H153" s="86"/>
    </row>
    <row r="154" spans="1:8">
      <c r="A154" s="86"/>
      <c r="B154" s="86"/>
      <c r="C154" s="86"/>
      <c r="D154" s="86"/>
      <c r="E154" s="91"/>
      <c r="F154" s="48"/>
      <c r="G154" s="96"/>
      <c r="H154" s="86"/>
    </row>
    <row r="155" spans="1:8">
      <c r="A155" s="86"/>
      <c r="B155" s="86"/>
      <c r="C155" s="86"/>
      <c r="D155" s="86"/>
      <c r="E155" s="24"/>
      <c r="F155" s="25"/>
      <c r="G155" s="96"/>
      <c r="H155" s="86"/>
    </row>
    <row r="156" spans="1:8">
      <c r="A156" s="86"/>
      <c r="B156" s="86"/>
      <c r="C156" s="86"/>
      <c r="D156" s="86"/>
      <c r="E156" s="88"/>
      <c r="F156" s="82"/>
      <c r="G156" s="96"/>
      <c r="H156" s="86"/>
    </row>
    <row r="157" spans="1:8">
      <c r="A157" s="86"/>
      <c r="B157" s="86"/>
      <c r="C157" s="86"/>
      <c r="D157" s="86"/>
      <c r="E157" s="24"/>
      <c r="F157" s="25"/>
      <c r="G157" s="96"/>
      <c r="H157" s="86"/>
    </row>
    <row r="158" spans="1:8">
      <c r="A158" s="86"/>
      <c r="B158" s="86"/>
      <c r="C158" s="86"/>
      <c r="D158" s="86"/>
      <c r="E158" s="24"/>
      <c r="F158" s="25"/>
      <c r="G158" s="96"/>
      <c r="H158" s="86"/>
    </row>
    <row r="159" spans="1:8">
      <c r="A159" s="86"/>
      <c r="B159" s="86"/>
      <c r="C159" s="86"/>
      <c r="D159" s="86"/>
      <c r="E159" s="24"/>
      <c r="F159" s="25"/>
      <c r="G159" s="96"/>
      <c r="H159" s="86"/>
    </row>
    <row r="160" spans="1:8">
      <c r="A160" s="86"/>
      <c r="B160" s="86"/>
      <c r="C160" s="86"/>
      <c r="D160" s="86"/>
      <c r="E160" s="24"/>
      <c r="F160" s="25"/>
      <c r="G160" s="96"/>
      <c r="H160" s="86"/>
    </row>
    <row r="161" spans="1:8">
      <c r="A161" s="86"/>
      <c r="B161" s="86"/>
      <c r="C161" s="86"/>
      <c r="D161" s="86"/>
      <c r="E161" s="24"/>
      <c r="F161" s="25"/>
      <c r="G161" s="96"/>
      <c r="H161" s="86"/>
    </row>
    <row r="162" spans="1:8">
      <c r="A162" s="86"/>
      <c r="B162" s="86"/>
      <c r="C162" s="86"/>
      <c r="D162" s="86"/>
      <c r="E162" s="24"/>
      <c r="F162" s="25"/>
      <c r="G162" s="96"/>
      <c r="H162" s="86"/>
    </row>
    <row r="163" spans="1:8">
      <c r="A163" s="86"/>
      <c r="B163" s="86"/>
      <c r="C163" s="86"/>
      <c r="D163" s="86"/>
      <c r="E163" s="91"/>
      <c r="F163" s="82"/>
      <c r="G163" s="96"/>
      <c r="H163" s="86"/>
    </row>
    <row r="164" spans="1:8">
      <c r="A164" s="86"/>
      <c r="B164" s="86"/>
      <c r="C164" s="86"/>
      <c r="D164" s="86"/>
      <c r="E164" s="24"/>
      <c r="F164" s="25"/>
      <c r="G164" s="96"/>
      <c r="H164" s="86"/>
    </row>
    <row r="165" spans="1:8">
      <c r="A165" s="86"/>
      <c r="B165" s="86"/>
      <c r="C165" s="86"/>
      <c r="D165" s="86"/>
      <c r="E165" s="88"/>
      <c r="F165" s="48"/>
      <c r="G165" s="96"/>
      <c r="H165" s="86"/>
    </row>
    <row r="166" spans="1:8">
      <c r="A166" s="86"/>
      <c r="B166" s="86"/>
      <c r="C166" s="86"/>
      <c r="D166" s="86"/>
      <c r="E166" s="91"/>
      <c r="F166" s="82"/>
      <c r="G166" s="96"/>
      <c r="H166" s="86"/>
    </row>
    <row r="167" spans="1:8">
      <c r="A167" s="86"/>
      <c r="B167" s="86"/>
      <c r="C167" s="86"/>
      <c r="D167" s="86"/>
      <c r="E167" s="24"/>
      <c r="F167" s="25"/>
      <c r="G167" s="96"/>
      <c r="H167" s="86"/>
    </row>
    <row r="168" spans="1:8">
      <c r="A168" s="86"/>
      <c r="B168" s="86"/>
      <c r="C168" s="86"/>
      <c r="D168" s="86"/>
      <c r="E168" s="24"/>
      <c r="F168" s="25"/>
      <c r="G168" s="96"/>
      <c r="H168" s="86"/>
    </row>
    <row r="169" spans="1:8">
      <c r="A169" s="86"/>
      <c r="B169" s="86"/>
      <c r="C169" s="86"/>
      <c r="D169" s="86"/>
      <c r="E169" s="24"/>
      <c r="F169" s="25"/>
      <c r="G169" s="96"/>
      <c r="H169" s="86"/>
    </row>
    <row r="170" spans="1:8">
      <c r="A170" s="86"/>
      <c r="B170" s="86"/>
      <c r="C170" s="86"/>
      <c r="D170" s="86"/>
      <c r="E170" s="24"/>
      <c r="F170" s="25"/>
      <c r="G170" s="96"/>
      <c r="H170" s="86"/>
    </row>
    <row r="171" spans="1:8">
      <c r="A171" s="86"/>
      <c r="B171" s="86"/>
      <c r="C171" s="86"/>
      <c r="D171" s="86"/>
      <c r="E171" s="24"/>
      <c r="F171" s="25"/>
      <c r="G171" s="96"/>
      <c r="H171" s="86"/>
    </row>
    <row r="172" spans="1:8">
      <c r="A172" s="86"/>
      <c r="B172" s="86"/>
      <c r="C172" s="86"/>
      <c r="D172" s="86"/>
      <c r="E172" s="24"/>
      <c r="F172" s="25"/>
      <c r="G172" s="96"/>
      <c r="H172" s="86"/>
    </row>
    <row r="173" spans="1:8">
      <c r="A173" s="86"/>
      <c r="B173" s="86"/>
      <c r="C173" s="86"/>
      <c r="D173" s="86"/>
      <c r="E173" s="88"/>
      <c r="F173" s="48"/>
      <c r="G173" s="96"/>
      <c r="H173" s="86"/>
    </row>
    <row r="174" spans="1:8">
      <c r="A174" s="86"/>
      <c r="B174" s="86"/>
      <c r="C174" s="86"/>
      <c r="D174" s="86"/>
      <c r="E174" s="88"/>
      <c r="F174" s="48"/>
      <c r="G174" s="96"/>
      <c r="H174" s="86"/>
    </row>
    <row r="175" spans="1:8">
      <c r="A175" s="86"/>
      <c r="B175" s="86"/>
      <c r="C175" s="86"/>
      <c r="D175" s="86"/>
      <c r="E175" s="24"/>
      <c r="F175" s="25"/>
      <c r="G175" s="96"/>
      <c r="H175" s="86"/>
    </row>
    <row r="176" spans="1:8">
      <c r="A176" s="86"/>
      <c r="B176" s="86"/>
      <c r="C176" s="86"/>
      <c r="D176" s="86"/>
      <c r="E176" s="24"/>
      <c r="F176" s="25"/>
      <c r="G176" s="96"/>
      <c r="H176" s="86"/>
    </row>
    <row r="177" spans="1:8">
      <c r="A177" s="86"/>
      <c r="B177" s="86"/>
      <c r="C177" s="86"/>
      <c r="D177" s="86"/>
      <c r="E177" s="24"/>
      <c r="F177" s="25"/>
      <c r="G177" s="96"/>
      <c r="H177" s="86"/>
    </row>
    <row r="178" spans="1:8">
      <c r="A178" s="86"/>
      <c r="B178" s="86"/>
      <c r="C178" s="86"/>
      <c r="D178" s="86"/>
      <c r="E178" s="24"/>
      <c r="F178" s="25"/>
      <c r="G178" s="96"/>
      <c r="H178" s="86"/>
    </row>
    <row r="179" spans="1:8">
      <c r="A179" s="86"/>
      <c r="B179" s="86"/>
      <c r="C179" s="86"/>
      <c r="D179" s="86"/>
      <c r="E179" s="88"/>
      <c r="F179" s="48"/>
      <c r="G179" s="96"/>
      <c r="H179" s="86"/>
    </row>
    <row r="180" spans="1:8">
      <c r="A180" s="86"/>
      <c r="B180" s="86"/>
      <c r="C180" s="86"/>
      <c r="D180" s="86"/>
      <c r="E180" s="24"/>
      <c r="F180" s="25"/>
      <c r="G180" s="96"/>
      <c r="H180" s="86"/>
    </row>
    <row r="181" spans="1:8">
      <c r="A181" s="86"/>
      <c r="B181" s="86"/>
      <c r="C181" s="86"/>
      <c r="D181" s="86"/>
      <c r="E181" s="24"/>
      <c r="F181" s="25"/>
      <c r="G181" s="96"/>
      <c r="H181" s="86"/>
    </row>
    <row r="182" spans="1:8">
      <c r="A182" s="86"/>
      <c r="B182" s="86"/>
      <c r="C182" s="86"/>
      <c r="D182" s="86"/>
      <c r="E182" s="24"/>
      <c r="F182" s="25"/>
      <c r="G182" s="96"/>
      <c r="H182" s="86"/>
    </row>
    <row r="183" spans="1:8">
      <c r="A183" s="86"/>
      <c r="B183" s="86"/>
      <c r="C183" s="86"/>
      <c r="D183" s="86"/>
      <c r="E183" s="24"/>
      <c r="F183" s="25"/>
      <c r="G183" s="96"/>
      <c r="H183" s="86"/>
    </row>
    <row r="184" spans="1:8">
      <c r="A184" s="86"/>
      <c r="B184" s="86"/>
      <c r="C184" s="86"/>
      <c r="D184" s="86"/>
      <c r="E184" s="88"/>
      <c r="F184" s="82"/>
      <c r="G184" s="96"/>
      <c r="H184" s="86"/>
    </row>
    <row r="185" spans="1:8">
      <c r="A185" s="86"/>
      <c r="B185" s="86"/>
      <c r="C185" s="86"/>
      <c r="D185" s="86"/>
      <c r="E185" s="24"/>
      <c r="F185" s="25"/>
      <c r="G185" s="96"/>
      <c r="H185" s="86"/>
    </row>
    <row r="186" spans="1:8">
      <c r="A186" s="86"/>
      <c r="B186" s="86"/>
      <c r="C186" s="86"/>
      <c r="D186" s="86"/>
      <c r="E186" s="93"/>
      <c r="F186" s="48"/>
      <c r="G186" s="96"/>
      <c r="H186" s="86"/>
    </row>
    <row r="187" spans="1:8">
      <c r="A187" s="86"/>
      <c r="B187" s="86"/>
      <c r="C187" s="86"/>
      <c r="D187" s="86"/>
      <c r="E187" s="88"/>
      <c r="F187" s="82"/>
      <c r="G187" s="96"/>
      <c r="H187" s="86"/>
    </row>
    <row r="188" spans="1:8">
      <c r="A188" s="86"/>
      <c r="B188" s="86"/>
      <c r="C188" s="86"/>
      <c r="D188" s="86"/>
      <c r="E188" s="24"/>
      <c r="F188" s="25"/>
      <c r="G188" s="96"/>
      <c r="H188" s="86"/>
    </row>
    <row r="189" spans="1:8">
      <c r="A189" s="86"/>
      <c r="B189" s="86"/>
      <c r="C189" s="86"/>
      <c r="D189" s="86"/>
      <c r="E189" s="88"/>
      <c r="F189" s="82"/>
      <c r="G189" s="96"/>
      <c r="H189" s="86"/>
    </row>
    <row r="190" spans="1:8">
      <c r="A190" s="86"/>
      <c r="B190" s="86"/>
      <c r="C190" s="86"/>
      <c r="D190" s="86"/>
      <c r="E190" s="24"/>
      <c r="F190" s="25"/>
      <c r="G190" s="96"/>
      <c r="H190" s="86"/>
    </row>
    <row r="191" spans="1:8">
      <c r="A191" s="86"/>
      <c r="B191" s="86"/>
      <c r="C191" s="86"/>
      <c r="D191" s="86"/>
      <c r="E191" s="24"/>
      <c r="F191" s="25"/>
      <c r="G191" s="96"/>
      <c r="H191" s="86"/>
    </row>
    <row r="192" spans="1:8">
      <c r="A192" s="86"/>
      <c r="B192" s="86"/>
      <c r="C192" s="86"/>
      <c r="D192" s="86"/>
      <c r="E192" s="24"/>
      <c r="F192" s="25"/>
      <c r="G192" s="96"/>
      <c r="H192" s="86"/>
    </row>
    <row r="193" spans="1:8">
      <c r="A193" s="86"/>
      <c r="B193" s="86"/>
      <c r="C193" s="86"/>
      <c r="D193" s="86"/>
      <c r="E193" s="24"/>
      <c r="F193" s="25"/>
      <c r="G193" s="96"/>
      <c r="H193" s="86"/>
    </row>
    <row r="194" spans="1:8">
      <c r="A194" s="86"/>
      <c r="B194" s="86"/>
      <c r="C194" s="86"/>
      <c r="D194" s="86"/>
      <c r="E194" s="88"/>
      <c r="F194" s="82"/>
      <c r="G194" s="96"/>
      <c r="H194" s="86"/>
    </row>
    <row r="195" spans="1:8">
      <c r="A195" s="86"/>
      <c r="B195" s="86"/>
      <c r="C195" s="86"/>
      <c r="D195" s="86"/>
      <c r="E195" s="24"/>
      <c r="F195" s="25"/>
      <c r="G195" s="96"/>
      <c r="H195" s="86"/>
    </row>
    <row r="196" spans="1:8">
      <c r="A196" s="86"/>
      <c r="B196" s="86"/>
      <c r="C196" s="86"/>
      <c r="D196" s="86"/>
      <c r="E196" s="24"/>
      <c r="F196" s="25"/>
      <c r="G196" s="96"/>
      <c r="H196" s="86"/>
    </row>
    <row r="197" spans="1:8">
      <c r="A197" s="86"/>
      <c r="B197" s="86"/>
      <c r="C197" s="86"/>
      <c r="D197" s="86"/>
      <c r="E197" s="88"/>
      <c r="F197" s="48"/>
      <c r="G197" s="96"/>
      <c r="H197" s="86"/>
    </row>
    <row r="198" spans="1:8">
      <c r="A198" s="86"/>
      <c r="B198" s="86"/>
      <c r="C198" s="86"/>
      <c r="D198" s="86"/>
      <c r="E198" s="24"/>
      <c r="F198" s="25"/>
      <c r="G198" s="96"/>
      <c r="H198" s="86"/>
    </row>
    <row r="199" spans="1:8">
      <c r="A199" s="86"/>
      <c r="B199" s="86"/>
      <c r="C199" s="86"/>
      <c r="D199" s="86"/>
      <c r="E199" s="24"/>
      <c r="F199" s="25"/>
      <c r="G199" s="96"/>
      <c r="H199" s="86"/>
    </row>
    <row r="200" spans="1:8">
      <c r="A200" s="86"/>
      <c r="B200" s="86"/>
      <c r="C200" s="86"/>
      <c r="D200" s="86"/>
      <c r="E200" s="24"/>
      <c r="F200" s="25"/>
      <c r="G200" s="96"/>
      <c r="H200" s="86"/>
    </row>
    <row r="201" spans="1:8">
      <c r="A201" s="86"/>
      <c r="B201" s="86"/>
      <c r="C201" s="86"/>
      <c r="D201" s="86"/>
      <c r="E201" s="24"/>
      <c r="F201" s="25"/>
      <c r="G201" s="96"/>
      <c r="H201" s="86"/>
    </row>
    <row r="202" spans="1:8">
      <c r="A202" s="86"/>
      <c r="B202" s="86"/>
      <c r="C202" s="86"/>
      <c r="D202" s="86"/>
      <c r="E202" s="24"/>
      <c r="F202" s="25"/>
      <c r="G202" s="96"/>
      <c r="H202" s="86"/>
    </row>
    <row r="203" spans="1:8">
      <c r="A203" s="86"/>
      <c r="B203" s="86"/>
      <c r="C203" s="86"/>
      <c r="D203" s="86"/>
      <c r="E203" s="24"/>
      <c r="F203" s="25"/>
      <c r="G203" s="96"/>
      <c r="H203" s="86"/>
    </row>
    <row r="204" spans="1:8">
      <c r="A204" s="86"/>
      <c r="B204" s="86"/>
      <c r="C204" s="86"/>
      <c r="D204" s="86"/>
      <c r="E204" s="24"/>
      <c r="F204" s="25"/>
      <c r="G204" s="96"/>
      <c r="H204" s="86"/>
    </row>
    <row r="205" spans="1:8">
      <c r="A205" s="86"/>
      <c r="B205" s="86"/>
      <c r="C205" s="86"/>
      <c r="D205" s="86"/>
      <c r="E205" s="88"/>
      <c r="F205" s="48"/>
      <c r="G205" s="96"/>
      <c r="H205" s="86"/>
    </row>
    <row r="206" spans="1:8">
      <c r="A206" s="86"/>
      <c r="B206" s="86"/>
      <c r="C206" s="86"/>
      <c r="D206" s="86"/>
      <c r="E206" s="91"/>
      <c r="F206" s="48"/>
      <c r="G206" s="96"/>
      <c r="H206" s="86"/>
    </row>
    <row r="207" spans="1:8">
      <c r="A207" s="86"/>
      <c r="B207" s="86"/>
      <c r="C207" s="86"/>
      <c r="D207" s="86"/>
      <c r="E207" s="24"/>
      <c r="F207" s="25"/>
      <c r="G207" s="96"/>
      <c r="H207" s="86"/>
    </row>
    <row r="208" spans="1:8">
      <c r="A208" s="86"/>
      <c r="B208" s="86"/>
      <c r="C208" s="86"/>
      <c r="D208" s="86"/>
      <c r="E208" s="24"/>
      <c r="F208" s="25"/>
      <c r="G208" s="96"/>
      <c r="H208" s="86"/>
    </row>
    <row r="209" spans="1:8">
      <c r="A209" s="86"/>
      <c r="B209" s="86"/>
      <c r="C209" s="86"/>
      <c r="D209" s="86"/>
      <c r="E209" s="24"/>
      <c r="F209" s="25"/>
      <c r="G209" s="96"/>
      <c r="H209" s="86"/>
    </row>
    <row r="210" spans="1:8">
      <c r="A210" s="86"/>
      <c r="B210" s="86"/>
      <c r="C210" s="86"/>
      <c r="D210" s="86"/>
      <c r="E210" s="24"/>
      <c r="F210" s="25"/>
      <c r="G210" s="96"/>
      <c r="H210" s="86"/>
    </row>
    <row r="211" spans="1:8">
      <c r="A211" s="86"/>
      <c r="B211" s="86"/>
      <c r="C211" s="86"/>
      <c r="D211" s="86"/>
      <c r="E211" s="24"/>
      <c r="F211" s="25"/>
      <c r="G211" s="96"/>
      <c r="H211" s="86"/>
    </row>
    <row r="212" spans="1:8">
      <c r="A212" s="86"/>
      <c r="B212" s="86"/>
      <c r="C212" s="86"/>
      <c r="D212" s="86"/>
      <c r="E212" s="24"/>
      <c r="F212" s="25"/>
      <c r="G212" s="96"/>
      <c r="H212" s="86"/>
    </row>
    <row r="213" spans="1:8">
      <c r="A213" s="86"/>
      <c r="B213" s="86"/>
      <c r="C213" s="86"/>
      <c r="D213" s="86"/>
      <c r="E213" s="24"/>
      <c r="F213" s="25"/>
      <c r="G213" s="96"/>
      <c r="H213" s="86"/>
    </row>
    <row r="214" spans="1:8">
      <c r="A214" s="86"/>
      <c r="B214" s="86"/>
      <c r="C214" s="86"/>
      <c r="D214" s="86"/>
      <c r="E214" s="24"/>
      <c r="F214" s="25"/>
      <c r="G214" s="96"/>
      <c r="H214" s="86"/>
    </row>
    <row r="215" spans="1:8">
      <c r="A215" s="86"/>
      <c r="B215" s="86"/>
      <c r="C215" s="86"/>
      <c r="D215" s="86"/>
      <c r="E215" s="24"/>
      <c r="F215" s="25"/>
      <c r="G215" s="96"/>
      <c r="H215" s="86"/>
    </row>
    <row r="216" spans="1:8">
      <c r="A216" s="86"/>
      <c r="B216" s="86"/>
      <c r="C216" s="86"/>
      <c r="D216" s="86"/>
      <c r="E216" s="88"/>
      <c r="F216" s="48"/>
      <c r="G216" s="96"/>
      <c r="H216" s="86"/>
    </row>
    <row r="217" spans="1:8">
      <c r="A217" s="86"/>
      <c r="B217" s="86"/>
      <c r="C217" s="86"/>
      <c r="D217" s="86"/>
      <c r="E217" s="24"/>
      <c r="F217" s="25"/>
      <c r="G217" s="96"/>
      <c r="H217" s="86"/>
    </row>
    <row r="218" spans="1:8">
      <c r="A218" s="86"/>
      <c r="B218" s="86"/>
      <c r="C218" s="86"/>
      <c r="D218" s="86"/>
      <c r="E218" s="24"/>
      <c r="F218" s="25"/>
      <c r="G218" s="96"/>
      <c r="H218" s="86"/>
    </row>
    <row r="219" spans="1:8">
      <c r="A219" s="86"/>
      <c r="B219" s="86"/>
      <c r="C219" s="86"/>
      <c r="D219" s="86"/>
      <c r="E219" s="91"/>
      <c r="F219" s="82"/>
      <c r="G219" s="96"/>
      <c r="H219" s="86"/>
    </row>
    <row r="220" spans="1:8">
      <c r="A220" s="86"/>
      <c r="B220" s="86"/>
      <c r="C220" s="86"/>
      <c r="D220" s="86"/>
      <c r="E220" s="24"/>
      <c r="F220" s="25"/>
      <c r="G220" s="96"/>
      <c r="H220" s="86"/>
    </row>
    <row r="221" spans="1:8">
      <c r="A221" s="86"/>
      <c r="B221" s="86"/>
      <c r="C221" s="86"/>
      <c r="D221" s="86"/>
      <c r="E221" s="24"/>
      <c r="F221" s="25"/>
      <c r="G221" s="96"/>
      <c r="H221" s="86"/>
    </row>
    <row r="222" spans="1:8">
      <c r="A222" s="86"/>
      <c r="B222" s="86"/>
      <c r="C222" s="86"/>
      <c r="D222" s="86"/>
      <c r="E222" s="24"/>
      <c r="F222" s="25"/>
      <c r="G222" s="96"/>
      <c r="H222" s="86"/>
    </row>
    <row r="223" spans="1:8">
      <c r="A223" s="86"/>
      <c r="B223" s="86"/>
      <c r="C223" s="86"/>
      <c r="D223" s="86"/>
      <c r="E223" s="24"/>
      <c r="F223" s="25"/>
      <c r="G223" s="96"/>
      <c r="H223" s="86"/>
    </row>
    <row r="224" spans="1:8">
      <c r="A224" s="86"/>
      <c r="B224" s="86"/>
      <c r="C224" s="86"/>
      <c r="D224" s="86"/>
      <c r="E224" s="24"/>
      <c r="F224" s="25"/>
      <c r="G224" s="96"/>
      <c r="H224" s="86"/>
    </row>
    <row r="225" spans="1:8">
      <c r="A225" s="86"/>
      <c r="B225" s="86"/>
      <c r="C225" s="86"/>
      <c r="D225" s="86"/>
      <c r="E225" s="24"/>
      <c r="F225" s="25"/>
      <c r="G225" s="96"/>
      <c r="H225" s="86"/>
    </row>
    <row r="226" spans="1:8">
      <c r="A226" s="86"/>
      <c r="B226" s="86"/>
      <c r="C226" s="86"/>
      <c r="D226" s="86"/>
      <c r="E226" s="93"/>
      <c r="F226" s="48"/>
      <c r="G226" s="96"/>
      <c r="H226" s="86"/>
    </row>
    <row r="227" spans="1:8">
      <c r="A227" s="86"/>
      <c r="B227" s="86"/>
      <c r="C227" s="86"/>
      <c r="D227" s="86"/>
      <c r="E227" s="24"/>
      <c r="F227" s="25"/>
      <c r="G227" s="96"/>
      <c r="H227" s="86"/>
    </row>
    <row r="228" spans="1:8">
      <c r="A228" s="86"/>
      <c r="B228" s="86"/>
      <c r="C228" s="86"/>
      <c r="D228" s="86"/>
      <c r="E228" s="24"/>
      <c r="F228" s="25"/>
      <c r="G228" s="96"/>
      <c r="H228" s="86"/>
    </row>
    <row r="229" spans="1:8">
      <c r="A229" s="86"/>
      <c r="B229" s="86"/>
      <c r="C229" s="86"/>
      <c r="D229" s="86"/>
      <c r="E229" s="88"/>
      <c r="F229" s="48"/>
      <c r="G229" s="96"/>
      <c r="H229" s="86"/>
    </row>
    <row r="230" spans="1:8">
      <c r="A230" s="86"/>
      <c r="B230" s="86"/>
      <c r="C230" s="86"/>
      <c r="D230" s="86"/>
      <c r="E230" s="88"/>
      <c r="F230" s="48"/>
      <c r="G230" s="96"/>
      <c r="H230" s="86"/>
    </row>
    <row r="231" spans="1:8">
      <c r="A231" s="86"/>
      <c r="B231" s="86"/>
      <c r="C231" s="86"/>
      <c r="D231" s="86"/>
      <c r="E231" s="24"/>
      <c r="F231" s="25"/>
      <c r="G231" s="96"/>
      <c r="H231" s="86"/>
    </row>
    <row r="232" spans="1:8">
      <c r="A232" s="86"/>
      <c r="B232" s="86"/>
      <c r="C232" s="86"/>
      <c r="D232" s="86"/>
      <c r="E232" s="24"/>
      <c r="F232" s="25"/>
      <c r="G232" s="96"/>
      <c r="H232" s="86"/>
    </row>
    <row r="233" spans="1:8">
      <c r="A233" s="86"/>
      <c r="B233" s="86"/>
      <c r="C233" s="86"/>
      <c r="D233" s="86"/>
      <c r="E233" s="24"/>
      <c r="F233" s="25"/>
      <c r="G233" s="96"/>
      <c r="H233" s="86"/>
    </row>
    <row r="234" spans="1:8">
      <c r="A234" s="86"/>
      <c r="B234" s="86"/>
      <c r="C234" s="86"/>
      <c r="D234" s="86"/>
      <c r="E234" s="24"/>
      <c r="F234" s="25"/>
      <c r="G234" s="96"/>
      <c r="H234" s="86"/>
    </row>
    <row r="235" spans="1:8">
      <c r="A235" s="86"/>
      <c r="B235" s="86"/>
      <c r="C235" s="86"/>
      <c r="D235" s="86"/>
      <c r="E235" s="91"/>
      <c r="F235" s="82"/>
      <c r="G235" s="96"/>
      <c r="H235" s="86"/>
    </row>
    <row r="236" spans="1:8">
      <c r="A236" s="86"/>
      <c r="B236" s="86"/>
      <c r="C236" s="86"/>
      <c r="D236" s="86"/>
      <c r="E236" s="24"/>
      <c r="F236" s="25"/>
      <c r="G236" s="96"/>
      <c r="H236" s="86"/>
    </row>
    <row r="237" spans="1:8">
      <c r="A237" s="86"/>
      <c r="B237" s="86"/>
      <c r="C237" s="86"/>
      <c r="D237" s="86"/>
      <c r="E237" s="24"/>
      <c r="F237" s="25"/>
      <c r="G237" s="96"/>
      <c r="H237" s="86"/>
    </row>
    <row r="238" spans="1:8">
      <c r="A238" s="86"/>
      <c r="B238" s="86"/>
      <c r="C238" s="86"/>
      <c r="D238" s="86"/>
      <c r="E238" s="24"/>
      <c r="F238" s="25"/>
      <c r="G238" s="96"/>
      <c r="H238" s="86"/>
    </row>
    <row r="239" spans="1:8">
      <c r="A239" s="86"/>
      <c r="B239" s="86"/>
      <c r="C239" s="86"/>
      <c r="D239" s="86"/>
      <c r="E239" s="24"/>
      <c r="F239" s="25"/>
      <c r="G239" s="96"/>
      <c r="H239" s="86"/>
    </row>
    <row r="240" spans="1:8">
      <c r="A240" s="86"/>
      <c r="B240" s="86"/>
      <c r="C240" s="86"/>
      <c r="D240" s="86"/>
      <c r="E240" s="91"/>
      <c r="F240" s="82"/>
      <c r="G240" s="96"/>
      <c r="H240" s="86"/>
    </row>
    <row r="241" spans="1:8">
      <c r="A241" s="86"/>
      <c r="B241" s="86"/>
      <c r="C241" s="86"/>
      <c r="D241" s="86"/>
      <c r="E241" s="24"/>
      <c r="F241" s="25"/>
      <c r="G241" s="96"/>
      <c r="H241" s="86"/>
    </row>
    <row r="242" spans="1:8">
      <c r="A242" s="86"/>
      <c r="B242" s="86"/>
      <c r="C242" s="86"/>
      <c r="D242" s="86"/>
      <c r="E242" s="88"/>
      <c r="F242" s="82"/>
      <c r="G242" s="96"/>
      <c r="H242" s="86"/>
    </row>
    <row r="243" spans="1:8">
      <c r="A243" s="86"/>
      <c r="B243" s="86"/>
      <c r="C243" s="86"/>
      <c r="D243" s="86"/>
      <c r="E243" s="91"/>
      <c r="F243" s="82"/>
      <c r="G243" s="96"/>
      <c r="H243" s="86"/>
    </row>
    <row r="244" spans="1:8">
      <c r="A244" s="86"/>
      <c r="B244" s="86"/>
      <c r="C244" s="86"/>
      <c r="D244" s="86"/>
      <c r="E244" s="24"/>
      <c r="F244" s="25"/>
      <c r="G244" s="96"/>
      <c r="H244" s="86"/>
    </row>
    <row r="245" spans="1:8">
      <c r="A245" s="86"/>
      <c r="B245" s="86"/>
      <c r="C245" s="86"/>
      <c r="D245" s="86"/>
      <c r="E245" s="24"/>
      <c r="F245" s="25"/>
      <c r="G245" s="96"/>
      <c r="H245" s="86"/>
    </row>
    <row r="246" spans="1:8">
      <c r="A246" s="86"/>
      <c r="B246" s="86"/>
      <c r="C246" s="86"/>
      <c r="D246" s="86"/>
      <c r="E246" s="24"/>
      <c r="F246" s="25"/>
      <c r="G246" s="96"/>
      <c r="H246" s="86"/>
    </row>
    <row r="247" spans="1:8">
      <c r="A247" s="86"/>
      <c r="B247" s="86"/>
      <c r="C247" s="86"/>
      <c r="D247" s="86"/>
      <c r="E247" s="24"/>
      <c r="F247" s="25"/>
      <c r="G247" s="96"/>
      <c r="H247" s="86"/>
    </row>
    <row r="248" spans="1:8">
      <c r="A248" s="86"/>
      <c r="B248" s="86"/>
      <c r="C248" s="86"/>
      <c r="D248" s="86"/>
      <c r="E248" s="88"/>
      <c r="F248" s="82"/>
      <c r="G248" s="96"/>
      <c r="H248" s="86"/>
    </row>
    <row r="249" spans="1:8">
      <c r="A249" s="86"/>
      <c r="B249" s="86"/>
      <c r="C249" s="86"/>
      <c r="D249" s="86"/>
      <c r="E249" s="24"/>
      <c r="F249" s="25"/>
      <c r="G249" s="96"/>
      <c r="H249" s="86"/>
    </row>
    <row r="250" spans="1:8">
      <c r="A250" s="86"/>
      <c r="B250" s="86"/>
      <c r="C250" s="86"/>
      <c r="D250" s="86"/>
      <c r="E250" s="24"/>
      <c r="F250" s="25"/>
      <c r="G250" s="96"/>
      <c r="H250" s="86"/>
    </row>
    <row r="251" spans="1:8">
      <c r="A251" s="86"/>
      <c r="B251" s="86"/>
      <c r="C251" s="86"/>
      <c r="D251" s="86"/>
      <c r="E251" s="24"/>
      <c r="F251" s="25"/>
      <c r="G251" s="96"/>
      <c r="H251" s="86"/>
    </row>
    <row r="252" spans="1:8">
      <c r="A252" s="86"/>
      <c r="B252" s="86"/>
      <c r="C252" s="86"/>
      <c r="D252" s="86"/>
      <c r="E252" s="88"/>
      <c r="F252" s="48"/>
      <c r="G252" s="96"/>
      <c r="H252" s="86"/>
    </row>
    <row r="253" spans="1:8">
      <c r="A253" s="86"/>
      <c r="B253" s="86"/>
      <c r="C253" s="86"/>
      <c r="D253" s="86"/>
      <c r="E253" s="24"/>
      <c r="F253" s="25"/>
      <c r="G253" s="96"/>
      <c r="H253" s="86"/>
    </row>
    <row r="254" spans="1:8">
      <c r="A254" s="86"/>
      <c r="B254" s="86"/>
      <c r="C254" s="86"/>
      <c r="D254" s="86"/>
      <c r="E254" s="24"/>
      <c r="F254" s="25"/>
      <c r="G254" s="96"/>
      <c r="H254" s="86"/>
    </row>
    <row r="255" spans="1:8">
      <c r="A255" s="86"/>
      <c r="B255" s="86"/>
      <c r="C255" s="86"/>
      <c r="D255" s="86"/>
      <c r="E255" s="24"/>
      <c r="F255" s="25"/>
      <c r="G255" s="96"/>
      <c r="H255" s="86"/>
    </row>
    <row r="256" spans="1:8">
      <c r="A256" s="86"/>
      <c r="B256" s="86"/>
      <c r="C256" s="86"/>
      <c r="D256" s="86"/>
      <c r="E256" s="24"/>
      <c r="F256" s="25"/>
      <c r="G256" s="96"/>
      <c r="H256" s="86"/>
    </row>
    <row r="257" spans="1:8">
      <c r="A257" s="86"/>
      <c r="B257" s="86"/>
      <c r="C257" s="86"/>
      <c r="D257" s="86"/>
      <c r="E257" s="91"/>
      <c r="F257" s="82"/>
      <c r="G257" s="96"/>
      <c r="H257" s="86"/>
    </row>
    <row r="258" spans="1:8">
      <c r="A258" s="86"/>
      <c r="B258" s="86"/>
      <c r="C258" s="86"/>
      <c r="D258" s="86"/>
      <c r="E258" s="24"/>
      <c r="F258" s="25"/>
      <c r="G258" s="96"/>
      <c r="H258" s="86"/>
    </row>
    <row r="259" spans="1:8">
      <c r="A259" s="86"/>
      <c r="B259" s="86"/>
      <c r="C259" s="86"/>
      <c r="D259" s="86"/>
      <c r="E259" s="91"/>
      <c r="F259" s="48"/>
      <c r="G259" s="96"/>
      <c r="H259" s="86"/>
    </row>
    <row r="260" spans="1:8">
      <c r="A260" s="86"/>
      <c r="B260" s="86"/>
      <c r="C260" s="86"/>
      <c r="D260" s="86"/>
      <c r="E260" s="24"/>
      <c r="F260" s="25"/>
      <c r="G260" s="96"/>
      <c r="H260" s="86"/>
    </row>
    <row r="261" spans="1:8">
      <c r="A261" s="86"/>
      <c r="B261" s="86"/>
      <c r="C261" s="86"/>
      <c r="D261" s="86"/>
      <c r="E261" s="24"/>
      <c r="F261" s="25"/>
      <c r="G261" s="96"/>
      <c r="H261" s="86"/>
    </row>
    <row r="262" spans="1:8">
      <c r="A262" s="86"/>
      <c r="B262" s="86"/>
      <c r="C262" s="86"/>
      <c r="D262" s="86"/>
      <c r="E262" s="24"/>
      <c r="F262" s="25"/>
      <c r="G262" s="96"/>
      <c r="H262" s="86"/>
    </row>
    <row r="263" spans="1:8">
      <c r="A263" s="86"/>
      <c r="B263" s="86"/>
      <c r="C263" s="86"/>
      <c r="D263" s="86"/>
      <c r="E263" s="24"/>
      <c r="F263" s="25"/>
      <c r="G263" s="96"/>
      <c r="H263" s="86"/>
    </row>
    <row r="264" spans="1:8">
      <c r="A264" s="86"/>
      <c r="B264" s="86"/>
      <c r="C264" s="86"/>
      <c r="D264" s="86"/>
      <c r="E264" s="88"/>
      <c r="F264" s="82"/>
      <c r="G264" s="96"/>
      <c r="H264" s="86"/>
    </row>
    <row r="265" spans="1:8">
      <c r="A265" s="86"/>
      <c r="B265" s="86"/>
      <c r="C265" s="86"/>
      <c r="D265" s="86"/>
      <c r="E265" s="24"/>
      <c r="F265" s="25"/>
      <c r="G265" s="96"/>
      <c r="H265" s="86"/>
    </row>
    <row r="266" spans="1:8">
      <c r="A266" s="86"/>
      <c r="B266" s="86"/>
      <c r="C266" s="86"/>
      <c r="D266" s="86"/>
      <c r="E266" s="24"/>
      <c r="F266" s="25"/>
      <c r="G266" s="96"/>
      <c r="H266" s="86"/>
    </row>
    <row r="267" spans="1:8">
      <c r="A267" s="86"/>
      <c r="B267" s="86"/>
      <c r="C267" s="86"/>
      <c r="D267" s="86"/>
      <c r="E267" s="24"/>
      <c r="F267" s="25"/>
      <c r="G267" s="96"/>
      <c r="H267" s="86"/>
    </row>
    <row r="268" spans="1:8">
      <c r="A268" s="86"/>
      <c r="B268" s="86"/>
      <c r="C268" s="86"/>
      <c r="D268" s="86"/>
      <c r="E268" s="24"/>
      <c r="F268" s="25"/>
      <c r="G268" s="96"/>
      <c r="H268" s="86"/>
    </row>
    <row r="269" spans="1:8">
      <c r="A269" s="86"/>
      <c r="B269" s="86"/>
      <c r="C269" s="86"/>
      <c r="D269" s="86"/>
      <c r="E269" s="24"/>
      <c r="F269" s="25"/>
      <c r="G269" s="96"/>
      <c r="H269" s="86"/>
    </row>
    <row r="270" spans="1:8">
      <c r="A270" s="86"/>
      <c r="B270" s="86"/>
      <c r="C270" s="86"/>
      <c r="D270" s="86"/>
      <c r="E270" s="24"/>
      <c r="F270" s="25"/>
      <c r="G270" s="96"/>
      <c r="H270" s="86"/>
    </row>
    <row r="271" spans="1:8">
      <c r="A271" s="86"/>
      <c r="B271" s="86"/>
      <c r="C271" s="86"/>
      <c r="D271" s="86"/>
      <c r="E271" s="24"/>
      <c r="F271" s="25"/>
      <c r="G271" s="96"/>
      <c r="H271" s="86"/>
    </row>
    <row r="272" spans="1:8">
      <c r="A272" s="86"/>
      <c r="B272" s="86"/>
      <c r="C272" s="86"/>
      <c r="D272" s="86"/>
      <c r="E272" s="24"/>
      <c r="F272" s="25"/>
      <c r="G272" s="96"/>
      <c r="H272" s="86"/>
    </row>
    <row r="273" spans="1:8">
      <c r="A273" s="86"/>
      <c r="B273" s="86"/>
      <c r="C273" s="86"/>
      <c r="D273" s="86"/>
      <c r="E273" s="24"/>
      <c r="F273" s="25"/>
      <c r="G273" s="96"/>
      <c r="H273" s="86"/>
    </row>
    <row r="274" spans="1:8">
      <c r="A274" s="86"/>
      <c r="B274" s="86"/>
      <c r="C274" s="86"/>
      <c r="D274" s="86"/>
      <c r="E274" s="24"/>
      <c r="F274" s="25"/>
      <c r="G274" s="96"/>
      <c r="H274" s="86"/>
    </row>
    <row r="275" spans="1:8">
      <c r="A275" s="86"/>
      <c r="B275" s="86"/>
      <c r="C275" s="86"/>
      <c r="D275" s="86"/>
      <c r="E275" s="24"/>
      <c r="F275" s="25"/>
      <c r="G275" s="96"/>
      <c r="H275" s="86"/>
    </row>
    <row r="276" spans="1:8">
      <c r="A276" s="86"/>
      <c r="B276" s="86"/>
      <c r="C276" s="86"/>
      <c r="D276" s="86"/>
      <c r="E276" s="24"/>
      <c r="F276" s="25"/>
      <c r="G276" s="96"/>
      <c r="H276" s="86"/>
    </row>
    <row r="277" spans="1:8">
      <c r="A277" s="86"/>
      <c r="B277" s="86"/>
      <c r="C277" s="86"/>
      <c r="D277" s="86"/>
      <c r="E277" s="24"/>
      <c r="F277" s="25"/>
      <c r="G277" s="96"/>
      <c r="H277" s="86"/>
    </row>
    <row r="278" spans="1:8">
      <c r="A278" s="86"/>
      <c r="B278" s="86"/>
      <c r="C278" s="86"/>
      <c r="D278" s="86"/>
      <c r="E278" s="24"/>
      <c r="F278" s="25"/>
      <c r="G278" s="96"/>
      <c r="H278" s="86"/>
    </row>
    <row r="279" spans="1:8">
      <c r="A279" s="86"/>
      <c r="B279" s="86"/>
      <c r="C279" s="86"/>
      <c r="D279" s="86"/>
      <c r="E279" s="24"/>
      <c r="F279" s="25"/>
      <c r="G279" s="96"/>
      <c r="H279" s="86"/>
    </row>
    <row r="280" spans="1:8">
      <c r="A280" s="86"/>
      <c r="B280" s="86"/>
      <c r="C280" s="86"/>
      <c r="D280" s="86"/>
      <c r="E280" s="24"/>
      <c r="F280" s="25"/>
      <c r="G280" s="96"/>
      <c r="H280" s="86"/>
    </row>
    <row r="281" spans="1:8">
      <c r="A281" s="86"/>
      <c r="B281" s="86"/>
      <c r="C281" s="86"/>
      <c r="D281" s="86"/>
      <c r="E281" s="24"/>
      <c r="F281" s="25"/>
      <c r="G281" s="96"/>
      <c r="H281" s="86"/>
    </row>
    <row r="282" spans="1:8">
      <c r="A282" s="86"/>
      <c r="B282" s="86"/>
      <c r="C282" s="86"/>
      <c r="D282" s="86"/>
      <c r="E282" s="24"/>
      <c r="F282" s="25"/>
      <c r="G282" s="96"/>
      <c r="H282" s="86"/>
    </row>
    <row r="283" spans="1:8">
      <c r="A283" s="86"/>
      <c r="B283" s="86"/>
      <c r="C283" s="86"/>
      <c r="D283" s="86"/>
      <c r="E283" s="24"/>
      <c r="F283" s="25"/>
      <c r="G283" s="96"/>
      <c r="H283" s="86"/>
    </row>
    <row r="284" spans="1:8">
      <c r="A284" s="86"/>
      <c r="B284" s="86"/>
      <c r="C284" s="86"/>
      <c r="D284" s="86"/>
      <c r="E284" s="24"/>
      <c r="F284" s="25"/>
      <c r="G284" s="96"/>
      <c r="H284" s="86"/>
    </row>
    <row r="285" spans="1:8">
      <c r="A285" s="86"/>
      <c r="B285" s="86"/>
      <c r="C285" s="86"/>
      <c r="D285" s="86"/>
      <c r="E285" s="24"/>
      <c r="F285" s="25"/>
      <c r="G285" s="96"/>
      <c r="H285" s="86"/>
    </row>
    <row r="286" spans="1:8">
      <c r="A286" s="86"/>
      <c r="B286" s="86"/>
      <c r="C286" s="86"/>
      <c r="D286" s="86"/>
      <c r="E286" s="24"/>
      <c r="F286" s="25"/>
      <c r="G286" s="96"/>
      <c r="H286" s="86"/>
    </row>
    <row r="287" spans="1:8">
      <c r="A287" s="86"/>
      <c r="B287" s="86"/>
      <c r="C287" s="86"/>
      <c r="D287" s="86"/>
      <c r="E287" s="24"/>
      <c r="F287" s="25"/>
      <c r="G287" s="96"/>
      <c r="H287" s="86"/>
    </row>
    <row r="288" spans="1:8">
      <c r="A288" s="86"/>
      <c r="B288" s="86"/>
      <c r="C288" s="86"/>
      <c r="D288" s="86"/>
      <c r="E288" s="24"/>
      <c r="F288" s="25"/>
      <c r="G288" s="96"/>
      <c r="H288" s="86"/>
    </row>
    <row r="289" spans="1:8">
      <c r="A289" s="86"/>
      <c r="B289" s="86"/>
      <c r="C289" s="86"/>
      <c r="D289" s="86"/>
      <c r="E289" s="24"/>
      <c r="F289" s="25"/>
      <c r="G289" s="96"/>
      <c r="H289" s="86"/>
    </row>
    <row r="290" spans="1:8">
      <c r="A290" s="86"/>
      <c r="B290" s="86"/>
      <c r="C290" s="86"/>
      <c r="D290" s="86"/>
      <c r="E290" s="91"/>
      <c r="F290" s="82"/>
      <c r="G290" s="96"/>
      <c r="H290" s="86"/>
    </row>
    <row r="291" spans="1:8">
      <c r="A291" s="86"/>
      <c r="B291" s="86"/>
      <c r="C291" s="86"/>
      <c r="D291" s="86"/>
      <c r="E291" s="24"/>
      <c r="F291" s="25"/>
      <c r="G291" s="96"/>
      <c r="H291" s="86"/>
    </row>
    <row r="292" spans="1:8">
      <c r="A292" s="86"/>
      <c r="B292" s="86"/>
      <c r="C292" s="86"/>
      <c r="D292" s="86"/>
      <c r="E292" s="88"/>
      <c r="F292" s="82"/>
      <c r="G292" s="96"/>
      <c r="H292" s="86"/>
    </row>
    <row r="293" spans="1:8">
      <c r="A293" s="86"/>
      <c r="B293" s="86"/>
      <c r="C293" s="86"/>
      <c r="D293" s="86"/>
      <c r="E293" s="91"/>
      <c r="F293" s="82"/>
      <c r="G293" s="96"/>
      <c r="H293" s="86"/>
    </row>
    <row r="294" spans="1:8">
      <c r="A294" s="86"/>
      <c r="B294" s="86"/>
      <c r="C294" s="86"/>
      <c r="D294" s="86"/>
      <c r="E294" s="24"/>
      <c r="F294" s="25"/>
      <c r="G294" s="96"/>
      <c r="H294" s="86"/>
    </row>
    <row r="295" spans="1:8">
      <c r="A295" s="86"/>
      <c r="B295" s="86"/>
      <c r="C295" s="86"/>
      <c r="D295" s="86"/>
      <c r="E295" s="24"/>
      <c r="F295" s="25"/>
      <c r="G295" s="96"/>
      <c r="H295" s="86"/>
    </row>
    <row r="296" spans="1:8">
      <c r="A296" s="86"/>
      <c r="B296" s="86"/>
      <c r="C296" s="86"/>
      <c r="D296" s="86"/>
      <c r="E296" s="24"/>
      <c r="F296" s="25"/>
      <c r="G296" s="96"/>
      <c r="H296" s="86"/>
    </row>
    <row r="297" spans="1:8">
      <c r="A297" s="86"/>
      <c r="B297" s="86"/>
      <c r="C297" s="86"/>
      <c r="D297" s="86"/>
      <c r="E297" s="24"/>
      <c r="F297" s="25"/>
      <c r="G297" s="96"/>
      <c r="H297" s="86"/>
    </row>
    <row r="298" spans="1:8">
      <c r="A298" s="86"/>
      <c r="B298" s="86"/>
      <c r="C298" s="86"/>
      <c r="D298" s="86"/>
      <c r="E298" s="24"/>
      <c r="F298" s="25"/>
      <c r="G298" s="96"/>
      <c r="H298" s="86"/>
    </row>
    <row r="299" spans="1:8">
      <c r="A299" s="86"/>
      <c r="B299" s="86"/>
      <c r="C299" s="86"/>
      <c r="D299" s="86"/>
      <c r="E299" s="91"/>
      <c r="F299" s="82"/>
      <c r="G299" s="96"/>
      <c r="H299" s="86"/>
    </row>
    <row r="300" spans="1:8">
      <c r="A300" s="86"/>
      <c r="B300" s="86"/>
      <c r="C300" s="86"/>
      <c r="D300" s="86"/>
      <c r="E300" s="88"/>
      <c r="F300" s="82"/>
      <c r="G300" s="96"/>
      <c r="H300" s="86"/>
    </row>
    <row r="301" spans="1:8">
      <c r="A301" s="86"/>
      <c r="B301" s="86"/>
      <c r="C301" s="86"/>
      <c r="D301" s="86"/>
      <c r="E301" s="24"/>
      <c r="F301" s="25"/>
      <c r="G301" s="96"/>
      <c r="H301" s="86"/>
    </row>
    <row r="302" spans="1:8">
      <c r="A302" s="86"/>
      <c r="B302" s="86"/>
      <c r="C302" s="86"/>
      <c r="D302" s="86"/>
      <c r="E302" s="24"/>
      <c r="F302" s="25"/>
      <c r="G302" s="96"/>
      <c r="H302" s="86"/>
    </row>
    <row r="303" spans="1:8">
      <c r="A303" s="86"/>
      <c r="B303" s="86"/>
      <c r="C303" s="86"/>
      <c r="D303" s="86"/>
      <c r="E303" s="24"/>
      <c r="F303" s="25"/>
      <c r="G303" s="96"/>
      <c r="H303" s="86"/>
    </row>
    <row r="304" spans="1:8">
      <c r="A304" s="86"/>
      <c r="B304" s="86"/>
      <c r="C304" s="86"/>
      <c r="D304" s="86"/>
      <c r="E304" s="24"/>
      <c r="F304" s="25"/>
      <c r="G304" s="96"/>
      <c r="H304" s="86"/>
    </row>
    <row r="305" spans="1:8">
      <c r="A305" s="86"/>
      <c r="B305" s="86"/>
      <c r="C305" s="86"/>
      <c r="D305" s="86"/>
      <c r="E305" s="24"/>
      <c r="F305" s="25"/>
      <c r="G305" s="96"/>
      <c r="H305" s="86"/>
    </row>
    <row r="306" spans="1:8">
      <c r="A306" s="86"/>
      <c r="B306" s="86"/>
      <c r="C306" s="86"/>
      <c r="D306" s="86"/>
      <c r="E306" s="88"/>
      <c r="F306" s="48"/>
      <c r="G306" s="96"/>
      <c r="H306" s="86"/>
    </row>
    <row r="307" spans="1:8">
      <c r="A307" s="86"/>
      <c r="B307" s="86"/>
      <c r="C307" s="86"/>
      <c r="D307" s="86"/>
      <c r="E307" s="24"/>
      <c r="F307" s="25"/>
      <c r="G307" s="96"/>
      <c r="H307" s="86"/>
    </row>
    <row r="308" spans="1:8">
      <c r="A308" s="86"/>
      <c r="B308" s="86"/>
      <c r="C308" s="86"/>
      <c r="D308" s="86"/>
      <c r="E308" s="88"/>
      <c r="F308" s="82"/>
      <c r="G308" s="96"/>
      <c r="H308" s="86"/>
    </row>
    <row r="309" spans="1:8">
      <c r="A309" s="86"/>
      <c r="B309" s="86"/>
      <c r="C309" s="86"/>
      <c r="D309" s="86"/>
      <c r="E309" s="24"/>
      <c r="F309" s="25"/>
      <c r="G309" s="96"/>
      <c r="H309" s="86"/>
    </row>
    <row r="310" spans="1:8">
      <c r="A310" s="86"/>
      <c r="B310" s="86"/>
      <c r="C310" s="86"/>
      <c r="D310" s="86"/>
      <c r="E310" s="24"/>
      <c r="F310" s="25"/>
      <c r="G310" s="96"/>
      <c r="H310" s="86"/>
    </row>
    <row r="311" spans="1:8">
      <c r="A311" s="86"/>
      <c r="B311" s="86"/>
      <c r="C311" s="86"/>
      <c r="D311" s="86"/>
      <c r="E311" s="24"/>
      <c r="F311" s="25"/>
      <c r="G311" s="96"/>
      <c r="H311" s="86"/>
    </row>
    <row r="312" spans="1:8">
      <c r="A312" s="86"/>
      <c r="B312" s="86"/>
      <c r="C312" s="86"/>
      <c r="D312" s="86"/>
      <c r="E312" s="88"/>
      <c r="F312" s="48"/>
      <c r="G312" s="96"/>
      <c r="H312" s="86"/>
    </row>
    <row r="313" spans="1:8">
      <c r="A313" s="86"/>
      <c r="B313" s="86"/>
      <c r="C313" s="86"/>
      <c r="D313" s="86"/>
      <c r="E313" s="91"/>
      <c r="F313" s="82"/>
      <c r="G313" s="96"/>
      <c r="H313" s="86"/>
    </row>
    <row r="314" spans="1:8">
      <c r="A314" s="86"/>
      <c r="B314" s="86"/>
      <c r="C314" s="86"/>
      <c r="D314" s="86"/>
      <c r="E314" s="24"/>
      <c r="F314" s="25"/>
      <c r="G314" s="96"/>
      <c r="H314" s="86"/>
    </row>
    <row r="315" spans="1:8">
      <c r="A315" s="86"/>
      <c r="B315" s="86"/>
      <c r="C315" s="86"/>
      <c r="D315" s="86"/>
      <c r="E315" s="24"/>
      <c r="F315" s="25"/>
      <c r="G315" s="96"/>
      <c r="H315" s="86"/>
    </row>
    <row r="316" spans="1:8">
      <c r="A316" s="86"/>
      <c r="B316" s="86"/>
      <c r="C316" s="86"/>
      <c r="D316" s="86"/>
      <c r="E316" s="24"/>
      <c r="F316" s="25"/>
      <c r="G316" s="96"/>
      <c r="H316" s="86"/>
    </row>
    <row r="317" spans="1:8">
      <c r="A317" s="86"/>
      <c r="B317" s="86"/>
      <c r="C317" s="86"/>
      <c r="D317" s="86"/>
      <c r="E317" s="88"/>
      <c r="F317" s="48"/>
      <c r="G317" s="96"/>
      <c r="H317" s="86"/>
    </row>
    <row r="318" spans="1:8">
      <c r="A318" s="86"/>
      <c r="B318" s="86"/>
      <c r="C318" s="86"/>
      <c r="D318" s="86"/>
      <c r="E318" s="88"/>
      <c r="F318" s="48"/>
      <c r="G318" s="96"/>
      <c r="H318" s="86"/>
    </row>
    <row r="319" spans="1:8">
      <c r="A319" s="86"/>
      <c r="B319" s="86"/>
      <c r="C319" s="86"/>
      <c r="D319" s="86"/>
      <c r="E319" s="88"/>
      <c r="F319" s="48"/>
      <c r="G319" s="96"/>
      <c r="H319" s="86"/>
    </row>
    <row r="320" spans="1:8">
      <c r="A320" s="86"/>
      <c r="B320" s="86"/>
      <c r="C320" s="86"/>
      <c r="D320" s="86"/>
      <c r="E320" s="88"/>
      <c r="F320" s="48"/>
      <c r="G320" s="96"/>
      <c r="H320" s="86"/>
    </row>
    <row r="321" spans="1:8">
      <c r="A321" s="86"/>
      <c r="B321" s="86"/>
      <c r="C321" s="86"/>
      <c r="D321" s="86"/>
      <c r="E321" s="24"/>
      <c r="F321" s="25"/>
      <c r="G321" s="96"/>
      <c r="H321" s="86"/>
    </row>
    <row r="322" spans="1:8">
      <c r="A322" s="86"/>
      <c r="B322" s="86"/>
      <c r="C322" s="86"/>
      <c r="D322" s="86"/>
      <c r="E322" s="24"/>
      <c r="F322" s="25"/>
      <c r="G322" s="96"/>
      <c r="H322" s="86"/>
    </row>
    <row r="323" spans="1:8">
      <c r="A323" s="86"/>
      <c r="B323" s="86"/>
      <c r="C323" s="86"/>
      <c r="D323" s="86"/>
      <c r="E323" s="24"/>
      <c r="F323" s="25"/>
      <c r="G323" s="96"/>
      <c r="H323" s="86"/>
    </row>
    <row r="324" spans="1:8">
      <c r="A324" s="86"/>
      <c r="B324" s="86"/>
      <c r="C324" s="86"/>
      <c r="D324" s="86"/>
      <c r="E324" s="24"/>
      <c r="F324" s="25"/>
      <c r="G324" s="96"/>
      <c r="H324" s="86"/>
    </row>
    <row r="325" spans="1:8">
      <c r="A325" s="86"/>
      <c r="B325" s="86"/>
      <c r="C325" s="86"/>
      <c r="D325" s="86"/>
      <c r="E325" s="24"/>
      <c r="F325" s="25"/>
      <c r="G325" s="96"/>
      <c r="H325" s="86"/>
    </row>
    <row r="326" spans="1:8">
      <c r="A326" s="86"/>
      <c r="B326" s="86"/>
      <c r="C326" s="86"/>
      <c r="D326" s="86"/>
      <c r="E326" s="24"/>
      <c r="F326" s="25"/>
      <c r="G326" s="96"/>
      <c r="H326" s="86"/>
    </row>
    <row r="327" spans="1:8">
      <c r="A327" s="86"/>
      <c r="B327" s="86"/>
      <c r="C327" s="86"/>
      <c r="D327" s="86"/>
      <c r="E327" s="24"/>
      <c r="F327" s="25"/>
      <c r="G327" s="96"/>
      <c r="H327" s="86"/>
    </row>
    <row r="328" spans="1:8">
      <c r="A328" s="86"/>
      <c r="B328" s="86"/>
      <c r="C328" s="86"/>
      <c r="D328" s="86"/>
      <c r="E328" s="24"/>
      <c r="F328" s="25"/>
      <c r="G328" s="96"/>
      <c r="H328" s="86"/>
    </row>
    <row r="329" spans="1:8">
      <c r="A329" s="86"/>
      <c r="B329" s="86"/>
      <c r="C329" s="86"/>
      <c r="D329" s="86"/>
      <c r="E329" s="24"/>
      <c r="F329" s="25"/>
      <c r="G329" s="96"/>
      <c r="H329" s="86"/>
    </row>
    <row r="330" spans="1:8">
      <c r="A330" s="86"/>
      <c r="B330" s="86"/>
      <c r="C330" s="86"/>
      <c r="D330" s="86"/>
      <c r="E330" s="24"/>
      <c r="F330" s="25"/>
      <c r="G330" s="96"/>
      <c r="H330" s="86"/>
    </row>
    <row r="331" spans="1:8">
      <c r="A331" s="86"/>
      <c r="B331" s="86"/>
      <c r="C331" s="86"/>
      <c r="D331" s="86"/>
      <c r="E331" s="24"/>
      <c r="F331" s="25"/>
      <c r="G331" s="96"/>
      <c r="H331" s="86"/>
    </row>
    <row r="332" spans="1:8">
      <c r="A332" s="86"/>
      <c r="B332" s="86"/>
      <c r="C332" s="86"/>
      <c r="D332" s="86"/>
      <c r="E332" s="24"/>
      <c r="F332" s="25"/>
      <c r="G332" s="96"/>
      <c r="H332" s="86"/>
    </row>
    <row r="333" spans="1:8">
      <c r="A333" s="86"/>
      <c r="B333" s="86"/>
      <c r="C333" s="86"/>
      <c r="D333" s="86"/>
      <c r="E333" s="24"/>
      <c r="F333" s="25"/>
      <c r="G333" s="96"/>
      <c r="H333" s="86"/>
    </row>
    <row r="334" spans="1:8">
      <c r="A334" s="86"/>
      <c r="B334" s="86"/>
      <c r="C334" s="86"/>
      <c r="D334" s="86"/>
      <c r="E334" s="24"/>
      <c r="F334" s="25"/>
      <c r="G334" s="96"/>
      <c r="H334" s="86"/>
    </row>
    <row r="335" spans="1:8">
      <c r="A335" s="86"/>
      <c r="B335" s="86"/>
      <c r="C335" s="86"/>
      <c r="D335" s="86"/>
      <c r="E335" s="24"/>
      <c r="F335" s="25"/>
      <c r="G335" s="96"/>
      <c r="H335" s="86"/>
    </row>
    <row r="336" spans="1:8">
      <c r="A336" s="86"/>
      <c r="B336" s="86"/>
      <c r="C336" s="86"/>
      <c r="D336" s="86"/>
      <c r="E336" s="88"/>
      <c r="F336" s="82"/>
      <c r="G336" s="96"/>
      <c r="H336" s="86"/>
    </row>
    <row r="337" spans="1:8">
      <c r="A337" s="86"/>
      <c r="B337" s="86"/>
      <c r="C337" s="86"/>
      <c r="D337" s="86"/>
      <c r="E337" s="24"/>
      <c r="F337" s="25"/>
      <c r="G337" s="96"/>
      <c r="H337" s="86"/>
    </row>
    <row r="338" spans="1:8">
      <c r="A338" s="86"/>
      <c r="B338" s="86"/>
      <c r="C338" s="86"/>
      <c r="D338" s="86"/>
      <c r="E338" s="24"/>
      <c r="F338" s="25"/>
      <c r="G338" s="96"/>
      <c r="H338" s="86"/>
    </row>
    <row r="339" spans="1:8">
      <c r="A339" s="86"/>
      <c r="B339" s="86"/>
      <c r="C339" s="86"/>
      <c r="D339" s="86"/>
      <c r="E339" s="24"/>
      <c r="F339" s="25"/>
      <c r="G339" s="96"/>
      <c r="H339" s="86"/>
    </row>
    <row r="340" spans="1:8">
      <c r="A340" s="86"/>
      <c r="B340" s="86"/>
      <c r="C340" s="86"/>
      <c r="D340" s="86"/>
      <c r="E340" s="24"/>
      <c r="F340" s="25"/>
      <c r="G340" s="96"/>
      <c r="H340" s="86"/>
    </row>
    <row r="341" spans="1:8">
      <c r="A341" s="86"/>
      <c r="B341" s="86"/>
      <c r="C341" s="86"/>
      <c r="D341" s="86"/>
      <c r="E341" s="24"/>
      <c r="F341" s="25"/>
      <c r="G341" s="96"/>
      <c r="H341" s="86"/>
    </row>
    <row r="342" spans="1:8">
      <c r="A342" s="86"/>
      <c r="B342" s="86"/>
      <c r="C342" s="86"/>
      <c r="D342" s="86"/>
      <c r="E342" s="24"/>
      <c r="F342" s="25"/>
      <c r="G342" s="96"/>
      <c r="H342" s="86"/>
    </row>
    <row r="343" spans="1:8">
      <c r="A343" s="86"/>
      <c r="B343" s="86"/>
      <c r="C343" s="86"/>
      <c r="D343" s="86"/>
      <c r="E343" s="24"/>
      <c r="F343" s="25"/>
      <c r="G343" s="96"/>
      <c r="H343" s="86"/>
    </row>
    <row r="344" spans="1:8">
      <c r="A344" s="86"/>
      <c r="B344" s="86"/>
      <c r="C344" s="86"/>
      <c r="D344" s="86"/>
      <c r="E344" s="88"/>
      <c r="F344" s="82"/>
      <c r="G344" s="96"/>
      <c r="H344" s="86"/>
    </row>
    <row r="345" spans="1:8">
      <c r="A345" s="86"/>
      <c r="B345" s="86"/>
      <c r="C345" s="86"/>
      <c r="D345" s="86"/>
      <c r="E345" s="88"/>
      <c r="F345" s="82"/>
      <c r="G345" s="96"/>
      <c r="H345" s="86"/>
    </row>
    <row r="346" spans="1:8">
      <c r="A346" s="86"/>
      <c r="B346" s="86"/>
      <c r="C346" s="86"/>
      <c r="D346" s="86"/>
      <c r="E346" s="88"/>
      <c r="F346" s="82"/>
      <c r="G346" s="96"/>
      <c r="H346" s="86"/>
    </row>
    <row r="347" spans="1:8">
      <c r="A347" s="86"/>
      <c r="B347" s="86"/>
      <c r="C347" s="86"/>
      <c r="D347" s="86"/>
      <c r="E347" s="88"/>
      <c r="F347" s="82"/>
      <c r="G347" s="96"/>
      <c r="H347" s="86"/>
    </row>
    <row r="348" spans="1:8">
      <c r="A348" s="86"/>
      <c r="B348" s="86"/>
      <c r="C348" s="86"/>
      <c r="D348" s="86"/>
      <c r="E348" s="24"/>
      <c r="F348" s="25"/>
      <c r="G348" s="96"/>
      <c r="H348" s="86"/>
    </row>
    <row r="349" spans="1:8">
      <c r="A349" s="86"/>
      <c r="B349" s="86"/>
      <c r="C349" s="86"/>
      <c r="D349" s="86"/>
      <c r="E349" s="24"/>
      <c r="F349" s="25"/>
      <c r="G349" s="96"/>
      <c r="H349" s="86"/>
    </row>
    <row r="350" spans="1:8">
      <c r="A350" s="86"/>
      <c r="B350" s="86"/>
      <c r="C350" s="86"/>
      <c r="D350" s="86"/>
      <c r="E350" s="24"/>
      <c r="F350" s="25"/>
      <c r="G350" s="96"/>
      <c r="H350" s="86"/>
    </row>
    <row r="351" spans="1:8">
      <c r="A351" s="86"/>
      <c r="B351" s="86"/>
      <c r="C351" s="86"/>
      <c r="D351" s="86"/>
      <c r="E351" s="24"/>
      <c r="F351" s="25"/>
      <c r="G351" s="96"/>
      <c r="H351" s="86"/>
    </row>
    <row r="352" spans="1:8">
      <c r="A352" s="86"/>
      <c r="B352" s="86"/>
      <c r="C352" s="86"/>
      <c r="D352" s="86"/>
      <c r="E352" s="24"/>
      <c r="F352" s="25"/>
      <c r="G352" s="96"/>
      <c r="H352" s="86"/>
    </row>
    <row r="353" spans="1:8">
      <c r="A353" s="86"/>
      <c r="B353" s="86"/>
      <c r="C353" s="86"/>
      <c r="D353" s="86"/>
      <c r="E353" s="24"/>
      <c r="F353" s="25"/>
      <c r="G353" s="96"/>
      <c r="H353" s="86"/>
    </row>
    <row r="354" spans="1:8">
      <c r="A354" s="86"/>
      <c r="B354" s="86"/>
      <c r="C354" s="86"/>
      <c r="D354" s="86"/>
      <c r="E354" s="88"/>
      <c r="F354" s="82"/>
      <c r="G354" s="96"/>
      <c r="H354" s="86"/>
    </row>
    <row r="355" spans="1:8">
      <c r="A355" s="86"/>
      <c r="B355" s="86"/>
      <c r="C355" s="86"/>
      <c r="D355" s="86"/>
      <c r="E355" s="24"/>
      <c r="F355" s="25"/>
      <c r="G355" s="96"/>
      <c r="H355" s="86"/>
    </row>
    <row r="356" spans="1:8">
      <c r="A356" s="86"/>
      <c r="B356" s="86"/>
      <c r="C356" s="86"/>
      <c r="D356" s="86"/>
      <c r="E356" s="24"/>
      <c r="F356" s="25"/>
      <c r="G356" s="96"/>
      <c r="H356" s="86"/>
    </row>
    <row r="357" spans="1:8">
      <c r="A357" s="86"/>
      <c r="B357" s="86"/>
      <c r="C357" s="86"/>
      <c r="D357" s="86"/>
      <c r="E357" s="24"/>
      <c r="F357" s="25"/>
      <c r="G357" s="96"/>
      <c r="H357" s="86"/>
    </row>
    <row r="358" spans="1:8">
      <c r="A358" s="86"/>
      <c r="B358" s="86"/>
      <c r="C358" s="86"/>
      <c r="D358" s="86"/>
      <c r="E358" s="24"/>
      <c r="F358" s="25"/>
      <c r="G358" s="96"/>
      <c r="H358" s="86"/>
    </row>
    <row r="359" spans="1:8">
      <c r="A359" s="86"/>
      <c r="B359" s="86"/>
      <c r="C359" s="86"/>
      <c r="D359" s="86"/>
      <c r="E359" s="91"/>
      <c r="F359" s="82"/>
      <c r="G359" s="96"/>
      <c r="H359" s="86"/>
    </row>
    <row r="360" spans="1:8">
      <c r="A360" s="86"/>
      <c r="B360" s="86"/>
      <c r="C360" s="86"/>
      <c r="D360" s="86"/>
      <c r="E360" s="24"/>
      <c r="F360" s="25"/>
      <c r="G360" s="96"/>
      <c r="H360" s="86"/>
    </row>
    <row r="361" spans="1:8">
      <c r="A361" s="86"/>
      <c r="B361" s="86"/>
      <c r="C361" s="86"/>
      <c r="D361" s="86"/>
      <c r="E361" s="24"/>
      <c r="F361" s="25"/>
      <c r="G361" s="96"/>
      <c r="H361" s="86"/>
    </row>
    <row r="362" spans="1:8">
      <c r="A362" s="86"/>
      <c r="B362" s="86"/>
      <c r="C362" s="86"/>
      <c r="D362" s="86"/>
      <c r="E362" s="24"/>
      <c r="F362" s="25"/>
      <c r="G362" s="96"/>
      <c r="H362" s="86"/>
    </row>
    <row r="363" spans="1:8">
      <c r="A363" s="86"/>
      <c r="B363" s="86"/>
      <c r="C363" s="86"/>
      <c r="D363" s="86"/>
      <c r="E363" s="88"/>
      <c r="F363" s="97"/>
      <c r="G363" s="96"/>
      <c r="H363" s="86"/>
    </row>
    <row r="364" spans="1:8">
      <c r="A364" s="86"/>
      <c r="B364" s="86"/>
      <c r="C364" s="86"/>
      <c r="D364" s="86"/>
      <c r="E364" s="24"/>
      <c r="F364" s="25"/>
      <c r="G364" s="96"/>
      <c r="H364" s="86"/>
    </row>
    <row r="365" spans="1:8">
      <c r="A365" s="86"/>
      <c r="B365" s="86"/>
      <c r="C365" s="86"/>
      <c r="D365" s="86"/>
      <c r="E365" s="24"/>
      <c r="F365" s="25"/>
      <c r="G365" s="96"/>
      <c r="H365" s="86"/>
    </row>
    <row r="366" spans="1:8">
      <c r="A366" s="86"/>
      <c r="B366" s="86"/>
      <c r="C366" s="86"/>
      <c r="D366" s="86"/>
      <c r="E366" s="88"/>
      <c r="F366" s="48"/>
      <c r="G366" s="96"/>
      <c r="H366" s="86"/>
    </row>
    <row r="367" spans="1:8">
      <c r="A367" s="86"/>
      <c r="B367" s="86"/>
      <c r="C367" s="86"/>
      <c r="D367" s="86"/>
      <c r="E367" s="91"/>
      <c r="F367" s="82"/>
      <c r="G367" s="96"/>
      <c r="H367" s="86"/>
    </row>
    <row r="368" spans="1:8">
      <c r="A368" s="86"/>
      <c r="B368" s="86"/>
      <c r="C368" s="86"/>
      <c r="D368" s="86"/>
      <c r="E368" s="88"/>
      <c r="F368" s="82"/>
      <c r="G368" s="96"/>
      <c r="H368" s="86"/>
    </row>
    <row r="369" spans="1:8">
      <c r="A369" s="86"/>
      <c r="B369" s="86"/>
      <c r="C369" s="86"/>
      <c r="D369" s="86"/>
      <c r="E369" s="88"/>
      <c r="F369" s="97"/>
      <c r="G369" s="96"/>
      <c r="H369" s="86"/>
    </row>
    <row r="370" spans="1:8">
      <c r="A370" s="86"/>
      <c r="B370" s="86"/>
      <c r="C370" s="86"/>
      <c r="D370" s="86"/>
      <c r="E370" s="24"/>
      <c r="F370" s="25"/>
      <c r="G370" s="96"/>
      <c r="H370" s="86"/>
    </row>
    <row r="371" spans="1:8">
      <c r="A371" s="86"/>
      <c r="B371" s="86"/>
      <c r="C371" s="86"/>
      <c r="D371" s="86"/>
      <c r="E371" s="24"/>
      <c r="F371" s="25"/>
      <c r="G371" s="96"/>
      <c r="H371" s="86"/>
    </row>
    <row r="372" spans="1:8">
      <c r="A372" s="86"/>
      <c r="B372" s="86"/>
      <c r="C372" s="86"/>
      <c r="D372" s="86"/>
      <c r="E372" s="24"/>
      <c r="F372" s="25"/>
      <c r="G372" s="96"/>
      <c r="H372" s="86"/>
    </row>
    <row r="373" spans="1:8">
      <c r="A373" s="86"/>
      <c r="B373" s="86"/>
      <c r="C373" s="86"/>
      <c r="D373" s="86"/>
      <c r="E373" s="24"/>
      <c r="F373" s="25"/>
      <c r="G373" s="96"/>
      <c r="H373" s="86"/>
    </row>
    <row r="374" spans="1:8">
      <c r="A374" s="86"/>
      <c r="B374" s="86"/>
      <c r="C374" s="86"/>
      <c r="D374" s="86"/>
      <c r="E374" s="24"/>
      <c r="F374" s="25"/>
      <c r="G374" s="96"/>
      <c r="H374" s="86"/>
    </row>
    <row r="375" spans="1:8">
      <c r="A375" s="86"/>
      <c r="B375" s="86"/>
      <c r="C375" s="86"/>
      <c r="D375" s="86"/>
      <c r="E375" s="24"/>
      <c r="F375" s="25"/>
      <c r="G375" s="96"/>
      <c r="H375" s="86"/>
    </row>
    <row r="376" spans="1:8">
      <c r="A376" s="86"/>
      <c r="B376" s="86"/>
      <c r="C376" s="86"/>
      <c r="D376" s="86"/>
      <c r="E376" s="24"/>
      <c r="F376" s="25"/>
      <c r="G376" s="96"/>
      <c r="H376" s="86"/>
    </row>
    <row r="377" spans="1:8">
      <c r="A377" s="86"/>
      <c r="B377" s="86"/>
      <c r="C377" s="86"/>
      <c r="D377" s="86"/>
      <c r="E377" s="24"/>
      <c r="F377" s="25"/>
      <c r="G377" s="96"/>
      <c r="H377" s="86"/>
    </row>
    <row r="378" spans="1:8">
      <c r="A378" s="86"/>
      <c r="B378" s="86"/>
      <c r="C378" s="86"/>
      <c r="D378" s="86"/>
      <c r="E378" s="91"/>
      <c r="F378" s="48"/>
      <c r="G378" s="96"/>
      <c r="H378" s="86"/>
    </row>
    <row r="379" spans="1:8">
      <c r="A379" s="86"/>
      <c r="B379" s="86"/>
      <c r="C379" s="86"/>
      <c r="D379" s="86"/>
      <c r="E379" s="88"/>
      <c r="F379" s="82"/>
      <c r="G379" s="96"/>
      <c r="H379" s="86"/>
    </row>
    <row r="380" spans="1:8">
      <c r="A380" s="86"/>
      <c r="B380" s="86"/>
      <c r="C380" s="86"/>
      <c r="D380" s="86"/>
      <c r="E380" s="24"/>
      <c r="F380" s="25"/>
      <c r="G380" s="96"/>
      <c r="H380" s="86"/>
    </row>
    <row r="381" spans="1:8">
      <c r="A381" s="86"/>
      <c r="B381" s="86"/>
      <c r="C381" s="86"/>
      <c r="D381" s="86"/>
      <c r="E381" s="24"/>
      <c r="F381" s="25"/>
      <c r="G381" s="96"/>
      <c r="H381" s="86"/>
    </row>
    <row r="382" spans="1:8">
      <c r="A382" s="86"/>
      <c r="B382" s="86"/>
      <c r="C382" s="86"/>
      <c r="D382" s="86"/>
      <c r="E382" s="24"/>
      <c r="F382" s="25"/>
      <c r="G382" s="96"/>
      <c r="H382" s="86"/>
    </row>
    <row r="383" spans="1:8">
      <c r="A383" s="86"/>
      <c r="B383" s="86"/>
      <c r="C383" s="86"/>
      <c r="D383" s="86"/>
      <c r="E383" s="24"/>
      <c r="F383" s="25"/>
      <c r="G383" s="96"/>
      <c r="H383" s="86"/>
    </row>
    <row r="384" spans="1:8">
      <c r="A384" s="86"/>
      <c r="B384" s="86"/>
      <c r="C384" s="86"/>
      <c r="D384" s="86"/>
      <c r="E384" s="24"/>
      <c r="F384" s="25"/>
      <c r="G384" s="96"/>
      <c r="H384" s="86"/>
    </row>
    <row r="385" spans="1:8">
      <c r="A385" s="86"/>
      <c r="B385" s="86"/>
      <c r="C385" s="86"/>
      <c r="D385" s="86"/>
      <c r="E385" s="24"/>
      <c r="F385" s="25"/>
      <c r="G385" s="96"/>
      <c r="H385" s="86"/>
    </row>
    <row r="386" spans="1:8">
      <c r="A386" s="86"/>
      <c r="B386" s="86"/>
      <c r="C386" s="86"/>
      <c r="D386" s="86"/>
      <c r="E386" s="88"/>
      <c r="F386" s="48"/>
      <c r="G386" s="96"/>
      <c r="H386" s="86"/>
    </row>
    <row r="387" spans="1:8">
      <c r="A387" s="86"/>
      <c r="B387" s="86"/>
      <c r="C387" s="86"/>
      <c r="D387" s="86"/>
      <c r="E387" s="24"/>
      <c r="F387" s="25"/>
      <c r="G387" s="96"/>
      <c r="H387" s="86"/>
    </row>
    <row r="388" spans="1:8">
      <c r="A388" s="86"/>
      <c r="B388" s="86"/>
      <c r="C388" s="86"/>
      <c r="D388" s="86"/>
      <c r="E388" s="24"/>
      <c r="F388" s="25"/>
      <c r="G388" s="96"/>
      <c r="H388" s="86"/>
    </row>
    <row r="389" spans="1:8">
      <c r="A389" s="86"/>
      <c r="B389" s="86"/>
      <c r="C389" s="86"/>
      <c r="D389" s="86"/>
      <c r="E389" s="24"/>
      <c r="F389" s="25"/>
      <c r="G389" s="96"/>
      <c r="H389" s="86"/>
    </row>
    <row r="390" spans="1:8">
      <c r="A390" s="86"/>
      <c r="B390" s="86"/>
      <c r="C390" s="86"/>
      <c r="D390" s="86"/>
      <c r="E390" s="88"/>
      <c r="F390" s="48"/>
      <c r="G390" s="96"/>
      <c r="H390" s="86"/>
    </row>
    <row r="391" spans="1:8">
      <c r="A391" s="86"/>
      <c r="B391" s="86"/>
      <c r="C391" s="86"/>
      <c r="D391" s="86"/>
      <c r="E391" s="91"/>
      <c r="F391" s="82"/>
      <c r="G391" s="96"/>
      <c r="H391" s="86"/>
    </row>
    <row r="392" spans="1:8">
      <c r="A392" s="86"/>
      <c r="B392" s="86"/>
      <c r="C392" s="86"/>
      <c r="D392" s="86"/>
      <c r="E392" s="88"/>
      <c r="F392" s="82"/>
      <c r="G392" s="96"/>
      <c r="H392" s="86"/>
    </row>
    <row r="393" spans="1:8">
      <c r="A393" s="86"/>
      <c r="B393" s="86"/>
      <c r="C393" s="86"/>
      <c r="D393" s="86"/>
      <c r="E393" s="24"/>
      <c r="F393" s="25"/>
      <c r="G393" s="96"/>
      <c r="H393" s="86"/>
    </row>
    <row r="394" spans="1:8">
      <c r="A394" s="86"/>
      <c r="B394" s="86"/>
      <c r="C394" s="86"/>
      <c r="D394" s="86"/>
      <c r="E394" s="24"/>
      <c r="F394" s="25"/>
      <c r="G394" s="96"/>
      <c r="H394" s="86"/>
    </row>
    <row r="395" spans="1:8">
      <c r="A395" s="86"/>
      <c r="B395" s="86"/>
      <c r="C395" s="86"/>
      <c r="D395" s="86"/>
      <c r="E395" s="24"/>
      <c r="F395" s="25"/>
      <c r="G395" s="96"/>
      <c r="H395" s="86"/>
    </row>
    <row r="396" spans="1:8">
      <c r="A396" s="86"/>
      <c r="B396" s="86"/>
      <c r="C396" s="86"/>
      <c r="D396" s="86"/>
      <c r="E396" s="24"/>
      <c r="F396" s="25"/>
      <c r="G396" s="96"/>
      <c r="H396" s="86"/>
    </row>
    <row r="397" spans="1:8">
      <c r="A397" s="86"/>
      <c r="B397" s="86"/>
      <c r="C397" s="86"/>
      <c r="D397" s="86"/>
      <c r="E397" s="24"/>
      <c r="F397" s="25"/>
      <c r="G397" s="96"/>
      <c r="H397" s="86"/>
    </row>
    <row r="398" spans="1:8">
      <c r="A398" s="86"/>
      <c r="B398" s="86"/>
      <c r="C398" s="86"/>
      <c r="D398" s="86"/>
      <c r="E398" s="24"/>
      <c r="F398" s="25"/>
      <c r="G398" s="96"/>
      <c r="H398" s="86"/>
    </row>
    <row r="399" spans="1:8">
      <c r="A399" s="86"/>
      <c r="B399" s="86"/>
      <c r="C399" s="86"/>
      <c r="D399" s="86"/>
      <c r="E399" s="24"/>
      <c r="F399" s="25"/>
      <c r="G399" s="96"/>
      <c r="H399" s="86"/>
    </row>
    <row r="400" spans="1:8">
      <c r="A400" s="86"/>
      <c r="B400" s="86"/>
      <c r="C400" s="86"/>
      <c r="D400" s="86"/>
      <c r="E400" s="24"/>
      <c r="F400" s="25"/>
      <c r="G400" s="96"/>
      <c r="H400" s="86"/>
    </row>
    <row r="401" spans="1:8">
      <c r="A401" s="86"/>
      <c r="B401" s="86"/>
      <c r="C401" s="86"/>
      <c r="D401" s="86"/>
      <c r="E401" s="24"/>
      <c r="F401" s="25"/>
      <c r="G401" s="96"/>
      <c r="H401" s="86"/>
    </row>
    <row r="402" spans="1:8">
      <c r="A402" s="86"/>
      <c r="B402" s="86"/>
      <c r="C402" s="86"/>
      <c r="D402" s="86"/>
      <c r="E402" s="24"/>
      <c r="F402" s="25"/>
      <c r="G402" s="96"/>
      <c r="H402" s="86"/>
    </row>
    <row r="403" spans="1:8">
      <c r="A403" s="86"/>
      <c r="B403" s="86"/>
      <c r="C403" s="86"/>
      <c r="D403" s="86"/>
      <c r="E403" s="24"/>
      <c r="F403" s="25"/>
      <c r="G403" s="96"/>
      <c r="H403" s="86"/>
    </row>
    <row r="404" spans="1:8">
      <c r="A404" s="86"/>
      <c r="B404" s="86"/>
      <c r="C404" s="86"/>
      <c r="D404" s="86"/>
      <c r="E404" s="24"/>
      <c r="F404" s="25"/>
      <c r="G404" s="96"/>
      <c r="H404" s="86"/>
    </row>
    <row r="405" spans="1:8">
      <c r="A405" s="86"/>
      <c r="B405" s="86"/>
      <c r="C405" s="86"/>
      <c r="D405" s="86"/>
      <c r="E405" s="24"/>
      <c r="F405" s="25"/>
      <c r="G405" s="96"/>
      <c r="H405" s="86"/>
    </row>
    <row r="406" spans="1:8">
      <c r="A406" s="86"/>
      <c r="B406" s="86"/>
      <c r="C406" s="86"/>
      <c r="D406" s="86"/>
      <c r="E406" s="88"/>
      <c r="F406" s="48"/>
      <c r="G406" s="96"/>
      <c r="H406" s="86"/>
    </row>
    <row r="407" spans="1:8">
      <c r="A407" s="86"/>
      <c r="B407" s="86"/>
      <c r="C407" s="86"/>
      <c r="D407" s="86"/>
      <c r="E407" s="24"/>
      <c r="F407" s="25"/>
      <c r="G407" s="96"/>
      <c r="H407" s="86"/>
    </row>
    <row r="408" spans="1:8">
      <c r="A408" s="86"/>
      <c r="B408" s="86"/>
      <c r="C408" s="86"/>
      <c r="D408" s="86"/>
      <c r="E408" s="91"/>
      <c r="F408" s="48"/>
      <c r="G408" s="96"/>
      <c r="H408" s="86"/>
    </row>
    <row r="409" spans="1:8">
      <c r="A409" s="86"/>
      <c r="B409" s="86"/>
      <c r="C409" s="86"/>
      <c r="D409" s="86"/>
      <c r="E409" s="24"/>
      <c r="F409" s="25"/>
      <c r="G409" s="96"/>
      <c r="H409" s="86"/>
    </row>
    <row r="410" spans="1:8">
      <c r="A410" s="86"/>
      <c r="B410" s="86"/>
      <c r="C410" s="86"/>
      <c r="D410" s="86"/>
      <c r="E410" s="24"/>
      <c r="F410" s="25"/>
      <c r="G410" s="96"/>
      <c r="H410" s="86"/>
    </row>
    <row r="411" spans="1:8">
      <c r="A411" s="86"/>
      <c r="B411" s="86"/>
      <c r="C411" s="86"/>
      <c r="D411" s="86"/>
      <c r="E411" s="24"/>
      <c r="F411" s="25"/>
      <c r="G411" s="96"/>
      <c r="H411" s="86"/>
    </row>
    <row r="412" spans="1:8">
      <c r="A412" s="86"/>
      <c r="B412" s="86"/>
      <c r="C412" s="86"/>
      <c r="D412" s="86"/>
      <c r="E412" s="24"/>
      <c r="F412" s="25"/>
      <c r="G412" s="96"/>
      <c r="H412" s="86"/>
    </row>
    <row r="413" spans="1:8">
      <c r="A413" s="86"/>
      <c r="B413" s="86"/>
      <c r="C413" s="86"/>
      <c r="D413" s="86"/>
      <c r="E413" s="91"/>
      <c r="F413" s="48"/>
      <c r="G413" s="96"/>
      <c r="H413" s="86"/>
    </row>
    <row r="414" spans="1:8">
      <c r="A414" s="86"/>
      <c r="B414" s="86"/>
      <c r="C414" s="86"/>
      <c r="D414" s="86"/>
      <c r="E414" s="24"/>
      <c r="F414" s="25"/>
      <c r="G414" s="96"/>
      <c r="H414" s="86"/>
    </row>
    <row r="415" spans="1:8">
      <c r="A415" s="86"/>
      <c r="B415" s="86"/>
      <c r="C415" s="86"/>
      <c r="D415" s="86"/>
      <c r="E415" s="24"/>
      <c r="F415" s="25"/>
      <c r="G415" s="96"/>
      <c r="H415" s="86"/>
    </row>
    <row r="416" spans="1:8">
      <c r="A416" s="86"/>
      <c r="B416" s="86"/>
      <c r="C416" s="86"/>
      <c r="D416" s="86"/>
      <c r="E416" s="24"/>
      <c r="F416" s="25"/>
      <c r="G416" s="96"/>
      <c r="H416" s="86"/>
    </row>
    <row r="417" spans="1:8">
      <c r="A417" s="86"/>
      <c r="B417" s="86"/>
      <c r="C417" s="86"/>
      <c r="D417" s="86"/>
      <c r="E417" s="24"/>
      <c r="F417" s="25"/>
      <c r="G417" s="96"/>
      <c r="H417" s="86"/>
    </row>
    <row r="418" spans="1:8">
      <c r="A418" s="86"/>
      <c r="B418" s="86"/>
      <c r="C418" s="86"/>
      <c r="D418" s="86"/>
      <c r="E418" s="24"/>
      <c r="F418" s="25"/>
      <c r="G418" s="96"/>
      <c r="H418" s="86"/>
    </row>
    <row r="419" spans="1:8">
      <c r="A419" s="86"/>
      <c r="B419" s="86"/>
      <c r="C419" s="86"/>
      <c r="D419" s="86"/>
      <c r="E419" s="24"/>
      <c r="F419" s="25"/>
      <c r="G419" s="96"/>
      <c r="H419" s="86"/>
    </row>
    <row r="420" spans="1:8">
      <c r="A420" s="86"/>
      <c r="B420" s="86"/>
      <c r="C420" s="86"/>
      <c r="D420" s="86"/>
      <c r="E420" s="88"/>
      <c r="F420" s="82"/>
      <c r="G420" s="96"/>
      <c r="H420" s="86"/>
    </row>
    <row r="421" spans="1:8">
      <c r="A421" s="86"/>
      <c r="B421" s="86"/>
      <c r="C421" s="86"/>
      <c r="D421" s="86"/>
      <c r="E421" s="24"/>
      <c r="F421" s="25"/>
      <c r="G421" s="96"/>
      <c r="H421" s="86"/>
    </row>
    <row r="422" spans="1:8">
      <c r="A422" s="86"/>
      <c r="B422" s="86"/>
      <c r="C422" s="86"/>
      <c r="D422" s="86"/>
      <c r="E422" s="24"/>
      <c r="F422" s="25"/>
      <c r="G422" s="96"/>
      <c r="H422" s="86"/>
    </row>
    <row r="423" spans="1:8">
      <c r="A423" s="86"/>
      <c r="B423" s="86"/>
      <c r="C423" s="86"/>
      <c r="D423" s="86"/>
      <c r="E423" s="24"/>
      <c r="F423" s="25"/>
      <c r="G423" s="96"/>
      <c r="H423" s="86"/>
    </row>
    <row r="424" spans="1:8">
      <c r="A424" s="86"/>
      <c r="B424" s="86"/>
      <c r="C424" s="86"/>
      <c r="D424" s="86"/>
      <c r="E424" s="91"/>
      <c r="F424" s="82"/>
      <c r="G424" s="96"/>
      <c r="H424" s="86"/>
    </row>
    <row r="425" spans="1:8">
      <c r="A425" s="86"/>
      <c r="B425" s="86"/>
      <c r="C425" s="86"/>
      <c r="D425" s="86"/>
      <c r="E425" s="24"/>
      <c r="F425" s="25"/>
      <c r="G425" s="96"/>
      <c r="H425" s="86"/>
    </row>
    <row r="426" spans="1:8">
      <c r="A426" s="86"/>
      <c r="B426" s="86"/>
      <c r="C426" s="86"/>
      <c r="D426" s="86"/>
      <c r="E426" s="24"/>
      <c r="F426" s="25"/>
      <c r="G426" s="96"/>
      <c r="H426" s="86"/>
    </row>
    <row r="427" spans="1:8">
      <c r="A427" s="86"/>
      <c r="B427" s="86"/>
      <c r="C427" s="86"/>
      <c r="D427" s="86"/>
      <c r="E427" s="24"/>
      <c r="F427" s="25"/>
      <c r="G427" s="96"/>
      <c r="H427" s="86"/>
    </row>
    <row r="428" spans="1:8">
      <c r="A428" s="86"/>
      <c r="B428" s="86"/>
      <c r="C428" s="86"/>
      <c r="D428" s="86"/>
      <c r="E428" s="24"/>
      <c r="F428" s="25"/>
      <c r="G428" s="96"/>
      <c r="H428" s="86"/>
    </row>
    <row r="429" spans="1:8">
      <c r="A429" s="86"/>
      <c r="B429" s="86"/>
      <c r="C429" s="86"/>
      <c r="D429" s="86"/>
      <c r="E429" s="24"/>
      <c r="F429" s="25"/>
      <c r="G429" s="96"/>
      <c r="H429" s="86"/>
    </row>
    <row r="430" spans="1:8">
      <c r="A430" s="86"/>
      <c r="B430" s="86"/>
      <c r="C430" s="86"/>
      <c r="D430" s="86"/>
      <c r="E430" s="91"/>
      <c r="F430" s="82"/>
      <c r="G430" s="96"/>
      <c r="H430" s="86"/>
    </row>
    <row r="431" spans="1:8">
      <c r="A431" s="86"/>
      <c r="B431" s="86"/>
      <c r="C431" s="86"/>
      <c r="D431" s="86"/>
      <c r="E431" s="24"/>
      <c r="F431" s="25"/>
      <c r="G431" s="96"/>
      <c r="H431" s="86"/>
    </row>
    <row r="432" spans="1:8">
      <c r="A432" s="86"/>
      <c r="B432" s="86"/>
      <c r="C432" s="86"/>
      <c r="D432" s="86"/>
      <c r="E432" s="24"/>
      <c r="F432" s="25"/>
      <c r="G432" s="96"/>
      <c r="H432" s="86"/>
    </row>
    <row r="433" spans="1:8">
      <c r="A433" s="86"/>
      <c r="B433" s="86"/>
      <c r="C433" s="86"/>
      <c r="D433" s="86"/>
      <c r="E433" s="24"/>
      <c r="F433" s="25"/>
      <c r="G433" s="96"/>
      <c r="H433" s="86"/>
    </row>
    <row r="434" spans="1:8">
      <c r="A434" s="86"/>
      <c r="B434" s="86"/>
      <c r="C434" s="86"/>
      <c r="D434" s="86"/>
      <c r="E434" s="24"/>
      <c r="F434" s="25"/>
      <c r="G434" s="96"/>
      <c r="H434" s="86"/>
    </row>
    <row r="435" spans="1:8">
      <c r="A435" s="86"/>
      <c r="B435" s="86"/>
      <c r="C435" s="86"/>
      <c r="D435" s="86"/>
      <c r="E435" s="88"/>
      <c r="F435" s="82"/>
      <c r="G435" s="96"/>
      <c r="H435" s="86"/>
    </row>
    <row r="436" spans="1:8">
      <c r="A436" s="86"/>
      <c r="B436" s="86"/>
      <c r="C436" s="86"/>
      <c r="D436" s="86"/>
      <c r="E436" s="24"/>
      <c r="F436" s="25"/>
      <c r="G436" s="96"/>
      <c r="H436" s="86"/>
    </row>
    <row r="437" spans="1:8">
      <c r="A437" s="86"/>
      <c r="B437" s="86"/>
      <c r="C437" s="86"/>
      <c r="D437" s="86"/>
      <c r="E437" s="24"/>
      <c r="F437" s="25"/>
      <c r="G437" s="96"/>
      <c r="H437" s="86"/>
    </row>
    <row r="438" spans="1:8">
      <c r="A438" s="86"/>
      <c r="B438" s="86"/>
      <c r="C438" s="86"/>
      <c r="D438" s="86"/>
      <c r="E438" s="24"/>
      <c r="F438" s="25"/>
      <c r="G438" s="96"/>
      <c r="H438" s="86"/>
    </row>
    <row r="439" spans="1:8">
      <c r="A439" s="86"/>
      <c r="B439" s="86"/>
      <c r="C439" s="86"/>
      <c r="D439" s="86"/>
      <c r="E439" s="24"/>
      <c r="F439" s="25"/>
      <c r="G439" s="96"/>
      <c r="H439" s="86"/>
    </row>
    <row r="440" spans="1:8">
      <c r="A440" s="86"/>
      <c r="B440" s="86"/>
      <c r="C440" s="86"/>
      <c r="D440" s="86"/>
      <c r="E440" s="88"/>
      <c r="F440" s="82"/>
      <c r="G440" s="96"/>
      <c r="H440" s="86"/>
    </row>
    <row r="441" spans="1:8">
      <c r="A441" s="86"/>
      <c r="B441" s="86"/>
      <c r="C441" s="86"/>
      <c r="D441" s="86"/>
      <c r="E441" s="24"/>
      <c r="F441" s="25"/>
      <c r="G441" s="96"/>
      <c r="H441" s="86"/>
    </row>
    <row r="442" spans="1:8">
      <c r="A442" s="86"/>
      <c r="B442" s="86"/>
      <c r="C442" s="86"/>
      <c r="D442" s="86"/>
      <c r="E442" s="24"/>
      <c r="F442" s="25"/>
      <c r="G442" s="96"/>
      <c r="H442" s="86"/>
    </row>
    <row r="443" spans="1:8">
      <c r="A443" s="86"/>
      <c r="B443" s="86"/>
      <c r="C443" s="86"/>
      <c r="D443" s="86"/>
      <c r="E443" s="24"/>
      <c r="F443" s="25"/>
      <c r="G443" s="96"/>
      <c r="H443" s="86"/>
    </row>
    <row r="444" spans="1:8">
      <c r="A444" s="86"/>
      <c r="B444" s="86"/>
      <c r="C444" s="86"/>
      <c r="D444" s="86"/>
      <c r="E444" s="24"/>
      <c r="F444" s="25"/>
      <c r="G444" s="96"/>
      <c r="H444" s="86"/>
    </row>
    <row r="445" spans="1:8">
      <c r="A445" s="86"/>
      <c r="B445" s="86"/>
      <c r="C445" s="86"/>
      <c r="D445" s="86"/>
      <c r="E445" s="24"/>
      <c r="F445" s="25"/>
      <c r="G445" s="96"/>
      <c r="H445" s="86"/>
    </row>
    <row r="446" spans="1:8">
      <c r="A446" s="86"/>
      <c r="B446" s="86"/>
      <c r="C446" s="86"/>
      <c r="D446" s="86"/>
      <c r="E446" s="24"/>
      <c r="F446" s="25"/>
      <c r="G446" s="96"/>
      <c r="H446" s="86"/>
    </row>
    <row r="447" spans="1:8">
      <c r="A447" s="86"/>
      <c r="B447" s="86"/>
      <c r="C447" s="86"/>
      <c r="D447" s="86"/>
      <c r="E447" s="24"/>
      <c r="F447" s="25"/>
      <c r="G447" s="96"/>
      <c r="H447" s="86"/>
    </row>
    <row r="448" spans="1:8">
      <c r="A448" s="86"/>
      <c r="B448" s="86"/>
      <c r="C448" s="86"/>
      <c r="D448" s="86"/>
      <c r="E448" s="24"/>
      <c r="F448" s="25"/>
      <c r="G448" s="96"/>
      <c r="H448" s="86"/>
    </row>
    <row r="449" spans="1:8">
      <c r="A449" s="86"/>
      <c r="B449" s="86"/>
      <c r="C449" s="86"/>
      <c r="D449" s="86"/>
      <c r="E449" s="24"/>
      <c r="F449" s="25"/>
      <c r="G449" s="96"/>
      <c r="H449" s="86"/>
    </row>
    <row r="450" spans="1:8">
      <c r="A450" s="86"/>
      <c r="B450" s="86"/>
      <c r="C450" s="86"/>
      <c r="D450" s="86"/>
      <c r="E450" s="88"/>
      <c r="F450" s="48"/>
      <c r="G450" s="96"/>
      <c r="H450" s="86"/>
    </row>
    <row r="451" spans="1:8">
      <c r="A451" s="86"/>
      <c r="B451" s="86"/>
      <c r="C451" s="86"/>
      <c r="D451" s="86"/>
      <c r="E451" s="91"/>
      <c r="F451" s="82"/>
      <c r="G451" s="96"/>
      <c r="H451" s="86"/>
    </row>
    <row r="452" spans="1:8">
      <c r="A452" s="86"/>
      <c r="B452" s="86"/>
      <c r="C452" s="86"/>
      <c r="D452" s="86"/>
      <c r="E452" s="24"/>
      <c r="F452" s="25"/>
      <c r="G452" s="96"/>
      <c r="H452" s="86"/>
    </row>
    <row r="453" spans="1:8">
      <c r="A453" s="86"/>
      <c r="B453" s="86"/>
      <c r="C453" s="86"/>
      <c r="D453" s="86"/>
      <c r="E453" s="91"/>
      <c r="F453" s="82"/>
      <c r="G453" s="96"/>
      <c r="H453" s="86"/>
    </row>
    <row r="454" spans="1:8">
      <c r="A454" s="86"/>
      <c r="B454" s="86"/>
      <c r="C454" s="86"/>
      <c r="D454" s="86"/>
      <c r="E454" s="88"/>
      <c r="F454" s="82"/>
      <c r="G454" s="96"/>
      <c r="H454" s="86"/>
    </row>
    <row r="455" spans="1:8">
      <c r="A455" s="86"/>
      <c r="B455" s="86"/>
      <c r="C455" s="86"/>
      <c r="D455" s="86"/>
      <c r="E455" s="24"/>
      <c r="F455" s="25"/>
      <c r="G455" s="96"/>
      <c r="H455" s="86"/>
    </row>
    <row r="456" spans="1:8">
      <c r="A456" s="86"/>
      <c r="B456" s="86"/>
      <c r="C456" s="86"/>
      <c r="D456" s="86"/>
      <c r="E456" s="91"/>
      <c r="F456" s="82"/>
      <c r="G456" s="96"/>
      <c r="H456" s="86"/>
    </row>
    <row r="457" spans="1:8">
      <c r="A457" s="86"/>
      <c r="B457" s="86"/>
      <c r="C457" s="86"/>
      <c r="D457" s="86"/>
      <c r="E457" s="91"/>
      <c r="F457" s="82"/>
      <c r="G457" s="96"/>
      <c r="H457" s="86"/>
    </row>
    <row r="458" spans="1:8">
      <c r="A458" s="86"/>
      <c r="B458" s="86"/>
      <c r="C458" s="86"/>
      <c r="D458" s="86"/>
      <c r="E458" s="24"/>
      <c r="F458" s="25"/>
      <c r="G458" s="96"/>
      <c r="H458" s="86"/>
    </row>
    <row r="459" spans="1:8">
      <c r="A459" s="86"/>
      <c r="B459" s="86"/>
      <c r="C459" s="86"/>
      <c r="D459" s="86"/>
      <c r="E459" s="24"/>
      <c r="F459" s="25"/>
      <c r="G459" s="96"/>
      <c r="H459" s="86"/>
    </row>
    <row r="460" spans="1:8">
      <c r="A460" s="86"/>
      <c r="B460" s="86"/>
      <c r="C460" s="86"/>
      <c r="D460" s="86"/>
      <c r="E460" s="24"/>
      <c r="F460" s="25"/>
      <c r="G460" s="96"/>
      <c r="H460" s="86"/>
    </row>
    <row r="461" spans="1:8">
      <c r="A461" s="86"/>
      <c r="B461" s="86"/>
      <c r="C461" s="86"/>
      <c r="D461" s="86"/>
      <c r="E461" s="24"/>
      <c r="F461" s="25"/>
      <c r="G461" s="96"/>
      <c r="H461" s="86"/>
    </row>
    <row r="462" spans="1:8">
      <c r="A462" s="86"/>
      <c r="B462" s="86"/>
      <c r="C462" s="86"/>
      <c r="D462" s="86"/>
      <c r="E462" s="88"/>
      <c r="F462" s="48"/>
      <c r="G462" s="96"/>
      <c r="H462" s="86"/>
    </row>
    <row r="463" spans="1:8">
      <c r="A463" s="86"/>
      <c r="B463" s="86"/>
      <c r="C463" s="86"/>
      <c r="D463" s="86"/>
      <c r="E463" s="24"/>
      <c r="F463" s="25"/>
      <c r="G463" s="96"/>
      <c r="H463" s="86"/>
    </row>
    <row r="464" spans="1:8">
      <c r="A464" s="86"/>
      <c r="B464" s="86"/>
      <c r="C464" s="86"/>
      <c r="D464" s="86"/>
      <c r="E464" s="24"/>
      <c r="F464" s="25"/>
      <c r="G464" s="96"/>
      <c r="H464" s="86"/>
    </row>
    <row r="465" spans="1:8">
      <c r="A465" s="86"/>
      <c r="B465" s="86"/>
      <c r="C465" s="86"/>
      <c r="D465" s="86"/>
      <c r="E465" s="24"/>
      <c r="F465" s="25"/>
      <c r="G465" s="96"/>
      <c r="H465" s="86"/>
    </row>
    <row r="466" spans="1:8">
      <c r="A466" s="86"/>
      <c r="B466" s="86"/>
      <c r="C466" s="86"/>
      <c r="D466" s="86"/>
      <c r="E466" s="24"/>
      <c r="F466" s="25"/>
      <c r="G466" s="96"/>
      <c r="H466" s="86"/>
    </row>
    <row r="467" spans="1:8">
      <c r="A467" s="86"/>
      <c r="B467" s="86"/>
      <c r="C467" s="86"/>
      <c r="D467" s="86"/>
      <c r="E467" s="24"/>
      <c r="F467" s="25"/>
      <c r="G467" s="96"/>
      <c r="H467" s="86"/>
    </row>
    <row r="468" spans="1:8">
      <c r="A468" s="86"/>
      <c r="B468" s="86"/>
      <c r="C468" s="86"/>
      <c r="D468" s="86"/>
      <c r="E468" s="91"/>
      <c r="F468" s="82"/>
      <c r="G468" s="96"/>
      <c r="H468" s="86"/>
    </row>
    <row r="469" spans="1:8">
      <c r="A469" s="86"/>
      <c r="B469" s="86"/>
      <c r="C469" s="86"/>
      <c r="D469" s="86"/>
      <c r="E469" s="24"/>
      <c r="F469" s="25"/>
      <c r="G469" s="96"/>
      <c r="H469" s="86"/>
    </row>
    <row r="470" spans="1:8">
      <c r="A470" s="86"/>
      <c r="B470" s="86"/>
      <c r="C470" s="86"/>
      <c r="D470" s="86"/>
      <c r="E470" s="24"/>
      <c r="F470" s="25"/>
      <c r="G470" s="96"/>
      <c r="H470" s="86"/>
    </row>
    <row r="471" spans="1:8">
      <c r="A471" s="86"/>
      <c r="B471" s="86"/>
      <c r="C471" s="86"/>
      <c r="D471" s="86"/>
      <c r="E471" s="91"/>
      <c r="F471" s="48"/>
      <c r="G471" s="96"/>
      <c r="H471" s="86"/>
    </row>
    <row r="472" spans="1:8">
      <c r="A472" s="86"/>
      <c r="B472" s="86"/>
      <c r="C472" s="86"/>
      <c r="D472" s="86"/>
      <c r="E472" s="24"/>
      <c r="F472" s="25"/>
      <c r="G472" s="96"/>
      <c r="H472" s="86"/>
    </row>
    <row r="473" spans="1:8">
      <c r="A473" s="86"/>
      <c r="B473" s="86"/>
      <c r="C473" s="86"/>
      <c r="D473" s="86"/>
      <c r="E473" s="24"/>
      <c r="F473" s="25"/>
      <c r="G473" s="96"/>
      <c r="H473" s="86"/>
    </row>
    <row r="474" spans="1:8">
      <c r="A474" s="86"/>
      <c r="B474" s="86"/>
      <c r="C474" s="86"/>
      <c r="D474" s="86"/>
      <c r="E474" s="24"/>
      <c r="F474" s="25"/>
      <c r="G474" s="96"/>
      <c r="H474" s="86"/>
    </row>
    <row r="475" spans="1:8">
      <c r="A475" s="86"/>
      <c r="B475" s="86"/>
      <c r="C475" s="86"/>
      <c r="D475" s="86"/>
      <c r="E475" s="24"/>
      <c r="F475" s="25"/>
      <c r="G475" s="96"/>
      <c r="H475" s="86"/>
    </row>
    <row r="476" spans="1:8">
      <c r="A476" s="86"/>
      <c r="B476" s="86"/>
      <c r="C476" s="86"/>
      <c r="D476" s="86"/>
      <c r="E476" s="91"/>
      <c r="F476" s="82"/>
      <c r="G476" s="96"/>
      <c r="H476" s="86"/>
    </row>
    <row r="477" spans="1:8">
      <c r="A477" s="86"/>
      <c r="B477" s="86"/>
      <c r="C477" s="86"/>
      <c r="D477" s="86"/>
      <c r="E477" s="24"/>
      <c r="F477" s="25"/>
      <c r="G477" s="96"/>
      <c r="H477" s="86"/>
    </row>
    <row r="478" spans="1:8">
      <c r="A478" s="86"/>
      <c r="B478" s="86"/>
      <c r="C478" s="86"/>
      <c r="D478" s="86"/>
      <c r="E478" s="91"/>
      <c r="F478" s="82"/>
      <c r="G478" s="96"/>
      <c r="H478" s="86"/>
    </row>
    <row r="479" spans="1:8">
      <c r="A479" s="86"/>
      <c r="B479" s="86"/>
      <c r="C479" s="86"/>
      <c r="D479" s="86"/>
      <c r="E479" s="24"/>
      <c r="F479" s="25"/>
      <c r="G479" s="96"/>
      <c r="H479" s="86"/>
    </row>
    <row r="480" spans="1:8">
      <c r="A480" s="86"/>
      <c r="B480" s="86"/>
      <c r="C480" s="86"/>
      <c r="D480" s="86"/>
      <c r="E480" s="91"/>
      <c r="F480" s="82"/>
      <c r="G480" s="96"/>
      <c r="H480" s="86"/>
    </row>
    <row r="481" spans="1:8">
      <c r="A481" s="86"/>
      <c r="B481" s="86"/>
      <c r="C481" s="86"/>
      <c r="D481" s="86"/>
      <c r="E481" s="24"/>
      <c r="F481" s="25"/>
      <c r="G481" s="96"/>
      <c r="H481" s="86"/>
    </row>
    <row r="482" spans="1:8">
      <c r="A482" s="86"/>
      <c r="B482" s="86"/>
      <c r="C482" s="86"/>
      <c r="D482" s="86"/>
      <c r="E482" s="91"/>
      <c r="F482" s="48"/>
      <c r="G482" s="96"/>
      <c r="H482" s="86"/>
    </row>
    <row r="483" spans="1:8">
      <c r="A483" s="86"/>
      <c r="B483" s="86"/>
      <c r="C483" s="86"/>
      <c r="D483" s="86"/>
      <c r="E483" s="24"/>
      <c r="F483" s="25"/>
      <c r="G483" s="96"/>
      <c r="H483" s="86"/>
    </row>
    <row r="484" spans="1:8">
      <c r="A484" s="86"/>
      <c r="B484" s="86"/>
      <c r="C484" s="86"/>
      <c r="D484" s="86"/>
      <c r="E484" s="24"/>
      <c r="F484" s="25"/>
      <c r="G484" s="96"/>
      <c r="H484" s="86"/>
    </row>
    <row r="485" spans="1:8">
      <c r="A485" s="86"/>
      <c r="B485" s="86"/>
      <c r="C485" s="86"/>
      <c r="D485" s="86"/>
      <c r="E485" s="24"/>
      <c r="F485" s="25"/>
      <c r="G485" s="96"/>
      <c r="H485" s="86"/>
    </row>
    <row r="486" spans="1:8">
      <c r="A486" s="86"/>
      <c r="B486" s="86"/>
      <c r="C486" s="86"/>
      <c r="D486" s="86"/>
      <c r="E486" s="24"/>
      <c r="F486" s="25"/>
      <c r="G486" s="96"/>
      <c r="H486" s="86"/>
    </row>
    <row r="487" spans="1:8">
      <c r="A487" s="86"/>
      <c r="B487" s="86"/>
      <c r="C487" s="86"/>
      <c r="D487" s="86"/>
      <c r="E487" s="24"/>
      <c r="F487" s="25"/>
      <c r="G487" s="96"/>
      <c r="H487" s="86"/>
    </row>
    <row r="488" spans="1:8">
      <c r="A488" s="86"/>
      <c r="B488" s="86"/>
      <c r="C488" s="86"/>
      <c r="D488" s="86"/>
      <c r="E488" s="24"/>
      <c r="F488" s="25"/>
      <c r="G488" s="96"/>
      <c r="H488" s="86"/>
    </row>
    <row r="489" spans="1:8">
      <c r="A489" s="86"/>
      <c r="B489" s="86"/>
      <c r="C489" s="86"/>
      <c r="D489" s="86"/>
      <c r="E489" s="24"/>
      <c r="F489" s="25"/>
      <c r="G489" s="96"/>
      <c r="H489" s="86"/>
    </row>
    <row r="490" spans="1:8">
      <c r="A490" s="86"/>
      <c r="B490" s="86"/>
      <c r="C490" s="86"/>
      <c r="D490" s="86"/>
      <c r="E490" s="24"/>
      <c r="F490" s="25"/>
      <c r="G490" s="96"/>
      <c r="H490" s="86"/>
    </row>
    <row r="491" spans="1:8">
      <c r="A491" s="86"/>
      <c r="B491" s="86"/>
      <c r="C491" s="86"/>
      <c r="D491" s="86"/>
      <c r="E491" s="24"/>
      <c r="F491" s="25"/>
      <c r="G491" s="96"/>
      <c r="H491" s="86"/>
    </row>
    <row r="492" spans="1:8">
      <c r="A492" s="86"/>
      <c r="B492" s="86"/>
      <c r="C492" s="86"/>
      <c r="D492" s="86"/>
      <c r="E492" s="88"/>
      <c r="F492" s="82"/>
      <c r="G492" s="96"/>
      <c r="H492" s="86"/>
    </row>
    <row r="493" spans="1:8">
      <c r="A493" s="86"/>
      <c r="B493" s="86"/>
      <c r="C493" s="86"/>
      <c r="D493" s="86"/>
      <c r="E493" s="88"/>
      <c r="F493" s="48"/>
      <c r="G493" s="96"/>
      <c r="H493" s="86"/>
    </row>
    <row r="494" spans="1:8">
      <c r="A494" s="86"/>
      <c r="B494" s="86"/>
      <c r="C494" s="86"/>
      <c r="D494" s="86"/>
      <c r="E494" s="24"/>
      <c r="F494" s="25"/>
      <c r="G494" s="96"/>
      <c r="H494" s="86"/>
    </row>
    <row r="495" spans="1:8">
      <c r="A495" s="86"/>
      <c r="B495" s="86"/>
      <c r="C495" s="86"/>
      <c r="D495" s="86"/>
      <c r="E495" s="24"/>
      <c r="F495" s="25"/>
      <c r="G495" s="96"/>
      <c r="H495" s="86"/>
    </row>
    <row r="496" spans="1:8">
      <c r="A496" s="86"/>
      <c r="B496" s="86"/>
      <c r="C496" s="86"/>
      <c r="D496" s="86"/>
      <c r="E496" s="24"/>
      <c r="F496" s="25"/>
      <c r="G496" s="96"/>
      <c r="H496" s="86"/>
    </row>
    <row r="497" spans="1:8">
      <c r="A497" s="86"/>
      <c r="B497" s="86"/>
      <c r="C497" s="86"/>
      <c r="D497" s="86"/>
      <c r="E497" s="24"/>
      <c r="F497" s="25"/>
      <c r="G497" s="96"/>
      <c r="H497" s="86"/>
    </row>
    <row r="498" spans="1:8">
      <c r="A498" s="86"/>
      <c r="B498" s="86"/>
      <c r="C498" s="86"/>
      <c r="D498" s="86"/>
      <c r="E498" s="24"/>
      <c r="F498" s="25"/>
      <c r="G498" s="96"/>
      <c r="H498" s="86"/>
    </row>
    <row r="499" spans="1:8">
      <c r="A499" s="86"/>
      <c r="B499" s="86"/>
      <c r="C499" s="86"/>
      <c r="D499" s="86"/>
      <c r="E499" s="24"/>
      <c r="F499" s="25"/>
      <c r="G499" s="96"/>
      <c r="H499" s="86"/>
    </row>
    <row r="500" spans="1:8">
      <c r="A500" s="86"/>
      <c r="B500" s="86"/>
      <c r="C500" s="86"/>
      <c r="D500" s="86"/>
      <c r="E500" s="24"/>
      <c r="F500" s="25"/>
      <c r="G500" s="96"/>
      <c r="H500" s="86"/>
    </row>
    <row r="501" spans="1:8">
      <c r="A501" s="86"/>
      <c r="B501" s="86"/>
      <c r="C501" s="86"/>
      <c r="D501" s="86"/>
      <c r="E501" s="24"/>
      <c r="F501" s="25"/>
      <c r="G501" s="96"/>
      <c r="H501" s="86"/>
    </row>
    <row r="502" spans="1:8">
      <c r="A502" s="86"/>
      <c r="B502" s="86"/>
      <c r="C502" s="86"/>
      <c r="D502" s="86"/>
      <c r="E502" s="88"/>
      <c r="F502" s="82"/>
      <c r="G502" s="96"/>
      <c r="H502" s="86"/>
    </row>
    <row r="503" spans="1:8">
      <c r="A503" s="86"/>
      <c r="B503" s="86"/>
      <c r="C503" s="86"/>
      <c r="D503" s="86"/>
      <c r="E503" s="24"/>
      <c r="F503" s="25"/>
      <c r="G503" s="96"/>
      <c r="H503" s="86"/>
    </row>
    <row r="504" spans="1:8">
      <c r="A504" s="86"/>
      <c r="B504" s="86"/>
      <c r="C504" s="86"/>
      <c r="D504" s="86"/>
      <c r="E504" s="24"/>
      <c r="F504" s="25"/>
      <c r="G504" s="96"/>
      <c r="H504" s="86"/>
    </row>
    <row r="505" spans="1:8">
      <c r="A505" s="86"/>
      <c r="B505" s="86"/>
      <c r="C505" s="86"/>
      <c r="D505" s="86"/>
      <c r="E505" s="24"/>
      <c r="F505" s="25"/>
      <c r="G505" s="96"/>
      <c r="H505" s="86"/>
    </row>
    <row r="506" spans="1:8">
      <c r="A506" s="86"/>
      <c r="B506" s="86"/>
      <c r="C506" s="86"/>
      <c r="D506" s="86"/>
      <c r="E506" s="88"/>
      <c r="F506" s="82"/>
      <c r="G506" s="96"/>
      <c r="H506" s="86"/>
    </row>
    <row r="507" spans="1:8">
      <c r="A507" s="86"/>
      <c r="B507" s="86"/>
      <c r="C507" s="86"/>
      <c r="D507" s="86"/>
      <c r="E507" s="88"/>
      <c r="F507" s="97"/>
      <c r="G507" s="96"/>
      <c r="H507" s="86"/>
    </row>
    <row r="508" spans="1:8">
      <c r="A508" s="86"/>
      <c r="B508" s="86"/>
      <c r="C508" s="86"/>
      <c r="D508" s="86"/>
      <c r="E508" s="24"/>
      <c r="F508" s="25"/>
      <c r="G508" s="96"/>
      <c r="H508" s="86"/>
    </row>
    <row r="509" spans="1:8">
      <c r="A509" s="86"/>
      <c r="B509" s="86"/>
      <c r="C509" s="86"/>
      <c r="D509" s="86"/>
      <c r="E509" s="24"/>
      <c r="F509" s="25"/>
      <c r="G509" s="96"/>
      <c r="H509" s="86"/>
    </row>
    <row r="510" spans="1:8">
      <c r="A510" s="86"/>
      <c r="B510" s="86"/>
      <c r="C510" s="86"/>
      <c r="D510" s="86"/>
      <c r="E510" s="24"/>
      <c r="F510" s="25"/>
      <c r="G510" s="96"/>
      <c r="H510" s="86"/>
    </row>
    <row r="511" spans="1:8">
      <c r="A511" s="86"/>
      <c r="B511" s="86"/>
      <c r="C511" s="86"/>
      <c r="D511" s="86"/>
      <c r="E511" s="24"/>
      <c r="F511" s="25"/>
      <c r="G511" s="96"/>
      <c r="H511" s="86"/>
    </row>
    <row r="512" spans="1:8">
      <c r="A512" s="86"/>
      <c r="B512" s="86"/>
      <c r="C512" s="86"/>
      <c r="D512" s="86"/>
      <c r="E512" s="88"/>
      <c r="F512" s="82"/>
      <c r="G512" s="96"/>
      <c r="H512" s="86"/>
    </row>
    <row r="513" spans="1:8">
      <c r="A513" s="86"/>
      <c r="B513" s="86"/>
      <c r="C513" s="86"/>
      <c r="D513" s="86"/>
      <c r="E513" s="24"/>
      <c r="F513" s="25"/>
      <c r="G513" s="96"/>
      <c r="H513" s="86"/>
    </row>
    <row r="514" spans="1:8">
      <c r="A514" s="86"/>
      <c r="B514" s="86"/>
      <c r="C514" s="86"/>
      <c r="D514" s="86"/>
      <c r="E514" s="24"/>
      <c r="F514" s="25"/>
      <c r="G514" s="96"/>
      <c r="H514" s="86"/>
    </row>
    <row r="515" spans="1:8">
      <c r="A515" s="86"/>
      <c r="B515" s="86"/>
      <c r="C515" s="86"/>
      <c r="D515" s="86"/>
      <c r="E515" s="24"/>
      <c r="F515" s="25"/>
      <c r="G515" s="96"/>
      <c r="H515" s="86"/>
    </row>
    <row r="516" spans="1:8">
      <c r="A516" s="86"/>
      <c r="B516" s="86"/>
      <c r="C516" s="86"/>
      <c r="D516" s="86"/>
      <c r="E516" s="24"/>
      <c r="F516" s="25"/>
      <c r="G516" s="96"/>
      <c r="H516" s="86"/>
    </row>
    <row r="517" spans="1:8">
      <c r="A517" s="86"/>
      <c r="B517" s="86"/>
      <c r="C517" s="86"/>
      <c r="D517" s="86"/>
      <c r="E517" s="24"/>
      <c r="F517" s="25"/>
      <c r="G517" s="96"/>
      <c r="H517" s="86"/>
    </row>
    <row r="518" spans="1:8">
      <c r="A518" s="86"/>
      <c r="B518" s="86"/>
      <c r="C518" s="86"/>
      <c r="D518" s="86"/>
      <c r="E518" s="24"/>
      <c r="F518" s="25"/>
      <c r="G518" s="96"/>
      <c r="H518" s="86"/>
    </row>
    <row r="519" spans="1:8">
      <c r="A519" s="86"/>
      <c r="B519" s="86"/>
      <c r="C519" s="86"/>
      <c r="D519" s="86"/>
      <c r="E519" s="24"/>
      <c r="F519" s="25"/>
      <c r="G519" s="96"/>
      <c r="H519" s="86"/>
    </row>
    <row r="520" spans="1:8">
      <c r="A520" s="86"/>
      <c r="B520" s="86"/>
      <c r="C520" s="86"/>
      <c r="D520" s="86"/>
      <c r="E520" s="24"/>
      <c r="F520" s="25"/>
      <c r="G520" s="96"/>
      <c r="H520" s="86"/>
    </row>
    <row r="521" spans="1:8">
      <c r="A521" s="86"/>
      <c r="B521" s="86"/>
      <c r="C521" s="86"/>
      <c r="D521" s="86"/>
      <c r="E521" s="24"/>
      <c r="F521" s="25"/>
      <c r="G521" s="96"/>
      <c r="H521" s="86"/>
    </row>
    <row r="522" spans="1:8">
      <c r="A522" s="86"/>
      <c r="B522" s="86"/>
      <c r="C522" s="86"/>
      <c r="D522" s="86"/>
      <c r="E522" s="24"/>
      <c r="F522" s="25"/>
      <c r="G522" s="96"/>
      <c r="H522" s="86"/>
    </row>
    <row r="523" spans="1:8">
      <c r="A523" s="86"/>
      <c r="B523" s="86"/>
      <c r="C523" s="86"/>
      <c r="D523" s="86"/>
      <c r="E523" s="91"/>
      <c r="F523" s="48"/>
      <c r="G523" s="96"/>
      <c r="H523" s="86"/>
    </row>
    <row r="524" spans="1:8">
      <c r="A524" s="86"/>
      <c r="B524" s="86"/>
      <c r="C524" s="86"/>
      <c r="D524" s="86"/>
      <c r="E524" s="24"/>
      <c r="F524" s="25"/>
      <c r="G524" s="96"/>
      <c r="H524" s="86"/>
    </row>
    <row r="525" spans="1:8">
      <c r="A525" s="86"/>
      <c r="B525" s="86"/>
      <c r="C525" s="86"/>
      <c r="D525" s="86"/>
      <c r="E525" s="24"/>
      <c r="F525" s="25"/>
      <c r="G525" s="96"/>
      <c r="H525" s="86"/>
    </row>
    <row r="526" spans="1:8">
      <c r="A526" s="86"/>
      <c r="B526" s="86"/>
      <c r="C526" s="86"/>
      <c r="D526" s="86"/>
      <c r="E526" s="24"/>
      <c r="F526" s="25"/>
      <c r="G526" s="96"/>
      <c r="H526" s="86"/>
    </row>
    <row r="527" spans="1:8">
      <c r="A527" s="86"/>
      <c r="B527" s="86"/>
      <c r="C527" s="86"/>
      <c r="D527" s="86"/>
      <c r="E527" s="24"/>
      <c r="F527" s="25"/>
      <c r="G527" s="96"/>
      <c r="H527" s="86"/>
    </row>
    <row r="528" spans="1:8">
      <c r="A528" s="86"/>
      <c r="B528" s="86"/>
      <c r="C528" s="86"/>
      <c r="D528" s="86"/>
      <c r="E528" s="24"/>
      <c r="F528" s="25"/>
      <c r="G528" s="96"/>
      <c r="H528" s="86"/>
    </row>
    <row r="529" spans="1:8">
      <c r="A529" s="86"/>
      <c r="B529" s="86"/>
      <c r="C529" s="86"/>
      <c r="D529" s="86"/>
      <c r="E529" s="24"/>
      <c r="F529" s="25"/>
      <c r="G529" s="96"/>
      <c r="H529" s="86"/>
    </row>
    <row r="530" spans="1:8">
      <c r="A530" s="86"/>
      <c r="B530" s="86"/>
      <c r="C530" s="86"/>
      <c r="D530" s="86"/>
      <c r="E530" s="24"/>
      <c r="F530" s="25"/>
      <c r="G530" s="96"/>
      <c r="H530" s="86"/>
    </row>
    <row r="531" spans="1:8">
      <c r="A531" s="86"/>
      <c r="B531" s="86"/>
      <c r="C531" s="86"/>
      <c r="D531" s="86"/>
      <c r="E531" s="91"/>
      <c r="F531" s="82"/>
      <c r="G531" s="96"/>
      <c r="H531" s="86"/>
    </row>
    <row r="532" spans="1:8">
      <c r="A532" s="86"/>
      <c r="B532" s="86"/>
      <c r="C532" s="86"/>
      <c r="D532" s="86"/>
      <c r="E532" s="24"/>
      <c r="F532" s="25"/>
      <c r="G532" s="96"/>
      <c r="H532" s="86"/>
    </row>
    <row r="533" spans="1:8">
      <c r="A533" s="86"/>
      <c r="B533" s="86"/>
      <c r="C533" s="86"/>
      <c r="D533" s="86"/>
      <c r="E533" s="24"/>
      <c r="F533" s="25"/>
      <c r="G533" s="96"/>
      <c r="H533" s="86"/>
    </row>
    <row r="534" spans="1:8">
      <c r="A534" s="86"/>
      <c r="B534" s="86"/>
      <c r="C534" s="86"/>
      <c r="D534" s="86"/>
      <c r="E534" s="24"/>
      <c r="F534" s="25"/>
      <c r="G534" s="96"/>
      <c r="H534" s="86"/>
    </row>
    <row r="535" spans="1:8">
      <c r="A535" s="86"/>
      <c r="B535" s="86"/>
      <c r="C535" s="86"/>
      <c r="D535" s="86"/>
      <c r="E535" s="24"/>
      <c r="F535" s="25"/>
      <c r="G535" s="96"/>
      <c r="H535" s="86"/>
    </row>
    <row r="536" spans="1:8">
      <c r="A536" s="86"/>
      <c r="B536" s="86"/>
      <c r="C536" s="86"/>
      <c r="D536" s="86"/>
      <c r="E536" s="24"/>
      <c r="F536" s="25"/>
      <c r="G536" s="96"/>
      <c r="H536" s="86"/>
    </row>
    <row r="537" spans="1:8">
      <c r="A537" s="86"/>
      <c r="B537" s="86"/>
      <c r="C537" s="86"/>
      <c r="D537" s="86"/>
      <c r="E537" s="24"/>
      <c r="F537" s="25"/>
      <c r="G537" s="96"/>
      <c r="H537" s="86"/>
    </row>
    <row r="538" spans="1:8">
      <c r="A538" s="86"/>
      <c r="B538" s="86"/>
      <c r="C538" s="86"/>
      <c r="D538" s="86"/>
      <c r="E538" s="91"/>
      <c r="F538" s="48"/>
      <c r="G538" s="96"/>
      <c r="H538" s="86"/>
    </row>
    <row r="539" spans="1:8">
      <c r="A539" s="86"/>
      <c r="B539" s="86"/>
      <c r="C539" s="86"/>
      <c r="D539" s="86"/>
      <c r="E539" s="24"/>
      <c r="F539" s="25"/>
      <c r="G539" s="96"/>
      <c r="H539" s="86"/>
    </row>
    <row r="540" spans="1:8">
      <c r="A540" s="86"/>
      <c r="B540" s="86"/>
      <c r="C540" s="86"/>
      <c r="D540" s="86"/>
      <c r="E540" s="24"/>
      <c r="F540" s="25"/>
      <c r="G540" s="96"/>
      <c r="H540" s="86"/>
    </row>
    <row r="541" spans="1:8">
      <c r="A541" s="86"/>
      <c r="B541" s="86"/>
      <c r="C541" s="86"/>
      <c r="D541" s="86"/>
      <c r="E541" s="24"/>
      <c r="F541" s="25"/>
      <c r="G541" s="96"/>
      <c r="H541" s="86"/>
    </row>
    <row r="542" spans="1:8">
      <c r="A542" s="86"/>
      <c r="B542" s="86"/>
      <c r="C542" s="86"/>
      <c r="D542" s="86"/>
      <c r="E542" s="24"/>
      <c r="F542" s="25"/>
      <c r="G542" s="96"/>
      <c r="H542" s="86"/>
    </row>
    <row r="543" spans="1:8">
      <c r="A543" s="86"/>
      <c r="B543" s="86"/>
      <c r="C543" s="86"/>
      <c r="D543" s="86"/>
      <c r="E543" s="88"/>
      <c r="F543" s="48"/>
      <c r="G543" s="96"/>
      <c r="H543" s="86"/>
    </row>
    <row r="544" spans="1:8">
      <c r="A544" s="86"/>
      <c r="B544" s="86"/>
      <c r="C544" s="86"/>
      <c r="D544" s="86"/>
      <c r="E544" s="24"/>
      <c r="F544" s="25"/>
      <c r="G544" s="96"/>
      <c r="H544" s="86"/>
    </row>
    <row r="545" spans="1:8">
      <c r="A545" s="86"/>
      <c r="B545" s="86"/>
      <c r="C545" s="86"/>
      <c r="D545" s="86"/>
      <c r="E545" s="24"/>
      <c r="F545" s="25"/>
      <c r="G545" s="96"/>
      <c r="H545" s="86"/>
    </row>
    <row r="546" spans="1:8">
      <c r="A546" s="86"/>
      <c r="B546" s="86"/>
      <c r="C546" s="86"/>
      <c r="D546" s="86"/>
      <c r="E546" s="24"/>
      <c r="F546" s="25"/>
      <c r="G546" s="96"/>
      <c r="H546" s="86"/>
    </row>
    <row r="547" spans="1:8">
      <c r="A547" s="86"/>
      <c r="B547" s="86"/>
      <c r="C547" s="86"/>
      <c r="D547" s="86"/>
      <c r="E547" s="24"/>
      <c r="F547" s="25"/>
      <c r="G547" s="96"/>
      <c r="H547" s="86"/>
    </row>
    <row r="548" spans="1:8">
      <c r="A548" s="86"/>
      <c r="B548" s="86"/>
      <c r="C548" s="86"/>
      <c r="D548" s="86"/>
      <c r="E548" s="24"/>
      <c r="F548" s="25"/>
      <c r="G548" s="96"/>
      <c r="H548" s="86"/>
    </row>
    <row r="549" spans="1:8">
      <c r="A549" s="86"/>
      <c r="B549" s="86"/>
      <c r="C549" s="86"/>
      <c r="D549" s="86"/>
      <c r="E549" s="24"/>
      <c r="F549" s="25"/>
      <c r="G549" s="96"/>
      <c r="H549" s="86"/>
    </row>
    <row r="550" spans="1:8">
      <c r="A550" s="86"/>
      <c r="B550" s="86"/>
      <c r="C550" s="86"/>
      <c r="D550" s="86"/>
      <c r="E550" s="88"/>
      <c r="F550" s="82"/>
      <c r="G550" s="96"/>
      <c r="H550" s="86"/>
    </row>
    <row r="551" spans="1:8">
      <c r="A551" s="86"/>
      <c r="B551" s="86"/>
      <c r="C551" s="86"/>
      <c r="D551" s="86"/>
      <c r="E551" s="24"/>
      <c r="F551" s="25"/>
      <c r="G551" s="96"/>
      <c r="H551" s="86"/>
    </row>
    <row r="552" spans="1:8">
      <c r="A552" s="86"/>
      <c r="B552" s="86"/>
      <c r="C552" s="86"/>
      <c r="D552" s="86"/>
      <c r="E552" s="24"/>
      <c r="F552" s="25"/>
      <c r="G552" s="96"/>
      <c r="H552" s="86"/>
    </row>
    <row r="553" spans="1:8">
      <c r="A553" s="86"/>
      <c r="B553" s="86"/>
      <c r="C553" s="86"/>
      <c r="D553" s="86"/>
      <c r="E553" s="24"/>
      <c r="F553" s="25"/>
      <c r="G553" s="96"/>
      <c r="H553" s="86"/>
    </row>
    <row r="554" spans="1:8">
      <c r="A554" s="86"/>
      <c r="B554" s="86"/>
      <c r="C554" s="86"/>
      <c r="D554" s="86"/>
      <c r="E554" s="24"/>
      <c r="F554" s="25"/>
      <c r="G554" s="96"/>
      <c r="H554" s="86"/>
    </row>
    <row r="555" spans="1:8">
      <c r="A555" s="86"/>
      <c r="B555" s="86"/>
      <c r="C555" s="86"/>
      <c r="D555" s="86"/>
      <c r="E555" s="91"/>
      <c r="F555" s="48"/>
      <c r="G555" s="96"/>
      <c r="H555" s="86"/>
    </row>
    <row r="556" spans="1:8">
      <c r="A556" s="86"/>
      <c r="B556" s="86"/>
      <c r="C556" s="86"/>
      <c r="D556" s="86"/>
      <c r="E556" s="24"/>
      <c r="F556" s="25"/>
      <c r="G556" s="96"/>
      <c r="H556" s="86"/>
    </row>
    <row r="557" spans="1:8">
      <c r="A557" s="86"/>
      <c r="B557" s="86"/>
      <c r="C557" s="86"/>
      <c r="D557" s="86"/>
      <c r="E557" s="24"/>
      <c r="F557" s="25"/>
      <c r="G557" s="96"/>
      <c r="H557" s="86"/>
    </row>
    <row r="558" spans="1:8">
      <c r="A558" s="86"/>
      <c r="B558" s="86"/>
      <c r="C558" s="86"/>
      <c r="D558" s="86"/>
      <c r="E558" s="88"/>
      <c r="F558" s="48"/>
      <c r="G558" s="96"/>
      <c r="H558" s="86"/>
    </row>
    <row r="559" spans="1:8">
      <c r="A559" s="86"/>
      <c r="B559" s="86"/>
      <c r="C559" s="86"/>
      <c r="D559" s="86"/>
      <c r="E559" s="24"/>
      <c r="F559" s="25"/>
      <c r="G559" s="96"/>
      <c r="H559" s="86"/>
    </row>
    <row r="560" spans="1:8">
      <c r="A560" s="86"/>
      <c r="B560" s="86"/>
      <c r="C560" s="86"/>
      <c r="D560" s="86"/>
      <c r="E560" s="24"/>
      <c r="F560" s="25"/>
      <c r="G560" s="96"/>
      <c r="H560" s="86"/>
    </row>
    <row r="561" spans="1:8">
      <c r="A561" s="86"/>
      <c r="B561" s="86"/>
      <c r="C561" s="86"/>
      <c r="D561" s="86"/>
      <c r="E561" s="24"/>
      <c r="F561" s="25"/>
      <c r="G561" s="96"/>
      <c r="H561" s="86"/>
    </row>
    <row r="562" spans="1:8">
      <c r="A562" s="86"/>
      <c r="B562" s="86"/>
      <c r="C562" s="86"/>
      <c r="D562" s="86"/>
      <c r="E562" s="91"/>
      <c r="F562" s="48"/>
      <c r="G562" s="96"/>
      <c r="H562" s="86"/>
    </row>
    <row r="563" spans="1:8">
      <c r="A563" s="86"/>
      <c r="B563" s="86"/>
      <c r="C563" s="86"/>
      <c r="D563" s="86"/>
      <c r="E563" s="24"/>
      <c r="F563" s="25"/>
      <c r="G563" s="96"/>
      <c r="H563" s="86"/>
    </row>
    <row r="564" spans="1:8">
      <c r="A564" s="86"/>
      <c r="B564" s="86"/>
      <c r="C564" s="86"/>
      <c r="D564" s="86"/>
      <c r="E564" s="24"/>
      <c r="F564" s="25"/>
      <c r="G564" s="96"/>
      <c r="H564" s="86"/>
    </row>
    <row r="565" spans="1:8">
      <c r="A565" s="86"/>
      <c r="B565" s="86"/>
      <c r="C565" s="86"/>
      <c r="D565" s="86"/>
      <c r="E565" s="24"/>
      <c r="F565" s="25"/>
      <c r="G565" s="96"/>
      <c r="H565" s="86"/>
    </row>
    <row r="566" spans="1:8">
      <c r="A566" s="86"/>
      <c r="B566" s="86"/>
      <c r="C566" s="86"/>
      <c r="D566" s="86"/>
      <c r="E566" s="24"/>
      <c r="F566" s="25"/>
      <c r="G566" s="96"/>
      <c r="H566" s="86"/>
    </row>
    <row r="567" spans="1:8">
      <c r="A567" s="86"/>
      <c r="B567" s="86"/>
      <c r="C567" s="86"/>
      <c r="D567" s="86"/>
      <c r="E567" s="88"/>
      <c r="F567" s="48"/>
      <c r="G567" s="96"/>
      <c r="H567" s="86"/>
    </row>
    <row r="568" spans="1:8">
      <c r="A568" s="86"/>
      <c r="B568" s="86"/>
      <c r="C568" s="86"/>
      <c r="D568" s="86"/>
      <c r="E568" s="24"/>
      <c r="F568" s="25"/>
      <c r="G568" s="96"/>
      <c r="H568" s="86"/>
    </row>
    <row r="569" spans="1:8">
      <c r="A569" s="86"/>
      <c r="B569" s="86"/>
      <c r="C569" s="86"/>
      <c r="D569" s="86"/>
      <c r="E569" s="24"/>
      <c r="F569" s="25"/>
      <c r="G569" s="96"/>
      <c r="H569" s="86"/>
    </row>
    <row r="570" spans="1:8">
      <c r="A570" s="86"/>
      <c r="B570" s="86"/>
      <c r="C570" s="86"/>
      <c r="D570" s="86"/>
      <c r="E570" s="24"/>
      <c r="F570" s="25"/>
      <c r="G570" s="96"/>
      <c r="H570" s="86"/>
    </row>
    <row r="571" spans="1:8">
      <c r="A571" s="86"/>
      <c r="B571" s="86"/>
      <c r="C571" s="86"/>
      <c r="D571" s="86"/>
      <c r="E571" s="88"/>
      <c r="F571" s="48"/>
      <c r="G571" s="96"/>
      <c r="H571" s="86"/>
    </row>
    <row r="572" spans="1:8">
      <c r="A572" s="86"/>
      <c r="B572" s="86"/>
      <c r="C572" s="86"/>
      <c r="D572" s="86"/>
      <c r="E572" s="24"/>
      <c r="F572" s="25"/>
      <c r="G572" s="96"/>
      <c r="H572" s="86"/>
    </row>
    <row r="573" spans="1:8">
      <c r="A573" s="86"/>
      <c r="B573" s="86"/>
      <c r="C573" s="86"/>
      <c r="D573" s="86"/>
      <c r="E573" s="88"/>
      <c r="F573" s="82"/>
      <c r="G573" s="96"/>
      <c r="H573" s="86"/>
    </row>
    <row r="574" spans="1:8">
      <c r="A574" s="86"/>
      <c r="B574" s="86"/>
      <c r="C574" s="86"/>
      <c r="D574" s="86"/>
      <c r="E574" s="24"/>
      <c r="F574" s="25"/>
      <c r="G574" s="96"/>
      <c r="H574" s="86"/>
    </row>
    <row r="575" spans="1:8">
      <c r="A575" s="86"/>
      <c r="B575" s="86"/>
      <c r="C575" s="86"/>
      <c r="D575" s="86"/>
      <c r="E575" s="88"/>
      <c r="F575" s="82"/>
      <c r="G575" s="96"/>
      <c r="H575" s="86"/>
    </row>
    <row r="576" spans="1:8">
      <c r="A576" s="86"/>
      <c r="B576" s="86"/>
      <c r="C576" s="86"/>
      <c r="D576" s="86"/>
      <c r="E576" s="91"/>
      <c r="F576" s="82"/>
      <c r="G576" s="96"/>
      <c r="H576" s="86"/>
    </row>
    <row r="577" spans="1:8">
      <c r="A577" s="86"/>
      <c r="B577" s="86"/>
      <c r="C577" s="86"/>
      <c r="D577" s="86"/>
      <c r="E577" s="24"/>
      <c r="F577" s="25"/>
      <c r="G577" s="96"/>
      <c r="H577" s="86"/>
    </row>
    <row r="578" spans="1:8">
      <c r="A578" s="86"/>
      <c r="B578" s="86"/>
      <c r="C578" s="86"/>
      <c r="D578" s="86"/>
      <c r="E578" s="88"/>
      <c r="F578" s="82"/>
      <c r="G578" s="96"/>
      <c r="H578" s="86"/>
    </row>
    <row r="579" spans="1:8">
      <c r="A579" s="86"/>
      <c r="B579" s="86"/>
      <c r="C579" s="86"/>
      <c r="D579" s="86"/>
      <c r="E579" s="24"/>
      <c r="F579" s="25"/>
      <c r="G579" s="96"/>
      <c r="H579" s="86"/>
    </row>
    <row r="580" spans="1:8">
      <c r="A580" s="86"/>
      <c r="B580" s="86"/>
      <c r="C580" s="86"/>
      <c r="D580" s="86"/>
      <c r="E580" s="88"/>
      <c r="F580" s="82"/>
      <c r="G580" s="96"/>
      <c r="H580" s="86"/>
    </row>
    <row r="581" spans="1:8">
      <c r="A581" s="86"/>
      <c r="B581" s="86"/>
      <c r="C581" s="86"/>
      <c r="D581" s="86"/>
      <c r="E581" s="24"/>
      <c r="F581" s="25"/>
      <c r="G581" s="96"/>
      <c r="H581" s="86"/>
    </row>
    <row r="582" spans="1:8">
      <c r="A582" s="86"/>
      <c r="B582" s="86"/>
      <c r="C582" s="86"/>
      <c r="D582" s="86"/>
      <c r="E582" s="24"/>
      <c r="F582" s="25"/>
      <c r="G582" s="96"/>
      <c r="H582" s="86"/>
    </row>
    <row r="583" spans="1:8">
      <c r="A583" s="86"/>
      <c r="B583" s="86"/>
      <c r="C583" s="86"/>
      <c r="D583" s="86"/>
      <c r="E583" s="91"/>
      <c r="F583" s="48"/>
      <c r="G583" s="96"/>
      <c r="H583" s="86"/>
    </row>
    <row r="584" spans="1:8">
      <c r="A584" s="86"/>
      <c r="B584" s="86"/>
      <c r="C584" s="86"/>
      <c r="D584" s="86"/>
      <c r="E584" s="24"/>
      <c r="F584" s="25"/>
      <c r="G584" s="96"/>
      <c r="H584" s="86"/>
    </row>
    <row r="585" spans="1:8">
      <c r="A585" s="86"/>
      <c r="B585" s="86"/>
      <c r="C585" s="86"/>
      <c r="D585" s="86"/>
      <c r="E585" s="24"/>
      <c r="F585" s="25"/>
      <c r="G585" s="96"/>
      <c r="H585" s="86"/>
    </row>
    <row r="586" spans="1:8">
      <c r="A586" s="86"/>
      <c r="B586" s="86"/>
      <c r="C586" s="86"/>
      <c r="D586" s="86"/>
      <c r="E586" s="24"/>
      <c r="F586" s="25"/>
      <c r="G586" s="96"/>
      <c r="H586" s="86"/>
    </row>
    <row r="587" spans="1:8">
      <c r="A587" s="86"/>
      <c r="B587" s="86"/>
      <c r="C587" s="86"/>
      <c r="D587" s="86"/>
      <c r="E587" s="24"/>
      <c r="F587" s="25"/>
      <c r="G587" s="96"/>
      <c r="H587" s="86"/>
    </row>
    <row r="588" spans="1:8">
      <c r="A588" s="86"/>
      <c r="B588" s="86"/>
      <c r="C588" s="86"/>
      <c r="D588" s="86"/>
      <c r="E588" s="24"/>
      <c r="F588" s="25"/>
      <c r="G588" s="96"/>
      <c r="H588" s="86"/>
    </row>
    <row r="589" spans="1:8">
      <c r="A589" s="86"/>
      <c r="B589" s="86"/>
      <c r="C589" s="86"/>
      <c r="D589" s="86"/>
      <c r="E589" s="24"/>
      <c r="F589" s="25"/>
      <c r="G589" s="96"/>
      <c r="H589" s="86"/>
    </row>
    <row r="590" spans="1:8">
      <c r="A590" s="86"/>
      <c r="B590" s="86"/>
      <c r="C590" s="86"/>
      <c r="D590" s="86"/>
      <c r="E590" s="24"/>
      <c r="F590" s="25"/>
      <c r="G590" s="96"/>
      <c r="H590" s="86"/>
    </row>
    <row r="591" spans="1:8">
      <c r="A591" s="86"/>
      <c r="B591" s="86"/>
      <c r="C591" s="86"/>
      <c r="D591" s="86"/>
      <c r="E591" s="24"/>
      <c r="F591" s="25"/>
      <c r="G591" s="96"/>
      <c r="H591" s="86"/>
    </row>
    <row r="592" spans="1:8">
      <c r="A592" s="86"/>
      <c r="B592" s="86"/>
      <c r="C592" s="86"/>
      <c r="D592" s="86"/>
      <c r="E592" s="91"/>
      <c r="F592" s="82"/>
      <c r="G592" s="96"/>
      <c r="H592" s="86"/>
    </row>
    <row r="593" spans="1:8">
      <c r="A593" s="86"/>
      <c r="B593" s="86"/>
      <c r="C593" s="86"/>
      <c r="D593" s="86"/>
      <c r="E593" s="24"/>
      <c r="F593" s="25"/>
      <c r="G593" s="96"/>
      <c r="H593" s="86"/>
    </row>
    <row r="594" spans="1:8">
      <c r="A594" s="86"/>
      <c r="B594" s="86"/>
      <c r="C594" s="86"/>
      <c r="D594" s="86"/>
      <c r="E594" s="24"/>
      <c r="F594" s="25"/>
      <c r="G594" s="96"/>
      <c r="H594" s="86"/>
    </row>
    <row r="595" spans="1:8">
      <c r="A595" s="86"/>
      <c r="B595" s="86"/>
      <c r="C595" s="86"/>
      <c r="D595" s="86"/>
      <c r="E595" s="24"/>
      <c r="F595" s="25"/>
      <c r="G595" s="96"/>
      <c r="H595" s="86"/>
    </row>
    <row r="596" spans="1:8">
      <c r="A596" s="86"/>
      <c r="B596" s="86"/>
      <c r="C596" s="86"/>
      <c r="D596" s="86"/>
      <c r="E596" s="24"/>
      <c r="F596" s="25"/>
      <c r="G596" s="96"/>
      <c r="H596" s="86"/>
    </row>
    <row r="597" spans="1:8">
      <c r="A597" s="86"/>
      <c r="B597" s="86"/>
      <c r="C597" s="86"/>
      <c r="D597" s="86"/>
      <c r="E597" s="24"/>
      <c r="F597" s="25"/>
      <c r="G597" s="96"/>
      <c r="H597" s="86"/>
    </row>
    <row r="598" spans="1:8">
      <c r="A598" s="86"/>
      <c r="B598" s="86"/>
      <c r="C598" s="86"/>
      <c r="D598" s="86"/>
      <c r="E598" s="24"/>
      <c r="F598" s="25"/>
      <c r="G598" s="96"/>
      <c r="H598" s="86"/>
    </row>
    <row r="599" spans="1:8">
      <c r="A599" s="86"/>
      <c r="B599" s="86"/>
      <c r="C599" s="86"/>
      <c r="D599" s="86"/>
      <c r="E599" s="24"/>
      <c r="F599" s="25"/>
      <c r="G599" s="96"/>
      <c r="H599" s="86"/>
    </row>
    <row r="600" spans="1:8">
      <c r="A600" s="86"/>
      <c r="B600" s="86"/>
      <c r="C600" s="86"/>
      <c r="D600" s="86"/>
      <c r="E600" s="91"/>
      <c r="F600" s="48"/>
      <c r="G600" s="96"/>
      <c r="H600" s="86"/>
    </row>
    <row r="601" spans="1:8">
      <c r="A601" s="86"/>
      <c r="B601" s="86"/>
      <c r="C601" s="86"/>
      <c r="D601" s="86"/>
      <c r="E601" s="24"/>
      <c r="F601" s="25"/>
      <c r="G601" s="96"/>
      <c r="H601" s="86"/>
    </row>
    <row r="602" spans="1:8">
      <c r="A602" s="86"/>
      <c r="B602" s="86"/>
      <c r="C602" s="86"/>
      <c r="D602" s="86"/>
      <c r="E602" s="24"/>
      <c r="F602" s="25"/>
      <c r="G602" s="96"/>
      <c r="H602" s="86"/>
    </row>
    <row r="603" spans="1:8">
      <c r="A603" s="86"/>
      <c r="B603" s="86"/>
      <c r="C603" s="86"/>
      <c r="D603" s="86"/>
      <c r="E603" s="24"/>
      <c r="F603" s="25"/>
      <c r="G603" s="96"/>
      <c r="H603" s="86"/>
    </row>
    <row r="604" spans="1:8">
      <c r="A604" s="86"/>
      <c r="B604" s="86"/>
      <c r="C604" s="86"/>
      <c r="D604" s="86"/>
      <c r="E604" s="24"/>
      <c r="F604" s="25"/>
      <c r="G604" s="96"/>
      <c r="H604" s="86"/>
    </row>
    <row r="605" spans="1:8">
      <c r="A605" s="86"/>
      <c r="B605" s="86"/>
      <c r="C605" s="86"/>
      <c r="D605" s="86"/>
      <c r="E605" s="24"/>
      <c r="F605" s="25"/>
      <c r="G605" s="96"/>
      <c r="H605" s="86"/>
    </row>
    <row r="606" spans="1:8">
      <c r="A606" s="86"/>
      <c r="B606" s="86"/>
      <c r="C606" s="86"/>
      <c r="D606" s="86"/>
      <c r="E606" s="24"/>
      <c r="F606" s="25"/>
      <c r="G606" s="96"/>
      <c r="H606" s="86"/>
    </row>
    <row r="607" spans="1:8">
      <c r="A607" s="86"/>
      <c r="B607" s="86"/>
      <c r="C607" s="86"/>
      <c r="D607" s="86"/>
      <c r="E607" s="91"/>
      <c r="F607" s="82"/>
      <c r="G607" s="96"/>
      <c r="H607" s="86"/>
    </row>
    <row r="608" spans="1:8">
      <c r="A608" s="86"/>
      <c r="B608" s="86"/>
      <c r="C608" s="86"/>
      <c r="D608" s="86"/>
      <c r="E608" s="24"/>
      <c r="F608" s="25"/>
      <c r="G608" s="96"/>
      <c r="H608" s="86"/>
    </row>
    <row r="609" spans="1:8">
      <c r="A609" s="86"/>
      <c r="B609" s="86"/>
      <c r="C609" s="86"/>
      <c r="D609" s="86"/>
      <c r="E609" s="24"/>
      <c r="F609" s="25"/>
      <c r="G609" s="96"/>
      <c r="H609" s="86"/>
    </row>
    <row r="610" spans="1:8">
      <c r="A610" s="86"/>
      <c r="B610" s="86"/>
      <c r="C610" s="86"/>
      <c r="D610" s="86"/>
      <c r="E610" s="91"/>
      <c r="F610" s="48"/>
      <c r="G610" s="96"/>
      <c r="H610" s="86"/>
    </row>
    <row r="611" spans="1:8">
      <c r="A611" s="86"/>
      <c r="B611" s="86"/>
      <c r="C611" s="86"/>
      <c r="D611" s="86"/>
      <c r="E611" s="24"/>
      <c r="F611" s="25"/>
      <c r="G611" s="96"/>
      <c r="H611" s="86"/>
    </row>
    <row r="612" spans="1:8">
      <c r="A612" s="86"/>
      <c r="B612" s="86"/>
      <c r="C612" s="86"/>
      <c r="D612" s="86"/>
      <c r="E612" s="24"/>
      <c r="F612" s="25"/>
      <c r="G612" s="96"/>
      <c r="H612" s="86"/>
    </row>
    <row r="613" spans="1:8">
      <c r="A613" s="86"/>
      <c r="B613" s="86"/>
      <c r="C613" s="86"/>
      <c r="D613" s="86"/>
      <c r="E613" s="93"/>
      <c r="F613" s="48"/>
      <c r="G613" s="96"/>
      <c r="H613" s="86"/>
    </row>
    <row r="614" spans="1:8">
      <c r="A614" s="86"/>
      <c r="B614" s="86"/>
      <c r="C614" s="86"/>
      <c r="D614" s="86"/>
      <c r="E614" s="24"/>
      <c r="F614" s="25"/>
      <c r="G614" s="96"/>
      <c r="H614" s="86"/>
    </row>
    <row r="615" spans="1:8">
      <c r="A615" s="86"/>
      <c r="B615" s="86"/>
      <c r="C615" s="86"/>
      <c r="D615" s="86"/>
      <c r="E615" s="24"/>
      <c r="F615" s="25"/>
      <c r="G615" s="96"/>
      <c r="H615" s="86"/>
    </row>
    <row r="616" spans="1:8">
      <c r="A616" s="86"/>
      <c r="B616" s="86"/>
      <c r="C616" s="86"/>
      <c r="D616" s="86"/>
      <c r="E616" s="24"/>
      <c r="F616" s="25"/>
      <c r="G616" s="96"/>
      <c r="H616" s="86"/>
    </row>
    <row r="617" spans="1:8">
      <c r="A617" s="86"/>
      <c r="B617" s="86"/>
      <c r="C617" s="86"/>
      <c r="D617" s="86"/>
      <c r="E617" s="24"/>
      <c r="F617" s="25"/>
      <c r="G617" s="96"/>
      <c r="H617" s="86"/>
    </row>
    <row r="618" spans="1:8">
      <c r="A618" s="86"/>
      <c r="B618" s="86"/>
      <c r="C618" s="86"/>
      <c r="D618" s="86"/>
      <c r="E618" s="24"/>
      <c r="F618" s="25"/>
      <c r="G618" s="96"/>
      <c r="H618" s="86"/>
    </row>
    <row r="619" spans="1:8">
      <c r="A619" s="86"/>
      <c r="B619" s="86"/>
      <c r="C619" s="86"/>
      <c r="D619" s="86"/>
      <c r="E619" s="24"/>
      <c r="F619" s="25"/>
      <c r="G619" s="96"/>
      <c r="H619" s="86"/>
    </row>
    <row r="620" spans="1:8">
      <c r="A620" s="86"/>
      <c r="B620" s="86"/>
      <c r="C620" s="86"/>
      <c r="D620" s="86"/>
      <c r="E620" s="24"/>
      <c r="F620" s="25"/>
      <c r="G620" s="96"/>
      <c r="H620" s="86"/>
    </row>
    <row r="621" spans="1:8">
      <c r="A621" s="86"/>
      <c r="B621" s="86"/>
      <c r="C621" s="86"/>
      <c r="D621" s="86"/>
      <c r="E621" s="91"/>
      <c r="F621" s="82"/>
      <c r="G621" s="96"/>
      <c r="H621" s="86"/>
    </row>
    <row r="622" spans="1:8">
      <c r="A622" s="86"/>
      <c r="B622" s="86"/>
      <c r="C622" s="86"/>
      <c r="D622" s="86"/>
      <c r="E622" s="24"/>
      <c r="F622" s="25"/>
      <c r="G622" s="96"/>
      <c r="H622" s="86"/>
    </row>
    <row r="623" spans="1:8">
      <c r="A623" s="86"/>
      <c r="B623" s="86"/>
      <c r="C623" s="86"/>
      <c r="D623" s="86"/>
      <c r="E623" s="24"/>
      <c r="F623" s="25"/>
      <c r="G623" s="96"/>
      <c r="H623" s="86"/>
    </row>
    <row r="624" spans="1:8">
      <c r="A624" s="86"/>
      <c r="B624" s="86"/>
      <c r="C624" s="86"/>
      <c r="D624" s="86"/>
      <c r="E624" s="24"/>
      <c r="F624" s="25"/>
      <c r="G624" s="96"/>
      <c r="H624" s="86"/>
    </row>
    <row r="625" spans="1:8">
      <c r="A625" s="86"/>
      <c r="B625" s="86"/>
      <c r="C625" s="86"/>
      <c r="D625" s="86"/>
      <c r="E625" s="24"/>
      <c r="F625" s="25"/>
      <c r="G625" s="96"/>
      <c r="H625" s="86"/>
    </row>
    <row r="626" spans="1:8">
      <c r="A626" s="86"/>
      <c r="B626" s="86"/>
      <c r="C626" s="86"/>
      <c r="D626" s="86"/>
      <c r="E626" s="24"/>
      <c r="F626" s="25"/>
      <c r="G626" s="96"/>
      <c r="H626" s="86"/>
    </row>
    <row r="627" spans="1:8">
      <c r="A627" s="86"/>
      <c r="B627" s="86"/>
      <c r="C627" s="86"/>
      <c r="D627" s="86"/>
      <c r="E627" s="24"/>
      <c r="F627" s="25"/>
      <c r="G627" s="96"/>
      <c r="H627" s="86"/>
    </row>
    <row r="628" spans="1:8">
      <c r="A628" s="86"/>
      <c r="B628" s="86"/>
      <c r="C628" s="86"/>
      <c r="D628" s="86"/>
      <c r="E628" s="91"/>
      <c r="F628" s="48"/>
      <c r="G628" s="96"/>
      <c r="H628" s="86"/>
    </row>
    <row r="629" spans="1:8">
      <c r="A629" s="86"/>
      <c r="B629" s="86"/>
      <c r="C629" s="86"/>
      <c r="D629" s="86"/>
      <c r="E629" s="24"/>
      <c r="F629" s="25"/>
      <c r="G629" s="96"/>
      <c r="H629" s="86"/>
    </row>
    <row r="630" spans="1:8">
      <c r="A630" s="86"/>
      <c r="B630" s="86"/>
      <c r="C630" s="86"/>
      <c r="D630" s="86"/>
      <c r="E630" s="24"/>
      <c r="F630" s="25"/>
      <c r="G630" s="96"/>
      <c r="H630" s="86"/>
    </row>
    <row r="631" spans="1:8">
      <c r="A631" s="86"/>
      <c r="B631" s="86"/>
      <c r="C631" s="86"/>
      <c r="D631" s="86"/>
      <c r="E631" s="88"/>
      <c r="F631" s="82"/>
      <c r="G631" s="96"/>
      <c r="H631" s="86"/>
    </row>
    <row r="632" spans="1:8">
      <c r="A632" s="86"/>
      <c r="B632" s="86"/>
      <c r="C632" s="86"/>
      <c r="D632" s="86"/>
      <c r="E632" s="24"/>
      <c r="F632" s="25"/>
      <c r="G632" s="96"/>
      <c r="H632" s="86"/>
    </row>
    <row r="633" spans="1:8">
      <c r="A633" s="86"/>
      <c r="B633" s="86"/>
      <c r="C633" s="86"/>
      <c r="D633" s="86"/>
      <c r="E633" s="24"/>
      <c r="F633" s="25"/>
      <c r="G633" s="96"/>
      <c r="H633" s="86"/>
    </row>
    <row r="634" spans="1:8">
      <c r="A634" s="86"/>
      <c r="B634" s="86"/>
      <c r="C634" s="86"/>
      <c r="D634" s="86"/>
      <c r="E634" s="24"/>
      <c r="F634" s="25"/>
      <c r="G634" s="96"/>
      <c r="H634" s="86"/>
    </row>
    <row r="635" spans="1:8">
      <c r="A635" s="86"/>
      <c r="B635" s="86"/>
      <c r="C635" s="86"/>
      <c r="D635" s="86"/>
      <c r="E635" s="24"/>
      <c r="F635" s="25"/>
      <c r="G635" s="96"/>
      <c r="H635" s="86"/>
    </row>
    <row r="636" spans="1:8">
      <c r="A636" s="86"/>
      <c r="B636" s="86"/>
      <c r="C636" s="86"/>
      <c r="D636" s="86"/>
      <c r="E636" s="24"/>
      <c r="F636" s="25"/>
      <c r="G636" s="96"/>
      <c r="H636" s="86"/>
    </row>
    <row r="637" spans="1:8">
      <c r="A637" s="86"/>
      <c r="B637" s="86"/>
      <c r="C637" s="86"/>
      <c r="D637" s="86"/>
      <c r="E637" s="24"/>
      <c r="F637" s="25"/>
      <c r="G637" s="96"/>
      <c r="H637" s="86"/>
    </row>
    <row r="638" spans="1:8">
      <c r="A638" s="86"/>
      <c r="B638" s="86"/>
      <c r="C638" s="86"/>
      <c r="D638" s="86"/>
      <c r="E638" s="24"/>
      <c r="F638" s="25"/>
      <c r="G638" s="96"/>
      <c r="H638" s="86"/>
    </row>
    <row r="639" spans="1:8">
      <c r="A639" s="86"/>
      <c r="B639" s="86"/>
      <c r="C639" s="86"/>
      <c r="D639" s="86"/>
      <c r="E639" s="88"/>
      <c r="F639" s="48"/>
      <c r="G639" s="96"/>
      <c r="H639" s="86"/>
    </row>
    <row r="640" spans="1:8">
      <c r="A640" s="86"/>
      <c r="B640" s="86"/>
      <c r="C640" s="86"/>
      <c r="D640" s="86"/>
      <c r="E640" s="88"/>
      <c r="F640" s="48"/>
      <c r="G640" s="96"/>
      <c r="H640" s="86"/>
    </row>
    <row r="641" spans="1:8">
      <c r="A641" s="86"/>
      <c r="B641" s="86"/>
      <c r="C641" s="86"/>
      <c r="D641" s="86"/>
      <c r="E641" s="24"/>
      <c r="F641" s="25"/>
      <c r="G641" s="96"/>
      <c r="H641" s="86"/>
    </row>
    <row r="642" spans="1:8">
      <c r="A642" s="86"/>
      <c r="B642" s="86"/>
      <c r="C642" s="86"/>
      <c r="D642" s="86"/>
      <c r="E642" s="24"/>
      <c r="F642" s="25"/>
      <c r="G642" s="96"/>
      <c r="H642" s="86"/>
    </row>
    <row r="643" spans="1:8">
      <c r="A643" s="86"/>
      <c r="B643" s="86"/>
      <c r="C643" s="86"/>
      <c r="D643" s="86"/>
      <c r="E643" s="24"/>
      <c r="F643" s="25"/>
      <c r="G643" s="96"/>
      <c r="H643" s="86"/>
    </row>
    <row r="644" spans="1:8">
      <c r="A644" s="86"/>
      <c r="B644" s="86"/>
      <c r="C644" s="86"/>
      <c r="D644" s="86"/>
      <c r="E644" s="24"/>
      <c r="F644" s="25"/>
      <c r="G644" s="96"/>
      <c r="H644" s="86"/>
    </row>
    <row r="645" spans="1:8">
      <c r="A645" s="86"/>
      <c r="B645" s="86"/>
      <c r="C645" s="86"/>
      <c r="D645" s="86"/>
      <c r="E645" s="91"/>
      <c r="F645" s="82"/>
      <c r="G645" s="96"/>
      <c r="H645" s="86"/>
    </row>
    <row r="646" spans="1:8">
      <c r="A646" s="86"/>
      <c r="B646" s="86"/>
      <c r="C646" s="86"/>
      <c r="D646" s="86"/>
      <c r="E646" s="88"/>
      <c r="F646" s="48"/>
      <c r="G646" s="96"/>
      <c r="H646" s="86"/>
    </row>
    <row r="647" spans="1:8">
      <c r="A647" s="86"/>
      <c r="B647" s="86"/>
      <c r="C647" s="86"/>
      <c r="D647" s="86"/>
      <c r="E647" s="24"/>
      <c r="F647" s="25"/>
      <c r="G647" s="96"/>
      <c r="H647" s="86"/>
    </row>
    <row r="648" spans="1:8">
      <c r="A648" s="86"/>
      <c r="B648" s="86"/>
      <c r="C648" s="86"/>
      <c r="D648" s="86"/>
      <c r="E648" s="24"/>
      <c r="F648" s="25"/>
      <c r="G648" s="96"/>
      <c r="H648" s="86"/>
    </row>
    <row r="649" spans="1:8">
      <c r="A649" s="86"/>
      <c r="B649" s="86"/>
      <c r="C649" s="86"/>
      <c r="D649" s="86"/>
      <c r="E649" s="24"/>
      <c r="F649" s="25"/>
      <c r="G649" s="96"/>
      <c r="H649" s="86"/>
    </row>
    <row r="650" spans="1:8">
      <c r="A650" s="86"/>
      <c r="B650" s="86"/>
      <c r="C650" s="86"/>
      <c r="D650" s="86"/>
      <c r="E650" s="24"/>
      <c r="F650" s="25"/>
      <c r="G650" s="96"/>
      <c r="H650" s="86"/>
    </row>
    <row r="651" spans="1:8">
      <c r="A651" s="86"/>
      <c r="B651" s="86"/>
      <c r="C651" s="86"/>
      <c r="D651" s="86"/>
      <c r="E651" s="24"/>
      <c r="F651" s="25"/>
      <c r="G651" s="96"/>
      <c r="H651" s="86"/>
    </row>
    <row r="652" spans="1:8">
      <c r="A652" s="86"/>
      <c r="B652" s="86"/>
      <c r="C652" s="86"/>
      <c r="D652" s="86"/>
      <c r="E652" s="24"/>
      <c r="F652" s="25"/>
      <c r="G652" s="96"/>
      <c r="H652" s="86"/>
    </row>
    <row r="653" spans="1:8">
      <c r="A653" s="86"/>
      <c r="B653" s="86"/>
      <c r="C653" s="86"/>
      <c r="D653" s="86"/>
      <c r="E653" s="24"/>
      <c r="F653" s="25"/>
      <c r="G653" s="96"/>
      <c r="H653" s="86"/>
    </row>
    <row r="654" spans="1:8">
      <c r="A654" s="86"/>
      <c r="B654" s="86"/>
      <c r="C654" s="86"/>
      <c r="D654" s="86"/>
      <c r="E654" s="24"/>
      <c r="F654" s="25"/>
      <c r="G654" s="96"/>
      <c r="H654" s="86"/>
    </row>
    <row r="655" spans="1:8">
      <c r="A655" s="86"/>
      <c r="B655" s="86"/>
      <c r="C655" s="86"/>
      <c r="D655" s="86"/>
      <c r="E655" s="24"/>
      <c r="F655" s="25"/>
      <c r="G655" s="96"/>
      <c r="H655" s="86"/>
    </row>
    <row r="656" spans="1:8">
      <c r="A656" s="86"/>
      <c r="B656" s="86"/>
      <c r="C656" s="86"/>
      <c r="D656" s="86"/>
      <c r="E656" s="88"/>
      <c r="F656" s="48"/>
      <c r="G656" s="96"/>
      <c r="H656" s="86"/>
    </row>
    <row r="657" spans="1:8">
      <c r="A657" s="86"/>
      <c r="B657" s="86"/>
      <c r="C657" s="86"/>
      <c r="D657" s="86"/>
      <c r="E657" s="24"/>
      <c r="F657" s="25"/>
      <c r="G657" s="96"/>
      <c r="H657" s="86"/>
    </row>
    <row r="658" spans="1:8">
      <c r="A658" s="86"/>
      <c r="B658" s="86"/>
      <c r="C658" s="86"/>
      <c r="D658" s="86"/>
      <c r="E658" s="24"/>
      <c r="F658" s="25"/>
      <c r="G658" s="96"/>
      <c r="H658" s="86"/>
    </row>
    <row r="659" spans="1:8">
      <c r="A659" s="86"/>
      <c r="B659" s="86"/>
      <c r="C659" s="86"/>
      <c r="D659" s="86"/>
      <c r="E659" s="24"/>
      <c r="F659" s="25"/>
      <c r="G659" s="96"/>
      <c r="H659" s="86"/>
    </row>
    <row r="660" spans="1:8">
      <c r="A660" s="86"/>
      <c r="B660" s="86"/>
      <c r="C660" s="86"/>
      <c r="D660" s="86"/>
      <c r="E660" s="24"/>
      <c r="F660" s="25"/>
      <c r="G660" s="96"/>
      <c r="H660" s="86"/>
    </row>
    <row r="661" spans="1:8">
      <c r="A661" s="86"/>
      <c r="B661" s="86"/>
      <c r="C661" s="86"/>
      <c r="D661" s="86"/>
      <c r="E661" s="24"/>
      <c r="F661" s="25"/>
      <c r="G661" s="96"/>
      <c r="H661" s="86"/>
    </row>
    <row r="662" spans="1:8">
      <c r="A662" s="86"/>
      <c r="B662" s="86"/>
      <c r="C662" s="86"/>
      <c r="D662" s="86"/>
      <c r="E662" s="24"/>
      <c r="F662" s="25"/>
      <c r="G662" s="96"/>
      <c r="H662" s="86"/>
    </row>
    <row r="663" spans="1:8">
      <c r="A663" s="86"/>
      <c r="B663" s="86"/>
      <c r="C663" s="86"/>
      <c r="D663" s="86"/>
      <c r="E663" s="24"/>
      <c r="F663" s="25"/>
      <c r="G663" s="96"/>
      <c r="H663" s="86"/>
    </row>
    <row r="664" spans="1:8">
      <c r="A664" s="86"/>
      <c r="B664" s="86"/>
      <c r="C664" s="86"/>
      <c r="D664" s="86"/>
      <c r="E664" s="91"/>
      <c r="F664" s="82"/>
      <c r="G664" s="96"/>
      <c r="H664" s="86"/>
    </row>
    <row r="665" spans="1:8">
      <c r="A665" s="86"/>
      <c r="B665" s="86"/>
      <c r="C665" s="86"/>
      <c r="D665" s="86"/>
      <c r="E665" s="24"/>
      <c r="F665" s="25"/>
      <c r="G665" s="96"/>
      <c r="H665" s="86"/>
    </row>
    <row r="666" spans="1:8">
      <c r="A666" s="86"/>
      <c r="B666" s="86"/>
      <c r="C666" s="86"/>
      <c r="D666" s="86"/>
      <c r="E666" s="88"/>
      <c r="F666" s="48"/>
      <c r="G666" s="96"/>
      <c r="H666" s="86"/>
    </row>
    <row r="667" spans="1:8">
      <c r="A667" s="86"/>
      <c r="B667" s="86"/>
      <c r="C667" s="86"/>
      <c r="D667" s="86"/>
      <c r="E667" s="88"/>
      <c r="F667" s="82"/>
      <c r="G667" s="96"/>
      <c r="H667" s="86"/>
    </row>
    <row r="668" spans="1:8">
      <c r="A668" s="86"/>
      <c r="B668" s="86"/>
      <c r="C668" s="86"/>
      <c r="D668" s="86"/>
      <c r="E668" s="24"/>
      <c r="F668" s="25"/>
      <c r="G668" s="96"/>
      <c r="H668" s="86"/>
    </row>
    <row r="669" spans="1:8">
      <c r="A669" s="86"/>
      <c r="B669" s="86"/>
      <c r="C669" s="86"/>
      <c r="D669" s="86"/>
      <c r="E669" s="88"/>
      <c r="F669" s="82"/>
      <c r="G669" s="96"/>
      <c r="H669" s="86"/>
    </row>
    <row r="670" spans="1:8">
      <c r="A670" s="86"/>
      <c r="B670" s="86"/>
      <c r="C670" s="86"/>
      <c r="D670" s="86"/>
      <c r="E670" s="91"/>
      <c r="F670" s="82"/>
      <c r="G670" s="96"/>
      <c r="H670" s="86"/>
    </row>
    <row r="671" spans="1:8">
      <c r="A671" s="86"/>
      <c r="B671" s="86"/>
      <c r="C671" s="86"/>
      <c r="D671" s="86"/>
      <c r="E671" s="24"/>
      <c r="F671" s="25"/>
      <c r="G671" s="96"/>
      <c r="H671" s="86"/>
    </row>
    <row r="672" spans="1:8">
      <c r="A672" s="86"/>
      <c r="B672" s="86"/>
      <c r="C672" s="86"/>
      <c r="D672" s="86"/>
      <c r="E672" s="88"/>
      <c r="F672" s="82"/>
      <c r="G672" s="96"/>
      <c r="H672" s="86"/>
    </row>
    <row r="673" spans="1:8">
      <c r="A673" s="86"/>
      <c r="B673" s="86"/>
      <c r="C673" s="86"/>
      <c r="D673" s="86"/>
      <c r="E673" s="24"/>
      <c r="F673" s="25"/>
      <c r="G673" s="96"/>
      <c r="H673" s="86"/>
    </row>
    <row r="674" spans="1:8">
      <c r="A674" s="86"/>
      <c r="B674" s="86"/>
      <c r="C674" s="86"/>
      <c r="D674" s="86"/>
      <c r="E674" s="24"/>
      <c r="F674" s="25"/>
      <c r="G674" s="96"/>
      <c r="H674" s="86"/>
    </row>
    <row r="675" spans="1:8">
      <c r="A675" s="86"/>
      <c r="B675" s="86"/>
      <c r="C675" s="86"/>
      <c r="D675" s="86"/>
      <c r="E675" s="88"/>
      <c r="F675" s="82"/>
      <c r="G675" s="96"/>
      <c r="H675" s="86"/>
    </row>
    <row r="676" spans="1:8">
      <c r="A676" s="86"/>
      <c r="B676" s="86"/>
      <c r="C676" s="86"/>
      <c r="D676" s="86"/>
      <c r="E676" s="24"/>
      <c r="F676" s="25"/>
      <c r="G676" s="96"/>
      <c r="H676" s="86"/>
    </row>
    <row r="677" spans="1:8">
      <c r="A677" s="86"/>
      <c r="B677" s="86"/>
      <c r="C677" s="86"/>
      <c r="D677" s="86"/>
      <c r="E677" s="88"/>
      <c r="F677" s="48"/>
      <c r="G677" s="96"/>
      <c r="H677" s="86"/>
    </row>
    <row r="678" spans="1:8">
      <c r="A678" s="86"/>
      <c r="B678" s="86"/>
      <c r="C678" s="86"/>
      <c r="D678" s="86"/>
      <c r="E678" s="88"/>
      <c r="F678" s="82"/>
      <c r="G678" s="96"/>
      <c r="H678" s="86"/>
    </row>
    <row r="679" spans="1:8">
      <c r="A679" s="86"/>
      <c r="B679" s="86"/>
      <c r="C679" s="98"/>
      <c r="D679" s="98"/>
      <c r="E679" s="98"/>
      <c r="F679" s="98"/>
      <c r="G679" s="98"/>
      <c r="H679" s="86"/>
    </row>
    <row r="680" spans="1:8">
      <c r="A680" s="86"/>
      <c r="B680" s="86"/>
      <c r="C680" s="98"/>
      <c r="D680" s="98"/>
      <c r="E680" s="98"/>
      <c r="F680" s="98"/>
      <c r="G680" s="98"/>
      <c r="H680" s="86"/>
    </row>
    <row r="681" spans="1:8">
      <c r="A681" s="86"/>
      <c r="B681" s="86"/>
      <c r="C681" s="98"/>
      <c r="D681" s="98"/>
      <c r="E681" s="98"/>
      <c r="F681" s="98"/>
      <c r="G681" s="98"/>
      <c r="H681" s="86"/>
    </row>
    <row r="682" spans="1:8">
      <c r="A682" s="86"/>
      <c r="B682" s="86"/>
      <c r="C682" s="86"/>
      <c r="D682" s="86"/>
      <c r="E682" s="86"/>
      <c r="F682" s="86"/>
      <c r="G682" s="86"/>
      <c r="H682" s="86"/>
    </row>
    <row r="683" spans="1:8">
      <c r="A683" s="99"/>
      <c r="B683" s="99"/>
      <c r="C683" s="99"/>
      <c r="D683" s="99"/>
      <c r="E683" s="99"/>
      <c r="F683" s="99"/>
      <c r="G683" s="99"/>
      <c r="H683" s="99"/>
    </row>
    <row r="684" spans="1:8">
      <c r="A684" s="99"/>
      <c r="B684" s="99"/>
      <c r="C684" s="99"/>
      <c r="D684" s="99"/>
      <c r="E684" s="99"/>
      <c r="F684" s="99"/>
      <c r="G684" s="99"/>
      <c r="H684" s="99"/>
    </row>
    <row r="685" spans="1:8">
      <c r="A685" s="99"/>
      <c r="B685" s="99"/>
      <c r="C685" s="99"/>
      <c r="D685" s="99"/>
      <c r="E685" s="99"/>
      <c r="F685" s="99"/>
      <c r="G685" s="99"/>
      <c r="H685" s="99"/>
    </row>
    <row r="686" spans="1:8">
      <c r="A686" s="99"/>
      <c r="B686" s="99"/>
      <c r="C686" s="99"/>
      <c r="D686" s="99"/>
      <c r="E686" s="99"/>
      <c r="F686" s="99"/>
      <c r="G686" s="99"/>
      <c r="H686" s="99"/>
    </row>
    <row r="687" spans="1:8">
      <c r="A687" s="99"/>
      <c r="B687" s="99"/>
      <c r="C687" s="99"/>
      <c r="D687" s="99"/>
      <c r="E687" s="99"/>
      <c r="F687" s="99"/>
      <c r="G687" s="99"/>
      <c r="H687" s="99"/>
    </row>
    <row r="688" spans="1:8">
      <c r="A688" s="99"/>
      <c r="B688" s="99"/>
      <c r="C688" s="99"/>
      <c r="D688" s="99"/>
      <c r="E688" s="99"/>
      <c r="F688" s="99"/>
      <c r="G688" s="99"/>
      <c r="H688" s="99"/>
    </row>
    <row r="689" spans="1:8">
      <c r="A689" s="98"/>
      <c r="B689" s="98"/>
      <c r="C689" s="98"/>
      <c r="D689" s="98"/>
      <c r="E689" s="98"/>
      <c r="F689" s="98"/>
      <c r="G689" s="98"/>
      <c r="H689" s="98"/>
    </row>
    <row r="690" spans="1:8">
      <c r="A690" s="98"/>
      <c r="B690" s="98"/>
      <c r="C690" s="98"/>
      <c r="D690" s="98"/>
      <c r="E690" s="98"/>
      <c r="F690" s="98"/>
      <c r="G690" s="98"/>
      <c r="H690" s="98"/>
    </row>
    <row r="691" spans="1:8">
      <c r="A691" s="98"/>
      <c r="B691" s="98"/>
      <c r="C691" s="98"/>
      <c r="D691" s="98"/>
      <c r="E691" s="98"/>
      <c r="F691" s="98"/>
      <c r="G691" s="98"/>
      <c r="H691" s="98"/>
    </row>
    <row r="692" spans="1:8">
      <c r="A692" s="98"/>
      <c r="B692" s="98"/>
      <c r="C692" s="98"/>
      <c r="D692" s="98"/>
      <c r="E692" s="98"/>
      <c r="F692" s="98"/>
      <c r="G692" s="98"/>
      <c r="H692" s="98"/>
    </row>
    <row r="693" spans="1:8">
      <c r="A693" s="98"/>
      <c r="B693" s="98"/>
      <c r="C693" s="98"/>
      <c r="D693" s="98"/>
      <c r="E693" s="98"/>
      <c r="F693" s="98"/>
      <c r="G693" s="98"/>
      <c r="H693" s="98"/>
    </row>
    <row r="694" spans="1:8">
      <c r="A694" s="98"/>
      <c r="B694" s="98"/>
      <c r="C694" s="98"/>
      <c r="D694" s="98"/>
      <c r="E694" s="98"/>
      <c r="F694" s="98"/>
      <c r="G694" s="98"/>
      <c r="H694" s="98"/>
    </row>
    <row r="695" spans="1:8">
      <c r="A695" s="98"/>
      <c r="B695" s="98"/>
      <c r="C695" s="98"/>
      <c r="D695" s="98"/>
      <c r="E695" s="98"/>
      <c r="F695" s="98"/>
      <c r="G695" s="98"/>
      <c r="H695" s="98"/>
    </row>
    <row r="696" spans="1:8">
      <c r="A696" s="98"/>
      <c r="B696" s="98"/>
      <c r="C696" s="98"/>
      <c r="D696" s="98"/>
      <c r="E696" s="98"/>
      <c r="F696" s="98"/>
      <c r="G696" s="98"/>
      <c r="H696" s="98"/>
    </row>
    <row r="697" spans="1:8">
      <c r="A697" s="98"/>
      <c r="B697" s="98"/>
      <c r="C697" s="98"/>
      <c r="D697" s="98"/>
      <c r="E697" s="98"/>
      <c r="F697" s="98"/>
      <c r="G697" s="98"/>
      <c r="H697" s="98"/>
    </row>
    <row r="698" spans="1:8">
      <c r="A698" s="98"/>
      <c r="B698" s="98"/>
      <c r="C698" s="98"/>
      <c r="D698" s="98"/>
      <c r="E698" s="98"/>
      <c r="F698" s="98"/>
      <c r="G698" s="98"/>
      <c r="H698" s="98"/>
    </row>
    <row r="699" spans="1:8">
      <c r="A699" s="98"/>
      <c r="B699" s="98"/>
      <c r="C699" s="98"/>
      <c r="D699" s="98"/>
      <c r="E699" s="98"/>
      <c r="F699" s="98"/>
      <c r="G699" s="98"/>
      <c r="H699" s="98"/>
    </row>
    <row r="700" spans="1:8">
      <c r="A700" s="98"/>
      <c r="B700" s="98"/>
      <c r="C700" s="98"/>
      <c r="D700" s="98"/>
      <c r="E700" s="98"/>
      <c r="F700" s="98"/>
      <c r="G700" s="98"/>
      <c r="H700" s="98"/>
    </row>
    <row r="701" spans="1:8">
      <c r="A701" s="98"/>
      <c r="B701" s="98"/>
      <c r="C701" s="98"/>
      <c r="D701" s="98"/>
      <c r="E701" s="98"/>
      <c r="F701" s="98"/>
      <c r="G701" s="98"/>
      <c r="H701" s="98"/>
    </row>
    <row r="702" spans="1:8">
      <c r="A702" s="98"/>
      <c r="B702" s="98"/>
      <c r="C702" s="98"/>
      <c r="D702" s="98"/>
      <c r="E702" s="98"/>
      <c r="F702" s="98"/>
      <c r="G702" s="98"/>
      <c r="H702" s="98"/>
    </row>
    <row r="703" spans="1:8">
      <c r="A703" s="98"/>
      <c r="B703" s="98"/>
      <c r="C703" s="98"/>
      <c r="D703" s="98"/>
      <c r="E703" s="98"/>
      <c r="F703" s="98"/>
      <c r="G703" s="98"/>
      <c r="H703" s="98"/>
    </row>
    <row r="704" spans="1:8">
      <c r="A704" s="98"/>
      <c r="B704" s="98"/>
      <c r="C704" s="98"/>
      <c r="D704" s="98"/>
      <c r="E704" s="98"/>
      <c r="F704" s="98"/>
      <c r="G704" s="98"/>
      <c r="H704" s="98"/>
    </row>
    <row r="705" spans="1:8">
      <c r="A705" s="98"/>
      <c r="B705" s="98"/>
      <c r="C705" s="98"/>
      <c r="D705" s="98"/>
      <c r="E705" s="98"/>
      <c r="F705" s="98"/>
      <c r="G705" s="98"/>
      <c r="H705" s="98"/>
    </row>
    <row r="706" spans="1:8">
      <c r="A706" s="98"/>
      <c r="B706" s="98"/>
      <c r="C706" s="98"/>
      <c r="D706" s="98"/>
      <c r="E706" s="98"/>
      <c r="F706" s="98"/>
      <c r="G706" s="98"/>
      <c r="H706" s="98"/>
    </row>
    <row r="707" spans="1:8">
      <c r="A707" s="98"/>
      <c r="B707" s="98"/>
      <c r="C707" s="98"/>
      <c r="D707" s="98"/>
      <c r="E707" s="98"/>
      <c r="F707" s="98"/>
      <c r="G707" s="98"/>
      <c r="H707" s="98"/>
    </row>
    <row r="708" spans="1:8">
      <c r="A708" s="98"/>
      <c r="B708" s="98"/>
      <c r="C708" s="98"/>
      <c r="D708" s="98"/>
      <c r="E708" s="98"/>
      <c r="F708" s="98"/>
      <c r="G708" s="98"/>
      <c r="H708" s="98"/>
    </row>
    <row r="709" spans="1:8">
      <c r="A709" s="98"/>
      <c r="B709" s="98"/>
      <c r="C709" s="98"/>
      <c r="D709" s="98"/>
      <c r="E709" s="98"/>
      <c r="F709" s="98"/>
      <c r="G709" s="98"/>
      <c r="H709" s="98"/>
    </row>
    <row r="710" spans="1:8">
      <c r="A710" s="98"/>
      <c r="B710" s="98"/>
      <c r="C710" s="98"/>
      <c r="D710" s="98"/>
      <c r="E710" s="98"/>
      <c r="F710" s="98"/>
      <c r="G710" s="98"/>
      <c r="H710" s="98"/>
    </row>
    <row r="711" spans="1:8">
      <c r="A711" s="98"/>
      <c r="B711" s="98"/>
      <c r="C711" s="98"/>
      <c r="D711" s="98"/>
      <c r="E711" s="98"/>
      <c r="F711" s="98"/>
      <c r="G711" s="98"/>
      <c r="H711" s="98"/>
    </row>
    <row r="712" spans="1:8">
      <c r="A712" s="98"/>
      <c r="B712" s="98"/>
      <c r="C712" s="98"/>
      <c r="D712" s="98"/>
      <c r="E712" s="98"/>
      <c r="F712" s="98"/>
      <c r="G712" s="98"/>
      <c r="H712" s="98"/>
    </row>
    <row r="713" spans="1:8">
      <c r="A713" s="98"/>
      <c r="B713" s="98"/>
      <c r="C713" s="98"/>
      <c r="D713" s="98"/>
      <c r="E713" s="98"/>
      <c r="F713" s="98"/>
      <c r="G713" s="98"/>
      <c r="H713" s="98"/>
    </row>
    <row r="714" spans="1:8">
      <c r="A714" s="98"/>
      <c r="B714" s="98"/>
      <c r="C714" s="98"/>
      <c r="D714" s="98"/>
      <c r="E714" s="98"/>
      <c r="F714" s="98"/>
      <c r="G714" s="98"/>
      <c r="H714" s="98"/>
    </row>
    <row r="715" spans="1:8">
      <c r="A715" s="98"/>
      <c r="B715" s="98"/>
      <c r="C715" s="98"/>
      <c r="D715" s="98"/>
      <c r="E715" s="98"/>
      <c r="F715" s="98"/>
      <c r="G715" s="98"/>
      <c r="H715" s="98"/>
    </row>
    <row r="716" spans="1:8">
      <c r="A716" s="98"/>
      <c r="B716" s="98"/>
      <c r="C716" s="98"/>
      <c r="D716" s="98"/>
      <c r="E716" s="98"/>
      <c r="F716" s="98"/>
      <c r="G716" s="98"/>
      <c r="H716" s="98"/>
    </row>
    <row r="717" spans="1:8">
      <c r="A717" s="98"/>
      <c r="B717" s="98"/>
      <c r="C717" s="98"/>
      <c r="D717" s="98"/>
      <c r="E717" s="98"/>
      <c r="F717" s="98"/>
      <c r="G717" s="98"/>
      <c r="H717" s="98"/>
    </row>
    <row r="718" spans="1:8">
      <c r="A718" s="98"/>
      <c r="B718" s="98"/>
      <c r="C718" s="98"/>
      <c r="D718" s="98"/>
      <c r="E718" s="98"/>
      <c r="F718" s="98"/>
      <c r="G718" s="98"/>
      <c r="H718" s="98"/>
    </row>
    <row r="719" spans="1:8">
      <c r="A719" s="98"/>
      <c r="B719" s="98"/>
      <c r="C719" s="98"/>
      <c r="D719" s="98"/>
      <c r="E719" s="98"/>
      <c r="F719" s="98"/>
      <c r="G719" s="98"/>
      <c r="H719" s="98"/>
    </row>
    <row r="720" spans="1:8">
      <c r="A720" s="98"/>
      <c r="B720" s="98"/>
      <c r="C720" s="98"/>
      <c r="D720" s="98"/>
      <c r="E720" s="98"/>
      <c r="F720" s="98"/>
      <c r="G720" s="98"/>
      <c r="H720" s="98"/>
    </row>
    <row r="721" spans="1:8">
      <c r="A721" s="98"/>
      <c r="B721" s="98"/>
      <c r="C721" s="98"/>
      <c r="D721" s="98"/>
      <c r="E721" s="98"/>
      <c r="F721" s="98"/>
      <c r="G721" s="98"/>
      <c r="H721" s="98"/>
    </row>
    <row r="722" spans="1:8">
      <c r="A722" s="98"/>
      <c r="B722" s="98"/>
      <c r="C722" s="98"/>
      <c r="D722" s="98"/>
      <c r="E722" s="98"/>
      <c r="F722" s="98"/>
      <c r="G722" s="98"/>
      <c r="H722" s="98"/>
    </row>
    <row r="723" spans="1:8">
      <c r="A723" s="98"/>
      <c r="B723" s="98"/>
      <c r="C723" s="98"/>
      <c r="D723" s="98"/>
      <c r="E723" s="98"/>
      <c r="F723" s="98"/>
      <c r="G723" s="98"/>
      <c r="H723" s="98"/>
    </row>
    <row r="724" spans="1:8">
      <c r="A724" s="98"/>
      <c r="B724" s="98"/>
      <c r="C724" s="98"/>
      <c r="D724" s="98"/>
      <c r="E724" s="98"/>
      <c r="F724" s="98"/>
      <c r="G724" s="98"/>
      <c r="H724" s="98"/>
    </row>
    <row r="725" spans="1:8">
      <c r="A725" s="98"/>
      <c r="B725" s="98"/>
      <c r="C725" s="98"/>
      <c r="D725" s="98"/>
      <c r="E725" s="98"/>
      <c r="F725" s="98"/>
      <c r="G725" s="98"/>
      <c r="H725" s="98"/>
    </row>
    <row r="726" spans="1:8">
      <c r="A726" s="98"/>
      <c r="B726" s="98"/>
      <c r="C726" s="98"/>
      <c r="D726" s="98"/>
      <c r="E726" s="98"/>
      <c r="F726" s="98"/>
      <c r="G726" s="98"/>
      <c r="H726" s="98"/>
    </row>
    <row r="727" spans="1:8">
      <c r="A727" s="98"/>
      <c r="B727" s="98"/>
      <c r="C727" s="98"/>
      <c r="D727" s="98"/>
      <c r="E727" s="98"/>
      <c r="F727" s="98"/>
      <c r="G727" s="98"/>
      <c r="H727" s="98"/>
    </row>
    <row r="728" spans="1:8">
      <c r="A728" s="98"/>
      <c r="B728" s="98"/>
      <c r="C728" s="98"/>
      <c r="D728" s="98"/>
      <c r="E728" s="98"/>
      <c r="F728" s="98"/>
      <c r="G728" s="98"/>
      <c r="H728" s="98"/>
    </row>
    <row r="729" spans="1:8">
      <c r="A729" s="98"/>
      <c r="B729" s="98"/>
      <c r="C729" s="98"/>
      <c r="D729" s="98"/>
      <c r="E729" s="98"/>
      <c r="F729" s="98"/>
      <c r="G729" s="98"/>
      <c r="H729" s="98"/>
    </row>
    <row r="730" spans="1:8">
      <c r="A730" s="98"/>
      <c r="B730" s="98"/>
      <c r="C730" s="98"/>
      <c r="D730" s="98"/>
      <c r="E730" s="98"/>
      <c r="F730" s="98"/>
      <c r="G730" s="98"/>
      <c r="H730" s="98"/>
    </row>
    <row r="731" spans="1:8">
      <c r="A731" s="98"/>
      <c r="B731" s="98"/>
      <c r="C731" s="98"/>
      <c r="D731" s="98"/>
      <c r="E731" s="98"/>
      <c r="F731" s="98"/>
      <c r="G731" s="98"/>
      <c r="H731" s="98"/>
    </row>
    <row r="732" spans="1:8">
      <c r="A732" s="98"/>
      <c r="B732" s="98"/>
      <c r="C732" s="98"/>
      <c r="D732" s="98"/>
      <c r="E732" s="98"/>
      <c r="F732" s="98"/>
      <c r="G732" s="98"/>
      <c r="H732" s="98"/>
    </row>
    <row r="733" spans="1:8">
      <c r="A733" s="98"/>
      <c r="B733" s="98"/>
      <c r="C733" s="98"/>
      <c r="D733" s="98"/>
      <c r="E733" s="98"/>
      <c r="F733" s="98"/>
      <c r="G733" s="98"/>
      <c r="H733" s="98"/>
    </row>
    <row r="734" spans="1:8">
      <c r="A734" s="98"/>
      <c r="B734" s="98"/>
      <c r="C734" s="98"/>
      <c r="D734" s="98"/>
      <c r="E734" s="98"/>
      <c r="F734" s="98"/>
      <c r="G734" s="98"/>
      <c r="H734" s="98"/>
    </row>
    <row r="735" spans="1:8">
      <c r="A735" s="98"/>
      <c r="B735" s="98"/>
      <c r="C735" s="98"/>
      <c r="D735" s="98"/>
      <c r="E735" s="98"/>
      <c r="F735" s="98"/>
      <c r="G735" s="98"/>
      <c r="H735" s="98"/>
    </row>
    <row r="736" spans="1:8">
      <c r="A736" s="98"/>
      <c r="B736" s="98"/>
      <c r="C736" s="98"/>
      <c r="D736" s="98"/>
      <c r="E736" s="98"/>
      <c r="F736" s="98"/>
      <c r="G736" s="98"/>
      <c r="H736" s="98"/>
    </row>
    <row r="737" spans="1:8">
      <c r="A737" s="98"/>
      <c r="B737" s="98"/>
      <c r="C737" s="98"/>
      <c r="D737" s="98"/>
      <c r="E737" s="98"/>
      <c r="F737" s="98"/>
      <c r="G737" s="98"/>
      <c r="H737" s="98"/>
    </row>
    <row r="738" spans="1:8">
      <c r="A738" s="98"/>
      <c r="B738" s="98"/>
      <c r="C738" s="98"/>
      <c r="D738" s="98"/>
      <c r="E738" s="98"/>
      <c r="F738" s="98"/>
      <c r="G738" s="98"/>
      <c r="H738" s="98"/>
    </row>
    <row r="739" spans="1:8">
      <c r="A739" s="98"/>
      <c r="B739" s="98"/>
      <c r="C739" s="98"/>
      <c r="D739" s="98"/>
      <c r="E739" s="98"/>
      <c r="F739" s="98"/>
      <c r="G739" s="98"/>
      <c r="H739" s="98"/>
    </row>
    <row r="740" spans="1:8">
      <c r="A740" s="98"/>
      <c r="B740" s="98"/>
      <c r="C740" s="98"/>
      <c r="D740" s="98"/>
      <c r="E740" s="98"/>
      <c r="F740" s="98"/>
      <c r="G740" s="98"/>
      <c r="H740" s="98"/>
    </row>
    <row r="741" spans="1:8">
      <c r="A741" s="98"/>
      <c r="B741" s="98"/>
      <c r="C741" s="98"/>
      <c r="D741" s="98"/>
      <c r="E741" s="98"/>
      <c r="F741" s="98"/>
      <c r="G741" s="98"/>
      <c r="H741" s="98"/>
    </row>
    <row r="742" spans="1:8">
      <c r="A742" s="98"/>
      <c r="B742" s="98"/>
      <c r="C742" s="98"/>
      <c r="D742" s="98"/>
      <c r="E742" s="98"/>
      <c r="F742" s="98"/>
      <c r="G742" s="98"/>
      <c r="H742" s="98"/>
    </row>
    <row r="743" spans="1:8">
      <c r="A743" s="98"/>
      <c r="B743" s="98"/>
      <c r="C743" s="98"/>
      <c r="D743" s="98"/>
      <c r="E743" s="98"/>
      <c r="F743" s="98"/>
      <c r="G743" s="98"/>
      <c r="H743" s="98"/>
    </row>
    <row r="744" spans="1:8">
      <c r="A744" s="98"/>
      <c r="B744" s="98"/>
      <c r="C744" s="98"/>
      <c r="D744" s="98"/>
      <c r="E744" s="98"/>
      <c r="F744" s="98"/>
      <c r="G744" s="98"/>
      <c r="H744" s="98"/>
    </row>
    <row r="745" spans="1:8">
      <c r="A745" s="98"/>
      <c r="B745" s="98"/>
      <c r="C745" s="98"/>
      <c r="D745" s="98"/>
      <c r="E745" s="98"/>
      <c r="F745" s="98"/>
      <c r="G745" s="98"/>
      <c r="H745" s="98"/>
    </row>
    <row r="746" spans="1:8">
      <c r="A746" s="98"/>
      <c r="B746" s="98"/>
      <c r="C746" s="98"/>
      <c r="D746" s="98"/>
      <c r="E746" s="98"/>
      <c r="F746" s="98"/>
      <c r="G746" s="98"/>
      <c r="H746" s="98"/>
    </row>
    <row r="747" spans="1:8">
      <c r="A747" s="98"/>
      <c r="B747" s="98"/>
      <c r="C747" s="98"/>
      <c r="D747" s="98"/>
      <c r="E747" s="98"/>
      <c r="F747" s="98"/>
      <c r="G747" s="98"/>
      <c r="H747" s="98"/>
    </row>
    <row r="748" spans="1:8">
      <c r="A748" s="98"/>
      <c r="B748" s="98"/>
      <c r="C748" s="98"/>
      <c r="D748" s="98"/>
      <c r="E748" s="98"/>
      <c r="F748" s="98"/>
      <c r="G748" s="98"/>
      <c r="H748" s="98"/>
    </row>
    <row r="749" spans="1:8">
      <c r="A749" s="98"/>
      <c r="B749" s="98"/>
      <c r="C749" s="98"/>
      <c r="D749" s="98"/>
      <c r="E749" s="98"/>
      <c r="F749" s="98"/>
      <c r="G749" s="98"/>
      <c r="H749" s="98"/>
    </row>
    <row r="750" spans="1:8">
      <c r="A750" s="98"/>
      <c r="B750" s="98"/>
      <c r="C750" s="98"/>
      <c r="D750" s="98"/>
      <c r="E750" s="98"/>
      <c r="F750" s="98"/>
      <c r="G750" s="98"/>
      <c r="H750" s="98"/>
    </row>
    <row r="751" spans="1:8">
      <c r="A751" s="98"/>
      <c r="B751" s="98"/>
      <c r="C751" s="98"/>
      <c r="D751" s="98"/>
      <c r="E751" s="98"/>
      <c r="F751" s="98"/>
      <c r="G751" s="98"/>
      <c r="H751" s="98"/>
    </row>
    <row r="752" spans="1:8">
      <c r="A752" s="98"/>
      <c r="B752" s="98"/>
      <c r="C752" s="98"/>
      <c r="D752" s="98"/>
      <c r="E752" s="98"/>
      <c r="F752" s="98"/>
      <c r="G752" s="98"/>
      <c r="H752" s="98"/>
    </row>
    <row r="753" spans="1:8">
      <c r="A753" s="98"/>
      <c r="B753" s="98"/>
      <c r="C753" s="98"/>
      <c r="D753" s="98"/>
      <c r="E753" s="98"/>
      <c r="F753" s="98"/>
      <c r="G753" s="98"/>
      <c r="H753" s="98"/>
    </row>
    <row r="754" spans="1:8">
      <c r="A754" s="98"/>
      <c r="B754" s="98"/>
      <c r="C754" s="98"/>
      <c r="D754" s="98"/>
      <c r="E754" s="98"/>
      <c r="F754" s="98"/>
      <c r="G754" s="98"/>
      <c r="H754" s="98"/>
    </row>
    <row r="755" spans="1:8">
      <c r="A755" s="98"/>
      <c r="B755" s="98"/>
      <c r="C755" s="98"/>
      <c r="D755" s="98"/>
      <c r="E755" s="98"/>
      <c r="F755" s="98"/>
      <c r="G755" s="98"/>
      <c r="H755" s="98"/>
    </row>
    <row r="756" spans="1:8">
      <c r="A756" s="98"/>
      <c r="B756" s="98"/>
      <c r="C756" s="98"/>
      <c r="D756" s="98"/>
      <c r="E756" s="98"/>
      <c r="F756" s="98"/>
      <c r="G756" s="98"/>
      <c r="H756" s="98"/>
    </row>
    <row r="757" spans="1:8">
      <c r="A757" s="98"/>
      <c r="B757" s="98"/>
      <c r="C757" s="98"/>
      <c r="D757" s="98"/>
      <c r="E757" s="98"/>
      <c r="F757" s="98"/>
      <c r="G757" s="98"/>
      <c r="H757" s="98"/>
    </row>
    <row r="758" spans="1:8">
      <c r="A758" s="98"/>
      <c r="B758" s="98"/>
      <c r="C758" s="98"/>
      <c r="D758" s="98"/>
      <c r="E758" s="98"/>
      <c r="F758" s="98"/>
      <c r="G758" s="98"/>
      <c r="H758" s="98"/>
    </row>
    <row r="759" spans="1:8">
      <c r="A759" s="98"/>
      <c r="B759" s="98"/>
      <c r="C759" s="98"/>
      <c r="D759" s="98"/>
      <c r="E759" s="98"/>
      <c r="F759" s="98"/>
      <c r="G759" s="98"/>
      <c r="H759" s="98"/>
    </row>
    <row r="760" spans="1:8">
      <c r="A760" s="98"/>
      <c r="B760" s="98"/>
      <c r="C760" s="98"/>
      <c r="D760" s="98"/>
      <c r="E760" s="98"/>
      <c r="F760" s="98"/>
      <c r="G760" s="98"/>
      <c r="H760" s="98"/>
    </row>
    <row r="761" spans="1:8">
      <c r="A761" s="98"/>
      <c r="B761" s="98"/>
      <c r="C761" s="98"/>
      <c r="D761" s="98"/>
      <c r="E761" s="98"/>
      <c r="F761" s="98"/>
      <c r="G761" s="98"/>
      <c r="H761" s="98"/>
    </row>
    <row r="762" spans="1:8">
      <c r="A762" s="98"/>
      <c r="B762" s="98"/>
      <c r="C762" s="98"/>
      <c r="D762" s="98"/>
      <c r="E762" s="98"/>
      <c r="F762" s="98"/>
      <c r="G762" s="98"/>
      <c r="H762" s="98"/>
    </row>
    <row r="763" spans="1:8">
      <c r="A763" s="98"/>
      <c r="B763" s="98"/>
      <c r="C763" s="98"/>
      <c r="D763" s="98"/>
      <c r="E763" s="98"/>
      <c r="F763" s="98"/>
      <c r="G763" s="98"/>
      <c r="H763" s="98"/>
    </row>
    <row r="764" spans="1:8">
      <c r="A764" s="98"/>
      <c r="B764" s="98"/>
      <c r="C764" s="98"/>
      <c r="D764" s="98"/>
      <c r="E764" s="98"/>
      <c r="F764" s="98"/>
      <c r="G764" s="98"/>
      <c r="H764" s="98"/>
    </row>
    <row r="765" spans="1:8">
      <c r="A765" s="98"/>
      <c r="B765" s="98"/>
      <c r="C765" s="98"/>
      <c r="D765" s="98"/>
      <c r="E765" s="98"/>
      <c r="F765" s="98"/>
      <c r="G765" s="98"/>
      <c r="H765" s="98"/>
    </row>
    <row r="766" spans="1:8">
      <c r="A766" s="98"/>
      <c r="B766" s="98"/>
      <c r="C766" s="98"/>
      <c r="D766" s="98"/>
      <c r="E766" s="98"/>
      <c r="F766" s="98"/>
      <c r="G766" s="98"/>
      <c r="H766" s="98"/>
    </row>
    <row r="767" spans="1:8">
      <c r="A767" s="98"/>
      <c r="B767" s="98"/>
      <c r="C767" s="98"/>
      <c r="D767" s="98"/>
      <c r="E767" s="98"/>
      <c r="F767" s="98"/>
      <c r="G767" s="98"/>
      <c r="H767" s="98"/>
    </row>
    <row r="768" spans="1:8">
      <c r="A768" s="98"/>
      <c r="B768" s="98"/>
      <c r="C768" s="98"/>
      <c r="D768" s="98"/>
      <c r="E768" s="98"/>
      <c r="F768" s="98"/>
      <c r="G768" s="98"/>
      <c r="H768" s="98"/>
    </row>
    <row r="769" spans="1:8">
      <c r="A769" s="98"/>
      <c r="B769" s="98"/>
      <c r="C769" s="98"/>
      <c r="D769" s="98"/>
      <c r="E769" s="98"/>
      <c r="F769" s="98"/>
      <c r="G769" s="98"/>
      <c r="H769" s="98"/>
    </row>
    <row r="770" spans="1:8">
      <c r="A770" s="98"/>
      <c r="B770" s="98"/>
      <c r="C770" s="98"/>
      <c r="D770" s="98"/>
      <c r="E770" s="98"/>
      <c r="F770" s="98"/>
      <c r="G770" s="98"/>
      <c r="H770" s="98"/>
    </row>
    <row r="771" spans="1:8">
      <c r="A771" s="98"/>
      <c r="B771" s="98"/>
      <c r="C771" s="98"/>
      <c r="D771" s="98"/>
      <c r="E771" s="98"/>
      <c r="F771" s="98"/>
      <c r="G771" s="98"/>
      <c r="H771" s="98"/>
    </row>
    <row r="772" spans="1:8">
      <c r="A772" s="98"/>
      <c r="B772" s="98"/>
      <c r="C772" s="98"/>
      <c r="D772" s="98"/>
      <c r="E772" s="98"/>
      <c r="F772" s="98"/>
      <c r="G772" s="98"/>
      <c r="H772" s="98"/>
    </row>
    <row r="773" spans="1:8">
      <c r="A773" s="98"/>
      <c r="B773" s="98"/>
      <c r="C773" s="98"/>
      <c r="D773" s="98"/>
      <c r="E773" s="98"/>
      <c r="F773" s="98"/>
      <c r="G773" s="98"/>
      <c r="H773" s="98"/>
    </row>
    <row r="774" spans="1:8">
      <c r="A774" s="98"/>
      <c r="B774" s="98"/>
      <c r="C774" s="98"/>
      <c r="D774" s="98"/>
      <c r="E774" s="98"/>
      <c r="F774" s="98"/>
      <c r="G774" s="98"/>
      <c r="H774" s="98"/>
    </row>
    <row r="775" spans="1:8">
      <c r="A775" s="98"/>
      <c r="B775" s="98"/>
      <c r="C775" s="98"/>
      <c r="D775" s="98"/>
      <c r="E775" s="98"/>
      <c r="F775" s="98"/>
      <c r="G775" s="98"/>
      <c r="H775" s="98"/>
    </row>
    <row r="776" spans="1:8">
      <c r="A776" s="98"/>
      <c r="B776" s="98"/>
      <c r="C776" s="98"/>
      <c r="D776" s="98"/>
      <c r="E776" s="98"/>
      <c r="F776" s="98"/>
      <c r="G776" s="98"/>
      <c r="H776" s="98"/>
    </row>
    <row r="777" spans="1:8">
      <c r="A777" s="98"/>
      <c r="B777" s="98"/>
      <c r="C777" s="98"/>
      <c r="D777" s="98"/>
      <c r="E777" s="98"/>
      <c r="F777" s="98"/>
      <c r="G777" s="98"/>
      <c r="H777" s="98"/>
    </row>
    <row r="778" spans="1:8">
      <c r="A778" s="98"/>
      <c r="B778" s="98"/>
      <c r="C778" s="98"/>
      <c r="D778" s="98"/>
      <c r="E778" s="98"/>
      <c r="F778" s="98"/>
      <c r="G778" s="98"/>
      <c r="H778" s="98"/>
    </row>
    <row r="779" spans="1:8">
      <c r="A779" s="98"/>
      <c r="B779" s="98"/>
      <c r="C779" s="98"/>
      <c r="D779" s="98"/>
      <c r="E779" s="98"/>
      <c r="F779" s="98"/>
      <c r="G779" s="98"/>
      <c r="H779" s="98"/>
    </row>
    <row r="780" spans="1:8">
      <c r="A780" s="98"/>
      <c r="B780" s="98"/>
      <c r="C780" s="98"/>
      <c r="D780" s="98"/>
      <c r="E780" s="98"/>
      <c r="F780" s="98"/>
      <c r="G780" s="98"/>
      <c r="H780" s="98"/>
    </row>
    <row r="781" spans="1:8">
      <c r="A781" s="98"/>
      <c r="B781" s="98"/>
      <c r="C781" s="98"/>
      <c r="D781" s="98"/>
      <c r="E781" s="98"/>
      <c r="F781" s="98"/>
      <c r="G781" s="98"/>
      <c r="H781" s="98"/>
    </row>
    <row r="782" spans="1:8">
      <c r="A782" s="98"/>
      <c r="B782" s="98"/>
      <c r="C782" s="98"/>
      <c r="D782" s="98"/>
      <c r="E782" s="98"/>
      <c r="F782" s="98"/>
      <c r="G782" s="98"/>
      <c r="H782" s="98"/>
    </row>
    <row r="783" spans="1:8">
      <c r="A783" s="98"/>
      <c r="B783" s="98"/>
      <c r="C783" s="98"/>
      <c r="D783" s="98"/>
      <c r="E783" s="98"/>
      <c r="F783" s="98"/>
      <c r="G783" s="98"/>
      <c r="H783" s="98"/>
    </row>
    <row r="784" spans="1:8">
      <c r="A784" s="98"/>
      <c r="B784" s="98"/>
      <c r="C784" s="98"/>
      <c r="D784" s="98"/>
      <c r="E784" s="98"/>
      <c r="F784" s="98"/>
      <c r="G784" s="98"/>
      <c r="H784" s="98"/>
    </row>
    <row r="785" spans="1:8">
      <c r="A785" s="98"/>
      <c r="B785" s="98"/>
      <c r="C785" s="98"/>
      <c r="D785" s="98"/>
      <c r="E785" s="98"/>
      <c r="F785" s="98"/>
      <c r="G785" s="98"/>
      <c r="H785" s="98"/>
    </row>
    <row r="786" spans="1:8">
      <c r="A786" s="98"/>
      <c r="B786" s="98"/>
      <c r="C786" s="98"/>
      <c r="D786" s="98"/>
      <c r="E786" s="98"/>
      <c r="F786" s="98"/>
      <c r="G786" s="98"/>
      <c r="H786" s="98"/>
    </row>
    <row r="787" spans="1:8">
      <c r="A787" s="98"/>
      <c r="B787" s="98"/>
      <c r="C787" s="98"/>
      <c r="D787" s="98"/>
      <c r="E787" s="98"/>
      <c r="F787" s="98"/>
      <c r="G787" s="98"/>
      <c r="H787" s="98"/>
    </row>
    <row r="788" spans="1:8">
      <c r="A788" s="98"/>
      <c r="B788" s="98"/>
      <c r="C788" s="98"/>
      <c r="D788" s="98"/>
      <c r="E788" s="98"/>
      <c r="F788" s="98"/>
      <c r="G788" s="98"/>
      <c r="H788" s="98"/>
    </row>
    <row r="789" spans="1:8">
      <c r="A789" s="98"/>
      <c r="B789" s="98"/>
      <c r="C789" s="98"/>
      <c r="D789" s="98"/>
      <c r="E789" s="98"/>
      <c r="F789" s="98"/>
      <c r="G789" s="98"/>
      <c r="H789" s="98"/>
    </row>
    <row r="790" spans="1:8">
      <c r="A790" s="98"/>
      <c r="B790" s="98"/>
      <c r="C790" s="98"/>
      <c r="D790" s="98"/>
      <c r="E790" s="98"/>
      <c r="F790" s="98"/>
      <c r="G790" s="98"/>
      <c r="H790" s="98"/>
    </row>
    <row r="791" spans="1:8">
      <c r="A791" s="98"/>
      <c r="B791" s="98"/>
      <c r="C791" s="98"/>
      <c r="D791" s="98"/>
      <c r="E791" s="98"/>
      <c r="F791" s="98"/>
      <c r="G791" s="98"/>
      <c r="H791" s="98"/>
    </row>
    <row r="792" spans="1:8">
      <c r="A792" s="98"/>
      <c r="B792" s="98"/>
      <c r="C792" s="98"/>
      <c r="D792" s="98"/>
      <c r="E792" s="98"/>
      <c r="F792" s="98"/>
      <c r="G792" s="98"/>
      <c r="H792" s="98"/>
    </row>
    <row r="793" spans="1:8">
      <c r="A793" s="98"/>
      <c r="B793" s="98"/>
      <c r="C793" s="98"/>
      <c r="D793" s="98"/>
      <c r="E793" s="98"/>
      <c r="F793" s="98"/>
      <c r="G793" s="98"/>
      <c r="H793" s="98"/>
    </row>
    <row r="794" spans="1:8">
      <c r="A794" s="98"/>
      <c r="B794" s="98"/>
      <c r="C794" s="98"/>
      <c r="D794" s="98"/>
      <c r="E794" s="98"/>
      <c r="F794" s="98"/>
      <c r="G794" s="98"/>
      <c r="H794" s="98"/>
    </row>
    <row r="795" spans="1:8">
      <c r="A795" s="98"/>
      <c r="B795" s="98"/>
      <c r="C795" s="98"/>
      <c r="D795" s="98"/>
      <c r="E795" s="98"/>
      <c r="F795" s="98"/>
      <c r="G795" s="98"/>
      <c r="H795" s="98"/>
    </row>
    <row r="796" spans="1:8">
      <c r="A796" s="98"/>
      <c r="B796" s="98"/>
      <c r="C796" s="98"/>
      <c r="D796" s="98"/>
      <c r="E796" s="98"/>
      <c r="F796" s="98"/>
      <c r="G796" s="98"/>
      <c r="H796" s="98"/>
    </row>
    <row r="797" spans="1:8">
      <c r="A797" s="98"/>
      <c r="B797" s="98"/>
      <c r="C797" s="98"/>
      <c r="D797" s="98"/>
      <c r="E797" s="98"/>
      <c r="F797" s="98"/>
      <c r="G797" s="98"/>
      <c r="H797" s="98"/>
    </row>
    <row r="798" spans="1:8">
      <c r="A798" s="98"/>
      <c r="B798" s="98"/>
      <c r="C798" s="98"/>
      <c r="D798" s="98"/>
      <c r="E798" s="98"/>
      <c r="F798" s="98"/>
      <c r="G798" s="98"/>
      <c r="H798" s="98"/>
    </row>
    <row r="799" spans="1:8">
      <c r="A799" s="98"/>
      <c r="B799" s="98"/>
      <c r="C799" s="98"/>
      <c r="D799" s="98"/>
      <c r="E799" s="98"/>
      <c r="F799" s="98"/>
      <c r="G799" s="98"/>
      <c r="H799" s="98"/>
    </row>
    <row r="800" spans="1:8">
      <c r="A800" s="98"/>
      <c r="B800" s="98"/>
      <c r="C800" s="98"/>
      <c r="D800" s="98"/>
      <c r="E800" s="98"/>
      <c r="F800" s="98"/>
      <c r="G800" s="98"/>
      <c r="H800" s="98"/>
    </row>
    <row r="801" spans="1:8">
      <c r="A801" s="98"/>
      <c r="B801" s="98"/>
      <c r="C801" s="98"/>
      <c r="D801" s="98"/>
      <c r="E801" s="98"/>
      <c r="F801" s="98"/>
      <c r="G801" s="98"/>
      <c r="H801" s="98"/>
    </row>
    <row r="802" spans="1:8">
      <c r="A802" s="98"/>
      <c r="B802" s="98"/>
      <c r="C802" s="98"/>
      <c r="D802" s="98"/>
      <c r="E802" s="98"/>
      <c r="F802" s="98"/>
      <c r="G802" s="98"/>
      <c r="H802" s="98"/>
    </row>
    <row r="803" spans="1:8">
      <c r="A803" s="98"/>
      <c r="B803" s="98"/>
      <c r="C803" s="98"/>
      <c r="D803" s="98"/>
      <c r="E803" s="98"/>
      <c r="F803" s="98"/>
      <c r="G803" s="98"/>
      <c r="H803" s="98"/>
    </row>
    <row r="804" spans="1:8">
      <c r="A804" s="98"/>
      <c r="B804" s="98"/>
      <c r="C804" s="98"/>
      <c r="D804" s="98"/>
      <c r="E804" s="98"/>
      <c r="F804" s="98"/>
      <c r="G804" s="98"/>
      <c r="H804" s="98"/>
    </row>
    <row r="805" spans="1:8">
      <c r="A805" s="98"/>
      <c r="B805" s="98"/>
      <c r="C805" s="98"/>
      <c r="D805" s="98"/>
      <c r="E805" s="98"/>
      <c r="F805" s="98"/>
      <c r="G805" s="98"/>
      <c r="H805" s="98"/>
    </row>
    <row r="806" spans="1:8">
      <c r="A806" s="98"/>
      <c r="B806" s="98"/>
      <c r="C806" s="98"/>
      <c r="D806" s="98"/>
      <c r="E806" s="98"/>
      <c r="F806" s="98"/>
      <c r="G806" s="98"/>
      <c r="H806" s="98"/>
    </row>
    <row r="807" spans="1:8">
      <c r="A807" s="98"/>
      <c r="B807" s="98"/>
      <c r="C807" s="98"/>
      <c r="D807" s="98"/>
      <c r="E807" s="98"/>
      <c r="F807" s="98"/>
      <c r="G807" s="98"/>
      <c r="H807" s="98"/>
    </row>
    <row r="808" spans="1:8">
      <c r="A808" s="98"/>
      <c r="B808" s="98"/>
      <c r="C808" s="98"/>
      <c r="D808" s="98"/>
      <c r="E808" s="98"/>
      <c r="F808" s="98"/>
      <c r="G808" s="98"/>
      <c r="H808" s="98"/>
    </row>
    <row r="809" spans="1:8">
      <c r="A809" s="98"/>
      <c r="B809" s="98"/>
      <c r="C809" s="98"/>
      <c r="D809" s="98"/>
      <c r="E809" s="98"/>
      <c r="F809" s="98"/>
      <c r="G809" s="98"/>
      <c r="H809" s="98"/>
    </row>
    <row r="810" spans="1:8">
      <c r="A810" s="98"/>
      <c r="B810" s="98"/>
      <c r="C810" s="98"/>
      <c r="D810" s="98"/>
      <c r="E810" s="98"/>
      <c r="F810" s="98"/>
      <c r="G810" s="98"/>
      <c r="H810" s="98"/>
    </row>
    <row r="811" spans="1:8">
      <c r="A811" s="98"/>
      <c r="B811" s="98"/>
      <c r="C811" s="98"/>
      <c r="D811" s="98"/>
      <c r="E811" s="98"/>
      <c r="F811" s="98"/>
      <c r="G811" s="98"/>
      <c r="H811" s="98"/>
    </row>
    <row r="812" spans="1:8">
      <c r="A812" s="98"/>
      <c r="B812" s="98"/>
      <c r="C812" s="98"/>
      <c r="D812" s="98"/>
      <c r="E812" s="98"/>
      <c r="F812" s="98"/>
      <c r="G812" s="98"/>
      <c r="H812" s="98"/>
    </row>
    <row r="813" spans="1:8">
      <c r="A813" s="98"/>
      <c r="B813" s="98"/>
      <c r="C813" s="98"/>
      <c r="D813" s="98"/>
      <c r="E813" s="98"/>
      <c r="F813" s="98"/>
      <c r="G813" s="98"/>
      <c r="H813" s="98"/>
    </row>
    <row r="814" spans="1:8">
      <c r="A814" s="98"/>
      <c r="B814" s="98"/>
      <c r="C814" s="98"/>
      <c r="D814" s="98"/>
      <c r="E814" s="98"/>
      <c r="F814" s="98"/>
      <c r="G814" s="98"/>
      <c r="H814" s="98"/>
    </row>
    <row r="815" spans="1:8">
      <c r="A815" s="98"/>
      <c r="B815" s="98"/>
      <c r="C815" s="98"/>
      <c r="D815" s="98"/>
      <c r="E815" s="98"/>
      <c r="F815" s="98"/>
      <c r="G815" s="98"/>
      <c r="H815" s="98"/>
    </row>
    <row r="816" spans="1:8">
      <c r="A816" s="98"/>
      <c r="B816" s="98"/>
      <c r="C816" s="98"/>
      <c r="D816" s="98"/>
      <c r="E816" s="98"/>
      <c r="F816" s="98"/>
      <c r="G816" s="98"/>
      <c r="H816" s="98"/>
    </row>
    <row r="817" spans="1:8">
      <c r="A817" s="98"/>
      <c r="B817" s="98"/>
      <c r="C817" s="98"/>
      <c r="D817" s="98"/>
      <c r="E817" s="98"/>
      <c r="F817" s="98"/>
      <c r="G817" s="98"/>
      <c r="H817" s="98"/>
    </row>
    <row r="818" spans="1:8">
      <c r="A818" s="98"/>
      <c r="B818" s="98"/>
      <c r="C818" s="98"/>
      <c r="D818" s="98"/>
      <c r="E818" s="98"/>
      <c r="F818" s="98"/>
      <c r="G818" s="98"/>
      <c r="H818" s="98"/>
    </row>
    <row r="819" spans="1:8">
      <c r="A819" s="98"/>
      <c r="B819" s="98"/>
      <c r="C819" s="98"/>
      <c r="D819" s="98"/>
      <c r="E819" s="98"/>
      <c r="F819" s="98"/>
      <c r="G819" s="98"/>
      <c r="H819" s="98"/>
    </row>
    <row r="820" spans="1:8">
      <c r="A820" s="98"/>
      <c r="B820" s="98"/>
      <c r="C820" s="98"/>
      <c r="D820" s="98"/>
      <c r="E820" s="98"/>
      <c r="F820" s="98"/>
      <c r="G820" s="98"/>
      <c r="H820" s="98"/>
    </row>
    <row r="821" spans="1:8">
      <c r="A821" s="98"/>
      <c r="B821" s="98"/>
      <c r="C821" s="98"/>
      <c r="D821" s="98"/>
      <c r="E821" s="98"/>
      <c r="F821" s="98"/>
      <c r="G821" s="98"/>
      <c r="H821" s="98"/>
    </row>
    <row r="822" spans="1:8">
      <c r="A822" s="98"/>
      <c r="B822" s="98"/>
      <c r="C822" s="98"/>
      <c r="D822" s="98"/>
      <c r="E822" s="98"/>
      <c r="F822" s="98"/>
      <c r="G822" s="98"/>
      <c r="H822" s="98"/>
    </row>
    <row r="823" spans="1:8">
      <c r="A823" s="98"/>
      <c r="B823" s="98"/>
      <c r="C823" s="98"/>
      <c r="D823" s="98"/>
      <c r="E823" s="98"/>
      <c r="F823" s="98"/>
      <c r="G823" s="98"/>
      <c r="H823" s="98"/>
    </row>
    <row r="824" spans="1:8">
      <c r="A824" s="98"/>
      <c r="B824" s="98"/>
      <c r="C824" s="98"/>
      <c r="D824" s="98"/>
      <c r="E824" s="98"/>
      <c r="F824" s="98"/>
      <c r="G824" s="98"/>
      <c r="H824" s="98"/>
    </row>
    <row r="825" spans="1:8">
      <c r="A825" s="98"/>
      <c r="B825" s="98"/>
      <c r="C825" s="98"/>
      <c r="D825" s="98"/>
      <c r="E825" s="98"/>
      <c r="F825" s="98"/>
      <c r="G825" s="98"/>
      <c r="H825" s="98"/>
    </row>
    <row r="826" spans="1:8">
      <c r="A826" s="98"/>
      <c r="B826" s="98"/>
      <c r="C826" s="98"/>
      <c r="D826" s="98"/>
      <c r="E826" s="98"/>
      <c r="F826" s="98"/>
      <c r="G826" s="98"/>
      <c r="H826" s="98"/>
    </row>
    <row r="827" spans="1:8">
      <c r="A827" s="98"/>
      <c r="B827" s="98"/>
      <c r="C827" s="98"/>
      <c r="D827" s="98"/>
      <c r="E827" s="98"/>
      <c r="F827" s="98"/>
      <c r="G827" s="98"/>
      <c r="H827" s="98"/>
    </row>
    <row r="828" spans="1:8">
      <c r="A828" s="98"/>
      <c r="B828" s="98"/>
      <c r="C828" s="98"/>
      <c r="D828" s="98"/>
      <c r="E828" s="98"/>
      <c r="F828" s="98"/>
      <c r="G828" s="98"/>
      <c r="H828" s="98"/>
    </row>
    <row r="829" spans="1:8">
      <c r="A829" s="98"/>
      <c r="B829" s="98"/>
      <c r="C829" s="98"/>
      <c r="D829" s="98"/>
      <c r="E829" s="98"/>
      <c r="F829" s="98"/>
      <c r="G829" s="98"/>
      <c r="H829" s="98"/>
    </row>
    <row r="830" spans="1:8">
      <c r="A830" s="98"/>
      <c r="B830" s="98"/>
      <c r="C830" s="98"/>
      <c r="D830" s="98"/>
      <c r="E830" s="98"/>
      <c r="F830" s="98"/>
      <c r="G830" s="98"/>
      <c r="H830" s="98"/>
    </row>
    <row r="831" spans="1:8">
      <c r="A831" s="98"/>
      <c r="B831" s="98"/>
      <c r="C831" s="98"/>
      <c r="D831" s="98"/>
      <c r="E831" s="98"/>
      <c r="F831" s="98"/>
      <c r="G831" s="98"/>
      <c r="H831" s="98"/>
    </row>
    <row r="832" spans="1:8">
      <c r="A832" s="98"/>
      <c r="B832" s="98"/>
      <c r="C832" s="98"/>
      <c r="D832" s="98"/>
      <c r="E832" s="98"/>
      <c r="F832" s="98"/>
      <c r="G832" s="98"/>
      <c r="H832" s="98"/>
    </row>
    <row r="833" spans="1:8">
      <c r="A833" s="98"/>
      <c r="B833" s="98"/>
      <c r="C833" s="98"/>
      <c r="D833" s="98"/>
      <c r="E833" s="98"/>
      <c r="F833" s="98"/>
      <c r="G833" s="98"/>
      <c r="H833" s="98"/>
    </row>
    <row r="834" spans="1:8">
      <c r="A834" s="98"/>
      <c r="B834" s="98"/>
      <c r="C834" s="98"/>
      <c r="D834" s="98"/>
      <c r="E834" s="98"/>
      <c r="F834" s="98"/>
      <c r="G834" s="98"/>
      <c r="H834" s="98"/>
    </row>
    <row r="835" spans="1:8">
      <c r="A835" s="98"/>
      <c r="B835" s="98"/>
      <c r="C835" s="98"/>
      <c r="D835" s="98"/>
      <c r="E835" s="98"/>
      <c r="F835" s="98"/>
      <c r="G835" s="98"/>
      <c r="H835" s="98"/>
    </row>
    <row r="836" spans="1:8">
      <c r="A836" s="98"/>
      <c r="B836" s="98"/>
      <c r="C836" s="98"/>
      <c r="D836" s="98"/>
      <c r="E836" s="98"/>
      <c r="F836" s="98"/>
      <c r="G836" s="98"/>
      <c r="H836" s="98"/>
    </row>
    <row r="837" spans="1:8">
      <c r="A837" s="98"/>
      <c r="B837" s="98"/>
      <c r="C837" s="98"/>
      <c r="D837" s="98"/>
      <c r="E837" s="98"/>
      <c r="F837" s="98"/>
      <c r="G837" s="98"/>
      <c r="H837" s="98"/>
    </row>
    <row r="838" spans="1:8">
      <c r="A838" s="98"/>
      <c r="B838" s="98"/>
      <c r="C838" s="98"/>
      <c r="D838" s="98"/>
      <c r="E838" s="98"/>
      <c r="F838" s="98"/>
      <c r="G838" s="98"/>
      <c r="H838" s="98"/>
    </row>
    <row r="839" spans="1:8">
      <c r="A839" s="98"/>
      <c r="B839" s="98"/>
      <c r="C839" s="98"/>
      <c r="D839" s="98"/>
      <c r="E839" s="98"/>
      <c r="F839" s="98"/>
      <c r="G839" s="98"/>
      <c r="H839" s="98"/>
    </row>
    <row r="840" spans="1:8">
      <c r="A840" s="98"/>
      <c r="B840" s="98"/>
      <c r="C840" s="98"/>
      <c r="D840" s="98"/>
      <c r="E840" s="98"/>
      <c r="F840" s="98"/>
      <c r="G840" s="98"/>
      <c r="H840" s="98"/>
    </row>
    <row r="841" spans="1:8">
      <c r="A841" s="98"/>
      <c r="B841" s="98"/>
      <c r="C841" s="98"/>
      <c r="D841" s="98"/>
      <c r="E841" s="98"/>
      <c r="F841" s="98"/>
      <c r="G841" s="98"/>
      <c r="H841" s="98"/>
    </row>
    <row r="842" spans="1:8">
      <c r="A842" s="98"/>
      <c r="B842" s="98"/>
      <c r="C842" s="98"/>
      <c r="D842" s="98"/>
      <c r="E842" s="98"/>
      <c r="F842" s="98"/>
      <c r="G842" s="98"/>
      <c r="H842" s="98"/>
    </row>
    <row r="843" spans="1:8">
      <c r="A843" s="98"/>
      <c r="B843" s="98"/>
      <c r="C843" s="98"/>
      <c r="D843" s="98"/>
      <c r="E843" s="98"/>
      <c r="F843" s="98"/>
      <c r="G843" s="98"/>
      <c r="H843" s="98"/>
    </row>
    <row r="844" spans="1:8">
      <c r="A844" s="98"/>
      <c r="B844" s="98"/>
      <c r="C844" s="98"/>
      <c r="D844" s="98"/>
      <c r="E844" s="98"/>
      <c r="F844" s="98"/>
      <c r="G844" s="98"/>
      <c r="H844" s="98"/>
    </row>
    <row r="845" spans="1:8">
      <c r="A845" s="98"/>
      <c r="B845" s="98"/>
      <c r="C845" s="98"/>
      <c r="D845" s="98"/>
      <c r="E845" s="98"/>
      <c r="F845" s="98"/>
      <c r="G845" s="98"/>
      <c r="H845" s="98"/>
    </row>
    <row r="846" spans="1:8">
      <c r="A846" s="98"/>
      <c r="B846" s="98"/>
      <c r="C846" s="98"/>
      <c r="D846" s="98"/>
      <c r="E846" s="98"/>
      <c r="F846" s="98"/>
      <c r="G846" s="98"/>
      <c r="H846" s="98"/>
    </row>
    <row r="847" spans="1:8">
      <c r="A847" s="98"/>
      <c r="B847" s="98"/>
      <c r="C847" s="98"/>
      <c r="D847" s="98"/>
      <c r="E847" s="98"/>
      <c r="F847" s="98"/>
      <c r="G847" s="98"/>
      <c r="H847" s="98"/>
    </row>
    <row r="848" spans="1:8">
      <c r="A848" s="98"/>
      <c r="B848" s="98"/>
      <c r="C848" s="98"/>
      <c r="D848" s="98"/>
      <c r="E848" s="98"/>
      <c r="F848" s="98"/>
      <c r="G848" s="98"/>
      <c r="H848" s="98"/>
    </row>
    <row r="849" spans="1:8">
      <c r="A849" s="98"/>
      <c r="B849" s="98"/>
      <c r="C849" s="98"/>
      <c r="D849" s="98"/>
      <c r="E849" s="98"/>
      <c r="F849" s="98"/>
      <c r="G849" s="98"/>
      <c r="H849" s="98"/>
    </row>
    <row r="850" spans="1:8">
      <c r="A850" s="98"/>
      <c r="B850" s="98"/>
      <c r="C850" s="98"/>
      <c r="D850" s="98"/>
      <c r="E850" s="98"/>
      <c r="F850" s="98"/>
      <c r="G850" s="98"/>
      <c r="H850" s="98"/>
    </row>
    <row r="851" spans="1:8">
      <c r="A851" s="98"/>
      <c r="B851" s="98"/>
      <c r="C851" s="98"/>
      <c r="D851" s="98"/>
      <c r="E851" s="98"/>
      <c r="F851" s="98"/>
      <c r="G851" s="98"/>
      <c r="H851" s="98"/>
    </row>
    <row r="852" spans="1:8">
      <c r="A852" s="98"/>
      <c r="B852" s="98"/>
      <c r="C852" s="98"/>
      <c r="D852" s="98"/>
      <c r="E852" s="98"/>
      <c r="F852" s="98"/>
      <c r="G852" s="98"/>
      <c r="H852" s="98"/>
    </row>
    <row r="853" spans="1:8">
      <c r="A853" s="98"/>
      <c r="B853" s="98"/>
      <c r="C853" s="98"/>
      <c r="D853" s="98"/>
      <c r="E853" s="98"/>
      <c r="F853" s="98"/>
      <c r="G853" s="98"/>
      <c r="H853" s="98"/>
    </row>
    <row r="854" spans="1:8">
      <c r="A854" s="98"/>
      <c r="B854" s="98"/>
      <c r="C854" s="98"/>
      <c r="D854" s="98"/>
      <c r="E854" s="98"/>
      <c r="F854" s="98"/>
      <c r="G854" s="98"/>
      <c r="H854" s="98"/>
    </row>
    <row r="855" spans="1:8">
      <c r="A855" s="98"/>
      <c r="B855" s="98"/>
      <c r="C855" s="98"/>
      <c r="D855" s="98"/>
      <c r="E855" s="98"/>
      <c r="F855" s="98"/>
      <c r="G855" s="98"/>
      <c r="H855" s="98"/>
    </row>
    <row r="856" spans="1:8">
      <c r="A856" s="98"/>
      <c r="B856" s="98"/>
      <c r="C856" s="98"/>
      <c r="D856" s="98"/>
      <c r="E856" s="98"/>
      <c r="F856" s="98"/>
      <c r="G856" s="98"/>
      <c r="H856" s="98"/>
    </row>
    <row r="857" spans="1:8">
      <c r="A857" s="98"/>
      <c r="B857" s="98"/>
      <c r="C857" s="98"/>
      <c r="D857" s="98"/>
      <c r="E857" s="98"/>
      <c r="F857" s="98"/>
      <c r="G857" s="98"/>
      <c r="H857" s="98"/>
    </row>
    <row r="858" spans="1:8">
      <c r="A858" s="98"/>
      <c r="B858" s="98"/>
      <c r="C858" s="98"/>
      <c r="D858" s="98"/>
      <c r="E858" s="98"/>
      <c r="F858" s="98"/>
      <c r="G858" s="98"/>
      <c r="H858" s="98"/>
    </row>
    <row r="859" spans="1:8">
      <c r="A859" s="98"/>
      <c r="B859" s="98"/>
      <c r="C859" s="98"/>
      <c r="D859" s="98"/>
      <c r="E859" s="98"/>
      <c r="F859" s="98"/>
      <c r="G859" s="98"/>
      <c r="H859" s="98"/>
    </row>
    <row r="860" spans="1:8">
      <c r="A860" s="98"/>
      <c r="B860" s="98"/>
      <c r="C860" s="98"/>
      <c r="D860" s="98"/>
      <c r="E860" s="98"/>
      <c r="F860" s="98"/>
      <c r="G860" s="98"/>
      <c r="H860" s="98"/>
    </row>
    <row r="861" spans="1:8">
      <c r="A861" s="98"/>
      <c r="B861" s="98"/>
      <c r="C861" s="98"/>
      <c r="D861" s="98"/>
      <c r="E861" s="98"/>
      <c r="F861" s="98"/>
      <c r="G861" s="98"/>
      <c r="H861" s="98"/>
    </row>
    <row r="862" spans="1:8">
      <c r="A862" s="98"/>
      <c r="B862" s="98"/>
      <c r="C862" s="98"/>
      <c r="D862" s="98"/>
      <c r="E862" s="98"/>
      <c r="F862" s="98"/>
      <c r="G862" s="98"/>
      <c r="H862" s="98"/>
    </row>
    <row r="863" spans="1:8">
      <c r="A863" s="98"/>
      <c r="B863" s="98"/>
      <c r="C863" s="98"/>
      <c r="D863" s="98"/>
      <c r="E863" s="98"/>
      <c r="F863" s="98"/>
      <c r="G863" s="98"/>
      <c r="H863" s="98"/>
    </row>
    <row r="864" spans="1:8">
      <c r="A864" s="98"/>
      <c r="B864" s="98"/>
      <c r="C864" s="98"/>
      <c r="D864" s="98"/>
      <c r="E864" s="98"/>
      <c r="F864" s="98"/>
      <c r="G864" s="98"/>
      <c r="H864" s="98"/>
    </row>
    <row r="865" spans="1:8">
      <c r="A865" s="98"/>
      <c r="B865" s="98"/>
      <c r="C865" s="98"/>
      <c r="D865" s="98"/>
      <c r="E865" s="98"/>
      <c r="F865" s="98"/>
      <c r="G865" s="98"/>
      <c r="H865" s="98"/>
    </row>
    <row r="866" spans="1:8">
      <c r="A866" s="98"/>
      <c r="B866" s="98"/>
      <c r="C866" s="98"/>
      <c r="D866" s="98"/>
      <c r="E866" s="98"/>
      <c r="F866" s="98"/>
      <c r="G866" s="98"/>
      <c r="H866" s="98"/>
    </row>
    <row r="867" spans="1:8">
      <c r="A867" s="98"/>
      <c r="B867" s="98"/>
      <c r="C867" s="98"/>
      <c r="D867" s="98"/>
      <c r="E867" s="98"/>
      <c r="F867" s="98"/>
      <c r="G867" s="98"/>
      <c r="H867" s="98"/>
    </row>
    <row r="868" spans="1:8">
      <c r="A868" s="98"/>
      <c r="B868" s="98"/>
      <c r="C868" s="98"/>
      <c r="D868" s="98"/>
      <c r="E868" s="98"/>
      <c r="F868" s="98"/>
      <c r="G868" s="98"/>
      <c r="H868" s="98"/>
    </row>
    <row r="869" spans="1:8">
      <c r="A869" s="98"/>
      <c r="B869" s="98"/>
      <c r="C869" s="98"/>
      <c r="D869" s="98"/>
      <c r="E869" s="98"/>
      <c r="F869" s="98"/>
      <c r="G869" s="98"/>
      <c r="H869" s="98"/>
    </row>
    <row r="870" spans="1:8">
      <c r="A870" s="98"/>
      <c r="B870" s="98"/>
      <c r="C870" s="98"/>
      <c r="D870" s="98"/>
      <c r="E870" s="98"/>
      <c r="F870" s="98"/>
      <c r="G870" s="98"/>
      <c r="H870" s="98"/>
    </row>
    <row r="871" spans="1:8">
      <c r="A871" s="98"/>
      <c r="B871" s="98"/>
      <c r="C871" s="98"/>
      <c r="D871" s="98"/>
      <c r="E871" s="98"/>
      <c r="F871" s="98"/>
      <c r="G871" s="98"/>
      <c r="H871" s="98"/>
    </row>
    <row r="872" spans="1:8">
      <c r="A872" s="98"/>
      <c r="B872" s="98"/>
      <c r="C872" s="98"/>
      <c r="D872" s="98"/>
      <c r="E872" s="98"/>
      <c r="F872" s="98"/>
      <c r="G872" s="98"/>
      <c r="H872" s="98"/>
    </row>
    <row r="873" spans="1:8">
      <c r="A873" s="98"/>
      <c r="B873" s="98"/>
      <c r="C873" s="98"/>
      <c r="D873" s="98"/>
      <c r="E873" s="98"/>
      <c r="F873" s="98"/>
      <c r="G873" s="98"/>
      <c r="H873" s="98"/>
    </row>
    <row r="874" spans="1:8">
      <c r="A874" s="98"/>
      <c r="B874" s="98"/>
      <c r="C874" s="98"/>
      <c r="D874" s="98"/>
      <c r="E874" s="98"/>
      <c r="F874" s="98"/>
      <c r="G874" s="98"/>
      <c r="H874" s="98"/>
    </row>
    <row r="875" spans="1:8">
      <c r="A875" s="98"/>
      <c r="B875" s="98"/>
      <c r="C875" s="98"/>
      <c r="D875" s="98"/>
      <c r="E875" s="98"/>
      <c r="F875" s="98"/>
      <c r="G875" s="98"/>
      <c r="H875" s="98"/>
    </row>
    <row r="876" spans="1:8">
      <c r="A876" s="98"/>
      <c r="B876" s="98"/>
      <c r="C876" s="98"/>
      <c r="D876" s="98"/>
      <c r="E876" s="98"/>
      <c r="F876" s="98"/>
      <c r="G876" s="98"/>
      <c r="H876" s="98"/>
    </row>
    <row r="877" spans="1:8">
      <c r="A877" s="98"/>
      <c r="B877" s="98"/>
      <c r="C877" s="98"/>
      <c r="D877" s="98"/>
      <c r="E877" s="98"/>
      <c r="F877" s="98"/>
      <c r="G877" s="98"/>
      <c r="H877" s="98"/>
    </row>
    <row r="878" spans="1:8">
      <c r="A878" s="98"/>
      <c r="B878" s="98"/>
      <c r="C878" s="98"/>
      <c r="D878" s="98"/>
      <c r="E878" s="98"/>
      <c r="F878" s="98"/>
      <c r="G878" s="98"/>
      <c r="H878" s="98"/>
    </row>
    <row r="879" spans="1:8">
      <c r="A879" s="98"/>
      <c r="B879" s="98"/>
      <c r="C879" s="98"/>
      <c r="D879" s="98"/>
      <c r="E879" s="98"/>
      <c r="F879" s="98"/>
      <c r="G879" s="98"/>
      <c r="H879" s="98"/>
    </row>
    <row r="880" spans="1:8">
      <c r="A880" s="98"/>
      <c r="B880" s="98"/>
      <c r="C880" s="98"/>
      <c r="D880" s="98"/>
      <c r="E880" s="98"/>
      <c r="F880" s="98"/>
      <c r="G880" s="98"/>
      <c r="H880" s="98"/>
    </row>
    <row r="881" spans="1:8">
      <c r="A881" s="98"/>
      <c r="B881" s="98"/>
      <c r="C881" s="98"/>
      <c r="D881" s="98"/>
      <c r="E881" s="98"/>
      <c r="F881" s="98"/>
      <c r="G881" s="98"/>
      <c r="H881" s="98"/>
    </row>
    <row r="882" spans="1:8">
      <c r="A882" s="98"/>
      <c r="B882" s="98"/>
      <c r="C882" s="98"/>
      <c r="D882" s="98"/>
      <c r="E882" s="98"/>
      <c r="F882" s="98"/>
      <c r="G882" s="98"/>
      <c r="H882" s="98"/>
    </row>
    <row r="883" spans="1:8">
      <c r="A883" s="98"/>
      <c r="B883" s="98"/>
      <c r="C883" s="98"/>
      <c r="D883" s="98"/>
      <c r="E883" s="98"/>
      <c r="F883" s="98"/>
      <c r="G883" s="98"/>
      <c r="H883" s="98"/>
    </row>
    <row r="884" spans="1:8">
      <c r="A884" s="98"/>
      <c r="B884" s="98"/>
      <c r="C884" s="98"/>
      <c r="D884" s="98"/>
      <c r="E884" s="98"/>
      <c r="F884" s="98"/>
      <c r="G884" s="98"/>
      <c r="H884" s="98"/>
    </row>
    <row r="885" spans="1:8">
      <c r="A885" s="98"/>
      <c r="B885" s="98"/>
      <c r="C885" s="98"/>
      <c r="D885" s="98"/>
      <c r="E885" s="98"/>
      <c r="F885" s="98"/>
      <c r="G885" s="98"/>
      <c r="H885" s="98"/>
    </row>
    <row r="886" spans="1:8">
      <c r="A886" s="98"/>
      <c r="B886" s="98"/>
      <c r="C886" s="98"/>
      <c r="D886" s="98"/>
      <c r="E886" s="98"/>
      <c r="F886" s="98"/>
      <c r="G886" s="98"/>
      <c r="H886" s="98"/>
    </row>
    <row r="887" spans="1:8">
      <c r="A887" s="98"/>
      <c r="B887" s="98"/>
      <c r="C887" s="98"/>
      <c r="D887" s="98"/>
      <c r="E887" s="98"/>
      <c r="F887" s="98"/>
      <c r="G887" s="98"/>
      <c r="H887" s="98"/>
    </row>
    <row r="888" spans="1:8">
      <c r="A888" s="98"/>
      <c r="B888" s="98"/>
      <c r="C888" s="98"/>
      <c r="D888" s="98"/>
      <c r="E888" s="98"/>
      <c r="F888" s="98"/>
      <c r="G888" s="98"/>
      <c r="H888" s="98"/>
    </row>
    <row r="889" spans="1:8">
      <c r="A889" s="98"/>
      <c r="B889" s="98"/>
      <c r="C889" s="98"/>
      <c r="D889" s="98"/>
      <c r="E889" s="98"/>
      <c r="F889" s="98"/>
      <c r="G889" s="98"/>
      <c r="H889" s="98"/>
    </row>
    <row r="890" spans="1:8">
      <c r="A890" s="98"/>
      <c r="B890" s="98"/>
      <c r="C890" s="98"/>
      <c r="D890" s="98"/>
      <c r="E890" s="98"/>
      <c r="F890" s="98"/>
      <c r="G890" s="98"/>
      <c r="H890" s="98"/>
    </row>
    <row r="891" spans="1:8">
      <c r="A891" s="98"/>
      <c r="B891" s="98"/>
      <c r="C891" s="98"/>
      <c r="D891" s="98"/>
      <c r="E891" s="98"/>
      <c r="F891" s="98"/>
      <c r="G891" s="98"/>
      <c r="H891" s="98"/>
    </row>
    <row r="892" spans="1:8">
      <c r="A892" s="98"/>
      <c r="B892" s="98"/>
      <c r="C892" s="98"/>
      <c r="D892" s="98"/>
      <c r="E892" s="98"/>
      <c r="F892" s="98"/>
      <c r="G892" s="98"/>
      <c r="H892" s="98"/>
    </row>
    <row r="893" spans="1:8">
      <c r="A893" s="98"/>
      <c r="B893" s="98"/>
      <c r="C893" s="98"/>
      <c r="D893" s="98"/>
      <c r="E893" s="98"/>
      <c r="F893" s="98"/>
      <c r="G893" s="98"/>
      <c r="H893" s="98"/>
    </row>
    <row r="894" spans="1:8">
      <c r="A894" s="98"/>
      <c r="B894" s="98"/>
      <c r="C894" s="98"/>
      <c r="D894" s="98"/>
      <c r="E894" s="98"/>
      <c r="F894" s="98"/>
      <c r="G894" s="98"/>
      <c r="H894" s="98"/>
    </row>
    <row r="895" spans="1:8">
      <c r="A895" s="98"/>
      <c r="B895" s="98"/>
      <c r="C895" s="98"/>
      <c r="D895" s="98"/>
      <c r="E895" s="98"/>
      <c r="F895" s="98"/>
      <c r="G895" s="98"/>
      <c r="H895" s="98"/>
    </row>
    <row r="896" spans="1:8">
      <c r="A896" s="98"/>
      <c r="B896" s="98"/>
      <c r="C896" s="98"/>
      <c r="D896" s="98"/>
      <c r="E896" s="98"/>
      <c r="F896" s="98"/>
      <c r="G896" s="98"/>
      <c r="H896" s="98"/>
    </row>
    <row r="897" spans="1:8">
      <c r="A897" s="98"/>
      <c r="B897" s="98"/>
      <c r="C897" s="98"/>
      <c r="D897" s="98"/>
      <c r="E897" s="98"/>
      <c r="F897" s="98"/>
      <c r="G897" s="98"/>
      <c r="H897" s="98"/>
    </row>
    <row r="898" spans="1:8">
      <c r="A898" s="98"/>
      <c r="B898" s="98"/>
      <c r="C898" s="98"/>
      <c r="D898" s="98"/>
      <c r="E898" s="98"/>
      <c r="F898" s="98"/>
      <c r="G898" s="98"/>
      <c r="H898" s="98"/>
    </row>
    <row r="899" spans="1:8">
      <c r="A899" s="98"/>
      <c r="B899" s="98"/>
      <c r="C899" s="98"/>
      <c r="D899" s="98"/>
      <c r="E899" s="98"/>
      <c r="F899" s="98"/>
      <c r="G899" s="98"/>
      <c r="H899" s="98"/>
    </row>
    <row r="900" spans="1:8">
      <c r="A900" s="98"/>
      <c r="B900" s="98"/>
      <c r="C900" s="98"/>
      <c r="D900" s="98"/>
      <c r="E900" s="98"/>
      <c r="F900" s="98"/>
      <c r="G900" s="98"/>
      <c r="H900" s="98"/>
    </row>
    <row r="901" spans="1:8">
      <c r="A901" s="98"/>
      <c r="B901" s="98"/>
      <c r="C901" s="98"/>
      <c r="D901" s="98"/>
      <c r="E901" s="98"/>
      <c r="F901" s="98"/>
      <c r="G901" s="98"/>
      <c r="H901" s="98"/>
    </row>
    <row r="902" spans="1:8">
      <c r="A902" s="98"/>
      <c r="B902" s="98"/>
      <c r="C902" s="98"/>
      <c r="D902" s="98"/>
      <c r="E902" s="98"/>
      <c r="F902" s="98"/>
      <c r="G902" s="98"/>
      <c r="H902" s="98"/>
    </row>
    <row r="903" spans="1:8">
      <c r="A903" s="98"/>
      <c r="B903" s="98"/>
      <c r="C903" s="98"/>
      <c r="D903" s="98"/>
      <c r="E903" s="98"/>
      <c r="F903" s="98"/>
      <c r="G903" s="98"/>
      <c r="H903" s="98"/>
    </row>
    <row r="904" spans="1:8">
      <c r="A904" s="98"/>
      <c r="B904" s="98"/>
      <c r="C904" s="98"/>
      <c r="D904" s="98"/>
      <c r="E904" s="98"/>
      <c r="F904" s="98"/>
      <c r="G904" s="98"/>
      <c r="H904" s="98"/>
    </row>
    <row r="905" spans="1:8">
      <c r="A905" s="98"/>
      <c r="B905" s="98"/>
      <c r="C905" s="98"/>
      <c r="D905" s="98"/>
      <c r="E905" s="98"/>
      <c r="F905" s="98"/>
      <c r="G905" s="98"/>
      <c r="H905" s="98"/>
    </row>
    <row r="906" spans="1:8">
      <c r="A906" s="98"/>
      <c r="B906" s="98"/>
      <c r="C906" s="98"/>
      <c r="D906" s="98"/>
      <c r="E906" s="98"/>
      <c r="F906" s="98"/>
      <c r="G906" s="98"/>
      <c r="H906" s="98"/>
    </row>
    <row r="907" spans="1:8">
      <c r="A907" s="98"/>
      <c r="B907" s="98"/>
      <c r="C907" s="98"/>
      <c r="D907" s="98"/>
      <c r="E907" s="98"/>
      <c r="F907" s="98"/>
      <c r="G907" s="98"/>
      <c r="H907" s="98"/>
    </row>
    <row r="908" spans="1:8">
      <c r="A908" s="98"/>
      <c r="B908" s="98"/>
      <c r="C908" s="98"/>
      <c r="D908" s="98"/>
      <c r="E908" s="98"/>
      <c r="F908" s="98"/>
      <c r="G908" s="98"/>
      <c r="H908" s="98"/>
    </row>
    <row r="909" spans="1:8">
      <c r="A909" s="98"/>
      <c r="B909" s="98"/>
      <c r="C909" s="98"/>
      <c r="D909" s="98"/>
      <c r="E909" s="98"/>
      <c r="F909" s="98"/>
      <c r="G909" s="98"/>
      <c r="H909" s="98"/>
    </row>
    <row r="910" spans="1:8">
      <c r="A910" s="98"/>
      <c r="B910" s="98"/>
      <c r="C910" s="98"/>
      <c r="D910" s="98"/>
      <c r="E910" s="98"/>
      <c r="F910" s="98"/>
      <c r="G910" s="98"/>
      <c r="H910" s="98"/>
    </row>
    <row r="911" spans="1:8">
      <c r="A911" s="98"/>
      <c r="B911" s="98"/>
      <c r="C911" s="98"/>
      <c r="D911" s="98"/>
      <c r="E911" s="98"/>
      <c r="F911" s="98"/>
      <c r="G911" s="98"/>
      <c r="H911" s="98"/>
    </row>
    <row r="912" spans="1:8">
      <c r="A912" s="98"/>
      <c r="B912" s="98"/>
      <c r="C912" s="98"/>
      <c r="D912" s="98"/>
      <c r="E912" s="98"/>
      <c r="F912" s="98"/>
      <c r="G912" s="98"/>
      <c r="H912" s="98"/>
    </row>
    <row r="913" spans="1:8">
      <c r="A913" s="98"/>
      <c r="B913" s="98"/>
      <c r="C913" s="98"/>
      <c r="D913" s="98"/>
      <c r="E913" s="98"/>
      <c r="F913" s="98"/>
      <c r="G913" s="98"/>
      <c r="H913" s="98"/>
    </row>
    <row r="914" spans="1:8">
      <c r="A914" s="98"/>
      <c r="B914" s="98"/>
      <c r="C914" s="98"/>
      <c r="D914" s="98"/>
      <c r="E914" s="98"/>
      <c r="F914" s="98"/>
      <c r="G914" s="98"/>
      <c r="H914" s="98"/>
    </row>
    <row r="915" spans="1:8">
      <c r="A915" s="98"/>
      <c r="B915" s="98"/>
      <c r="C915" s="98"/>
      <c r="D915" s="98"/>
      <c r="E915" s="98"/>
      <c r="F915" s="98"/>
      <c r="G915" s="98"/>
      <c r="H915" s="98"/>
    </row>
    <row r="916" spans="1:8">
      <c r="A916" s="98"/>
      <c r="B916" s="98"/>
      <c r="C916" s="98"/>
      <c r="D916" s="98"/>
      <c r="E916" s="98"/>
      <c r="F916" s="98"/>
      <c r="G916" s="98"/>
      <c r="H916" s="98"/>
    </row>
    <row r="917" spans="1:8">
      <c r="A917" s="98"/>
      <c r="B917" s="98"/>
      <c r="C917" s="98"/>
      <c r="D917" s="98"/>
      <c r="E917" s="98"/>
      <c r="F917" s="98"/>
      <c r="G917" s="98"/>
      <c r="H917" s="98"/>
    </row>
    <row r="918" spans="1:8">
      <c r="A918" s="98"/>
      <c r="B918" s="98"/>
      <c r="C918" s="98"/>
      <c r="D918" s="98"/>
      <c r="E918" s="98"/>
      <c r="F918" s="98"/>
      <c r="G918" s="98"/>
      <c r="H918" s="98"/>
    </row>
    <row r="919" spans="1:8">
      <c r="A919" s="98"/>
      <c r="B919" s="98"/>
      <c r="C919" s="98"/>
      <c r="D919" s="98"/>
      <c r="E919" s="98"/>
      <c r="F919" s="98"/>
      <c r="G919" s="98"/>
      <c r="H919" s="98"/>
    </row>
    <row r="920" spans="1:8">
      <c r="A920" s="98"/>
      <c r="B920" s="98"/>
      <c r="C920" s="98"/>
      <c r="D920" s="98"/>
      <c r="E920" s="98"/>
      <c r="F920" s="98"/>
      <c r="G920" s="98"/>
      <c r="H920" s="98"/>
    </row>
    <row r="921" spans="1:8">
      <c r="A921" s="98"/>
      <c r="B921" s="98"/>
      <c r="C921" s="98"/>
      <c r="D921" s="98"/>
      <c r="E921" s="98"/>
      <c r="F921" s="98"/>
      <c r="G921" s="98"/>
      <c r="H921" s="98"/>
    </row>
    <row r="922" spans="1:8">
      <c r="A922" s="98"/>
      <c r="B922" s="98"/>
      <c r="C922" s="98"/>
      <c r="D922" s="98"/>
      <c r="E922" s="98"/>
      <c r="F922" s="98"/>
      <c r="G922" s="98"/>
      <c r="H922" s="98"/>
    </row>
    <row r="923" spans="1:8">
      <c r="A923" s="98"/>
      <c r="B923" s="98"/>
      <c r="C923" s="98"/>
      <c r="D923" s="98"/>
      <c r="E923" s="98"/>
      <c r="F923" s="98"/>
      <c r="G923" s="98"/>
      <c r="H923" s="98"/>
    </row>
    <row r="924" spans="1:8">
      <c r="A924" s="98"/>
      <c r="B924" s="98"/>
      <c r="C924" s="98"/>
      <c r="D924" s="98"/>
      <c r="E924" s="98"/>
      <c r="F924" s="98"/>
      <c r="G924" s="98"/>
      <c r="H924" s="98"/>
    </row>
    <row r="925" spans="1:8">
      <c r="A925" s="98"/>
      <c r="B925" s="98"/>
      <c r="C925" s="98"/>
      <c r="D925" s="98"/>
      <c r="E925" s="98"/>
      <c r="F925" s="98"/>
      <c r="G925" s="98"/>
      <c r="H925" s="98"/>
    </row>
    <row r="926" spans="1:8">
      <c r="A926" s="98"/>
      <c r="B926" s="98"/>
      <c r="C926" s="98"/>
      <c r="D926" s="98"/>
      <c r="E926" s="98"/>
      <c r="F926" s="98"/>
      <c r="G926" s="98"/>
      <c r="H926" s="98"/>
    </row>
    <row r="927" spans="1:8">
      <c r="A927" s="98"/>
      <c r="B927" s="98"/>
      <c r="C927" s="98"/>
      <c r="D927" s="98"/>
      <c r="E927" s="98"/>
      <c r="F927" s="98"/>
      <c r="G927" s="98"/>
      <c r="H927" s="98"/>
    </row>
    <row r="928" spans="1:8">
      <c r="A928" s="98"/>
      <c r="B928" s="98"/>
      <c r="C928" s="98"/>
      <c r="D928" s="98"/>
      <c r="E928" s="98"/>
      <c r="F928" s="98"/>
      <c r="G928" s="98"/>
      <c r="H928" s="98"/>
    </row>
    <row r="929" spans="1:8">
      <c r="A929" s="98"/>
      <c r="B929" s="98"/>
      <c r="C929" s="98"/>
      <c r="D929" s="98"/>
      <c r="E929" s="98"/>
      <c r="F929" s="98"/>
      <c r="G929" s="98"/>
      <c r="H929" s="98"/>
    </row>
    <row r="930" spans="1:8">
      <c r="A930" s="98"/>
      <c r="B930" s="98"/>
      <c r="C930" s="98"/>
      <c r="D930" s="98"/>
      <c r="E930" s="98"/>
      <c r="F930" s="98"/>
      <c r="G930" s="98"/>
      <c r="H930" s="98"/>
    </row>
    <row r="931" spans="1:8">
      <c r="A931" s="98"/>
      <c r="B931" s="98"/>
      <c r="C931" s="98"/>
      <c r="D931" s="98"/>
      <c r="E931" s="98"/>
      <c r="F931" s="98"/>
      <c r="G931" s="98"/>
      <c r="H931" s="98"/>
    </row>
    <row r="932" spans="1:8">
      <c r="A932" s="98"/>
      <c r="B932" s="98"/>
      <c r="C932" s="98"/>
      <c r="D932" s="98"/>
      <c r="E932" s="98"/>
      <c r="F932" s="98"/>
      <c r="G932" s="98"/>
      <c r="H932" s="98"/>
    </row>
    <row r="933" spans="1:8">
      <c r="A933" s="98"/>
      <c r="B933" s="98"/>
      <c r="C933" s="98"/>
      <c r="D933" s="98"/>
      <c r="E933" s="98"/>
      <c r="F933" s="98"/>
      <c r="G933" s="98"/>
      <c r="H933" s="98"/>
    </row>
    <row r="934" spans="1:8">
      <c r="A934" s="98"/>
      <c r="B934" s="98"/>
      <c r="C934" s="98"/>
      <c r="D934" s="98"/>
      <c r="E934" s="98"/>
      <c r="F934" s="98"/>
      <c r="G934" s="98"/>
      <c r="H934" s="98"/>
    </row>
    <row r="935" spans="1:8">
      <c r="A935" s="98"/>
      <c r="B935" s="98"/>
      <c r="C935" s="98"/>
      <c r="D935" s="98"/>
      <c r="E935" s="98"/>
      <c r="F935" s="98"/>
      <c r="G935" s="98"/>
      <c r="H935" s="98"/>
    </row>
    <row r="936" spans="1:8">
      <c r="A936" s="98"/>
      <c r="B936" s="98"/>
      <c r="C936" s="98"/>
      <c r="D936" s="98"/>
      <c r="E936" s="98"/>
      <c r="F936" s="98"/>
      <c r="G936" s="98"/>
      <c r="H936" s="98"/>
    </row>
    <row r="937" spans="1:8">
      <c r="A937" s="98"/>
      <c r="B937" s="98"/>
      <c r="C937" s="98"/>
      <c r="D937" s="98"/>
      <c r="E937" s="98"/>
      <c r="F937" s="98"/>
      <c r="G937" s="98"/>
      <c r="H937" s="98"/>
    </row>
    <row r="938" spans="1:8">
      <c r="A938" s="98"/>
      <c r="B938" s="98"/>
      <c r="C938" s="98"/>
      <c r="D938" s="98"/>
      <c r="E938" s="98"/>
      <c r="F938" s="98"/>
      <c r="G938" s="98"/>
      <c r="H938" s="98"/>
    </row>
    <row r="939" spans="1:8">
      <c r="A939" s="98"/>
      <c r="B939" s="98"/>
      <c r="C939" s="98"/>
      <c r="D939" s="98"/>
      <c r="E939" s="98"/>
      <c r="F939" s="98"/>
      <c r="G939" s="98"/>
      <c r="H939" s="98"/>
    </row>
    <row r="940" spans="1:8">
      <c r="A940" s="98"/>
      <c r="B940" s="98"/>
      <c r="C940" s="98"/>
      <c r="D940" s="98"/>
      <c r="E940" s="98"/>
      <c r="F940" s="98"/>
      <c r="G940" s="98"/>
      <c r="H940" s="98"/>
    </row>
    <row r="941" spans="1:8">
      <c r="A941" s="98"/>
      <c r="B941" s="98"/>
      <c r="C941" s="98"/>
      <c r="D941" s="98"/>
      <c r="E941" s="98"/>
      <c r="F941" s="98"/>
      <c r="G941" s="98"/>
      <c r="H941" s="98"/>
    </row>
    <row r="942" spans="1:8">
      <c r="A942" s="98"/>
      <c r="B942" s="98"/>
      <c r="C942" s="98"/>
      <c r="D942" s="98"/>
      <c r="E942" s="98"/>
      <c r="F942" s="98"/>
      <c r="G942" s="98"/>
      <c r="H942" s="98"/>
    </row>
    <row r="943" spans="1:8">
      <c r="A943" s="98"/>
      <c r="B943" s="98"/>
      <c r="C943" s="98"/>
      <c r="D943" s="98"/>
      <c r="E943" s="98"/>
      <c r="F943" s="98"/>
      <c r="G943" s="98"/>
      <c r="H943" s="98"/>
    </row>
    <row r="944" spans="1:8">
      <c r="A944" s="98"/>
      <c r="B944" s="98"/>
      <c r="C944" s="98"/>
      <c r="D944" s="98"/>
      <c r="E944" s="98"/>
      <c r="F944" s="98"/>
      <c r="G944" s="98"/>
      <c r="H944" s="98"/>
    </row>
    <row r="945" spans="1:8">
      <c r="A945" s="98"/>
      <c r="B945" s="98"/>
      <c r="C945" s="98"/>
      <c r="D945" s="98"/>
      <c r="E945" s="98"/>
      <c r="F945" s="98"/>
      <c r="G945" s="98"/>
      <c r="H945" s="98"/>
    </row>
    <row r="946" spans="1:8">
      <c r="A946" s="98"/>
      <c r="B946" s="98"/>
      <c r="C946" s="98"/>
      <c r="D946" s="98"/>
      <c r="E946" s="98"/>
      <c r="F946" s="98"/>
      <c r="G946" s="98"/>
      <c r="H946" s="98"/>
    </row>
    <row r="947" spans="1:8">
      <c r="A947" s="98"/>
      <c r="B947" s="98"/>
      <c r="C947" s="98"/>
      <c r="D947" s="98"/>
      <c r="E947" s="98"/>
      <c r="F947" s="98"/>
      <c r="G947" s="98"/>
      <c r="H947" s="98"/>
    </row>
    <row r="948" spans="1:8">
      <c r="A948" s="98"/>
      <c r="B948" s="98"/>
      <c r="C948" s="98"/>
      <c r="D948" s="98"/>
      <c r="E948" s="98"/>
      <c r="F948" s="98"/>
      <c r="G948" s="98"/>
      <c r="H948" s="98"/>
    </row>
    <row r="949" spans="1:8">
      <c r="A949" s="98"/>
      <c r="B949" s="98"/>
      <c r="C949" s="98"/>
      <c r="D949" s="98"/>
      <c r="E949" s="98"/>
      <c r="F949" s="98"/>
      <c r="G949" s="98"/>
      <c r="H949" s="98"/>
    </row>
    <row r="950" spans="1:8">
      <c r="A950" s="98"/>
      <c r="B950" s="98"/>
      <c r="C950" s="98"/>
      <c r="D950" s="98"/>
      <c r="E950" s="98"/>
      <c r="F950" s="98"/>
      <c r="G950" s="98"/>
      <c r="H950" s="98"/>
    </row>
    <row r="951" spans="1:8">
      <c r="A951" s="98"/>
      <c r="B951" s="98"/>
      <c r="C951" s="98"/>
      <c r="D951" s="98"/>
      <c r="E951" s="98"/>
      <c r="F951" s="98"/>
      <c r="G951" s="98"/>
      <c r="H951" s="98"/>
    </row>
    <row r="952" spans="1:8">
      <c r="A952" s="98"/>
      <c r="B952" s="98"/>
      <c r="C952" s="98"/>
      <c r="D952" s="98"/>
      <c r="E952" s="98"/>
      <c r="F952" s="98"/>
      <c r="G952" s="98"/>
      <c r="H952" s="98"/>
    </row>
    <row r="953" spans="1:8">
      <c r="A953" s="98"/>
      <c r="B953" s="98"/>
      <c r="C953" s="98"/>
      <c r="D953" s="98"/>
      <c r="E953" s="98"/>
      <c r="F953" s="98"/>
      <c r="G953" s="98"/>
      <c r="H953" s="98"/>
    </row>
    <row r="954" spans="1:8">
      <c r="A954" s="98"/>
      <c r="B954" s="98"/>
      <c r="C954" s="98"/>
      <c r="D954" s="98"/>
      <c r="E954" s="98"/>
      <c r="F954" s="98"/>
      <c r="G954" s="98"/>
      <c r="H954" s="98"/>
    </row>
    <row r="955" spans="1:8">
      <c r="A955" s="98"/>
      <c r="B955" s="98"/>
      <c r="C955" s="98"/>
      <c r="D955" s="98"/>
      <c r="E955" s="98"/>
      <c r="F955" s="98"/>
      <c r="G955" s="98"/>
      <c r="H955" s="98"/>
    </row>
    <row r="956" spans="1:8">
      <c r="A956" s="98"/>
      <c r="B956" s="98"/>
      <c r="C956" s="98"/>
      <c r="D956" s="98"/>
      <c r="E956" s="98"/>
      <c r="F956" s="98"/>
      <c r="G956" s="98"/>
      <c r="H956" s="98"/>
    </row>
    <row r="957" spans="1:8">
      <c r="A957" s="98"/>
      <c r="B957" s="98"/>
      <c r="C957" s="98"/>
      <c r="D957" s="98"/>
      <c r="E957" s="98"/>
      <c r="F957" s="98"/>
      <c r="G957" s="98"/>
      <c r="H957" s="98"/>
    </row>
    <row r="958" spans="1:8">
      <c r="A958" s="98"/>
      <c r="B958" s="98"/>
      <c r="C958" s="98"/>
      <c r="D958" s="98"/>
      <c r="E958" s="98"/>
      <c r="F958" s="98"/>
      <c r="G958" s="98"/>
      <c r="H958" s="98"/>
    </row>
    <row r="959" spans="1:8">
      <c r="A959" s="98"/>
      <c r="B959" s="98"/>
      <c r="C959" s="98"/>
      <c r="D959" s="98"/>
      <c r="E959" s="98"/>
      <c r="F959" s="98"/>
      <c r="G959" s="98"/>
      <c r="H959" s="98"/>
    </row>
    <row r="960" spans="1:8">
      <c r="A960" s="98"/>
      <c r="B960" s="98"/>
      <c r="C960" s="98"/>
      <c r="D960" s="98"/>
      <c r="E960" s="98"/>
      <c r="F960" s="98"/>
      <c r="G960" s="98"/>
      <c r="H960" s="98"/>
    </row>
    <row r="961" spans="1:8">
      <c r="A961" s="98"/>
      <c r="B961" s="98"/>
      <c r="C961" s="98"/>
      <c r="D961" s="98"/>
      <c r="E961" s="98"/>
      <c r="F961" s="98"/>
      <c r="G961" s="98"/>
      <c r="H961" s="98"/>
    </row>
    <row r="962" spans="1:8">
      <c r="A962" s="98"/>
      <c r="B962" s="98"/>
      <c r="C962" s="98"/>
      <c r="D962" s="98"/>
      <c r="E962" s="98"/>
      <c r="F962" s="98"/>
      <c r="G962" s="98"/>
      <c r="H962" s="98"/>
    </row>
    <row r="963" spans="1:8">
      <c r="A963" s="98"/>
      <c r="B963" s="98"/>
      <c r="C963" s="98"/>
      <c r="D963" s="98"/>
      <c r="E963" s="98"/>
      <c r="F963" s="98"/>
      <c r="G963" s="98"/>
      <c r="H963" s="98"/>
    </row>
    <row r="964" spans="1:8">
      <c r="A964" s="98"/>
      <c r="B964" s="98"/>
      <c r="C964" s="98"/>
      <c r="D964" s="98"/>
      <c r="E964" s="98"/>
      <c r="F964" s="98"/>
      <c r="G964" s="98"/>
      <c r="H964" s="98"/>
    </row>
    <row r="965" spans="1:8">
      <c r="A965" s="98"/>
      <c r="B965" s="98"/>
      <c r="C965" s="98"/>
      <c r="D965" s="98"/>
      <c r="E965" s="98"/>
      <c r="F965" s="98"/>
      <c r="G965" s="98"/>
      <c r="H965" s="98"/>
    </row>
    <row r="966" spans="1:8">
      <c r="A966" s="98"/>
      <c r="B966" s="98"/>
      <c r="C966" s="98"/>
      <c r="D966" s="98"/>
      <c r="E966" s="98"/>
      <c r="F966" s="98"/>
      <c r="G966" s="98"/>
      <c r="H966" s="98"/>
    </row>
    <row r="967" spans="1:8">
      <c r="A967" s="98"/>
      <c r="B967" s="98"/>
      <c r="C967" s="98"/>
      <c r="D967" s="98"/>
      <c r="E967" s="98"/>
      <c r="F967" s="98"/>
      <c r="G967" s="98"/>
      <c r="H967" s="98"/>
    </row>
    <row r="968" spans="1:8">
      <c r="A968" s="98"/>
      <c r="B968" s="98"/>
      <c r="C968" s="98"/>
      <c r="D968" s="98"/>
      <c r="E968" s="98"/>
      <c r="F968" s="98"/>
      <c r="G968" s="98"/>
      <c r="H968" s="98"/>
    </row>
    <row r="969" spans="1:8">
      <c r="A969" s="98"/>
      <c r="B969" s="98"/>
      <c r="C969" s="98"/>
      <c r="D969" s="98"/>
      <c r="E969" s="98"/>
      <c r="F969" s="98"/>
      <c r="G969" s="98"/>
      <c r="H969" s="98"/>
    </row>
    <row r="970" spans="1:8">
      <c r="A970" s="98"/>
      <c r="B970" s="98"/>
      <c r="C970" s="98"/>
      <c r="D970" s="98"/>
      <c r="E970" s="98"/>
      <c r="F970" s="98"/>
      <c r="G970" s="98"/>
      <c r="H970" s="98"/>
    </row>
    <row r="971" spans="1:8">
      <c r="A971" s="98"/>
      <c r="B971" s="98"/>
      <c r="C971" s="98"/>
      <c r="D971" s="98"/>
      <c r="E971" s="98"/>
      <c r="F971" s="98"/>
      <c r="G971" s="98"/>
      <c r="H971" s="98"/>
    </row>
    <row r="972" spans="1:8">
      <c r="A972" s="98"/>
      <c r="B972" s="98"/>
      <c r="C972" s="98"/>
      <c r="D972" s="98"/>
      <c r="E972" s="98"/>
      <c r="F972" s="98"/>
      <c r="G972" s="98"/>
      <c r="H972" s="98"/>
    </row>
    <row r="973" spans="1:8">
      <c r="A973" s="98"/>
      <c r="B973" s="98"/>
      <c r="C973" s="98"/>
      <c r="D973" s="98"/>
      <c r="E973" s="98"/>
      <c r="F973" s="98"/>
      <c r="G973" s="98"/>
      <c r="H973" s="98"/>
    </row>
    <row r="974" spans="1:8">
      <c r="A974" s="98"/>
      <c r="B974" s="98"/>
      <c r="C974" s="98"/>
      <c r="D974" s="98"/>
      <c r="E974" s="98"/>
      <c r="F974" s="98"/>
      <c r="G974" s="98"/>
      <c r="H974" s="98"/>
    </row>
    <row r="975" spans="1:8">
      <c r="A975" s="98"/>
      <c r="B975" s="98"/>
      <c r="C975" s="98"/>
      <c r="D975" s="98"/>
      <c r="E975" s="98"/>
      <c r="F975" s="98"/>
      <c r="G975" s="98"/>
      <c r="H975" s="98"/>
    </row>
    <row r="976" spans="1:8">
      <c r="A976" s="98"/>
      <c r="B976" s="98"/>
      <c r="C976" s="98"/>
      <c r="D976" s="98"/>
      <c r="E976" s="98"/>
      <c r="F976" s="98"/>
      <c r="G976" s="98"/>
      <c r="H976" s="98"/>
    </row>
    <row r="977" spans="1:8">
      <c r="A977" s="98"/>
      <c r="B977" s="98"/>
      <c r="C977" s="98"/>
      <c r="D977" s="98"/>
      <c r="E977" s="98"/>
      <c r="F977" s="98"/>
      <c r="G977" s="98"/>
      <c r="H977" s="98"/>
    </row>
    <row r="978" spans="1:8">
      <c r="A978" s="98"/>
      <c r="B978" s="98"/>
      <c r="C978" s="98"/>
      <c r="D978" s="98"/>
      <c r="E978" s="98"/>
      <c r="F978" s="98"/>
      <c r="G978" s="98"/>
      <c r="H978" s="98"/>
    </row>
    <row r="979" spans="1:8">
      <c r="A979" s="98"/>
      <c r="B979" s="98"/>
      <c r="C979" s="98"/>
      <c r="D979" s="98"/>
      <c r="E979" s="98"/>
      <c r="F979" s="98"/>
      <c r="G979" s="98"/>
      <c r="H979" s="98"/>
    </row>
    <row r="980" spans="1:8">
      <c r="A980" s="98"/>
      <c r="B980" s="98"/>
      <c r="C980" s="98"/>
      <c r="D980" s="98"/>
      <c r="E980" s="98"/>
      <c r="F980" s="98"/>
      <c r="G980" s="98"/>
      <c r="H980" s="98"/>
    </row>
    <row r="981" spans="1:8">
      <c r="A981" s="98"/>
      <c r="B981" s="98"/>
      <c r="C981" s="98"/>
      <c r="D981" s="98"/>
      <c r="E981" s="98"/>
      <c r="F981" s="98"/>
      <c r="G981" s="98"/>
      <c r="H981" s="98"/>
    </row>
    <row r="982" spans="1:8">
      <c r="A982" s="98"/>
      <c r="B982" s="98"/>
      <c r="C982" s="98"/>
      <c r="D982" s="98"/>
      <c r="E982" s="98"/>
      <c r="F982" s="98"/>
      <c r="G982" s="98"/>
      <c r="H982" s="98"/>
    </row>
    <row r="983" spans="1:8">
      <c r="A983" s="98"/>
      <c r="B983" s="98"/>
      <c r="C983" s="98"/>
      <c r="D983" s="98"/>
      <c r="E983" s="98"/>
      <c r="F983" s="98"/>
      <c r="G983" s="98"/>
      <c r="H983" s="98"/>
    </row>
    <row r="984" spans="1:8">
      <c r="A984" s="98"/>
      <c r="B984" s="98"/>
      <c r="C984" s="98"/>
      <c r="D984" s="98"/>
      <c r="E984" s="98"/>
      <c r="F984" s="98"/>
      <c r="G984" s="98"/>
      <c r="H984" s="98"/>
    </row>
    <row r="985" spans="1:8">
      <c r="A985" s="98"/>
      <c r="B985" s="98"/>
      <c r="C985" s="98"/>
      <c r="D985" s="98"/>
      <c r="E985" s="98"/>
      <c r="F985" s="98"/>
      <c r="G985" s="98"/>
      <c r="H985" s="98"/>
    </row>
    <row r="986" spans="1:8">
      <c r="A986" s="98"/>
      <c r="B986" s="98"/>
      <c r="C986" s="98"/>
      <c r="D986" s="98"/>
      <c r="E986" s="98"/>
      <c r="F986" s="98"/>
      <c r="G986" s="98"/>
      <c r="H986" s="98"/>
    </row>
    <row r="987" spans="1:8">
      <c r="A987" s="98"/>
      <c r="B987" s="98"/>
      <c r="C987" s="98"/>
      <c r="D987" s="98"/>
      <c r="E987" s="98"/>
      <c r="F987" s="98"/>
      <c r="G987" s="98"/>
      <c r="H987" s="98"/>
    </row>
    <row r="988" spans="1:8">
      <c r="A988" s="98"/>
      <c r="B988" s="98"/>
      <c r="C988" s="98"/>
      <c r="D988" s="98"/>
      <c r="E988" s="98"/>
      <c r="F988" s="98"/>
      <c r="G988" s="98"/>
      <c r="H988" s="98"/>
    </row>
    <row r="989" spans="1:8">
      <c r="A989" s="98"/>
      <c r="B989" s="98"/>
      <c r="C989" s="98"/>
      <c r="D989" s="98"/>
      <c r="E989" s="98"/>
      <c r="F989" s="98"/>
      <c r="G989" s="98"/>
      <c r="H989" s="98"/>
    </row>
    <row r="990" spans="1:8">
      <c r="A990" s="98"/>
      <c r="B990" s="98"/>
      <c r="C990" s="98"/>
      <c r="D990" s="98"/>
      <c r="E990" s="98"/>
      <c r="F990" s="98"/>
      <c r="G990" s="98"/>
      <c r="H990" s="98"/>
    </row>
    <row r="991" spans="1:8">
      <c r="A991" s="98"/>
      <c r="B991" s="98"/>
      <c r="C991" s="98"/>
      <c r="D991" s="98"/>
      <c r="E991" s="98"/>
      <c r="F991" s="98"/>
      <c r="G991" s="98"/>
      <c r="H991" s="98"/>
    </row>
    <row r="992" spans="1:8">
      <c r="A992" s="98"/>
      <c r="B992" s="98"/>
      <c r="C992" s="98"/>
      <c r="D992" s="98"/>
      <c r="E992" s="98"/>
      <c r="F992" s="98"/>
      <c r="G992" s="98"/>
      <c r="H992" s="98"/>
    </row>
    <row r="993" spans="1:8">
      <c r="A993" s="98"/>
      <c r="B993" s="98"/>
      <c r="C993" s="98"/>
      <c r="D993" s="98"/>
      <c r="E993" s="98"/>
      <c r="F993" s="98"/>
      <c r="G993" s="98"/>
      <c r="H993" s="98"/>
    </row>
    <row r="994" spans="1:8">
      <c r="A994" s="98"/>
      <c r="B994" s="98"/>
      <c r="C994" s="98"/>
      <c r="D994" s="98"/>
      <c r="E994" s="98"/>
      <c r="F994" s="98"/>
      <c r="G994" s="98"/>
      <c r="H994" s="98"/>
    </row>
    <row r="995" spans="1:8">
      <c r="A995" s="98"/>
      <c r="B995" s="98"/>
      <c r="C995" s="98"/>
      <c r="D995" s="98"/>
      <c r="E995" s="98"/>
      <c r="F995" s="98"/>
      <c r="G995" s="98"/>
      <c r="H995" s="98"/>
    </row>
    <row r="996" spans="1:8">
      <c r="A996" s="98"/>
      <c r="B996" s="98"/>
      <c r="C996" s="98"/>
      <c r="D996" s="98"/>
      <c r="E996" s="98"/>
      <c r="F996" s="98"/>
      <c r="G996" s="98"/>
      <c r="H996" s="98"/>
    </row>
    <row r="997" spans="1:8">
      <c r="A997" s="98"/>
      <c r="B997" s="98"/>
      <c r="C997" s="98"/>
      <c r="D997" s="98"/>
      <c r="E997" s="98"/>
      <c r="F997" s="98"/>
      <c r="G997" s="98"/>
      <c r="H997" s="98"/>
    </row>
    <row r="998" spans="1:8">
      <c r="A998" s="98"/>
      <c r="B998" s="98"/>
      <c r="C998" s="98"/>
      <c r="D998" s="98"/>
      <c r="E998" s="98"/>
      <c r="F998" s="98"/>
      <c r="G998" s="98"/>
      <c r="H998" s="98"/>
    </row>
    <row r="999" spans="1:8">
      <c r="A999" s="98"/>
      <c r="B999" s="98"/>
      <c r="C999" s="98"/>
      <c r="D999" s="98"/>
      <c r="E999" s="98"/>
      <c r="F999" s="98"/>
      <c r="G999" s="98"/>
      <c r="H999" s="98"/>
    </row>
    <row r="1000" spans="1:8">
      <c r="A1000" s="98"/>
      <c r="B1000" s="98"/>
      <c r="C1000" s="98"/>
      <c r="D1000" s="98"/>
      <c r="E1000" s="98"/>
      <c r="F1000" s="98"/>
      <c r="G1000" s="98"/>
      <c r="H1000" s="98"/>
    </row>
    <row r="1001" spans="1:8">
      <c r="A1001" s="98"/>
      <c r="B1001" s="98"/>
      <c r="C1001" s="98"/>
      <c r="D1001" s="98"/>
      <c r="E1001" s="98"/>
      <c r="F1001" s="98"/>
      <c r="G1001" s="98"/>
      <c r="H1001" s="98"/>
    </row>
    <row r="1002" spans="1:8">
      <c r="A1002" s="98"/>
      <c r="B1002" s="98"/>
      <c r="C1002" s="98"/>
      <c r="D1002" s="98"/>
      <c r="E1002" s="98"/>
      <c r="F1002" s="98"/>
      <c r="G1002" s="98"/>
      <c r="H1002" s="98"/>
    </row>
    <row r="1003" spans="1:8">
      <c r="A1003" s="98"/>
      <c r="B1003" s="98"/>
      <c r="C1003" s="98"/>
      <c r="D1003" s="98"/>
      <c r="E1003" s="98"/>
      <c r="F1003" s="98"/>
      <c r="G1003" s="98"/>
      <c r="H1003" s="98"/>
    </row>
    <row r="1004" spans="1:8">
      <c r="A1004" s="98"/>
      <c r="B1004" s="98"/>
      <c r="C1004" s="98"/>
      <c r="D1004" s="98"/>
      <c r="E1004" s="98"/>
      <c r="F1004" s="98"/>
      <c r="G1004" s="98"/>
      <c r="H1004" s="98"/>
    </row>
    <row r="1005" spans="1:8">
      <c r="A1005" s="98"/>
      <c r="B1005" s="98"/>
      <c r="C1005" s="98"/>
      <c r="D1005" s="98"/>
      <c r="E1005" s="98"/>
      <c r="F1005" s="98"/>
      <c r="G1005" s="98"/>
      <c r="H1005" s="98"/>
    </row>
    <row r="1006" spans="1:8">
      <c r="A1006" s="98"/>
      <c r="B1006" s="98"/>
      <c r="C1006" s="98"/>
      <c r="D1006" s="98"/>
      <c r="E1006" s="98"/>
      <c r="F1006" s="98"/>
      <c r="G1006" s="98"/>
      <c r="H1006" s="98"/>
    </row>
    <row r="1007" spans="1:8">
      <c r="A1007" s="98"/>
      <c r="B1007" s="98"/>
      <c r="C1007" s="98"/>
      <c r="D1007" s="98"/>
      <c r="E1007" s="98"/>
      <c r="F1007" s="98"/>
      <c r="G1007" s="98"/>
      <c r="H1007" s="98"/>
    </row>
    <row r="1008" spans="1:8">
      <c r="A1008" s="98"/>
      <c r="B1008" s="98"/>
      <c r="C1008" s="98"/>
      <c r="D1008" s="98"/>
      <c r="E1008" s="98"/>
      <c r="F1008" s="98"/>
      <c r="G1008" s="98"/>
      <c r="H1008" s="98"/>
    </row>
    <row r="1009" spans="1:8">
      <c r="A1009" s="98"/>
      <c r="B1009" s="98"/>
      <c r="C1009" s="98"/>
      <c r="D1009" s="98"/>
      <c r="E1009" s="98"/>
      <c r="F1009" s="98"/>
      <c r="G1009" s="98"/>
      <c r="H1009" s="98"/>
    </row>
    <row r="1010" spans="1:8">
      <c r="A1010" s="98"/>
      <c r="B1010" s="98"/>
      <c r="C1010" s="98"/>
      <c r="D1010" s="98"/>
      <c r="E1010" s="98"/>
      <c r="F1010" s="98"/>
      <c r="G1010" s="98"/>
      <c r="H1010" s="98"/>
    </row>
    <row r="1011" spans="1:8">
      <c r="A1011" s="98"/>
      <c r="B1011" s="98"/>
      <c r="C1011" s="98"/>
      <c r="D1011" s="98"/>
      <c r="E1011" s="98"/>
      <c r="F1011" s="98"/>
      <c r="G1011" s="98"/>
      <c r="H1011" s="98"/>
    </row>
    <row r="1012" spans="1:8">
      <c r="A1012" s="98"/>
      <c r="B1012" s="98"/>
      <c r="C1012" s="98"/>
      <c r="D1012" s="98"/>
      <c r="E1012" s="98"/>
      <c r="F1012" s="98"/>
      <c r="G1012" s="98"/>
      <c r="H1012" s="98"/>
    </row>
    <row r="1013" spans="1:8">
      <c r="A1013" s="98"/>
      <c r="B1013" s="98"/>
      <c r="C1013" s="98"/>
      <c r="D1013" s="98"/>
      <c r="E1013" s="98"/>
      <c r="F1013" s="98"/>
      <c r="G1013" s="98"/>
      <c r="H1013" s="98"/>
    </row>
    <row r="1014" spans="1:8">
      <c r="A1014" s="98"/>
      <c r="B1014" s="98"/>
      <c r="C1014" s="98"/>
      <c r="D1014" s="98"/>
      <c r="E1014" s="98"/>
      <c r="F1014" s="98"/>
      <c r="G1014" s="98"/>
      <c r="H1014" s="98"/>
    </row>
    <row r="1015" spans="1:8">
      <c r="A1015" s="98"/>
      <c r="B1015" s="98"/>
      <c r="C1015" s="98"/>
      <c r="D1015" s="98"/>
      <c r="E1015" s="98"/>
      <c r="F1015" s="98"/>
      <c r="G1015" s="98"/>
      <c r="H1015" s="98"/>
    </row>
    <row r="1016" spans="1:8">
      <c r="A1016" s="98"/>
      <c r="B1016" s="98"/>
      <c r="C1016" s="98"/>
      <c r="D1016" s="98"/>
      <c r="E1016" s="98"/>
      <c r="F1016" s="98"/>
      <c r="G1016" s="98"/>
      <c r="H1016" s="98"/>
    </row>
    <row r="1017" spans="1:8">
      <c r="A1017" s="98"/>
      <c r="B1017" s="98"/>
      <c r="C1017" s="98"/>
      <c r="D1017" s="98"/>
      <c r="E1017" s="98"/>
      <c r="F1017" s="98"/>
      <c r="G1017" s="98"/>
      <c r="H1017" s="98"/>
    </row>
    <row r="1018" spans="1:8">
      <c r="A1018" s="98"/>
      <c r="B1018" s="98"/>
      <c r="C1018" s="98"/>
      <c r="D1018" s="98"/>
      <c r="E1018" s="98"/>
      <c r="F1018" s="98"/>
      <c r="G1018" s="98"/>
      <c r="H1018" s="98"/>
    </row>
    <row r="1019" spans="1:8">
      <c r="A1019" s="98"/>
      <c r="B1019" s="98"/>
      <c r="C1019" s="98"/>
      <c r="D1019" s="98"/>
      <c r="E1019" s="98"/>
      <c r="F1019" s="98"/>
      <c r="G1019" s="98"/>
      <c r="H1019" s="98"/>
    </row>
    <row r="1020" spans="1:8">
      <c r="A1020" s="98"/>
      <c r="B1020" s="98"/>
      <c r="C1020" s="98"/>
      <c r="D1020" s="98"/>
      <c r="E1020" s="98"/>
      <c r="F1020" s="98"/>
      <c r="G1020" s="98"/>
      <c r="H1020" s="98"/>
    </row>
    <row r="1021" spans="1:8">
      <c r="A1021" s="98"/>
      <c r="B1021" s="98"/>
      <c r="C1021" s="98"/>
      <c r="D1021" s="98"/>
      <c r="E1021" s="98"/>
      <c r="F1021" s="98"/>
      <c r="G1021" s="98"/>
      <c r="H1021" s="98"/>
    </row>
    <row r="1022" spans="1:8">
      <c r="A1022" s="98"/>
      <c r="B1022" s="98"/>
      <c r="C1022" s="98"/>
      <c r="D1022" s="98"/>
      <c r="E1022" s="98"/>
      <c r="F1022" s="98"/>
      <c r="G1022" s="98"/>
      <c r="H1022" s="98"/>
    </row>
    <row r="1023" spans="1:8">
      <c r="A1023" s="98"/>
      <c r="B1023" s="98"/>
      <c r="C1023" s="98"/>
      <c r="D1023" s="98"/>
      <c r="E1023" s="98"/>
      <c r="F1023" s="98"/>
      <c r="G1023" s="98"/>
      <c r="H1023" s="98"/>
    </row>
    <row r="1024" spans="1:8">
      <c r="A1024" s="98"/>
      <c r="B1024" s="98"/>
      <c r="C1024" s="98"/>
      <c r="D1024" s="98"/>
      <c r="E1024" s="98"/>
      <c r="F1024" s="98"/>
      <c r="G1024" s="98"/>
      <c r="H1024" s="98"/>
    </row>
    <row r="1025" spans="1:8">
      <c r="A1025" s="98"/>
      <c r="B1025" s="98"/>
      <c r="C1025" s="98"/>
      <c r="D1025" s="98"/>
      <c r="E1025" s="98"/>
      <c r="F1025" s="98"/>
      <c r="G1025" s="98"/>
      <c r="H1025" s="98"/>
    </row>
    <row r="1026" spans="1:8">
      <c r="A1026" s="98"/>
      <c r="B1026" s="98"/>
      <c r="C1026" s="98"/>
      <c r="D1026" s="98"/>
      <c r="E1026" s="98"/>
      <c r="F1026" s="98"/>
      <c r="G1026" s="98"/>
      <c r="H1026" s="98"/>
    </row>
    <row r="1027" spans="1:8">
      <c r="A1027" s="98"/>
      <c r="B1027" s="98"/>
      <c r="C1027" s="98"/>
      <c r="D1027" s="98"/>
      <c r="E1027" s="98"/>
      <c r="F1027" s="98"/>
      <c r="G1027" s="98"/>
      <c r="H1027" s="98"/>
    </row>
    <row r="1028" spans="1:8">
      <c r="A1028" s="98"/>
      <c r="B1028" s="98"/>
      <c r="C1028" s="98"/>
      <c r="D1028" s="98"/>
      <c r="E1028" s="98"/>
      <c r="F1028" s="98"/>
      <c r="G1028" s="98"/>
      <c r="H1028" s="98"/>
    </row>
    <row r="1029" spans="1:8">
      <c r="A1029" s="98"/>
      <c r="B1029" s="98"/>
      <c r="C1029" s="98"/>
      <c r="D1029" s="98"/>
      <c r="E1029" s="98"/>
      <c r="F1029" s="98"/>
      <c r="G1029" s="98"/>
      <c r="H1029" s="98"/>
    </row>
    <row r="1030" spans="1:8">
      <c r="A1030" s="98"/>
      <c r="B1030" s="98"/>
      <c r="C1030" s="98"/>
      <c r="D1030" s="98"/>
      <c r="E1030" s="98"/>
      <c r="F1030" s="98"/>
      <c r="G1030" s="98"/>
      <c r="H1030" s="98"/>
    </row>
    <row r="1031" spans="1:8">
      <c r="A1031" s="98"/>
      <c r="B1031" s="98"/>
      <c r="C1031" s="98"/>
      <c r="D1031" s="98"/>
      <c r="E1031" s="98"/>
      <c r="F1031" s="98"/>
      <c r="G1031" s="98"/>
      <c r="H1031" s="98"/>
    </row>
    <row r="1032" spans="1:8">
      <c r="A1032" s="98"/>
      <c r="B1032" s="98"/>
      <c r="C1032" s="98"/>
      <c r="D1032" s="98"/>
      <c r="E1032" s="98"/>
      <c r="F1032" s="98"/>
      <c r="G1032" s="98"/>
      <c r="H1032" s="98"/>
    </row>
    <row r="1033" spans="1:8">
      <c r="A1033" s="98"/>
      <c r="B1033" s="98"/>
      <c r="C1033" s="98"/>
      <c r="D1033" s="98"/>
      <c r="E1033" s="98"/>
      <c r="F1033" s="98"/>
      <c r="G1033" s="98"/>
      <c r="H1033" s="98"/>
    </row>
    <row r="1034" spans="1:8">
      <c r="A1034" s="98"/>
      <c r="B1034" s="98"/>
      <c r="C1034" s="98"/>
      <c r="D1034" s="98"/>
      <c r="E1034" s="98"/>
      <c r="F1034" s="98"/>
      <c r="G1034" s="98"/>
      <c r="H1034" s="98"/>
    </row>
    <row r="1035" spans="1:8">
      <c r="A1035" s="98"/>
      <c r="B1035" s="98"/>
      <c r="C1035" s="98"/>
      <c r="D1035" s="98"/>
      <c r="E1035" s="98"/>
      <c r="F1035" s="98"/>
      <c r="G1035" s="98"/>
      <c r="H1035" s="98"/>
    </row>
    <row r="1036" spans="1:8">
      <c r="A1036" s="98"/>
      <c r="B1036" s="98"/>
      <c r="C1036" s="98"/>
      <c r="D1036" s="98"/>
      <c r="E1036" s="98"/>
      <c r="F1036" s="98"/>
      <c r="G1036" s="98"/>
      <c r="H1036" s="98"/>
    </row>
    <row r="1037" spans="1:8">
      <c r="A1037" s="98"/>
      <c r="B1037" s="98"/>
      <c r="C1037" s="98"/>
      <c r="D1037" s="98"/>
      <c r="E1037" s="98"/>
      <c r="F1037" s="98"/>
      <c r="G1037" s="98"/>
      <c r="H1037" s="98"/>
    </row>
    <row r="1038" spans="1:8">
      <c r="A1038" s="98"/>
      <c r="B1038" s="98"/>
      <c r="C1038" s="98"/>
      <c r="D1038" s="98"/>
      <c r="E1038" s="98"/>
      <c r="F1038" s="98"/>
      <c r="G1038" s="98"/>
      <c r="H1038" s="98"/>
    </row>
    <row r="1039" spans="1:8">
      <c r="A1039" s="98"/>
      <c r="B1039" s="98"/>
      <c r="C1039" s="98"/>
      <c r="D1039" s="98"/>
      <c r="E1039" s="98"/>
      <c r="F1039" s="98"/>
      <c r="G1039" s="98"/>
      <c r="H1039" s="98"/>
    </row>
    <row r="1040" spans="1:8">
      <c r="A1040" s="98"/>
      <c r="B1040" s="98"/>
      <c r="C1040" s="98"/>
      <c r="D1040" s="98"/>
      <c r="E1040" s="98"/>
      <c r="F1040" s="98"/>
      <c r="G1040" s="98"/>
      <c r="H1040" s="98"/>
    </row>
    <row r="1041" spans="1:8">
      <c r="A1041" s="98"/>
      <c r="B1041" s="98"/>
      <c r="C1041" s="98"/>
      <c r="D1041" s="98"/>
      <c r="E1041" s="98"/>
      <c r="F1041" s="98"/>
      <c r="G1041" s="98"/>
      <c r="H1041" s="98"/>
    </row>
    <row r="1042" spans="1:8">
      <c r="A1042" s="98"/>
      <c r="B1042" s="98"/>
      <c r="C1042" s="98"/>
      <c r="D1042" s="98"/>
      <c r="E1042" s="98"/>
      <c r="F1042" s="98"/>
      <c r="G1042" s="98"/>
      <c r="H1042" s="98"/>
    </row>
    <row r="1043" spans="1:8">
      <c r="A1043" s="98"/>
      <c r="B1043" s="98"/>
      <c r="C1043" s="98"/>
      <c r="D1043" s="98"/>
      <c r="E1043" s="98"/>
      <c r="F1043" s="98"/>
      <c r="G1043" s="98"/>
      <c r="H1043" s="98"/>
    </row>
    <row r="1044" spans="1:8">
      <c r="A1044" s="98"/>
      <c r="B1044" s="98"/>
      <c r="C1044" s="98"/>
      <c r="D1044" s="98"/>
      <c r="E1044" s="98"/>
      <c r="F1044" s="98"/>
      <c r="G1044" s="98"/>
      <c r="H1044" s="98"/>
    </row>
    <row r="1045" spans="1:8">
      <c r="A1045" s="98"/>
      <c r="B1045" s="98"/>
      <c r="C1045" s="98"/>
      <c r="D1045" s="98"/>
      <c r="E1045" s="98"/>
      <c r="F1045" s="98"/>
      <c r="G1045" s="98"/>
      <c r="H1045" s="98"/>
    </row>
    <row r="1046" spans="1:8">
      <c r="A1046" s="98"/>
      <c r="B1046" s="98"/>
      <c r="C1046" s="98"/>
      <c r="D1046" s="98"/>
      <c r="E1046" s="98"/>
      <c r="F1046" s="98"/>
      <c r="G1046" s="98"/>
      <c r="H1046" s="98"/>
    </row>
    <row r="1047" spans="1:8">
      <c r="A1047" s="98"/>
      <c r="B1047" s="98"/>
      <c r="C1047" s="98"/>
      <c r="D1047" s="98"/>
      <c r="E1047" s="98"/>
      <c r="F1047" s="98"/>
      <c r="G1047" s="98"/>
      <c r="H1047" s="98"/>
    </row>
    <row r="1048" spans="1:8">
      <c r="A1048" s="98"/>
      <c r="B1048" s="98"/>
      <c r="C1048" s="98"/>
      <c r="D1048" s="98"/>
      <c r="E1048" s="98"/>
      <c r="F1048" s="98"/>
      <c r="G1048" s="98"/>
      <c r="H1048" s="98"/>
    </row>
    <row r="1049" spans="1:8">
      <c r="A1049" s="98"/>
      <c r="B1049" s="98"/>
      <c r="C1049" s="98"/>
      <c r="D1049" s="98"/>
      <c r="E1049" s="98"/>
      <c r="F1049" s="98"/>
      <c r="G1049" s="98"/>
      <c r="H1049" s="98"/>
    </row>
    <row r="1050" spans="1:8">
      <c r="A1050" s="98"/>
      <c r="B1050" s="98"/>
      <c r="C1050" s="98"/>
      <c r="D1050" s="98"/>
      <c r="E1050" s="98"/>
      <c r="F1050" s="98"/>
      <c r="G1050" s="98"/>
      <c r="H1050" s="98"/>
    </row>
    <row r="1051" spans="1:8">
      <c r="A1051" s="98"/>
      <c r="B1051" s="98"/>
      <c r="C1051" s="98"/>
      <c r="D1051" s="98"/>
      <c r="E1051" s="98"/>
      <c r="F1051" s="98"/>
      <c r="G1051" s="98"/>
      <c r="H1051" s="98"/>
    </row>
    <row r="1052" spans="1:8">
      <c r="A1052" s="98"/>
      <c r="B1052" s="98"/>
      <c r="C1052" s="98"/>
      <c r="D1052" s="98"/>
      <c r="E1052" s="98"/>
      <c r="F1052" s="98"/>
      <c r="G1052" s="98"/>
      <c r="H1052" s="98"/>
    </row>
    <row r="1053" spans="1:8">
      <c r="A1053" s="98"/>
      <c r="B1053" s="98"/>
      <c r="C1053" s="98"/>
      <c r="D1053" s="98"/>
      <c r="E1053" s="98"/>
      <c r="F1053" s="98"/>
      <c r="G1053" s="98"/>
      <c r="H1053" s="98"/>
    </row>
    <row r="1054" spans="1:8">
      <c r="A1054" s="98"/>
      <c r="B1054" s="98"/>
      <c r="C1054" s="98"/>
      <c r="D1054" s="98"/>
      <c r="E1054" s="98"/>
      <c r="F1054" s="98"/>
      <c r="G1054" s="98"/>
      <c r="H1054" s="98"/>
    </row>
    <row r="1055" spans="1:8">
      <c r="A1055" s="98"/>
      <c r="B1055" s="98"/>
      <c r="C1055" s="98"/>
      <c r="D1055" s="98"/>
      <c r="E1055" s="98"/>
      <c r="F1055" s="98"/>
      <c r="G1055" s="98"/>
      <c r="H1055" s="98"/>
    </row>
    <row r="1056" spans="1:8">
      <c r="A1056" s="98"/>
      <c r="B1056" s="98"/>
      <c r="C1056" s="98"/>
      <c r="D1056" s="98"/>
      <c r="E1056" s="98"/>
      <c r="F1056" s="98"/>
      <c r="G1056" s="98"/>
      <c r="H1056" s="98"/>
    </row>
    <row r="1057" spans="1:8">
      <c r="A1057" s="98"/>
      <c r="B1057" s="98"/>
      <c r="C1057" s="98"/>
      <c r="D1057" s="98"/>
      <c r="E1057" s="98"/>
      <c r="F1057" s="98"/>
      <c r="G1057" s="98"/>
      <c r="H1057" s="98"/>
    </row>
    <row r="1058" spans="1:8">
      <c r="A1058" s="98"/>
      <c r="B1058" s="98"/>
      <c r="C1058" s="98"/>
      <c r="D1058" s="98"/>
      <c r="E1058" s="98"/>
      <c r="F1058" s="98"/>
      <c r="G1058" s="98"/>
      <c r="H1058" s="98"/>
    </row>
    <row r="1059" spans="1:8">
      <c r="A1059" s="98"/>
      <c r="B1059" s="98"/>
      <c r="C1059" s="98"/>
      <c r="D1059" s="98"/>
      <c r="E1059" s="98"/>
      <c r="F1059" s="98"/>
      <c r="G1059" s="98"/>
      <c r="H1059" s="98"/>
    </row>
    <row r="1060" spans="1:8">
      <c r="A1060" s="98"/>
      <c r="B1060" s="98"/>
      <c r="C1060" s="98"/>
      <c r="D1060" s="98"/>
      <c r="E1060" s="98"/>
      <c r="F1060" s="98"/>
      <c r="G1060" s="98"/>
      <c r="H1060" s="98"/>
    </row>
    <row r="1061" spans="1:8">
      <c r="A1061" s="98"/>
      <c r="B1061" s="98"/>
      <c r="C1061" s="98"/>
      <c r="D1061" s="98"/>
      <c r="E1061" s="98"/>
      <c r="F1061" s="98"/>
      <c r="G1061" s="98"/>
      <c r="H1061" s="98"/>
    </row>
    <row r="1062" spans="1:8">
      <c r="A1062" s="98"/>
      <c r="B1062" s="98"/>
      <c r="C1062" s="98"/>
      <c r="D1062" s="98"/>
      <c r="E1062" s="98"/>
      <c r="F1062" s="98"/>
      <c r="G1062" s="98"/>
      <c r="H1062" s="98"/>
    </row>
    <row r="1063" spans="1:8">
      <c r="A1063" s="98"/>
      <c r="B1063" s="98"/>
      <c r="C1063" s="98"/>
      <c r="D1063" s="98"/>
      <c r="E1063" s="98"/>
      <c r="F1063" s="98"/>
      <c r="G1063" s="98"/>
      <c r="H1063" s="98"/>
    </row>
    <row r="1064" spans="1:8">
      <c r="A1064" s="98"/>
      <c r="B1064" s="98"/>
      <c r="C1064" s="98"/>
      <c r="D1064" s="98"/>
      <c r="E1064" s="98"/>
      <c r="F1064" s="98"/>
      <c r="G1064" s="98"/>
      <c r="H1064" s="98"/>
    </row>
    <row r="1065" spans="1:8">
      <c r="A1065" s="98"/>
      <c r="B1065" s="98"/>
      <c r="C1065" s="98"/>
      <c r="D1065" s="98"/>
      <c r="E1065" s="98"/>
      <c r="F1065" s="98"/>
      <c r="G1065" s="98"/>
      <c r="H1065" s="98"/>
    </row>
    <row r="1066" spans="1:8">
      <c r="A1066" s="98"/>
      <c r="B1066" s="98"/>
      <c r="C1066" s="98"/>
      <c r="D1066" s="98"/>
      <c r="E1066" s="98"/>
      <c r="F1066" s="98"/>
      <c r="G1066" s="98"/>
      <c r="H1066" s="98"/>
    </row>
    <row r="1067" spans="1:8">
      <c r="A1067" s="98"/>
      <c r="B1067" s="98"/>
      <c r="C1067" s="98"/>
      <c r="D1067" s="98"/>
      <c r="E1067" s="98"/>
      <c r="F1067" s="98"/>
      <c r="G1067" s="98"/>
      <c r="H1067" s="98"/>
    </row>
    <row r="1068" spans="1:8">
      <c r="A1068" s="98"/>
      <c r="B1068" s="98"/>
      <c r="C1068" s="98"/>
      <c r="D1068" s="98"/>
      <c r="E1068" s="98"/>
      <c r="F1068" s="98"/>
      <c r="G1068" s="98"/>
      <c r="H1068" s="98"/>
    </row>
    <row r="1069" spans="1:8">
      <c r="A1069" s="98"/>
      <c r="B1069" s="98"/>
      <c r="C1069" s="98"/>
      <c r="D1069" s="98"/>
      <c r="E1069" s="98"/>
      <c r="F1069" s="98"/>
      <c r="G1069" s="98"/>
      <c r="H1069" s="98"/>
    </row>
    <row r="1070" spans="1:8">
      <c r="A1070" s="98"/>
      <c r="B1070" s="98"/>
      <c r="C1070" s="98"/>
      <c r="D1070" s="98"/>
      <c r="E1070" s="98"/>
      <c r="F1070" s="98"/>
      <c r="G1070" s="98"/>
      <c r="H1070" s="98"/>
    </row>
    <row r="1071" spans="1:8">
      <c r="A1071" s="98"/>
      <c r="B1071" s="98"/>
      <c r="C1071" s="98"/>
      <c r="D1071" s="98"/>
      <c r="E1071" s="98"/>
      <c r="F1071" s="98"/>
      <c r="G1071" s="98"/>
      <c r="H1071" s="98"/>
    </row>
    <row r="1072" spans="1:8">
      <c r="A1072" s="98"/>
      <c r="B1072" s="98"/>
      <c r="C1072" s="98"/>
      <c r="D1072" s="98"/>
      <c r="E1072" s="98"/>
      <c r="F1072" s="98"/>
      <c r="G1072" s="98"/>
      <c r="H1072" s="98"/>
    </row>
    <row r="1073" spans="1:8">
      <c r="A1073" s="98"/>
      <c r="B1073" s="98"/>
      <c r="C1073" s="98"/>
      <c r="D1073" s="98"/>
      <c r="E1073" s="98"/>
      <c r="F1073" s="98"/>
      <c r="G1073" s="98"/>
      <c r="H1073" s="98"/>
    </row>
    <row r="1074" spans="1:8">
      <c r="A1074" s="98"/>
      <c r="B1074" s="98"/>
      <c r="C1074" s="98"/>
      <c r="D1074" s="98"/>
      <c r="E1074" s="98"/>
      <c r="F1074" s="98"/>
      <c r="G1074" s="98"/>
      <c r="H1074" s="98"/>
    </row>
    <row r="1075" spans="1:8">
      <c r="A1075" s="98"/>
      <c r="B1075" s="98"/>
      <c r="C1075" s="98"/>
      <c r="D1075" s="98"/>
      <c r="E1075" s="98"/>
      <c r="F1075" s="98"/>
      <c r="G1075" s="98"/>
      <c r="H1075" s="98"/>
    </row>
    <row r="1076" spans="1:8">
      <c r="A1076" s="98"/>
      <c r="B1076" s="98"/>
      <c r="C1076" s="98"/>
      <c r="D1076" s="98"/>
      <c r="E1076" s="98"/>
      <c r="F1076" s="98"/>
      <c r="G1076" s="98"/>
      <c r="H1076" s="98"/>
    </row>
    <row r="1077" spans="1:8">
      <c r="A1077" s="98"/>
      <c r="B1077" s="98"/>
      <c r="C1077" s="98"/>
      <c r="D1077" s="98"/>
      <c r="E1077" s="98"/>
      <c r="F1077" s="98"/>
      <c r="G1077" s="98"/>
      <c r="H1077" s="98"/>
    </row>
    <row r="1078" spans="1:8">
      <c r="A1078" s="98"/>
      <c r="B1078" s="98"/>
      <c r="C1078" s="98"/>
      <c r="D1078" s="98"/>
      <c r="E1078" s="98"/>
      <c r="F1078" s="98"/>
      <c r="G1078" s="98"/>
      <c r="H1078" s="98"/>
    </row>
    <row r="1079" spans="1:8">
      <c r="A1079" s="98"/>
      <c r="B1079" s="98"/>
      <c r="C1079" s="98"/>
      <c r="D1079" s="98"/>
      <c r="E1079" s="98"/>
      <c r="F1079" s="98"/>
      <c r="G1079" s="98"/>
      <c r="H1079" s="98"/>
    </row>
    <row r="1080" spans="1:8">
      <c r="A1080" s="98"/>
      <c r="B1080" s="98"/>
      <c r="C1080" s="98"/>
      <c r="D1080" s="98"/>
      <c r="E1080" s="98"/>
      <c r="F1080" s="98"/>
      <c r="G1080" s="98"/>
      <c r="H1080" s="98"/>
    </row>
    <row r="1081" spans="1:8">
      <c r="A1081" s="98"/>
      <c r="B1081" s="98"/>
      <c r="C1081" s="98"/>
      <c r="D1081" s="98"/>
      <c r="E1081" s="98"/>
      <c r="F1081" s="98"/>
      <c r="G1081" s="98"/>
      <c r="H1081" s="98"/>
    </row>
    <row r="1082" spans="1:8">
      <c r="A1082" s="98"/>
      <c r="B1082" s="98"/>
      <c r="C1082" s="98"/>
      <c r="D1082" s="98"/>
      <c r="E1082" s="98"/>
      <c r="F1082" s="98"/>
      <c r="G1082" s="98"/>
      <c r="H1082" s="98"/>
    </row>
    <row r="1083" spans="1:8">
      <c r="A1083" s="98"/>
      <c r="B1083" s="98"/>
      <c r="C1083" s="98"/>
      <c r="D1083" s="98"/>
      <c r="E1083" s="98"/>
      <c r="F1083" s="98"/>
      <c r="G1083" s="98"/>
      <c r="H1083" s="98"/>
    </row>
    <row r="1084" spans="1:8">
      <c r="A1084" s="98"/>
      <c r="B1084" s="98"/>
      <c r="C1084" s="98"/>
      <c r="D1084" s="98"/>
      <c r="E1084" s="98"/>
      <c r="F1084" s="98"/>
      <c r="G1084" s="98"/>
      <c r="H1084" s="98"/>
    </row>
    <row r="1085" spans="1:8">
      <c r="A1085" s="98"/>
      <c r="B1085" s="98"/>
      <c r="C1085" s="98"/>
      <c r="D1085" s="98"/>
      <c r="E1085" s="98"/>
      <c r="F1085" s="98"/>
      <c r="G1085" s="98"/>
      <c r="H1085" s="98"/>
    </row>
    <row r="1086" spans="1:8">
      <c r="A1086" s="98"/>
      <c r="B1086" s="98"/>
      <c r="C1086" s="98"/>
      <c r="D1086" s="98"/>
      <c r="E1086" s="98"/>
      <c r="F1086" s="98"/>
      <c r="G1086" s="98"/>
      <c r="H1086" s="98"/>
    </row>
    <row r="1087" spans="1:8">
      <c r="A1087" s="98"/>
      <c r="B1087" s="98"/>
      <c r="C1087" s="98"/>
      <c r="D1087" s="98"/>
      <c r="E1087" s="98"/>
      <c r="F1087" s="98"/>
      <c r="G1087" s="98"/>
      <c r="H1087" s="98"/>
    </row>
    <row r="1088" spans="1:8">
      <c r="A1088" s="98"/>
      <c r="B1088" s="98"/>
      <c r="C1088" s="98"/>
      <c r="D1088" s="98"/>
      <c r="E1088" s="98"/>
      <c r="F1088" s="98"/>
      <c r="G1088" s="98"/>
      <c r="H1088" s="98"/>
    </row>
    <row r="1089" spans="1:8">
      <c r="A1089" s="98"/>
      <c r="B1089" s="98"/>
      <c r="C1089" s="98"/>
      <c r="D1089" s="98"/>
      <c r="E1089" s="98"/>
      <c r="F1089" s="98"/>
      <c r="G1089" s="98"/>
      <c r="H1089" s="98"/>
    </row>
    <row r="1090" spans="1:8">
      <c r="A1090" s="98"/>
      <c r="B1090" s="98"/>
      <c r="C1090" s="98"/>
      <c r="D1090" s="98"/>
      <c r="E1090" s="98"/>
      <c r="F1090" s="98"/>
      <c r="G1090" s="98"/>
      <c r="H1090" s="98"/>
    </row>
    <row r="1091" spans="1:8">
      <c r="A1091" s="98"/>
      <c r="B1091" s="98"/>
      <c r="C1091" s="98"/>
      <c r="D1091" s="98"/>
      <c r="E1091" s="98"/>
      <c r="F1091" s="98"/>
      <c r="G1091" s="98"/>
      <c r="H1091" s="98"/>
    </row>
    <row r="1092" spans="1:8">
      <c r="A1092" s="98"/>
      <c r="B1092" s="98"/>
      <c r="C1092" s="98"/>
      <c r="D1092" s="98"/>
      <c r="E1092" s="98"/>
      <c r="F1092" s="98"/>
      <c r="G1092" s="98"/>
      <c r="H1092" s="98"/>
    </row>
    <row r="1093" spans="1:8">
      <c r="A1093" s="98"/>
      <c r="B1093" s="98"/>
      <c r="C1093" s="98"/>
      <c r="D1093" s="98"/>
      <c r="E1093" s="98"/>
      <c r="F1093" s="98"/>
      <c r="G1093" s="98"/>
      <c r="H1093" s="98"/>
    </row>
    <row r="1094" spans="1:8">
      <c r="A1094" s="98"/>
      <c r="B1094" s="98"/>
      <c r="C1094" s="98"/>
      <c r="D1094" s="98"/>
      <c r="E1094" s="98"/>
      <c r="F1094" s="98"/>
      <c r="G1094" s="98"/>
      <c r="H1094" s="98"/>
    </row>
    <row r="1095" spans="1:8">
      <c r="A1095" s="98"/>
      <c r="B1095" s="98"/>
      <c r="C1095" s="98"/>
      <c r="D1095" s="98"/>
      <c r="E1095" s="98"/>
      <c r="F1095" s="98"/>
      <c r="G1095" s="98"/>
      <c r="H1095" s="98"/>
    </row>
    <row r="1096" spans="1:8">
      <c r="A1096" s="98"/>
      <c r="B1096" s="98"/>
      <c r="C1096" s="98"/>
      <c r="D1096" s="98"/>
      <c r="E1096" s="98"/>
      <c r="F1096" s="98"/>
      <c r="G1096" s="98"/>
      <c r="H1096" s="98"/>
    </row>
    <row r="1097" spans="1:8">
      <c r="A1097" s="98"/>
      <c r="B1097" s="98"/>
      <c r="C1097" s="98"/>
      <c r="D1097" s="98"/>
      <c r="E1097" s="98"/>
      <c r="F1097" s="98"/>
      <c r="G1097" s="98"/>
      <c r="H1097" s="98"/>
    </row>
    <row r="1098" spans="1:8">
      <c r="A1098" s="98"/>
      <c r="B1098" s="98"/>
      <c r="C1098" s="98"/>
      <c r="D1098" s="98"/>
      <c r="E1098" s="98"/>
      <c r="F1098" s="98"/>
      <c r="G1098" s="98"/>
      <c r="H1098" s="98"/>
    </row>
    <row r="1099" spans="1:8">
      <c r="A1099" s="98"/>
      <c r="B1099" s="98"/>
      <c r="C1099" s="98"/>
      <c r="D1099" s="98"/>
      <c r="E1099" s="98"/>
      <c r="F1099" s="98"/>
      <c r="G1099" s="98"/>
      <c r="H1099" s="98"/>
    </row>
    <row r="1100" spans="1:8">
      <c r="A1100" s="98"/>
      <c r="B1100" s="98"/>
      <c r="C1100" s="98"/>
      <c r="D1100" s="98"/>
      <c r="E1100" s="98"/>
      <c r="F1100" s="98"/>
      <c r="G1100" s="98"/>
      <c r="H1100" s="98"/>
    </row>
    <row r="1101" spans="1:8">
      <c r="A1101" s="98"/>
      <c r="B1101" s="98"/>
      <c r="C1101" s="98"/>
      <c r="D1101" s="98"/>
      <c r="E1101" s="98"/>
      <c r="F1101" s="98"/>
      <c r="G1101" s="98"/>
      <c r="H1101" s="98"/>
    </row>
    <row r="1102" spans="1:8">
      <c r="A1102" s="98"/>
      <c r="B1102" s="98"/>
      <c r="C1102" s="98"/>
      <c r="D1102" s="98"/>
      <c r="E1102" s="98"/>
      <c r="F1102" s="98"/>
      <c r="G1102" s="98"/>
      <c r="H1102" s="98"/>
    </row>
    <row r="1103" spans="1:8">
      <c r="A1103" s="98"/>
      <c r="B1103" s="98"/>
      <c r="C1103" s="98"/>
      <c r="D1103" s="98"/>
      <c r="E1103" s="98"/>
      <c r="F1103" s="98"/>
      <c r="G1103" s="98"/>
      <c r="H1103" s="98"/>
    </row>
    <row r="1104" spans="1:8">
      <c r="A1104" s="98"/>
      <c r="B1104" s="98"/>
      <c r="C1104" s="98"/>
      <c r="D1104" s="98"/>
      <c r="E1104" s="98"/>
      <c r="F1104" s="98"/>
      <c r="G1104" s="98"/>
      <c r="H1104" s="98"/>
    </row>
    <row r="1105" spans="1:8">
      <c r="A1105" s="98"/>
      <c r="B1105" s="98"/>
      <c r="C1105" s="98"/>
      <c r="D1105" s="98"/>
      <c r="E1105" s="98"/>
      <c r="F1105" s="98"/>
      <c r="G1105" s="98"/>
      <c r="H1105" s="98"/>
    </row>
    <row r="1106" spans="1:8">
      <c r="A1106" s="98"/>
      <c r="B1106" s="98"/>
      <c r="C1106" s="98"/>
      <c r="D1106" s="98"/>
      <c r="E1106" s="98"/>
      <c r="F1106" s="98"/>
      <c r="G1106" s="98"/>
      <c r="H1106" s="98"/>
    </row>
    <row r="1107" spans="1:8">
      <c r="A1107" s="98"/>
      <c r="B1107" s="98"/>
      <c r="C1107" s="98"/>
      <c r="D1107" s="98"/>
      <c r="E1107" s="98"/>
      <c r="F1107" s="98"/>
      <c r="G1107" s="98"/>
      <c r="H1107" s="98"/>
    </row>
    <row r="1108" spans="1:8">
      <c r="A1108" s="98"/>
      <c r="B1108" s="98"/>
      <c r="C1108" s="98"/>
      <c r="D1108" s="98"/>
      <c r="E1108" s="98"/>
      <c r="F1108" s="98"/>
      <c r="G1108" s="98"/>
      <c r="H1108" s="98"/>
    </row>
    <row r="1109" spans="1:8">
      <c r="A1109" s="98"/>
      <c r="B1109" s="98"/>
      <c r="C1109" s="98"/>
      <c r="D1109" s="98"/>
      <c r="E1109" s="98"/>
      <c r="F1109" s="98"/>
      <c r="G1109" s="98"/>
      <c r="H1109" s="98"/>
    </row>
    <row r="1110" spans="1:8">
      <c r="A1110" s="98"/>
      <c r="B1110" s="98"/>
      <c r="C1110" s="98"/>
      <c r="D1110" s="98"/>
      <c r="E1110" s="98"/>
      <c r="F1110" s="98"/>
      <c r="G1110" s="98"/>
      <c r="H1110" s="98"/>
    </row>
    <row r="1111" spans="1:8">
      <c r="A1111" s="98"/>
      <c r="B1111" s="98"/>
      <c r="C1111" s="98"/>
      <c r="D1111" s="98"/>
      <c r="E1111" s="98"/>
      <c r="F1111" s="98"/>
      <c r="G1111" s="98"/>
      <c r="H1111" s="98"/>
    </row>
    <row r="1112" spans="1:8">
      <c r="A1112" s="98"/>
      <c r="B1112" s="98"/>
      <c r="C1112" s="98"/>
      <c r="D1112" s="98"/>
      <c r="E1112" s="98"/>
      <c r="F1112" s="98"/>
      <c r="G1112" s="98"/>
      <c r="H1112" s="98"/>
    </row>
    <row r="1113" spans="1:8">
      <c r="A1113" s="98"/>
      <c r="B1113" s="98"/>
      <c r="C1113" s="98"/>
      <c r="D1113" s="98"/>
      <c r="E1113" s="98"/>
      <c r="F1113" s="98"/>
      <c r="G1113" s="98"/>
      <c r="H1113" s="98"/>
    </row>
    <row r="1114" spans="1:8">
      <c r="A1114" s="98"/>
      <c r="B1114" s="98"/>
      <c r="C1114" s="98"/>
      <c r="D1114" s="98"/>
      <c r="E1114" s="98"/>
      <c r="F1114" s="98"/>
      <c r="G1114" s="98"/>
      <c r="H1114" s="98"/>
    </row>
    <row r="1115" spans="1:8">
      <c r="A1115" s="98"/>
      <c r="B1115" s="98"/>
      <c r="C1115" s="98"/>
      <c r="D1115" s="98"/>
      <c r="E1115" s="98"/>
      <c r="F1115" s="98"/>
      <c r="G1115" s="98"/>
      <c r="H1115" s="98"/>
    </row>
    <row r="1116" spans="1:8">
      <c r="A1116" s="98"/>
      <c r="B1116" s="98"/>
      <c r="C1116" s="98"/>
      <c r="D1116" s="98"/>
      <c r="E1116" s="98"/>
      <c r="F1116" s="98"/>
      <c r="G1116" s="98"/>
      <c r="H1116" s="98"/>
    </row>
    <row r="1117" spans="1:8">
      <c r="A1117" s="98"/>
      <c r="B1117" s="98"/>
      <c r="C1117" s="98"/>
      <c r="D1117" s="98"/>
      <c r="E1117" s="98"/>
      <c r="F1117" s="98"/>
      <c r="G1117" s="98"/>
      <c r="H1117" s="98"/>
    </row>
    <row r="1118" spans="1:8">
      <c r="A1118" s="98"/>
      <c r="B1118" s="98"/>
      <c r="C1118" s="98"/>
      <c r="D1118" s="98"/>
      <c r="E1118" s="98"/>
      <c r="F1118" s="98"/>
      <c r="G1118" s="98"/>
      <c r="H1118" s="98"/>
    </row>
    <row r="1119" spans="1:8">
      <c r="A1119" s="98"/>
      <c r="B1119" s="98"/>
      <c r="C1119" s="98"/>
      <c r="D1119" s="98"/>
      <c r="E1119" s="98"/>
      <c r="F1119" s="98"/>
      <c r="G1119" s="98"/>
      <c r="H1119" s="98"/>
    </row>
    <row r="1120" spans="1:8">
      <c r="A1120" s="98"/>
      <c r="B1120" s="98"/>
      <c r="C1120" s="98"/>
      <c r="D1120" s="98"/>
      <c r="E1120" s="98"/>
      <c r="F1120" s="98"/>
      <c r="G1120" s="98"/>
      <c r="H1120" s="98"/>
    </row>
    <row r="1121" spans="1:8">
      <c r="A1121" s="98"/>
      <c r="B1121" s="98"/>
      <c r="C1121" s="98"/>
      <c r="D1121" s="98"/>
      <c r="E1121" s="98"/>
      <c r="F1121" s="98"/>
      <c r="G1121" s="98"/>
      <c r="H1121" s="98"/>
    </row>
    <row r="1122" spans="1:8">
      <c r="A1122" s="98"/>
      <c r="B1122" s="98"/>
      <c r="C1122" s="98"/>
      <c r="D1122" s="98"/>
      <c r="E1122" s="98"/>
      <c r="F1122" s="98"/>
      <c r="G1122" s="98"/>
      <c r="H1122" s="98"/>
    </row>
    <row r="1123" spans="1:8">
      <c r="A1123" s="98"/>
      <c r="B1123" s="98"/>
      <c r="C1123" s="98"/>
      <c r="D1123" s="98"/>
      <c r="E1123" s="98"/>
      <c r="F1123" s="98"/>
      <c r="G1123" s="98"/>
      <c r="H1123" s="98"/>
    </row>
    <row r="1124" spans="1:8">
      <c r="A1124" s="98"/>
      <c r="B1124" s="98"/>
      <c r="C1124" s="98"/>
      <c r="D1124" s="98"/>
      <c r="E1124" s="98"/>
      <c r="F1124" s="98"/>
      <c r="G1124" s="98"/>
      <c r="H1124" s="98"/>
    </row>
    <row r="1125" spans="1:8">
      <c r="A1125" s="98"/>
      <c r="B1125" s="98"/>
      <c r="C1125" s="98"/>
      <c r="D1125" s="98"/>
      <c r="E1125" s="98"/>
      <c r="F1125" s="98"/>
      <c r="G1125" s="98"/>
      <c r="H1125" s="98"/>
    </row>
    <row r="1126" spans="1:8">
      <c r="A1126" s="98"/>
      <c r="B1126" s="98"/>
      <c r="C1126" s="98"/>
      <c r="D1126" s="98"/>
      <c r="E1126" s="98"/>
      <c r="F1126" s="98"/>
      <c r="G1126" s="98"/>
      <c r="H1126" s="98"/>
    </row>
    <row r="1127" spans="1:8">
      <c r="A1127" s="98"/>
      <c r="B1127" s="98"/>
      <c r="C1127" s="98"/>
      <c r="D1127" s="98"/>
      <c r="E1127" s="98"/>
      <c r="F1127" s="98"/>
      <c r="G1127" s="98"/>
      <c r="H1127" s="98"/>
    </row>
    <row r="1128" spans="1:8">
      <c r="A1128" s="98"/>
      <c r="B1128" s="98"/>
      <c r="C1128" s="98"/>
      <c r="D1128" s="98"/>
      <c r="E1128" s="98"/>
      <c r="F1128" s="98"/>
      <c r="G1128" s="98"/>
      <c r="H1128" s="98"/>
    </row>
    <row r="1129" spans="1:8">
      <c r="A1129" s="98"/>
      <c r="B1129" s="98"/>
      <c r="C1129" s="98"/>
      <c r="D1129" s="98"/>
      <c r="E1129" s="98"/>
      <c r="F1129" s="98"/>
      <c r="G1129" s="98"/>
      <c r="H1129" s="98"/>
    </row>
    <row r="1130" spans="1:8">
      <c r="A1130" s="98"/>
      <c r="B1130" s="98"/>
      <c r="C1130" s="98"/>
      <c r="D1130" s="98"/>
      <c r="E1130" s="98"/>
      <c r="F1130" s="98"/>
      <c r="G1130" s="98"/>
      <c r="H1130" s="98"/>
    </row>
    <row r="1131" spans="1:8">
      <c r="A1131" s="98"/>
      <c r="B1131" s="98"/>
      <c r="C1131" s="98"/>
      <c r="D1131" s="98"/>
      <c r="E1131" s="98"/>
      <c r="F1131" s="98"/>
      <c r="G1131" s="98"/>
      <c r="H1131" s="98"/>
    </row>
    <row r="1132" spans="1:8">
      <c r="A1132" s="98"/>
      <c r="B1132" s="98"/>
      <c r="C1132" s="98"/>
      <c r="D1132" s="98"/>
      <c r="E1132" s="98"/>
      <c r="F1132" s="98"/>
      <c r="G1132" s="98"/>
      <c r="H1132" s="98"/>
    </row>
    <row r="1133" spans="1:8">
      <c r="A1133" s="98"/>
      <c r="B1133" s="98"/>
      <c r="C1133" s="98"/>
      <c r="D1133" s="98"/>
      <c r="E1133" s="98"/>
      <c r="F1133" s="98"/>
      <c r="G1133" s="98"/>
      <c r="H1133" s="98"/>
    </row>
    <row r="1134" spans="1:8">
      <c r="A1134" s="98"/>
      <c r="B1134" s="98"/>
      <c r="C1134" s="98"/>
      <c r="D1134" s="98"/>
      <c r="E1134" s="98"/>
      <c r="F1134" s="98"/>
      <c r="G1134" s="98"/>
      <c r="H1134" s="98"/>
    </row>
    <row r="1135" spans="1:8">
      <c r="A1135" s="98"/>
      <c r="B1135" s="98"/>
      <c r="C1135" s="98"/>
      <c r="D1135" s="98"/>
      <c r="E1135" s="98"/>
      <c r="F1135" s="98"/>
      <c r="G1135" s="98"/>
      <c r="H1135" s="98"/>
    </row>
    <row r="1136" spans="1:8">
      <c r="A1136" s="98"/>
      <c r="B1136" s="98"/>
      <c r="C1136" s="98"/>
      <c r="D1136" s="98"/>
      <c r="E1136" s="98"/>
      <c r="F1136" s="98"/>
      <c r="G1136" s="98"/>
      <c r="H1136" s="98"/>
    </row>
    <row r="1137" spans="1:8">
      <c r="A1137" s="98"/>
      <c r="B1137" s="98"/>
      <c r="C1137" s="98"/>
      <c r="D1137" s="98"/>
      <c r="E1137" s="98"/>
      <c r="F1137" s="98"/>
      <c r="G1137" s="98"/>
      <c r="H1137" s="98"/>
    </row>
    <row r="1138" spans="1:8">
      <c r="A1138" s="98"/>
      <c r="B1138" s="98"/>
      <c r="C1138" s="98"/>
      <c r="D1138" s="98"/>
      <c r="E1138" s="98"/>
      <c r="F1138" s="98"/>
      <c r="G1138" s="98"/>
      <c r="H1138" s="98"/>
    </row>
    <row r="1139" spans="1:8">
      <c r="A1139" s="98"/>
      <c r="B1139" s="98"/>
      <c r="C1139" s="98"/>
      <c r="D1139" s="98"/>
      <c r="E1139" s="98"/>
      <c r="F1139" s="98"/>
      <c r="G1139" s="98"/>
      <c r="H1139" s="98"/>
    </row>
    <row r="1140" spans="1:8">
      <c r="A1140" s="98"/>
      <c r="B1140" s="98"/>
      <c r="C1140" s="98"/>
      <c r="D1140" s="98"/>
      <c r="E1140" s="98"/>
      <c r="F1140" s="98"/>
      <c r="G1140" s="98"/>
      <c r="H1140" s="98"/>
    </row>
    <row r="1141" spans="1:8">
      <c r="A1141" s="98"/>
      <c r="B1141" s="98"/>
      <c r="C1141" s="98"/>
      <c r="D1141" s="98"/>
      <c r="E1141" s="98"/>
      <c r="F1141" s="98"/>
      <c r="G1141" s="98"/>
      <c r="H1141" s="98"/>
    </row>
    <row r="1142" spans="1:8">
      <c r="A1142" s="98"/>
      <c r="B1142" s="98"/>
      <c r="C1142" s="98"/>
      <c r="D1142" s="98"/>
      <c r="E1142" s="98"/>
      <c r="F1142" s="98"/>
      <c r="G1142" s="98"/>
      <c r="H1142" s="98"/>
    </row>
    <row r="1143" spans="1:8">
      <c r="A1143" s="98"/>
      <c r="B1143" s="98"/>
      <c r="C1143" s="98"/>
      <c r="D1143" s="98"/>
      <c r="E1143" s="98"/>
      <c r="F1143" s="98"/>
      <c r="G1143" s="98"/>
      <c r="H1143" s="98"/>
    </row>
    <row r="1144" spans="1:8">
      <c r="A1144" s="98"/>
      <c r="B1144" s="98"/>
      <c r="C1144" s="98"/>
      <c r="D1144" s="98"/>
      <c r="E1144" s="98"/>
      <c r="F1144" s="98"/>
      <c r="G1144" s="98"/>
      <c r="H1144" s="98"/>
    </row>
    <row r="1145" spans="1:8">
      <c r="A1145" s="98"/>
      <c r="B1145" s="98"/>
      <c r="C1145" s="98"/>
      <c r="D1145" s="98"/>
      <c r="E1145" s="98"/>
      <c r="F1145" s="98"/>
      <c r="G1145" s="98"/>
      <c r="H1145" s="98"/>
    </row>
    <row r="1146" spans="1:8">
      <c r="A1146" s="98"/>
      <c r="B1146" s="98"/>
      <c r="C1146" s="98"/>
      <c r="D1146" s="98"/>
      <c r="E1146" s="98"/>
      <c r="F1146" s="98"/>
      <c r="G1146" s="98"/>
      <c r="H1146" s="98"/>
    </row>
    <row r="1147" spans="1:8">
      <c r="A1147" s="98"/>
      <c r="B1147" s="98"/>
      <c r="C1147" s="98"/>
      <c r="D1147" s="98"/>
      <c r="E1147" s="98"/>
      <c r="F1147" s="98"/>
      <c r="G1147" s="98"/>
      <c r="H1147" s="98"/>
    </row>
    <row r="1148" spans="1:8">
      <c r="A1148" s="98"/>
      <c r="B1148" s="98"/>
      <c r="C1148" s="98"/>
      <c r="D1148" s="98"/>
      <c r="E1148" s="98"/>
      <c r="F1148" s="98"/>
      <c r="G1148" s="98"/>
      <c r="H1148" s="98"/>
    </row>
    <row r="1149" spans="1:8">
      <c r="A1149" s="98"/>
      <c r="B1149" s="98"/>
      <c r="C1149" s="98"/>
      <c r="D1149" s="98"/>
      <c r="E1149" s="98"/>
      <c r="F1149" s="98"/>
      <c r="G1149" s="98"/>
      <c r="H1149" s="98"/>
    </row>
    <row r="1150" spans="1:8">
      <c r="A1150" s="98"/>
      <c r="B1150" s="98"/>
      <c r="C1150" s="98"/>
      <c r="D1150" s="98"/>
      <c r="E1150" s="98"/>
      <c r="F1150" s="98"/>
      <c r="G1150" s="98"/>
      <c r="H1150" s="98"/>
    </row>
    <row r="1151" spans="1:8">
      <c r="A1151" s="98"/>
      <c r="B1151" s="98"/>
      <c r="C1151" s="98"/>
      <c r="D1151" s="98"/>
      <c r="E1151" s="98"/>
      <c r="F1151" s="98"/>
      <c r="G1151" s="98"/>
      <c r="H1151" s="98"/>
    </row>
    <row r="1152" spans="1:8">
      <c r="A1152" s="98"/>
      <c r="B1152" s="98"/>
      <c r="C1152" s="98"/>
      <c r="D1152" s="98"/>
      <c r="E1152" s="98"/>
      <c r="F1152" s="98"/>
      <c r="G1152" s="98"/>
      <c r="H1152" s="98"/>
    </row>
    <row r="1153" spans="1:8">
      <c r="A1153" s="98"/>
      <c r="B1153" s="98"/>
      <c r="C1153" s="98"/>
      <c r="D1153" s="98"/>
      <c r="E1153" s="98"/>
      <c r="F1153" s="98"/>
      <c r="G1153" s="98"/>
      <c r="H1153" s="98"/>
    </row>
    <row r="1154" spans="1:8">
      <c r="A1154" s="98"/>
      <c r="B1154" s="98"/>
      <c r="C1154" s="98"/>
      <c r="D1154" s="98"/>
      <c r="E1154" s="98"/>
      <c r="F1154" s="98"/>
      <c r="G1154" s="98"/>
      <c r="H1154" s="98"/>
    </row>
    <row r="1155" spans="1:8">
      <c r="A1155" s="98"/>
      <c r="B1155" s="98"/>
      <c r="C1155" s="98"/>
      <c r="D1155" s="98"/>
      <c r="E1155" s="98"/>
      <c r="F1155" s="98"/>
      <c r="G1155" s="98"/>
      <c r="H1155" s="98"/>
    </row>
    <row r="1156" spans="1:8">
      <c r="A1156" s="98"/>
      <c r="B1156" s="98"/>
      <c r="C1156" s="98"/>
      <c r="D1156" s="98"/>
      <c r="E1156" s="98"/>
      <c r="F1156" s="98"/>
      <c r="G1156" s="98"/>
      <c r="H1156" s="98"/>
    </row>
    <row r="1157" spans="1:8">
      <c r="A1157" s="98"/>
      <c r="B1157" s="98"/>
      <c r="C1157" s="98"/>
      <c r="D1157" s="98"/>
      <c r="E1157" s="98"/>
      <c r="F1157" s="98"/>
      <c r="G1157" s="98"/>
      <c r="H1157" s="98"/>
    </row>
    <row r="1158" spans="1:8">
      <c r="A1158" s="98"/>
      <c r="B1158" s="98"/>
      <c r="C1158" s="98"/>
      <c r="D1158" s="98"/>
      <c r="E1158" s="98"/>
      <c r="F1158" s="98"/>
      <c r="G1158" s="98"/>
      <c r="H1158" s="98"/>
    </row>
    <row r="1159" spans="1:8">
      <c r="A1159" s="98"/>
      <c r="B1159" s="98"/>
      <c r="C1159" s="98"/>
      <c r="D1159" s="98"/>
      <c r="E1159" s="98"/>
      <c r="F1159" s="98"/>
      <c r="G1159" s="98"/>
      <c r="H1159" s="98"/>
    </row>
    <row r="1160" spans="1:8">
      <c r="A1160" s="98"/>
      <c r="B1160" s="98"/>
      <c r="C1160" s="98"/>
      <c r="D1160" s="98"/>
      <c r="E1160" s="98"/>
      <c r="F1160" s="98"/>
      <c r="G1160" s="98"/>
      <c r="H1160" s="98"/>
    </row>
    <row r="1161" spans="1:8">
      <c r="A1161" s="98"/>
      <c r="B1161" s="98"/>
      <c r="C1161" s="98"/>
      <c r="D1161" s="98"/>
      <c r="E1161" s="98"/>
      <c r="F1161" s="98"/>
      <c r="G1161" s="98"/>
      <c r="H1161" s="98"/>
    </row>
    <row r="1162" spans="1:8">
      <c r="A1162" s="98"/>
      <c r="B1162" s="98"/>
      <c r="C1162" s="98"/>
      <c r="D1162" s="98"/>
      <c r="E1162" s="98"/>
      <c r="F1162" s="98"/>
      <c r="G1162" s="98"/>
      <c r="H1162" s="98"/>
    </row>
    <row r="1163" spans="1:8">
      <c r="A1163" s="98"/>
      <c r="B1163" s="98"/>
      <c r="C1163" s="98"/>
      <c r="D1163" s="98"/>
      <c r="E1163" s="98"/>
      <c r="F1163" s="98"/>
      <c r="G1163" s="98"/>
      <c r="H1163" s="98"/>
    </row>
    <row r="1164" spans="1:8">
      <c r="A1164" s="98"/>
      <c r="B1164" s="98"/>
      <c r="C1164" s="98"/>
      <c r="D1164" s="98"/>
      <c r="E1164" s="98"/>
      <c r="F1164" s="98"/>
      <c r="G1164" s="98"/>
      <c r="H1164" s="98"/>
    </row>
    <row r="1165" spans="1:8">
      <c r="A1165" s="98"/>
      <c r="B1165" s="98"/>
      <c r="C1165" s="98"/>
      <c r="D1165" s="98"/>
      <c r="E1165" s="98"/>
      <c r="F1165" s="98"/>
      <c r="G1165" s="98"/>
      <c r="H1165" s="98"/>
    </row>
    <row r="1166" spans="1:8">
      <c r="A1166" s="98"/>
      <c r="B1166" s="98"/>
      <c r="C1166" s="98"/>
      <c r="D1166" s="98"/>
      <c r="E1166" s="98"/>
      <c r="F1166" s="98"/>
      <c r="G1166" s="98"/>
      <c r="H1166" s="98"/>
    </row>
    <row r="1167" spans="1:8">
      <c r="A1167" s="98"/>
      <c r="B1167" s="98"/>
      <c r="C1167" s="98"/>
      <c r="D1167" s="98"/>
      <c r="E1167" s="98"/>
      <c r="F1167" s="98"/>
      <c r="G1167" s="98"/>
      <c r="H1167" s="98"/>
    </row>
    <row r="1168" spans="1:8">
      <c r="A1168" s="98"/>
      <c r="B1168" s="98"/>
      <c r="C1168" s="98"/>
      <c r="D1168" s="98"/>
      <c r="E1168" s="98"/>
      <c r="F1168" s="98"/>
      <c r="G1168" s="98"/>
      <c r="H1168" s="98"/>
    </row>
    <row r="1169" spans="1:8">
      <c r="A1169" s="98"/>
      <c r="B1169" s="98"/>
      <c r="C1169" s="98"/>
      <c r="D1169" s="98"/>
      <c r="E1169" s="98"/>
      <c r="F1169" s="98"/>
      <c r="G1169" s="98"/>
      <c r="H1169" s="98"/>
    </row>
    <row r="1170" spans="1:8">
      <c r="A1170" s="98"/>
      <c r="B1170" s="98"/>
      <c r="C1170" s="98"/>
      <c r="D1170" s="98"/>
      <c r="E1170" s="98"/>
      <c r="F1170" s="98"/>
      <c r="G1170" s="98"/>
      <c r="H1170" s="98"/>
    </row>
    <row r="1171" spans="1:8">
      <c r="A1171" s="98"/>
      <c r="B1171" s="98"/>
      <c r="C1171" s="98"/>
      <c r="D1171" s="98"/>
      <c r="E1171" s="98"/>
      <c r="F1171" s="98"/>
      <c r="G1171" s="98"/>
      <c r="H1171" s="98"/>
    </row>
    <row r="1172" spans="1:8">
      <c r="A1172" s="98"/>
      <c r="B1172" s="98"/>
      <c r="C1172" s="98"/>
      <c r="D1172" s="98"/>
      <c r="E1172" s="98"/>
      <c r="F1172" s="98"/>
      <c r="G1172" s="98"/>
      <c r="H1172" s="98"/>
    </row>
    <row r="1173" spans="1:8">
      <c r="A1173" s="98"/>
      <c r="B1173" s="98"/>
      <c r="C1173" s="98"/>
      <c r="D1173" s="98"/>
      <c r="E1173" s="98"/>
      <c r="F1173" s="98"/>
      <c r="G1173" s="98"/>
      <c r="H1173" s="98"/>
    </row>
    <row r="1174" spans="1:8">
      <c r="A1174" s="98"/>
      <c r="B1174" s="98"/>
      <c r="C1174" s="98"/>
      <c r="D1174" s="98"/>
      <c r="E1174" s="98"/>
      <c r="F1174" s="98"/>
      <c r="G1174" s="98"/>
      <c r="H1174" s="98"/>
    </row>
    <row r="1175" spans="1:8">
      <c r="A1175" s="98"/>
      <c r="B1175" s="98"/>
      <c r="C1175" s="98"/>
      <c r="D1175" s="98"/>
      <c r="E1175" s="98"/>
      <c r="F1175" s="98"/>
      <c r="G1175" s="98"/>
      <c r="H1175" s="98"/>
    </row>
    <row r="1176" spans="1:8">
      <c r="A1176" s="98"/>
      <c r="B1176" s="98"/>
      <c r="C1176" s="98"/>
      <c r="D1176" s="98"/>
      <c r="E1176" s="98"/>
      <c r="F1176" s="98"/>
      <c r="G1176" s="98"/>
      <c r="H1176" s="98"/>
    </row>
    <row r="1177" spans="1:8">
      <c r="A1177" s="98"/>
      <c r="B1177" s="98"/>
      <c r="C1177" s="98"/>
      <c r="D1177" s="98"/>
      <c r="E1177" s="98"/>
      <c r="F1177" s="98"/>
      <c r="G1177" s="98"/>
      <c r="H1177" s="98"/>
    </row>
    <row r="1178" spans="1:8">
      <c r="A1178" s="98"/>
      <c r="B1178" s="98"/>
      <c r="C1178" s="98"/>
      <c r="D1178" s="98"/>
      <c r="E1178" s="98"/>
      <c r="F1178" s="98"/>
      <c r="G1178" s="98"/>
      <c r="H1178" s="98"/>
    </row>
    <row r="1179" spans="1:8">
      <c r="A1179" s="98"/>
      <c r="B1179" s="98"/>
      <c r="C1179" s="98"/>
      <c r="D1179" s="98"/>
      <c r="E1179" s="98"/>
      <c r="F1179" s="98"/>
      <c r="G1179" s="98"/>
      <c r="H1179" s="98"/>
    </row>
    <row r="1180" spans="1:8">
      <c r="A1180" s="98"/>
      <c r="B1180" s="98"/>
      <c r="C1180" s="98"/>
      <c r="D1180" s="98"/>
      <c r="E1180" s="98"/>
      <c r="F1180" s="98"/>
      <c r="G1180" s="98"/>
      <c r="H1180" s="98"/>
    </row>
    <row r="1181" spans="1:8">
      <c r="A1181" s="98"/>
      <c r="B1181" s="98"/>
      <c r="C1181" s="98"/>
      <c r="D1181" s="98"/>
      <c r="E1181" s="98"/>
      <c r="F1181" s="98"/>
      <c r="G1181" s="98"/>
      <c r="H1181" s="98"/>
    </row>
    <row r="1182" spans="1:8">
      <c r="A1182" s="98"/>
      <c r="B1182" s="98"/>
      <c r="C1182" s="98"/>
      <c r="D1182" s="98"/>
      <c r="E1182" s="98"/>
      <c r="F1182" s="98"/>
      <c r="G1182" s="98"/>
      <c r="H1182" s="98"/>
    </row>
    <row r="1183" spans="1:8">
      <c r="A1183" s="98"/>
      <c r="B1183" s="98"/>
      <c r="C1183" s="98"/>
      <c r="D1183" s="98"/>
      <c r="E1183" s="98"/>
      <c r="F1183" s="98"/>
      <c r="G1183" s="98"/>
      <c r="H1183" s="98"/>
    </row>
    <row r="1184" spans="1:8">
      <c r="A1184" s="98"/>
      <c r="B1184" s="98"/>
      <c r="C1184" s="98"/>
      <c r="D1184" s="98"/>
      <c r="E1184" s="98"/>
      <c r="F1184" s="98"/>
      <c r="G1184" s="98"/>
      <c r="H1184" s="98"/>
    </row>
    <row r="1185" spans="1:8">
      <c r="A1185" s="98"/>
      <c r="B1185" s="98"/>
      <c r="C1185" s="98"/>
      <c r="D1185" s="98"/>
      <c r="E1185" s="98"/>
      <c r="F1185" s="98"/>
      <c r="G1185" s="98"/>
      <c r="H1185" s="98"/>
    </row>
    <row r="1186" spans="1:8">
      <c r="A1186" s="98"/>
      <c r="B1186" s="98"/>
      <c r="C1186" s="98"/>
      <c r="D1186" s="98"/>
      <c r="E1186" s="98"/>
      <c r="F1186" s="98"/>
      <c r="G1186" s="98"/>
      <c r="H1186" s="98"/>
    </row>
    <row r="1187" spans="1:8">
      <c r="A1187" s="98"/>
      <c r="B1187" s="98"/>
      <c r="C1187" s="98"/>
      <c r="D1187" s="98"/>
      <c r="E1187" s="98"/>
      <c r="F1187" s="98"/>
      <c r="G1187" s="98"/>
      <c r="H1187" s="98"/>
    </row>
    <row r="1188" spans="1:8">
      <c r="A1188" s="98"/>
      <c r="B1188" s="98"/>
      <c r="C1188" s="98"/>
      <c r="D1188" s="98"/>
      <c r="E1188" s="98"/>
      <c r="F1188" s="98"/>
      <c r="G1188" s="98"/>
      <c r="H1188" s="98"/>
    </row>
    <row r="1189" spans="1:8">
      <c r="A1189" s="98"/>
      <c r="B1189" s="98"/>
      <c r="C1189" s="98"/>
      <c r="D1189" s="98"/>
      <c r="E1189" s="98"/>
      <c r="F1189" s="98"/>
      <c r="G1189" s="98"/>
      <c r="H1189" s="98"/>
    </row>
    <row r="1190" spans="1:8">
      <c r="A1190" s="98"/>
      <c r="B1190" s="98"/>
      <c r="C1190" s="98"/>
      <c r="D1190" s="98"/>
      <c r="E1190" s="98"/>
      <c r="F1190" s="98"/>
      <c r="G1190" s="98"/>
      <c r="H1190" s="98"/>
    </row>
    <row r="1191" spans="1:8">
      <c r="A1191" s="98"/>
      <c r="B1191" s="98"/>
      <c r="C1191" s="98"/>
      <c r="D1191" s="98"/>
      <c r="E1191" s="98"/>
      <c r="F1191" s="98"/>
      <c r="G1191" s="98"/>
      <c r="H1191" s="98"/>
    </row>
    <row r="1192" spans="1:8">
      <c r="A1192" s="98"/>
      <c r="B1192" s="98"/>
      <c r="C1192" s="98"/>
      <c r="D1192" s="98"/>
      <c r="E1192" s="98"/>
      <c r="F1192" s="98"/>
      <c r="G1192" s="98"/>
      <c r="H1192" s="98"/>
    </row>
    <row r="1193" spans="1:8">
      <c r="A1193" s="98"/>
      <c r="B1193" s="98"/>
      <c r="C1193" s="98"/>
      <c r="D1193" s="98"/>
      <c r="E1193" s="98"/>
      <c r="F1193" s="98"/>
      <c r="G1193" s="98"/>
      <c r="H1193" s="98"/>
    </row>
    <row r="1194" spans="1:8">
      <c r="A1194" s="98"/>
      <c r="B1194" s="98"/>
      <c r="C1194" s="98"/>
      <c r="D1194" s="98"/>
      <c r="E1194" s="98"/>
      <c r="F1194" s="98"/>
      <c r="G1194" s="98"/>
      <c r="H1194" s="98"/>
    </row>
    <row r="1195" spans="1:8">
      <c r="A1195" s="98"/>
      <c r="B1195" s="98"/>
      <c r="C1195" s="98"/>
      <c r="D1195" s="98"/>
      <c r="E1195" s="98"/>
      <c r="F1195" s="98"/>
      <c r="G1195" s="98"/>
      <c r="H1195" s="98"/>
    </row>
    <row r="1196" spans="1:8">
      <c r="A1196" s="98"/>
      <c r="B1196" s="98"/>
      <c r="C1196" s="98"/>
      <c r="D1196" s="98"/>
      <c r="E1196" s="98"/>
      <c r="F1196" s="98"/>
      <c r="G1196" s="98"/>
      <c r="H1196" s="98"/>
    </row>
    <row r="1197" spans="1:8">
      <c r="A1197" s="98"/>
      <c r="B1197" s="98"/>
      <c r="C1197" s="98"/>
      <c r="D1197" s="98"/>
      <c r="E1197" s="98"/>
      <c r="F1197" s="98"/>
      <c r="G1197" s="98"/>
      <c r="H1197" s="98"/>
    </row>
    <row r="1198" spans="1:8">
      <c r="A1198" s="98"/>
      <c r="B1198" s="98"/>
      <c r="C1198" s="98"/>
      <c r="D1198" s="98"/>
      <c r="E1198" s="98"/>
      <c r="F1198" s="98"/>
      <c r="G1198" s="98"/>
      <c r="H1198" s="98"/>
    </row>
    <row r="1199" spans="1:8">
      <c r="A1199" s="98"/>
      <c r="B1199" s="98"/>
      <c r="C1199" s="98"/>
      <c r="D1199" s="98"/>
      <c r="E1199" s="98"/>
      <c r="F1199" s="98"/>
      <c r="G1199" s="98"/>
      <c r="H1199" s="98"/>
    </row>
    <row r="1200" spans="1:8">
      <c r="A1200" s="98"/>
      <c r="B1200" s="98"/>
      <c r="C1200" s="98"/>
      <c r="D1200" s="98"/>
      <c r="E1200" s="98"/>
      <c r="F1200" s="98"/>
      <c r="G1200" s="98"/>
      <c r="H1200" s="98"/>
    </row>
    <row r="1201" spans="1:8">
      <c r="A1201" s="98"/>
      <c r="B1201" s="98"/>
      <c r="C1201" s="98"/>
      <c r="D1201" s="98"/>
      <c r="E1201" s="98"/>
      <c r="F1201" s="98"/>
      <c r="G1201" s="98"/>
      <c r="H1201" s="98"/>
    </row>
    <row r="1202" spans="1:8">
      <c r="A1202" s="98"/>
      <c r="B1202" s="98"/>
      <c r="C1202" s="98"/>
      <c r="D1202" s="98"/>
      <c r="E1202" s="98"/>
      <c r="F1202" s="98"/>
      <c r="G1202" s="98"/>
      <c r="H1202" s="98"/>
    </row>
    <row r="1203" spans="1:8">
      <c r="A1203" s="98"/>
      <c r="B1203" s="98"/>
      <c r="C1203" s="98"/>
      <c r="D1203" s="98"/>
      <c r="E1203" s="98"/>
      <c r="F1203" s="98"/>
      <c r="G1203" s="98"/>
      <c r="H1203" s="98"/>
    </row>
    <row r="1204" spans="1:8">
      <c r="A1204" s="98"/>
      <c r="B1204" s="98"/>
      <c r="C1204" s="98"/>
      <c r="D1204" s="98"/>
      <c r="E1204" s="98"/>
      <c r="F1204" s="98"/>
      <c r="G1204" s="98"/>
      <c r="H1204" s="98"/>
    </row>
    <row r="1205" spans="1:8">
      <c r="A1205" s="98"/>
      <c r="B1205" s="98"/>
      <c r="C1205" s="98"/>
      <c r="D1205" s="98"/>
      <c r="E1205" s="98"/>
      <c r="F1205" s="98"/>
      <c r="G1205" s="98"/>
      <c r="H1205" s="98"/>
    </row>
    <row r="1206" spans="1:8">
      <c r="A1206" s="98"/>
      <c r="B1206" s="98"/>
      <c r="C1206" s="98"/>
      <c r="D1206" s="98"/>
      <c r="E1206" s="98"/>
      <c r="F1206" s="98"/>
      <c r="G1206" s="98"/>
      <c r="H1206" s="98"/>
    </row>
    <row r="1207" spans="1:8">
      <c r="A1207" s="98"/>
      <c r="B1207" s="98"/>
      <c r="C1207" s="98"/>
      <c r="D1207" s="98"/>
      <c r="E1207" s="98"/>
      <c r="F1207" s="98"/>
      <c r="G1207" s="98"/>
      <c r="H1207" s="98"/>
    </row>
    <row r="1208" spans="1:8">
      <c r="A1208" s="98"/>
      <c r="B1208" s="98"/>
      <c r="C1208" s="98"/>
      <c r="D1208" s="98"/>
      <c r="E1208" s="98"/>
      <c r="F1208" s="98"/>
      <c r="G1208" s="98"/>
      <c r="H1208" s="98"/>
    </row>
    <row r="1209" spans="1:8">
      <c r="A1209" s="98"/>
      <c r="B1209" s="98"/>
      <c r="C1209" s="98"/>
      <c r="D1209" s="98"/>
      <c r="E1209" s="98"/>
      <c r="F1209" s="98"/>
      <c r="G1209" s="98"/>
      <c r="H1209" s="98"/>
    </row>
    <row r="1210" spans="1:8">
      <c r="A1210" s="98"/>
      <c r="B1210" s="98"/>
      <c r="C1210" s="98"/>
      <c r="D1210" s="98"/>
      <c r="E1210" s="98"/>
      <c r="F1210" s="98"/>
      <c r="G1210" s="98"/>
      <c r="H1210" s="98"/>
    </row>
    <row r="1211" spans="1:8">
      <c r="A1211" s="98"/>
      <c r="B1211" s="98"/>
      <c r="C1211" s="98"/>
      <c r="D1211" s="98"/>
      <c r="E1211" s="98"/>
      <c r="F1211" s="98"/>
      <c r="G1211" s="98"/>
      <c r="H1211" s="98"/>
    </row>
    <row r="1212" spans="1:8">
      <c r="A1212" s="98"/>
      <c r="B1212" s="98"/>
      <c r="C1212" s="98"/>
      <c r="D1212" s="98"/>
      <c r="E1212" s="98"/>
      <c r="F1212" s="98"/>
      <c r="G1212" s="98"/>
      <c r="H1212" s="98"/>
    </row>
    <row r="1213" spans="1:8">
      <c r="A1213" s="98"/>
      <c r="B1213" s="98"/>
      <c r="C1213" s="98"/>
      <c r="D1213" s="98"/>
      <c r="E1213" s="98"/>
      <c r="F1213" s="98"/>
      <c r="G1213" s="98"/>
      <c r="H1213" s="98"/>
    </row>
    <row r="1214" spans="1:8">
      <c r="A1214" s="98"/>
      <c r="B1214" s="98"/>
      <c r="C1214" s="98"/>
      <c r="D1214" s="98"/>
      <c r="E1214" s="98"/>
      <c r="F1214" s="98"/>
      <c r="G1214" s="98"/>
      <c r="H1214" s="98"/>
    </row>
    <row r="1215" spans="1:8">
      <c r="A1215" s="98"/>
      <c r="B1215" s="98"/>
      <c r="C1215" s="98"/>
      <c r="D1215" s="98"/>
      <c r="E1215" s="98"/>
      <c r="F1215" s="98"/>
      <c r="G1215" s="98"/>
      <c r="H1215" s="98"/>
    </row>
    <row r="1216" spans="1:8">
      <c r="A1216" s="98"/>
      <c r="B1216" s="98"/>
      <c r="C1216" s="98"/>
      <c r="D1216" s="98"/>
      <c r="E1216" s="98"/>
      <c r="F1216" s="98"/>
      <c r="G1216" s="98"/>
      <c r="H1216" s="98"/>
    </row>
    <row r="1217" spans="1:8">
      <c r="A1217" s="98"/>
      <c r="B1217" s="98"/>
      <c r="C1217" s="98"/>
      <c r="D1217" s="98"/>
      <c r="E1217" s="98"/>
      <c r="F1217" s="98"/>
      <c r="G1217" s="98"/>
      <c r="H1217" s="98"/>
    </row>
    <row r="1218" spans="1:8">
      <c r="A1218" s="98"/>
      <c r="B1218" s="98"/>
      <c r="C1218" s="98"/>
      <c r="D1218" s="98"/>
      <c r="E1218" s="98"/>
      <c r="F1218" s="98"/>
      <c r="G1218" s="98"/>
      <c r="H1218" s="98"/>
    </row>
    <row r="1219" spans="1:8">
      <c r="A1219" s="98"/>
      <c r="B1219" s="98"/>
      <c r="C1219" s="98"/>
      <c r="D1219" s="98"/>
      <c r="E1219" s="98"/>
      <c r="F1219" s="98"/>
      <c r="G1219" s="98"/>
      <c r="H1219" s="98"/>
    </row>
    <row r="1220" spans="1:8">
      <c r="A1220" s="98"/>
      <c r="B1220" s="98"/>
      <c r="C1220" s="98"/>
      <c r="D1220" s="98"/>
      <c r="E1220" s="98"/>
      <c r="F1220" s="98"/>
      <c r="G1220" s="98"/>
      <c r="H1220" s="98"/>
    </row>
    <row r="1221" spans="1:8">
      <c r="A1221" s="98"/>
      <c r="B1221" s="98"/>
      <c r="C1221" s="98"/>
      <c r="D1221" s="98"/>
      <c r="E1221" s="98"/>
      <c r="F1221" s="98"/>
      <c r="G1221" s="98"/>
      <c r="H1221" s="98"/>
    </row>
    <row r="1222" spans="1:8">
      <c r="A1222" s="98"/>
      <c r="B1222" s="98"/>
      <c r="C1222" s="98"/>
      <c r="D1222" s="98"/>
      <c r="E1222" s="98"/>
      <c r="F1222" s="98"/>
      <c r="G1222" s="98"/>
      <c r="H1222" s="98"/>
    </row>
    <row r="1223" spans="1:8">
      <c r="A1223" s="98"/>
      <c r="B1223" s="98"/>
      <c r="C1223" s="98"/>
      <c r="D1223" s="98"/>
      <c r="E1223" s="98"/>
      <c r="F1223" s="98"/>
      <c r="G1223" s="98"/>
      <c r="H1223" s="98"/>
    </row>
    <row r="1224" spans="1:8">
      <c r="A1224" s="98"/>
      <c r="B1224" s="98"/>
      <c r="C1224" s="98"/>
      <c r="D1224" s="98"/>
      <c r="E1224" s="98"/>
      <c r="F1224" s="98"/>
      <c r="G1224" s="98"/>
      <c r="H1224" s="98"/>
    </row>
    <row r="1225" spans="1:8">
      <c r="A1225" s="98"/>
      <c r="B1225" s="98"/>
      <c r="C1225" s="98"/>
      <c r="D1225" s="98"/>
      <c r="E1225" s="98"/>
      <c r="F1225" s="98"/>
      <c r="G1225" s="98"/>
      <c r="H1225" s="98"/>
    </row>
    <row r="1226" spans="1:8">
      <c r="A1226" s="98"/>
      <c r="B1226" s="98"/>
      <c r="C1226" s="98"/>
      <c r="D1226" s="98"/>
      <c r="E1226" s="98"/>
      <c r="F1226" s="98"/>
      <c r="G1226" s="98"/>
      <c r="H1226" s="98"/>
    </row>
    <row r="1227" spans="1:8">
      <c r="A1227" s="98"/>
      <c r="B1227" s="98"/>
      <c r="C1227" s="98"/>
      <c r="D1227" s="98"/>
      <c r="E1227" s="98"/>
      <c r="F1227" s="98"/>
      <c r="G1227" s="98"/>
      <c r="H1227" s="98"/>
    </row>
    <row r="1228" spans="1:8">
      <c r="A1228" s="98"/>
      <c r="B1228" s="98"/>
      <c r="C1228" s="98"/>
      <c r="D1228" s="98"/>
      <c r="E1228" s="98"/>
      <c r="F1228" s="98"/>
      <c r="G1228" s="98"/>
      <c r="H1228" s="98"/>
    </row>
    <row r="1229" spans="1:8">
      <c r="A1229" s="98"/>
      <c r="B1229" s="98"/>
      <c r="C1229" s="98"/>
      <c r="D1229" s="98"/>
      <c r="E1229" s="98"/>
      <c r="F1229" s="98"/>
      <c r="G1229" s="98"/>
      <c r="H1229" s="98"/>
    </row>
    <row r="1230" spans="1:8">
      <c r="A1230" s="98"/>
      <c r="B1230" s="98"/>
      <c r="C1230" s="98"/>
      <c r="D1230" s="98"/>
      <c r="E1230" s="98"/>
      <c r="F1230" s="98"/>
      <c r="G1230" s="98"/>
      <c r="H1230" s="98"/>
    </row>
    <row r="1231" spans="1:8">
      <c r="A1231" s="98"/>
      <c r="B1231" s="98"/>
      <c r="C1231" s="98"/>
      <c r="D1231" s="98"/>
      <c r="E1231" s="98"/>
      <c r="F1231" s="98"/>
      <c r="G1231" s="98"/>
      <c r="H1231" s="98"/>
    </row>
    <row r="1232" spans="1:8">
      <c r="A1232" s="98"/>
      <c r="B1232" s="98"/>
      <c r="C1232" s="98"/>
      <c r="D1232" s="98"/>
      <c r="E1232" s="98"/>
      <c r="F1232" s="98"/>
      <c r="G1232" s="98"/>
      <c r="H1232" s="98"/>
    </row>
    <row r="1233" spans="1:8">
      <c r="A1233" s="98"/>
      <c r="B1233" s="98"/>
      <c r="C1233" s="98"/>
      <c r="D1233" s="98"/>
      <c r="E1233" s="98"/>
      <c r="F1233" s="98"/>
      <c r="G1233" s="98"/>
      <c r="H1233" s="98"/>
    </row>
    <row r="1234" spans="1:8">
      <c r="A1234" s="98"/>
      <c r="B1234" s="98"/>
      <c r="C1234" s="98"/>
      <c r="D1234" s="98"/>
      <c r="E1234" s="98"/>
      <c r="F1234" s="98"/>
      <c r="G1234" s="98"/>
      <c r="H1234" s="98"/>
    </row>
    <row r="1235" spans="1:8">
      <c r="A1235" s="98"/>
      <c r="B1235" s="98"/>
      <c r="C1235" s="98"/>
      <c r="D1235" s="98"/>
      <c r="E1235" s="98"/>
      <c r="F1235" s="98"/>
      <c r="G1235" s="98"/>
      <c r="H1235" s="98"/>
    </row>
    <row r="1236" spans="1:8">
      <c r="A1236" s="98"/>
      <c r="B1236" s="98"/>
      <c r="C1236" s="98"/>
      <c r="D1236" s="98"/>
      <c r="E1236" s="98"/>
      <c r="F1236" s="98"/>
      <c r="G1236" s="98"/>
      <c r="H1236" s="98"/>
    </row>
    <row r="1237" spans="1:8">
      <c r="A1237" s="98"/>
      <c r="B1237" s="98"/>
      <c r="C1237" s="98"/>
      <c r="D1237" s="98"/>
      <c r="E1237" s="98"/>
      <c r="F1237" s="98"/>
      <c r="G1237" s="98"/>
      <c r="H1237" s="98"/>
    </row>
    <row r="1238" spans="1:8">
      <c r="A1238" s="98"/>
      <c r="B1238" s="98"/>
      <c r="C1238" s="98"/>
      <c r="D1238" s="98"/>
      <c r="E1238" s="98"/>
      <c r="F1238" s="98"/>
      <c r="G1238" s="98"/>
      <c r="H1238" s="98"/>
    </row>
    <row r="1239" spans="1:8">
      <c r="A1239" s="98"/>
      <c r="B1239" s="98"/>
      <c r="C1239" s="98"/>
      <c r="D1239" s="98"/>
      <c r="E1239" s="98"/>
      <c r="F1239" s="98"/>
      <c r="G1239" s="98"/>
      <c r="H1239" s="98"/>
    </row>
    <row r="1240" spans="1:8">
      <c r="A1240" s="98"/>
      <c r="B1240" s="98"/>
      <c r="C1240" s="98"/>
      <c r="D1240" s="98"/>
      <c r="E1240" s="98"/>
      <c r="F1240" s="98"/>
      <c r="G1240" s="98"/>
      <c r="H1240" s="98"/>
    </row>
    <row r="1241" spans="1:8">
      <c r="A1241" s="98"/>
      <c r="B1241" s="98"/>
      <c r="C1241" s="98"/>
      <c r="D1241" s="98"/>
      <c r="E1241" s="98"/>
      <c r="F1241" s="98"/>
      <c r="G1241" s="98"/>
      <c r="H1241" s="98"/>
    </row>
    <row r="1242" spans="1:8">
      <c r="A1242" s="98"/>
      <c r="B1242" s="98"/>
      <c r="C1242" s="98"/>
      <c r="D1242" s="98"/>
      <c r="E1242" s="98"/>
      <c r="F1242" s="98"/>
      <c r="G1242" s="98"/>
      <c r="H1242" s="98"/>
    </row>
    <row r="1243" spans="1:8">
      <c r="A1243" s="98"/>
      <c r="B1243" s="98"/>
      <c r="C1243" s="98"/>
      <c r="D1243" s="98"/>
      <c r="E1243" s="98"/>
      <c r="F1243" s="98"/>
      <c r="G1243" s="98"/>
      <c r="H1243" s="98"/>
    </row>
    <row r="1244" spans="1:8">
      <c r="A1244" s="98"/>
      <c r="B1244" s="98"/>
      <c r="C1244" s="98"/>
      <c r="D1244" s="98"/>
      <c r="E1244" s="98"/>
      <c r="F1244" s="98"/>
      <c r="G1244" s="98"/>
      <c r="H1244" s="98"/>
    </row>
    <row r="1245" spans="1:8">
      <c r="A1245" s="98"/>
      <c r="B1245" s="98"/>
      <c r="C1245" s="98"/>
      <c r="D1245" s="98"/>
      <c r="E1245" s="98"/>
      <c r="F1245" s="98"/>
      <c r="G1245" s="98"/>
      <c r="H1245" s="98"/>
    </row>
    <row r="1246" spans="1:8">
      <c r="A1246" s="98"/>
      <c r="B1246" s="98"/>
      <c r="C1246" s="98"/>
      <c r="D1246" s="98"/>
      <c r="E1246" s="98"/>
      <c r="F1246" s="98"/>
      <c r="G1246" s="98"/>
      <c r="H1246" s="98"/>
    </row>
    <row r="1247" spans="1:8">
      <c r="A1247" s="98"/>
      <c r="B1247" s="98"/>
      <c r="C1247" s="98"/>
      <c r="D1247" s="98"/>
      <c r="E1247" s="98"/>
      <c r="F1247" s="98"/>
      <c r="G1247" s="98"/>
      <c r="H1247" s="98"/>
    </row>
    <row r="1248" spans="1:8">
      <c r="A1248" s="98"/>
      <c r="B1248" s="98"/>
      <c r="C1248" s="98"/>
      <c r="D1248" s="98"/>
      <c r="E1248" s="98"/>
      <c r="F1248" s="98"/>
      <c r="G1248" s="98"/>
      <c r="H1248" s="98"/>
    </row>
    <row r="1249" spans="1:8">
      <c r="A1249" s="98"/>
      <c r="B1249" s="98"/>
      <c r="C1249" s="98"/>
      <c r="D1249" s="98"/>
      <c r="E1249" s="98"/>
      <c r="F1249" s="98"/>
      <c r="G1249" s="98"/>
      <c r="H1249" s="98"/>
    </row>
    <row r="1250" spans="1:8">
      <c r="A1250" s="98"/>
      <c r="B1250" s="98"/>
      <c r="C1250" s="98"/>
      <c r="D1250" s="98"/>
      <c r="E1250" s="98"/>
      <c r="F1250" s="98"/>
      <c r="G1250" s="98"/>
      <c r="H1250" s="98"/>
    </row>
    <row r="1251" spans="1:8">
      <c r="A1251" s="98"/>
      <c r="B1251" s="98"/>
      <c r="C1251" s="98"/>
      <c r="D1251" s="98"/>
      <c r="E1251" s="98"/>
      <c r="F1251" s="98"/>
      <c r="G1251" s="98"/>
      <c r="H1251" s="98"/>
    </row>
    <row r="1252" spans="1:8">
      <c r="A1252" s="98"/>
      <c r="B1252" s="98"/>
      <c r="C1252" s="98"/>
      <c r="D1252" s="98"/>
      <c r="E1252" s="98"/>
      <c r="F1252" s="98"/>
      <c r="G1252" s="98"/>
      <c r="H1252" s="98"/>
    </row>
    <row r="1253" spans="1:8">
      <c r="A1253" s="98"/>
      <c r="B1253" s="98"/>
      <c r="C1253" s="98"/>
      <c r="D1253" s="98"/>
      <c r="E1253" s="98"/>
      <c r="F1253" s="98"/>
      <c r="G1253" s="98"/>
      <c r="H1253" s="98"/>
    </row>
    <row r="1254" spans="1:8">
      <c r="A1254" s="98"/>
      <c r="B1254" s="98"/>
      <c r="C1254" s="98"/>
      <c r="D1254" s="98"/>
      <c r="E1254" s="98"/>
      <c r="F1254" s="98"/>
      <c r="G1254" s="98"/>
      <c r="H1254" s="98"/>
    </row>
    <row r="1255" spans="1:8">
      <c r="A1255" s="98"/>
      <c r="B1255" s="98"/>
      <c r="C1255" s="98"/>
      <c r="D1255" s="98"/>
      <c r="E1255" s="98"/>
      <c r="F1255" s="98"/>
      <c r="G1255" s="98"/>
      <c r="H1255" s="98"/>
    </row>
    <row r="1256" spans="1:8">
      <c r="A1256" s="98"/>
      <c r="B1256" s="98"/>
      <c r="C1256" s="98"/>
      <c r="D1256" s="98"/>
      <c r="E1256" s="98"/>
      <c r="F1256" s="98"/>
      <c r="G1256" s="98"/>
      <c r="H1256" s="98"/>
    </row>
    <row r="1257" spans="1:8">
      <c r="A1257" s="98"/>
      <c r="B1257" s="98"/>
      <c r="C1257" s="98"/>
      <c r="D1257" s="98"/>
      <c r="E1257" s="98"/>
      <c r="F1257" s="98"/>
      <c r="G1257" s="98"/>
      <c r="H1257" s="98"/>
    </row>
    <row r="1258" spans="1:8">
      <c r="A1258" s="98"/>
      <c r="B1258" s="98"/>
      <c r="C1258" s="98"/>
      <c r="D1258" s="98"/>
      <c r="E1258" s="98"/>
      <c r="F1258" s="98"/>
      <c r="G1258" s="98"/>
      <c r="H1258" s="98"/>
    </row>
    <row r="1259" spans="1:8">
      <c r="A1259" s="98"/>
      <c r="B1259" s="98"/>
      <c r="C1259" s="98"/>
      <c r="D1259" s="98"/>
      <c r="E1259" s="98"/>
      <c r="F1259" s="98"/>
      <c r="G1259" s="98"/>
      <c r="H1259" s="98"/>
    </row>
    <row r="1260" spans="1:8">
      <c r="A1260" s="98"/>
      <c r="B1260" s="98"/>
      <c r="C1260" s="98"/>
      <c r="D1260" s="98"/>
      <c r="E1260" s="98"/>
      <c r="F1260" s="98"/>
      <c r="G1260" s="98"/>
      <c r="H1260" s="98"/>
    </row>
    <row r="1261" spans="1:8">
      <c r="A1261" s="98"/>
      <c r="B1261" s="98"/>
      <c r="C1261" s="98"/>
      <c r="D1261" s="98"/>
      <c r="E1261" s="98"/>
      <c r="F1261" s="98"/>
      <c r="G1261" s="98"/>
      <c r="H1261" s="98"/>
    </row>
    <row r="1262" spans="1:8">
      <c r="A1262" s="98"/>
      <c r="B1262" s="98"/>
      <c r="C1262" s="98"/>
      <c r="D1262" s="98"/>
      <c r="E1262" s="98"/>
      <c r="F1262" s="98"/>
      <c r="G1262" s="98"/>
      <c r="H1262" s="98"/>
    </row>
    <row r="1263" spans="1:8">
      <c r="A1263" s="98"/>
      <c r="B1263" s="98"/>
      <c r="C1263" s="98"/>
      <c r="D1263" s="98"/>
      <c r="E1263" s="98"/>
      <c r="F1263" s="98"/>
      <c r="G1263" s="98"/>
      <c r="H1263" s="98"/>
    </row>
    <row r="1264" spans="1:8">
      <c r="A1264" s="98"/>
      <c r="B1264" s="98"/>
      <c r="C1264" s="98"/>
      <c r="D1264" s="98"/>
      <c r="E1264" s="98"/>
      <c r="F1264" s="98"/>
      <c r="G1264" s="98"/>
      <c r="H1264" s="98"/>
    </row>
    <row r="1265" spans="1:8">
      <c r="A1265" s="98"/>
      <c r="B1265" s="98"/>
      <c r="C1265" s="98"/>
      <c r="D1265" s="98"/>
      <c r="E1265" s="98"/>
      <c r="F1265" s="98"/>
      <c r="G1265" s="98"/>
      <c r="H1265" s="98"/>
    </row>
    <row r="1266" spans="1:8">
      <c r="A1266" s="98"/>
      <c r="B1266" s="98"/>
      <c r="C1266" s="98"/>
      <c r="D1266" s="98"/>
      <c r="E1266" s="98"/>
      <c r="F1266" s="98"/>
      <c r="G1266" s="98"/>
      <c r="H1266" s="98"/>
    </row>
    <row r="1267" spans="1:8">
      <c r="A1267" s="98"/>
      <c r="B1267" s="98"/>
      <c r="C1267" s="98"/>
      <c r="D1267" s="98"/>
      <c r="E1267" s="98"/>
      <c r="F1267" s="98"/>
      <c r="G1267" s="98"/>
      <c r="H1267" s="98"/>
    </row>
    <row r="1268" spans="1:8">
      <c r="A1268" s="98"/>
      <c r="B1268" s="98"/>
      <c r="C1268" s="98"/>
      <c r="D1268" s="98"/>
      <c r="E1268" s="98"/>
      <c r="F1268" s="98"/>
      <c r="G1268" s="98"/>
      <c r="H1268" s="98"/>
    </row>
    <row r="1269" spans="1:8">
      <c r="A1269" s="98"/>
      <c r="B1269" s="98"/>
      <c r="C1269" s="98"/>
      <c r="D1269" s="98"/>
      <c r="E1269" s="98"/>
      <c r="F1269" s="98"/>
      <c r="G1269" s="98"/>
      <c r="H1269" s="98"/>
    </row>
    <row r="1270" spans="1:8">
      <c r="A1270" s="98"/>
      <c r="B1270" s="98"/>
      <c r="C1270" s="98"/>
      <c r="D1270" s="98"/>
      <c r="E1270" s="98"/>
      <c r="F1270" s="98"/>
      <c r="G1270" s="98"/>
      <c r="H1270" s="98"/>
    </row>
    <row r="1271" spans="1:8">
      <c r="A1271" s="98"/>
      <c r="B1271" s="98"/>
      <c r="C1271" s="98"/>
      <c r="D1271" s="98"/>
      <c r="E1271" s="98"/>
      <c r="F1271" s="98"/>
      <c r="G1271" s="98"/>
      <c r="H1271" s="98"/>
    </row>
    <row r="1272" spans="1:8">
      <c r="A1272" s="98"/>
      <c r="B1272" s="98"/>
      <c r="C1272" s="98"/>
      <c r="D1272" s="98"/>
      <c r="E1272" s="98"/>
      <c r="F1272" s="98"/>
      <c r="G1272" s="98"/>
      <c r="H1272" s="98"/>
    </row>
    <row r="1273" spans="1:8">
      <c r="A1273" s="98"/>
      <c r="B1273" s="98"/>
      <c r="C1273" s="98"/>
      <c r="D1273" s="98"/>
      <c r="E1273" s="98"/>
      <c r="F1273" s="98"/>
      <c r="G1273" s="98"/>
      <c r="H1273" s="98"/>
    </row>
    <row r="1274" spans="1:8">
      <c r="A1274" s="98"/>
      <c r="B1274" s="98"/>
      <c r="C1274" s="98"/>
      <c r="D1274" s="98"/>
      <c r="E1274" s="98"/>
      <c r="F1274" s="98"/>
      <c r="G1274" s="98"/>
      <c r="H1274" s="98"/>
    </row>
    <row r="1275" spans="1:8">
      <c r="A1275" s="98"/>
      <c r="B1275" s="98"/>
      <c r="C1275" s="98"/>
      <c r="D1275" s="98"/>
      <c r="E1275" s="98"/>
      <c r="F1275" s="98"/>
      <c r="G1275" s="98"/>
      <c r="H1275" s="98"/>
    </row>
    <row r="1276" spans="1:8">
      <c r="A1276" s="98"/>
      <c r="B1276" s="98"/>
      <c r="C1276" s="98"/>
      <c r="D1276" s="98"/>
      <c r="E1276" s="98"/>
      <c r="F1276" s="98"/>
      <c r="G1276" s="98"/>
      <c r="H1276" s="98"/>
    </row>
    <row r="1277" spans="1:8">
      <c r="A1277" s="98"/>
      <c r="B1277" s="98"/>
      <c r="C1277" s="98"/>
      <c r="D1277" s="98"/>
      <c r="E1277" s="98"/>
      <c r="F1277" s="98"/>
      <c r="G1277" s="98"/>
      <c r="H1277" s="98"/>
    </row>
    <row r="1278" spans="1:8">
      <c r="A1278" s="98"/>
      <c r="B1278" s="98"/>
      <c r="C1278" s="98"/>
      <c r="D1278" s="98"/>
      <c r="E1278" s="98"/>
      <c r="F1278" s="98"/>
      <c r="G1278" s="98"/>
      <c r="H1278" s="98"/>
    </row>
    <row r="1279" spans="1:8">
      <c r="A1279" s="98"/>
      <c r="B1279" s="98"/>
      <c r="C1279" s="98"/>
      <c r="D1279" s="98"/>
      <c r="E1279" s="98"/>
      <c r="F1279" s="98"/>
      <c r="G1279" s="98"/>
      <c r="H1279" s="98"/>
    </row>
    <row r="1280" spans="1:8">
      <c r="A1280" s="98"/>
      <c r="B1280" s="98"/>
      <c r="C1280" s="98"/>
      <c r="D1280" s="98"/>
      <c r="E1280" s="98"/>
      <c r="F1280" s="98"/>
      <c r="G1280" s="98"/>
      <c r="H1280" s="98"/>
    </row>
    <row r="1281" spans="1:8">
      <c r="A1281" s="98"/>
      <c r="B1281" s="98"/>
      <c r="C1281" s="98"/>
      <c r="D1281" s="98"/>
      <c r="E1281" s="98"/>
      <c r="F1281" s="98"/>
      <c r="G1281" s="98"/>
      <c r="H1281" s="98"/>
    </row>
    <row r="1282" spans="1:8">
      <c r="A1282" s="98"/>
      <c r="B1282" s="98"/>
      <c r="C1282" s="98"/>
      <c r="D1282" s="98"/>
      <c r="E1282" s="98"/>
      <c r="F1282" s="98"/>
      <c r="G1282" s="98"/>
      <c r="H1282" s="98"/>
    </row>
    <row r="1283" spans="1:8">
      <c r="A1283" s="98"/>
      <c r="B1283" s="98"/>
      <c r="C1283" s="98"/>
      <c r="D1283" s="98"/>
      <c r="E1283" s="98"/>
      <c r="F1283" s="98"/>
      <c r="G1283" s="98"/>
      <c r="H1283" s="98"/>
    </row>
    <row r="1284" spans="1:8">
      <c r="A1284" s="98"/>
      <c r="B1284" s="98"/>
      <c r="C1284" s="98"/>
      <c r="D1284" s="98"/>
      <c r="E1284" s="98"/>
      <c r="F1284" s="98"/>
      <c r="G1284" s="98"/>
      <c r="H1284" s="98"/>
    </row>
    <row r="1285" spans="1:8">
      <c r="A1285" s="98"/>
      <c r="B1285" s="98"/>
      <c r="C1285" s="98"/>
      <c r="D1285" s="98"/>
      <c r="E1285" s="98"/>
      <c r="F1285" s="98"/>
      <c r="G1285" s="98"/>
      <c r="H1285" s="98"/>
    </row>
    <row r="1286" spans="1:8">
      <c r="A1286" s="98"/>
      <c r="B1286" s="98"/>
      <c r="C1286" s="98"/>
      <c r="D1286" s="98"/>
      <c r="E1286" s="98"/>
      <c r="F1286" s="98"/>
      <c r="G1286" s="98"/>
      <c r="H1286" s="98"/>
    </row>
    <row r="1287" spans="1:8">
      <c r="A1287" s="98"/>
      <c r="B1287" s="98"/>
      <c r="C1287" s="98"/>
      <c r="D1287" s="98"/>
      <c r="E1287" s="98"/>
      <c r="F1287" s="98"/>
      <c r="G1287" s="98"/>
      <c r="H1287" s="98"/>
    </row>
    <row r="1288" spans="1:8">
      <c r="A1288" s="98"/>
      <c r="B1288" s="98"/>
      <c r="C1288" s="98"/>
      <c r="D1288" s="98"/>
      <c r="E1288" s="98"/>
      <c r="F1288" s="98"/>
      <c r="G1288" s="98"/>
      <c r="H1288" s="98"/>
    </row>
    <row r="1289" spans="1:8">
      <c r="A1289" s="98"/>
      <c r="B1289" s="98"/>
      <c r="C1289" s="98"/>
      <c r="D1289" s="98"/>
      <c r="E1289" s="98"/>
      <c r="F1289" s="98"/>
      <c r="G1289" s="98"/>
      <c r="H1289" s="98"/>
    </row>
    <row r="1290" spans="1:8">
      <c r="A1290" s="98"/>
      <c r="B1290" s="98"/>
      <c r="C1290" s="98"/>
      <c r="D1290" s="98"/>
      <c r="E1290" s="98"/>
      <c r="F1290" s="98"/>
      <c r="G1290" s="98"/>
      <c r="H1290" s="98"/>
    </row>
    <row r="1291" spans="1:8">
      <c r="A1291" s="98"/>
      <c r="B1291" s="98"/>
      <c r="C1291" s="98"/>
      <c r="D1291" s="98"/>
      <c r="E1291" s="98"/>
      <c r="F1291" s="98"/>
      <c r="G1291" s="98"/>
      <c r="H1291" s="98"/>
    </row>
    <row r="1292" spans="1:8">
      <c r="A1292" s="98"/>
      <c r="B1292" s="98"/>
      <c r="C1292" s="98"/>
      <c r="D1292" s="98"/>
      <c r="E1292" s="98"/>
      <c r="F1292" s="98"/>
      <c r="G1292" s="98"/>
      <c r="H1292" s="98"/>
    </row>
    <row r="1293" spans="1:8">
      <c r="A1293" s="98"/>
      <c r="B1293" s="98"/>
      <c r="C1293" s="98"/>
      <c r="D1293" s="98"/>
      <c r="E1293" s="98"/>
      <c r="F1293" s="98"/>
      <c r="G1293" s="98"/>
      <c r="H1293" s="98"/>
    </row>
    <row r="1294" spans="1:8">
      <c r="A1294" s="98"/>
      <c r="B1294" s="98"/>
      <c r="C1294" s="98"/>
      <c r="D1294" s="98"/>
      <c r="E1294" s="98"/>
      <c r="F1294" s="98"/>
      <c r="G1294" s="98"/>
      <c r="H1294" s="98"/>
    </row>
    <row r="1295" spans="1:8">
      <c r="A1295" s="98"/>
      <c r="B1295" s="98"/>
      <c r="C1295" s="98"/>
      <c r="D1295" s="98"/>
      <c r="E1295" s="98"/>
      <c r="F1295" s="98"/>
      <c r="G1295" s="98"/>
      <c r="H1295" s="98"/>
    </row>
    <row r="1296" spans="1:8">
      <c r="A1296" s="98"/>
      <c r="B1296" s="98"/>
      <c r="C1296" s="98"/>
      <c r="D1296" s="98"/>
      <c r="E1296" s="98"/>
      <c r="F1296" s="98"/>
      <c r="G1296" s="98"/>
      <c r="H1296" s="98"/>
    </row>
    <row r="1297" spans="1:8">
      <c r="A1297" s="98"/>
      <c r="B1297" s="98"/>
      <c r="C1297" s="98"/>
      <c r="D1297" s="98"/>
      <c r="E1297" s="98"/>
      <c r="F1297" s="98"/>
      <c r="G1297" s="98"/>
      <c r="H1297" s="98"/>
    </row>
    <row r="1298" spans="1:8">
      <c r="A1298" s="98"/>
      <c r="B1298" s="98"/>
      <c r="C1298" s="98"/>
      <c r="D1298" s="98"/>
      <c r="E1298" s="98"/>
      <c r="F1298" s="98"/>
      <c r="G1298" s="98"/>
      <c r="H1298" s="98"/>
    </row>
    <row r="1299" spans="1:8">
      <c r="A1299" s="98"/>
      <c r="B1299" s="98"/>
      <c r="C1299" s="98"/>
      <c r="D1299" s="98"/>
      <c r="E1299" s="98"/>
      <c r="F1299" s="98"/>
      <c r="G1299" s="98"/>
      <c r="H1299" s="98"/>
    </row>
    <row r="1300" spans="1:8">
      <c r="A1300" s="98"/>
      <c r="B1300" s="98"/>
      <c r="C1300" s="98"/>
      <c r="D1300" s="98"/>
      <c r="E1300" s="98"/>
      <c r="F1300" s="98"/>
      <c r="G1300" s="98"/>
      <c r="H1300" s="98"/>
    </row>
    <row r="1301" spans="1:8">
      <c r="A1301" s="98"/>
      <c r="B1301" s="98"/>
      <c r="C1301" s="98"/>
      <c r="D1301" s="98"/>
      <c r="E1301" s="98"/>
      <c r="F1301" s="98"/>
      <c r="G1301" s="98"/>
      <c r="H1301" s="98"/>
    </row>
    <row r="1302" spans="1:8">
      <c r="A1302" s="98"/>
      <c r="B1302" s="98"/>
      <c r="C1302" s="98"/>
      <c r="D1302" s="98"/>
      <c r="E1302" s="98"/>
      <c r="F1302" s="98"/>
      <c r="G1302" s="98"/>
      <c r="H1302" s="98"/>
    </row>
    <row r="1303" spans="1:8">
      <c r="A1303" s="98"/>
      <c r="B1303" s="98"/>
      <c r="C1303" s="98"/>
      <c r="D1303" s="98"/>
      <c r="E1303" s="98"/>
      <c r="F1303" s="98"/>
      <c r="G1303" s="98"/>
      <c r="H1303" s="98"/>
    </row>
    <row r="1304" spans="1:8">
      <c r="A1304" s="98"/>
      <c r="B1304" s="98"/>
      <c r="C1304" s="98"/>
      <c r="D1304" s="98"/>
      <c r="E1304" s="98"/>
      <c r="F1304" s="98"/>
      <c r="G1304" s="98"/>
      <c r="H1304" s="98"/>
    </row>
    <row r="1305" spans="1:8">
      <c r="A1305" s="98"/>
      <c r="B1305" s="98"/>
      <c r="C1305" s="98"/>
      <c r="D1305" s="98"/>
      <c r="E1305" s="98"/>
      <c r="F1305" s="98"/>
      <c r="G1305" s="98"/>
      <c r="H1305" s="98"/>
    </row>
    <row r="1306" spans="1:8">
      <c r="A1306" s="98"/>
      <c r="B1306" s="98"/>
      <c r="C1306" s="98"/>
      <c r="D1306" s="98"/>
      <c r="E1306" s="98"/>
      <c r="F1306" s="98"/>
      <c r="G1306" s="98"/>
      <c r="H1306" s="98"/>
    </row>
    <row r="1307" spans="1:8">
      <c r="A1307" s="98"/>
      <c r="B1307" s="98"/>
      <c r="C1307" s="98"/>
      <c r="D1307" s="98"/>
      <c r="E1307" s="98"/>
      <c r="F1307" s="98"/>
      <c r="G1307" s="98"/>
      <c r="H1307" s="98"/>
    </row>
    <row r="1308" spans="1:8">
      <c r="A1308" s="98"/>
      <c r="B1308" s="98"/>
      <c r="C1308" s="98"/>
      <c r="D1308" s="98"/>
      <c r="E1308" s="98"/>
      <c r="F1308" s="98"/>
      <c r="G1308" s="98"/>
      <c r="H1308" s="98"/>
    </row>
    <row r="1309" spans="1:8">
      <c r="A1309" s="98"/>
      <c r="B1309" s="98"/>
      <c r="C1309" s="98"/>
      <c r="D1309" s="98"/>
      <c r="E1309" s="98"/>
      <c r="F1309" s="98"/>
      <c r="G1309" s="98"/>
      <c r="H1309" s="98"/>
    </row>
    <row r="1310" spans="1:8">
      <c r="A1310" s="98"/>
      <c r="B1310" s="98"/>
      <c r="C1310" s="98"/>
      <c r="D1310" s="98"/>
      <c r="E1310" s="98"/>
      <c r="F1310" s="98"/>
      <c r="G1310" s="98"/>
      <c r="H1310" s="98"/>
    </row>
    <row r="1311" spans="1:8">
      <c r="A1311" s="98"/>
      <c r="B1311" s="98"/>
      <c r="C1311" s="98"/>
      <c r="D1311" s="98"/>
      <c r="E1311" s="98"/>
      <c r="F1311" s="98"/>
      <c r="G1311" s="98"/>
      <c r="H1311" s="98"/>
    </row>
    <row r="1312" spans="1:8">
      <c r="A1312" s="98"/>
      <c r="B1312" s="98"/>
      <c r="C1312" s="98"/>
      <c r="D1312" s="98"/>
      <c r="E1312" s="98"/>
      <c r="F1312" s="98"/>
      <c r="G1312" s="98"/>
      <c r="H1312" s="98"/>
    </row>
    <row r="1313" spans="1:8">
      <c r="A1313" s="98"/>
      <c r="B1313" s="98"/>
      <c r="C1313" s="98"/>
      <c r="D1313" s="98"/>
      <c r="E1313" s="98"/>
      <c r="F1313" s="98"/>
      <c r="G1313" s="98"/>
      <c r="H1313" s="98"/>
    </row>
    <row r="1314" spans="1:8">
      <c r="A1314" s="98"/>
      <c r="B1314" s="98"/>
      <c r="C1314" s="98"/>
      <c r="D1314" s="98"/>
      <c r="E1314" s="98"/>
      <c r="F1314" s="98"/>
      <c r="G1314" s="98"/>
      <c r="H1314" s="98"/>
    </row>
    <row r="1315" spans="1:8">
      <c r="A1315" s="98"/>
      <c r="B1315" s="98"/>
      <c r="C1315" s="98"/>
      <c r="D1315" s="98"/>
      <c r="E1315" s="98"/>
      <c r="F1315" s="98"/>
      <c r="G1315" s="98"/>
      <c r="H1315" s="98"/>
    </row>
    <row r="1316" spans="1:8">
      <c r="A1316" s="98"/>
      <c r="B1316" s="98"/>
      <c r="C1316" s="98"/>
      <c r="D1316" s="98"/>
      <c r="E1316" s="98"/>
      <c r="F1316" s="98"/>
      <c r="G1316" s="98"/>
      <c r="H1316" s="98"/>
    </row>
    <row r="1317" spans="1:8">
      <c r="A1317" s="98"/>
      <c r="B1317" s="98"/>
      <c r="C1317" s="98"/>
      <c r="D1317" s="98"/>
      <c r="E1317" s="98"/>
      <c r="F1317" s="98"/>
      <c r="G1317" s="98"/>
      <c r="H1317" s="98"/>
    </row>
    <row r="1318" spans="1:8">
      <c r="A1318" s="98"/>
      <c r="B1318" s="98"/>
      <c r="C1318" s="98"/>
      <c r="D1318" s="98"/>
      <c r="E1318" s="98"/>
      <c r="F1318" s="98"/>
      <c r="G1318" s="98"/>
      <c r="H1318" s="98"/>
    </row>
    <row r="1319" spans="1:8">
      <c r="A1319" s="98"/>
      <c r="B1319" s="98"/>
      <c r="C1319" s="98"/>
      <c r="D1319" s="98"/>
      <c r="E1319" s="98"/>
      <c r="F1319" s="98"/>
      <c r="G1319" s="98"/>
      <c r="H1319" s="98"/>
    </row>
    <row r="1320" spans="1:8">
      <c r="A1320" s="98"/>
      <c r="B1320" s="98"/>
      <c r="C1320" s="98"/>
      <c r="D1320" s="98"/>
      <c r="E1320" s="98"/>
      <c r="F1320" s="98"/>
      <c r="G1320" s="98"/>
      <c r="H1320" s="98"/>
    </row>
    <row r="1321" spans="1:8">
      <c r="A1321" s="98"/>
      <c r="B1321" s="98"/>
      <c r="C1321" s="98"/>
      <c r="D1321" s="98"/>
      <c r="E1321" s="98"/>
      <c r="F1321" s="98"/>
      <c r="G1321" s="98"/>
      <c r="H1321" s="98"/>
    </row>
    <row r="1322" spans="1:8">
      <c r="A1322" s="98"/>
      <c r="B1322" s="98"/>
      <c r="C1322" s="98"/>
      <c r="D1322" s="98"/>
      <c r="E1322" s="98"/>
      <c r="F1322" s="98"/>
      <c r="G1322" s="98"/>
      <c r="H1322" s="98"/>
    </row>
    <row r="1323" spans="1:8">
      <c r="A1323" s="98"/>
      <c r="B1323" s="98"/>
      <c r="C1323" s="98"/>
      <c r="D1323" s="98"/>
      <c r="E1323" s="98"/>
      <c r="F1323" s="98"/>
      <c r="G1323" s="98"/>
      <c r="H1323" s="98"/>
    </row>
    <row r="1324" spans="1:8">
      <c r="A1324" s="98"/>
      <c r="B1324" s="98"/>
      <c r="C1324" s="98"/>
      <c r="D1324" s="98"/>
      <c r="E1324" s="98"/>
      <c r="F1324" s="98"/>
      <c r="G1324" s="98"/>
      <c r="H1324" s="98"/>
    </row>
    <row r="1325" spans="1:8">
      <c r="A1325" s="98"/>
      <c r="B1325" s="98"/>
      <c r="C1325" s="98"/>
      <c r="D1325" s="98"/>
      <c r="E1325" s="98"/>
      <c r="F1325" s="98"/>
      <c r="G1325" s="98"/>
      <c r="H1325" s="98"/>
    </row>
    <row r="1326" spans="1:8">
      <c r="A1326" s="98"/>
      <c r="B1326" s="98"/>
      <c r="C1326" s="98"/>
      <c r="D1326" s="98"/>
      <c r="E1326" s="98"/>
      <c r="F1326" s="98"/>
      <c r="G1326" s="98"/>
      <c r="H1326" s="98"/>
    </row>
    <row r="1327" spans="1:8">
      <c r="A1327" s="98"/>
      <c r="B1327" s="98"/>
      <c r="C1327" s="98"/>
      <c r="D1327" s="98"/>
      <c r="E1327" s="98"/>
      <c r="F1327" s="98"/>
      <c r="G1327" s="98"/>
      <c r="H1327" s="98"/>
    </row>
    <row r="1328" spans="1:8">
      <c r="A1328" s="98"/>
      <c r="B1328" s="98"/>
      <c r="C1328" s="98"/>
      <c r="D1328" s="98"/>
      <c r="E1328" s="98"/>
      <c r="F1328" s="98"/>
      <c r="G1328" s="98"/>
      <c r="H1328" s="98"/>
    </row>
    <row r="1329" spans="1:8">
      <c r="A1329" s="98"/>
      <c r="B1329" s="98"/>
      <c r="C1329" s="98"/>
      <c r="D1329" s="98"/>
      <c r="E1329" s="98"/>
      <c r="F1329" s="98"/>
      <c r="G1329" s="98"/>
      <c r="H1329" s="98"/>
    </row>
    <row r="1330" spans="1:8">
      <c r="A1330" s="98"/>
      <c r="B1330" s="98"/>
      <c r="C1330" s="98"/>
      <c r="D1330" s="98"/>
      <c r="E1330" s="98"/>
      <c r="F1330" s="98"/>
      <c r="G1330" s="98"/>
      <c r="H1330" s="98"/>
    </row>
    <row r="1331" spans="1:8">
      <c r="A1331" s="98"/>
      <c r="B1331" s="98"/>
      <c r="C1331" s="98"/>
      <c r="D1331" s="98"/>
      <c r="E1331" s="98"/>
      <c r="F1331" s="98"/>
      <c r="G1331" s="98"/>
      <c r="H1331" s="98"/>
    </row>
    <row r="1332" spans="1:8">
      <c r="A1332" s="98"/>
      <c r="B1332" s="98"/>
      <c r="C1332" s="98"/>
      <c r="D1332" s="98"/>
      <c r="E1332" s="98"/>
      <c r="F1332" s="98"/>
      <c r="G1332" s="98"/>
      <c r="H1332" s="98"/>
    </row>
    <row r="1333" spans="1:8">
      <c r="A1333" s="98"/>
      <c r="B1333" s="98"/>
      <c r="C1333" s="98"/>
      <c r="D1333" s="98"/>
      <c r="E1333" s="98"/>
      <c r="F1333" s="98"/>
      <c r="G1333" s="98"/>
      <c r="H1333" s="98"/>
    </row>
    <row r="1334" spans="1:8">
      <c r="A1334" s="98"/>
      <c r="B1334" s="98"/>
      <c r="C1334" s="98"/>
      <c r="D1334" s="98"/>
      <c r="E1334" s="98"/>
      <c r="F1334" s="98"/>
      <c r="G1334" s="98"/>
      <c r="H1334" s="98"/>
    </row>
    <row r="1335" spans="1:8">
      <c r="A1335" s="98"/>
      <c r="B1335" s="98"/>
      <c r="C1335" s="98"/>
      <c r="D1335" s="98"/>
      <c r="E1335" s="98"/>
      <c r="F1335" s="98"/>
      <c r="G1335" s="98"/>
      <c r="H1335" s="98"/>
    </row>
    <row r="1336" spans="1:8">
      <c r="A1336" s="98"/>
      <c r="B1336" s="98"/>
      <c r="C1336" s="98"/>
      <c r="D1336" s="98"/>
      <c r="E1336" s="98"/>
      <c r="F1336" s="98"/>
      <c r="G1336" s="98"/>
      <c r="H1336" s="98"/>
    </row>
    <row r="1337" spans="1:8">
      <c r="A1337" s="98"/>
      <c r="B1337" s="98"/>
      <c r="C1337" s="98"/>
      <c r="D1337" s="98"/>
      <c r="E1337" s="98"/>
      <c r="F1337" s="98"/>
      <c r="G1337" s="98"/>
      <c r="H1337" s="98"/>
    </row>
    <row r="1338" spans="1:8">
      <c r="A1338" s="98"/>
      <c r="B1338" s="98"/>
      <c r="C1338" s="98"/>
      <c r="D1338" s="98"/>
      <c r="E1338" s="98"/>
      <c r="F1338" s="98"/>
      <c r="G1338" s="98"/>
      <c r="H1338" s="98"/>
    </row>
    <row r="1339" spans="1:8">
      <c r="A1339" s="98"/>
      <c r="B1339" s="98"/>
      <c r="C1339" s="98"/>
      <c r="D1339" s="98"/>
      <c r="E1339" s="98"/>
      <c r="F1339" s="98"/>
      <c r="G1339" s="98"/>
      <c r="H1339" s="98"/>
    </row>
    <row r="1340" spans="1:8">
      <c r="A1340" s="98"/>
      <c r="B1340" s="98"/>
      <c r="C1340" s="98"/>
      <c r="D1340" s="98"/>
      <c r="E1340" s="98"/>
      <c r="F1340" s="98"/>
      <c r="G1340" s="98"/>
      <c r="H1340" s="98"/>
    </row>
    <row r="1341" spans="1:8">
      <c r="A1341" s="98"/>
      <c r="B1341" s="98"/>
      <c r="C1341" s="98"/>
      <c r="D1341" s="98"/>
      <c r="E1341" s="98"/>
      <c r="F1341" s="98"/>
      <c r="G1341" s="98"/>
      <c r="H1341" s="98"/>
    </row>
    <row r="1342" spans="1:8">
      <c r="A1342" s="98"/>
      <c r="B1342" s="98"/>
      <c r="C1342" s="98"/>
      <c r="D1342" s="98"/>
      <c r="E1342" s="98"/>
      <c r="F1342" s="98"/>
      <c r="G1342" s="98"/>
      <c r="H1342" s="98"/>
    </row>
    <row r="1343" spans="1:8">
      <c r="A1343" s="98"/>
      <c r="B1343" s="98"/>
      <c r="C1343" s="98"/>
      <c r="D1343" s="98"/>
      <c r="E1343" s="98"/>
      <c r="F1343" s="98"/>
      <c r="G1343" s="98"/>
      <c r="H1343" s="98"/>
    </row>
    <row r="1344" spans="1:8">
      <c r="A1344" s="98"/>
      <c r="B1344" s="98"/>
      <c r="C1344" s="98"/>
      <c r="D1344" s="98"/>
      <c r="E1344" s="98"/>
      <c r="F1344" s="98"/>
      <c r="G1344" s="98"/>
      <c r="H1344" s="98"/>
    </row>
    <row r="1345" spans="1:8">
      <c r="A1345" s="98"/>
      <c r="B1345" s="98"/>
      <c r="C1345" s="98"/>
      <c r="D1345" s="98"/>
      <c r="E1345" s="98"/>
      <c r="F1345" s="98"/>
      <c r="G1345" s="98"/>
      <c r="H1345" s="98"/>
    </row>
    <row r="1346" spans="1:8">
      <c r="A1346" s="98"/>
      <c r="B1346" s="98"/>
      <c r="C1346" s="98"/>
      <c r="D1346" s="98"/>
      <c r="E1346" s="98"/>
      <c r="F1346" s="98"/>
      <c r="G1346" s="98"/>
      <c r="H1346" s="98"/>
    </row>
    <row r="1347" spans="1:8">
      <c r="A1347" s="98"/>
      <c r="B1347" s="98"/>
      <c r="C1347" s="98"/>
      <c r="D1347" s="98"/>
      <c r="E1347" s="98"/>
      <c r="F1347" s="98"/>
      <c r="G1347" s="98"/>
      <c r="H1347" s="98"/>
    </row>
    <row r="1348" spans="1:8">
      <c r="A1348" s="98"/>
      <c r="B1348" s="98"/>
      <c r="C1348" s="98"/>
      <c r="D1348" s="98"/>
      <c r="E1348" s="98"/>
      <c r="F1348" s="98"/>
      <c r="G1348" s="98"/>
      <c r="H1348" s="98"/>
    </row>
    <row r="1349" spans="1:8">
      <c r="A1349" s="98"/>
      <c r="B1349" s="98"/>
      <c r="C1349" s="98"/>
      <c r="D1349" s="98"/>
      <c r="E1349" s="98"/>
      <c r="F1349" s="98"/>
      <c r="G1349" s="98"/>
      <c r="H1349" s="98"/>
    </row>
    <row r="1350" spans="1:8">
      <c r="A1350" s="98"/>
      <c r="B1350" s="98"/>
      <c r="C1350" s="98"/>
      <c r="D1350" s="98"/>
      <c r="E1350" s="98"/>
      <c r="F1350" s="98"/>
      <c r="G1350" s="98"/>
      <c r="H1350" s="98"/>
    </row>
    <row r="1351" spans="1:8">
      <c r="A1351" s="98"/>
      <c r="B1351" s="98"/>
      <c r="C1351" s="98"/>
      <c r="D1351" s="98"/>
      <c r="E1351" s="98"/>
      <c r="F1351" s="98"/>
      <c r="G1351" s="98"/>
      <c r="H1351" s="98"/>
    </row>
    <row r="1352" spans="1:8">
      <c r="A1352" s="98"/>
      <c r="B1352" s="98"/>
      <c r="C1352" s="98"/>
      <c r="D1352" s="98"/>
      <c r="E1352" s="98"/>
      <c r="F1352" s="98"/>
      <c r="G1352" s="98"/>
      <c r="H1352" s="98"/>
    </row>
    <row r="1353" spans="1:8">
      <c r="A1353" s="98"/>
      <c r="B1353" s="98"/>
      <c r="C1353" s="98"/>
      <c r="D1353" s="98"/>
      <c r="E1353" s="98"/>
      <c r="F1353" s="98"/>
      <c r="G1353" s="98"/>
      <c r="H1353" s="98"/>
    </row>
    <row r="1354" spans="1:8">
      <c r="A1354" s="98"/>
      <c r="B1354" s="98"/>
      <c r="C1354" s="98"/>
      <c r="D1354" s="98"/>
      <c r="E1354" s="98"/>
      <c r="F1354" s="98"/>
      <c r="G1354" s="98"/>
      <c r="H1354" s="98"/>
    </row>
    <row r="1355" spans="1:8">
      <c r="A1355" s="98"/>
      <c r="B1355" s="98"/>
      <c r="C1355" s="98"/>
      <c r="D1355" s="98"/>
      <c r="E1355" s="98"/>
      <c r="F1355" s="98"/>
      <c r="G1355" s="98"/>
      <c r="H1355" s="98"/>
    </row>
    <row r="1356" spans="1:8">
      <c r="A1356" s="98"/>
      <c r="B1356" s="98"/>
      <c r="C1356" s="98"/>
      <c r="D1356" s="98"/>
      <c r="E1356" s="98"/>
      <c r="F1356" s="98"/>
      <c r="G1356" s="98"/>
      <c r="H1356" s="98"/>
    </row>
    <row r="1357" spans="1:8">
      <c r="A1357" s="98"/>
      <c r="B1357" s="98"/>
      <c r="C1357" s="98"/>
      <c r="D1357" s="98"/>
      <c r="E1357" s="98"/>
      <c r="F1357" s="98"/>
      <c r="G1357" s="98"/>
      <c r="H1357" s="98"/>
    </row>
    <row r="1358" spans="1:8">
      <c r="A1358" s="98"/>
      <c r="B1358" s="98"/>
      <c r="C1358" s="98"/>
      <c r="D1358" s="98"/>
      <c r="E1358" s="98"/>
      <c r="F1358" s="98"/>
      <c r="G1358" s="98"/>
      <c r="H1358" s="98"/>
    </row>
    <row r="1359" spans="1:8">
      <c r="A1359" s="98"/>
      <c r="B1359" s="98"/>
      <c r="C1359" s="98"/>
      <c r="D1359" s="98"/>
      <c r="E1359" s="98"/>
      <c r="F1359" s="98"/>
      <c r="G1359" s="98"/>
      <c r="H1359" s="98"/>
    </row>
    <row r="1360" spans="1:8">
      <c r="A1360" s="98"/>
      <c r="B1360" s="98"/>
      <c r="C1360" s="98"/>
      <c r="D1360" s="98"/>
      <c r="E1360" s="98"/>
      <c r="F1360" s="98"/>
      <c r="G1360" s="98"/>
      <c r="H1360" s="98"/>
    </row>
    <row r="1361" spans="1:8">
      <c r="A1361" s="98"/>
      <c r="B1361" s="98"/>
      <c r="C1361" s="98"/>
      <c r="D1361" s="98"/>
      <c r="E1361" s="98"/>
      <c r="F1361" s="98"/>
      <c r="G1361" s="98"/>
      <c r="H1361" s="98"/>
    </row>
    <row r="1362" spans="1:8">
      <c r="A1362" s="98"/>
      <c r="B1362" s="98"/>
      <c r="C1362" s="98"/>
      <c r="D1362" s="98"/>
      <c r="E1362" s="98"/>
      <c r="F1362" s="98"/>
      <c r="G1362" s="98"/>
      <c r="H1362" s="98"/>
    </row>
    <row r="1363" spans="1:8">
      <c r="A1363" s="98"/>
      <c r="B1363" s="98"/>
      <c r="C1363" s="98"/>
      <c r="D1363" s="98"/>
      <c r="E1363" s="98"/>
      <c r="F1363" s="98"/>
      <c r="G1363" s="98"/>
      <c r="H1363" s="98"/>
    </row>
    <row r="1364" spans="1:8">
      <c r="A1364" s="98"/>
      <c r="B1364" s="98"/>
      <c r="C1364" s="98"/>
      <c r="D1364" s="98"/>
      <c r="E1364" s="98"/>
      <c r="F1364" s="98"/>
      <c r="G1364" s="98"/>
      <c r="H1364" s="98"/>
    </row>
    <row r="1365" spans="1:8">
      <c r="A1365" s="98"/>
      <c r="B1365" s="98"/>
      <c r="C1365" s="98"/>
      <c r="D1365" s="98"/>
      <c r="E1365" s="98"/>
      <c r="F1365" s="98"/>
      <c r="G1365" s="98"/>
      <c r="H1365" s="98"/>
    </row>
    <row r="1366" spans="1:8">
      <c r="A1366" s="98"/>
      <c r="B1366" s="98"/>
      <c r="C1366" s="98"/>
      <c r="D1366" s="98"/>
      <c r="E1366" s="98"/>
      <c r="F1366" s="98"/>
      <c r="G1366" s="98"/>
      <c r="H1366" s="98"/>
    </row>
    <row r="1367" spans="1:8">
      <c r="A1367" s="98"/>
      <c r="B1367" s="98"/>
      <c r="C1367" s="98"/>
      <c r="D1367" s="98"/>
      <c r="E1367" s="98"/>
      <c r="F1367" s="98"/>
      <c r="G1367" s="98"/>
      <c r="H1367" s="98"/>
    </row>
    <row r="1368" spans="1:8">
      <c r="A1368" s="98"/>
      <c r="B1368" s="98"/>
      <c r="C1368" s="98"/>
      <c r="D1368" s="98"/>
      <c r="E1368" s="98"/>
      <c r="F1368" s="98"/>
      <c r="G1368" s="98"/>
      <c r="H1368" s="98"/>
    </row>
    <row r="1369" spans="1:8">
      <c r="A1369" s="98"/>
      <c r="B1369" s="98"/>
      <c r="C1369" s="98"/>
      <c r="D1369" s="98"/>
      <c r="E1369" s="98"/>
      <c r="F1369" s="98"/>
      <c r="G1369" s="98"/>
      <c r="H1369" s="98"/>
    </row>
    <row r="1370" spans="1:8">
      <c r="A1370" s="98"/>
      <c r="B1370" s="98"/>
      <c r="C1370" s="98"/>
      <c r="D1370" s="98"/>
      <c r="E1370" s="98"/>
      <c r="F1370" s="98"/>
      <c r="G1370" s="98"/>
      <c r="H1370" s="98"/>
    </row>
    <row r="1371" spans="1:8">
      <c r="A1371" s="98"/>
      <c r="B1371" s="98"/>
      <c r="C1371" s="98"/>
      <c r="D1371" s="98"/>
      <c r="E1371" s="98"/>
      <c r="F1371" s="98"/>
      <c r="G1371" s="98"/>
      <c r="H1371" s="98"/>
    </row>
    <row r="1372" spans="1:8">
      <c r="A1372" s="98"/>
      <c r="B1372" s="98"/>
      <c r="C1372" s="98"/>
      <c r="D1372" s="98"/>
      <c r="E1372" s="98"/>
      <c r="F1372" s="98"/>
      <c r="G1372" s="98"/>
      <c r="H1372" s="98"/>
    </row>
    <row r="1373" spans="1:8">
      <c r="A1373" s="98"/>
      <c r="B1373" s="98"/>
      <c r="C1373" s="98"/>
      <c r="D1373" s="98"/>
      <c r="E1373" s="98"/>
      <c r="F1373" s="98"/>
      <c r="G1373" s="98"/>
      <c r="H1373" s="98"/>
    </row>
    <row r="1374" spans="1:8">
      <c r="A1374" s="98"/>
      <c r="B1374" s="98"/>
      <c r="C1374" s="98"/>
      <c r="D1374" s="98"/>
      <c r="E1374" s="98"/>
      <c r="F1374" s="98"/>
      <c r="G1374" s="98"/>
      <c r="H1374" s="98"/>
    </row>
    <row r="1375" spans="1:8">
      <c r="A1375" s="98"/>
      <c r="B1375" s="98"/>
      <c r="C1375" s="98"/>
      <c r="D1375" s="98"/>
      <c r="E1375" s="98"/>
      <c r="F1375" s="98"/>
      <c r="G1375" s="98"/>
      <c r="H1375" s="98"/>
    </row>
    <row r="1376" spans="1:8">
      <c r="A1376" s="98"/>
      <c r="B1376" s="98"/>
      <c r="C1376" s="98"/>
      <c r="D1376" s="98"/>
      <c r="E1376" s="98"/>
      <c r="F1376" s="98"/>
      <c r="G1376" s="98"/>
      <c r="H1376" s="98"/>
    </row>
    <row r="1377" spans="1:8">
      <c r="A1377" s="98"/>
      <c r="B1377" s="98"/>
      <c r="C1377" s="98"/>
      <c r="D1377" s="98"/>
      <c r="E1377" s="98"/>
      <c r="F1377" s="98"/>
      <c r="G1377" s="98"/>
      <c r="H1377" s="98"/>
    </row>
    <row r="1378" spans="1:8">
      <c r="A1378" s="98"/>
      <c r="B1378" s="98"/>
      <c r="C1378" s="98"/>
      <c r="D1378" s="98"/>
      <c r="E1378" s="98"/>
      <c r="F1378" s="98"/>
      <c r="G1378" s="98"/>
      <c r="H1378" s="98"/>
    </row>
    <row r="1379" spans="1:8">
      <c r="A1379" s="98"/>
      <c r="B1379" s="98"/>
      <c r="C1379" s="98"/>
      <c r="D1379" s="98"/>
      <c r="E1379" s="98"/>
      <c r="F1379" s="98"/>
      <c r="G1379" s="98"/>
      <c r="H1379" s="98"/>
    </row>
    <row r="1380" spans="1:8">
      <c r="A1380" s="98"/>
      <c r="B1380" s="98"/>
      <c r="C1380" s="98"/>
      <c r="D1380" s="98"/>
      <c r="E1380" s="98"/>
      <c r="F1380" s="98"/>
      <c r="G1380" s="98"/>
      <c r="H1380" s="98"/>
    </row>
    <row r="1381" spans="1:8">
      <c r="A1381" s="98"/>
      <c r="B1381" s="98"/>
      <c r="C1381" s="98"/>
      <c r="D1381" s="98"/>
      <c r="E1381" s="98"/>
      <c r="F1381" s="98"/>
      <c r="G1381" s="98"/>
      <c r="H1381" s="98"/>
    </row>
    <row r="1382" spans="1:8">
      <c r="A1382" s="98"/>
      <c r="B1382" s="98"/>
      <c r="C1382" s="98"/>
      <c r="D1382" s="98"/>
      <c r="E1382" s="98"/>
      <c r="F1382" s="98"/>
      <c r="G1382" s="98"/>
      <c r="H1382" s="98"/>
    </row>
    <row r="1383" spans="1:8">
      <c r="A1383" s="98"/>
      <c r="B1383" s="98"/>
      <c r="C1383" s="98"/>
      <c r="D1383" s="98"/>
      <c r="E1383" s="98"/>
      <c r="F1383" s="98"/>
      <c r="G1383" s="98"/>
      <c r="H1383" s="98"/>
    </row>
    <row r="1384" spans="1:8">
      <c r="A1384" s="98"/>
      <c r="B1384" s="98"/>
      <c r="C1384" s="98"/>
      <c r="D1384" s="98"/>
      <c r="E1384" s="98"/>
      <c r="F1384" s="98"/>
      <c r="G1384" s="98"/>
      <c r="H1384" s="98"/>
    </row>
    <row r="1385" spans="1:8">
      <c r="A1385" s="98"/>
      <c r="B1385" s="98"/>
      <c r="C1385" s="98"/>
      <c r="D1385" s="98"/>
      <c r="E1385" s="98"/>
      <c r="F1385" s="98"/>
      <c r="G1385" s="98"/>
      <c r="H1385" s="98"/>
    </row>
    <row r="1386" spans="1:8">
      <c r="A1386" s="98"/>
      <c r="B1386" s="98"/>
      <c r="C1386" s="98"/>
      <c r="D1386" s="98"/>
      <c r="E1386" s="98"/>
      <c r="F1386" s="98"/>
      <c r="G1386" s="98"/>
      <c r="H1386" s="98"/>
    </row>
    <row r="1387" spans="1:8">
      <c r="A1387" s="98"/>
      <c r="B1387" s="98"/>
      <c r="C1387" s="98"/>
      <c r="D1387" s="98"/>
      <c r="E1387" s="98"/>
      <c r="F1387" s="98"/>
      <c r="G1387" s="98"/>
      <c r="H1387" s="98"/>
    </row>
    <row r="1388" spans="1:8">
      <c r="A1388" s="98"/>
      <c r="B1388" s="98"/>
      <c r="C1388" s="98"/>
      <c r="D1388" s="98"/>
      <c r="E1388" s="98"/>
      <c r="F1388" s="98"/>
      <c r="G1388" s="98"/>
      <c r="H1388" s="98"/>
    </row>
    <row r="1389" spans="1:8">
      <c r="A1389" s="98"/>
      <c r="B1389" s="98"/>
      <c r="C1389" s="98"/>
      <c r="D1389" s="98"/>
      <c r="E1389" s="98"/>
      <c r="F1389" s="98"/>
      <c r="G1389" s="98"/>
      <c r="H1389" s="98"/>
    </row>
    <row r="1390" spans="1:8">
      <c r="A1390" s="98"/>
      <c r="B1390" s="98"/>
      <c r="C1390" s="98"/>
      <c r="D1390" s="98"/>
      <c r="E1390" s="98"/>
      <c r="F1390" s="98"/>
      <c r="G1390" s="98"/>
      <c r="H1390" s="98"/>
    </row>
    <row r="1391" spans="1:8">
      <c r="A1391" s="98"/>
      <c r="B1391" s="98"/>
      <c r="C1391" s="98"/>
      <c r="D1391" s="98"/>
      <c r="E1391" s="98"/>
      <c r="F1391" s="98"/>
      <c r="G1391" s="98"/>
      <c r="H1391" s="98"/>
    </row>
    <row r="1392" spans="1:8">
      <c r="A1392" s="98"/>
      <c r="B1392" s="98"/>
      <c r="C1392" s="98"/>
      <c r="D1392" s="98"/>
      <c r="E1392" s="98"/>
      <c r="F1392" s="98"/>
      <c r="G1392" s="98"/>
      <c r="H1392" s="98"/>
    </row>
    <row r="1393" spans="1:8">
      <c r="A1393" s="98"/>
      <c r="B1393" s="98"/>
      <c r="C1393" s="98"/>
      <c r="D1393" s="98"/>
      <c r="E1393" s="98"/>
      <c r="F1393" s="98"/>
      <c r="G1393" s="98"/>
      <c r="H1393" s="98"/>
    </row>
    <row r="1394" spans="1:8">
      <c r="A1394" s="98"/>
      <c r="B1394" s="98"/>
      <c r="C1394" s="98"/>
      <c r="D1394" s="98"/>
      <c r="E1394" s="98"/>
      <c r="F1394" s="98"/>
      <c r="G1394" s="98"/>
      <c r="H1394" s="98"/>
    </row>
    <row r="1395" spans="1:8">
      <c r="A1395" s="98"/>
      <c r="B1395" s="98"/>
      <c r="C1395" s="98"/>
      <c r="D1395" s="98"/>
      <c r="E1395" s="98"/>
      <c r="F1395" s="98"/>
      <c r="G1395" s="98"/>
      <c r="H1395" s="98"/>
    </row>
  </sheetData>
  <pageMargins left="0.7" right="0.7" top="0.75" bottom="0.75" header="0.3" footer="0.3"/>
  <pageSetup scale="86" fitToHeight="0" orientation="portrait" r:id="rId1"/>
  <headerFooter>
    <oddHeader>&amp;RPage 8.4.21</oddHeader>
  </headerFooter>
  <ignoredErrors>
    <ignoredError sqref="B2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7"/>
  <sheetViews>
    <sheetView view="pageBreakPreview" topLeftCell="D1" zoomScale="80" zoomScaleNormal="100" zoomScaleSheetLayoutView="80" workbookViewId="0">
      <selection activeCell="D5" sqref="D5"/>
    </sheetView>
  </sheetViews>
  <sheetFormatPr defaultRowHeight="15"/>
  <cols>
    <col min="1" max="1" width="0" style="64" hidden="1" customWidth="1"/>
    <col min="2" max="2" width="30.85546875" style="64" hidden="1" customWidth="1"/>
    <col min="3" max="3" width="13.42578125" style="64" hidden="1" customWidth="1"/>
    <col min="4" max="4" width="59.42578125" style="64" bestFit="1" customWidth="1"/>
    <col min="5" max="5" width="13.85546875" style="64" bestFit="1" customWidth="1"/>
    <col min="6" max="6" width="9.140625" style="64"/>
    <col min="7" max="7" width="11" style="64" bestFit="1" customWidth="1"/>
    <col min="8" max="8" width="19" style="64" customWidth="1"/>
    <col min="9" max="9" width="9.140625" style="64"/>
    <col min="10" max="10" width="10.28515625" style="64" bestFit="1" customWidth="1"/>
    <col min="11" max="16384" width="9.140625" style="64"/>
  </cols>
  <sheetData>
    <row r="1" spans="1:9">
      <c r="D1" s="65" t="s">
        <v>124</v>
      </c>
    </row>
    <row r="2" spans="1:9">
      <c r="A2" s="141" t="s">
        <v>566</v>
      </c>
      <c r="D2" s="65" t="str">
        <f>'Page 8.4'!B2</f>
        <v>Washington General Rate Case - 2021</v>
      </c>
    </row>
    <row r="3" spans="1:9">
      <c r="D3" s="65" t="s">
        <v>121</v>
      </c>
    </row>
    <row r="4" spans="1:9">
      <c r="D4" s="65" t="s">
        <v>96</v>
      </c>
    </row>
    <row r="7" spans="1:9" ht="26.25">
      <c r="A7" s="66" t="s">
        <v>87</v>
      </c>
      <c r="B7" s="66" t="s">
        <v>88</v>
      </c>
      <c r="C7" s="66" t="s">
        <v>35</v>
      </c>
      <c r="D7" s="66" t="s">
        <v>89</v>
      </c>
      <c r="E7" s="66" t="s">
        <v>90</v>
      </c>
      <c r="F7" s="66" t="s">
        <v>23</v>
      </c>
      <c r="G7" s="257" t="s">
        <v>597</v>
      </c>
      <c r="H7" s="68" t="s">
        <v>293</v>
      </c>
      <c r="I7" s="69" t="s">
        <v>92</v>
      </c>
    </row>
    <row r="8" spans="1:9">
      <c r="A8" s="70" t="s">
        <v>131</v>
      </c>
      <c r="B8" s="100" t="s">
        <v>376</v>
      </c>
      <c r="C8" s="100" t="s">
        <v>44</v>
      </c>
      <c r="D8" s="70" t="s">
        <v>377</v>
      </c>
      <c r="E8" s="71">
        <v>343</v>
      </c>
      <c r="F8" s="26" t="s">
        <v>263</v>
      </c>
      <c r="G8" s="27">
        <v>43861</v>
      </c>
      <c r="H8" s="72">
        <v>16480000</v>
      </c>
      <c r="I8" s="70"/>
    </row>
    <row r="9" spans="1:9">
      <c r="A9" s="70" t="s">
        <v>131</v>
      </c>
      <c r="B9" s="100" t="s">
        <v>132</v>
      </c>
      <c r="C9" s="100" t="s">
        <v>44</v>
      </c>
      <c r="D9" s="70" t="s">
        <v>378</v>
      </c>
      <c r="E9" s="71">
        <v>343</v>
      </c>
      <c r="F9" s="71" t="s">
        <v>263</v>
      </c>
      <c r="G9" s="27">
        <v>43941</v>
      </c>
      <c r="H9" s="72">
        <v>13163871</v>
      </c>
      <c r="I9" s="70"/>
    </row>
    <row r="10" spans="1:9">
      <c r="A10" s="70" t="s">
        <v>131</v>
      </c>
      <c r="B10" s="100" t="s">
        <v>133</v>
      </c>
      <c r="C10" s="100" t="s">
        <v>44</v>
      </c>
      <c r="D10" s="70" t="s">
        <v>379</v>
      </c>
      <c r="E10" s="71">
        <v>343</v>
      </c>
      <c r="F10" s="26" t="s">
        <v>263</v>
      </c>
      <c r="G10" s="27">
        <v>43941</v>
      </c>
      <c r="H10" s="72">
        <v>13163871</v>
      </c>
      <c r="I10" s="70"/>
    </row>
    <row r="11" spans="1:9">
      <c r="A11" s="70" t="s">
        <v>131</v>
      </c>
      <c r="B11" s="100" t="s">
        <v>134</v>
      </c>
      <c r="C11" s="100" t="s">
        <v>44</v>
      </c>
      <c r="D11" s="70" t="s">
        <v>380</v>
      </c>
      <c r="E11" s="71">
        <v>343</v>
      </c>
      <c r="F11" s="26" t="s">
        <v>263</v>
      </c>
      <c r="G11" s="27">
        <v>43677</v>
      </c>
      <c r="H11" s="72">
        <v>9460781</v>
      </c>
      <c r="I11" s="70"/>
    </row>
    <row r="12" spans="1:9">
      <c r="A12" s="70" t="s">
        <v>360</v>
      </c>
      <c r="B12" s="100"/>
      <c r="C12" s="100" t="s">
        <v>273</v>
      </c>
      <c r="D12" s="70" t="s">
        <v>381</v>
      </c>
      <c r="E12" s="71">
        <v>343</v>
      </c>
      <c r="F12" s="26" t="s">
        <v>263</v>
      </c>
      <c r="G12" s="27" t="s">
        <v>94</v>
      </c>
      <c r="H12" s="72">
        <v>3151679.4499999993</v>
      </c>
      <c r="I12" s="70"/>
    </row>
    <row r="13" spans="1:9">
      <c r="A13" s="70" t="s">
        <v>360</v>
      </c>
      <c r="B13" s="100">
        <v>10016456</v>
      </c>
      <c r="C13" s="100" t="s">
        <v>273</v>
      </c>
      <c r="D13" s="70" t="s">
        <v>382</v>
      </c>
      <c r="E13" s="71">
        <v>343</v>
      </c>
      <c r="F13" s="26" t="s">
        <v>263</v>
      </c>
      <c r="G13" s="27" t="s">
        <v>94</v>
      </c>
      <c r="H13" s="72">
        <v>2400340.1971993893</v>
      </c>
      <c r="I13" s="70"/>
    </row>
    <row r="14" spans="1:9">
      <c r="A14" s="70" t="s">
        <v>131</v>
      </c>
      <c r="B14" s="100" t="s">
        <v>383</v>
      </c>
      <c r="C14" s="100" t="s">
        <v>44</v>
      </c>
      <c r="D14" s="70" t="s">
        <v>384</v>
      </c>
      <c r="E14" s="71">
        <v>343</v>
      </c>
      <c r="F14" s="71" t="s">
        <v>263</v>
      </c>
      <c r="G14" s="27">
        <v>43951</v>
      </c>
      <c r="H14" s="72">
        <v>2095411</v>
      </c>
      <c r="I14" s="70"/>
    </row>
    <row r="15" spans="1:9">
      <c r="A15" s="70" t="s">
        <v>131</v>
      </c>
      <c r="B15" s="100" t="s">
        <v>135</v>
      </c>
      <c r="C15" s="100" t="s">
        <v>44</v>
      </c>
      <c r="D15" s="70" t="s">
        <v>136</v>
      </c>
      <c r="E15" s="71">
        <v>343</v>
      </c>
      <c r="F15" s="80" t="s">
        <v>265</v>
      </c>
      <c r="G15" s="27">
        <v>44012</v>
      </c>
      <c r="H15" s="72">
        <v>1356827.61</v>
      </c>
      <c r="I15" s="70"/>
    </row>
    <row r="16" spans="1:9">
      <c r="A16" s="70"/>
      <c r="B16" s="70"/>
      <c r="C16" s="70"/>
      <c r="D16" s="70" t="s">
        <v>93</v>
      </c>
      <c r="E16" s="71">
        <v>343</v>
      </c>
      <c r="F16" s="71" t="s">
        <v>263</v>
      </c>
      <c r="G16" s="82" t="s">
        <v>94</v>
      </c>
      <c r="H16" s="72">
        <v>9461164.2200000007</v>
      </c>
      <c r="I16" s="70"/>
    </row>
    <row r="17" spans="1:10">
      <c r="A17" s="70"/>
      <c r="B17" s="70"/>
      <c r="C17" s="70"/>
      <c r="D17" s="70" t="s">
        <v>93</v>
      </c>
      <c r="E17" s="71">
        <v>343</v>
      </c>
      <c r="F17" s="80" t="s">
        <v>265</v>
      </c>
      <c r="G17" s="82" t="s">
        <v>94</v>
      </c>
      <c r="H17" s="72">
        <v>2806013.6100000003</v>
      </c>
      <c r="I17" s="70"/>
    </row>
    <row r="18" spans="1:10">
      <c r="A18" s="70"/>
      <c r="B18" s="70"/>
      <c r="C18" s="70"/>
      <c r="D18" s="70" t="s">
        <v>385</v>
      </c>
      <c r="E18" s="71">
        <v>343</v>
      </c>
      <c r="F18" s="80" t="s">
        <v>263</v>
      </c>
      <c r="G18" s="82" t="s">
        <v>94</v>
      </c>
      <c r="H18" s="72">
        <v>1956160.6380858852</v>
      </c>
      <c r="I18" s="72"/>
      <c r="J18" s="72"/>
    </row>
    <row r="19" spans="1:10">
      <c r="A19" s="70"/>
      <c r="B19" s="70"/>
      <c r="C19" s="70"/>
      <c r="D19" s="89" t="s">
        <v>116</v>
      </c>
      <c r="E19" s="71">
        <v>343</v>
      </c>
      <c r="F19" s="71" t="s">
        <v>263</v>
      </c>
      <c r="G19" s="82"/>
      <c r="H19" s="96">
        <v>-1844067.9270000001</v>
      </c>
      <c r="I19" s="70"/>
    </row>
    <row r="20" spans="1:10">
      <c r="A20" s="70"/>
      <c r="B20" s="101" t="s">
        <v>386</v>
      </c>
      <c r="C20" s="101"/>
      <c r="D20" s="70" t="s">
        <v>116</v>
      </c>
      <c r="E20" s="71">
        <v>343</v>
      </c>
      <c r="F20" s="80" t="s">
        <v>265</v>
      </c>
      <c r="G20" s="82"/>
      <c r="H20" s="96">
        <v>-488787.06300000002</v>
      </c>
      <c r="I20" s="70"/>
    </row>
    <row r="21" spans="1:10">
      <c r="A21" s="70"/>
      <c r="B21" s="70"/>
      <c r="C21" s="70"/>
      <c r="D21" s="70" t="s">
        <v>387</v>
      </c>
      <c r="E21" s="71">
        <v>343</v>
      </c>
      <c r="F21" s="80" t="s">
        <v>265</v>
      </c>
      <c r="G21" s="82"/>
      <c r="H21" s="96">
        <v>-2770839.534</v>
      </c>
      <c r="I21" s="70"/>
    </row>
    <row r="22" spans="1:10">
      <c r="A22" s="70"/>
      <c r="B22" s="70"/>
      <c r="C22" s="70"/>
      <c r="D22" s="70"/>
      <c r="E22" s="70"/>
      <c r="F22" s="80"/>
      <c r="G22" s="82"/>
      <c r="H22" s="78">
        <f>SUM(H8:H21)</f>
        <v>70392425.201285288</v>
      </c>
      <c r="I22" s="70"/>
    </row>
    <row r="23" spans="1:10">
      <c r="A23" s="70"/>
      <c r="B23" s="70"/>
      <c r="C23" s="70"/>
      <c r="D23" s="70"/>
      <c r="E23" s="70"/>
      <c r="F23" s="80"/>
      <c r="G23" s="82"/>
      <c r="H23" s="96"/>
      <c r="I23" s="70"/>
    </row>
    <row r="24" spans="1:10">
      <c r="A24" s="70"/>
      <c r="B24" s="70"/>
      <c r="C24" s="70"/>
      <c r="D24" s="70"/>
      <c r="E24" s="70"/>
      <c r="F24" s="80"/>
      <c r="G24" s="82"/>
      <c r="H24" s="72"/>
      <c r="I24" s="70"/>
    </row>
    <row r="25" spans="1:10">
      <c r="A25" s="70"/>
      <c r="B25" s="70"/>
      <c r="C25" s="70"/>
      <c r="D25" s="70"/>
      <c r="E25" s="70"/>
      <c r="F25" s="80"/>
      <c r="G25" s="82"/>
      <c r="H25" s="72"/>
      <c r="I25" s="70"/>
    </row>
    <row r="26" spans="1:10">
      <c r="A26" s="70"/>
      <c r="B26" s="70"/>
      <c r="C26" s="70"/>
      <c r="D26" s="70"/>
      <c r="E26" s="70"/>
      <c r="F26" s="80"/>
      <c r="G26" s="82"/>
      <c r="H26" s="72"/>
      <c r="I26" s="70"/>
    </row>
    <row r="27" spans="1:10">
      <c r="A27" s="70"/>
      <c r="B27" s="70"/>
      <c r="C27" s="70"/>
      <c r="D27" s="70"/>
      <c r="E27" s="70"/>
      <c r="F27" s="80"/>
      <c r="G27" s="82"/>
      <c r="H27" s="72"/>
      <c r="I27" s="70"/>
    </row>
    <row r="28" spans="1:10">
      <c r="A28" s="70"/>
      <c r="B28" s="70"/>
      <c r="C28" s="70"/>
      <c r="D28" s="70"/>
      <c r="E28" s="70"/>
      <c r="F28" s="26"/>
      <c r="G28" s="27"/>
      <c r="H28" s="72"/>
      <c r="I28" s="70"/>
    </row>
    <row r="29" spans="1:10">
      <c r="A29" s="70"/>
      <c r="B29" s="70"/>
      <c r="C29" s="70"/>
      <c r="D29" s="70"/>
      <c r="E29" s="70"/>
      <c r="F29" s="80"/>
      <c r="G29" s="82"/>
      <c r="H29" s="72"/>
      <c r="I29" s="70"/>
    </row>
    <row r="30" spans="1:10">
      <c r="A30" s="70"/>
      <c r="B30" s="70"/>
      <c r="C30" s="70"/>
      <c r="D30" s="70"/>
      <c r="E30" s="70"/>
      <c r="F30" s="26"/>
      <c r="G30" s="27"/>
      <c r="H30" s="72"/>
      <c r="I30" s="70"/>
    </row>
    <row r="31" spans="1:10">
      <c r="A31" s="70"/>
      <c r="B31" s="70"/>
      <c r="C31" s="70"/>
      <c r="D31" s="70"/>
      <c r="E31" s="70"/>
      <c r="F31" s="26"/>
      <c r="G31" s="27"/>
      <c r="H31" s="72"/>
      <c r="I31" s="70"/>
    </row>
    <row r="32" spans="1:10">
      <c r="A32" s="70"/>
      <c r="B32" s="70"/>
      <c r="C32" s="70"/>
      <c r="D32" s="70"/>
      <c r="E32" s="70"/>
      <c r="F32" s="26"/>
      <c r="G32" s="27"/>
      <c r="H32" s="72"/>
      <c r="I32" s="70"/>
    </row>
    <row r="33" spans="1:9">
      <c r="A33" s="70"/>
      <c r="B33" s="70"/>
      <c r="C33" s="70"/>
      <c r="D33" s="70"/>
      <c r="E33" s="70"/>
      <c r="F33" s="71"/>
      <c r="G33" s="82"/>
      <c r="H33" s="72"/>
      <c r="I33" s="70"/>
    </row>
    <row r="34" spans="1:9">
      <c r="A34" s="70"/>
      <c r="B34" s="70"/>
      <c r="C34" s="70"/>
      <c r="D34" s="70"/>
      <c r="E34" s="70"/>
      <c r="F34" s="26"/>
      <c r="G34" s="27"/>
      <c r="H34" s="72"/>
      <c r="I34" s="70"/>
    </row>
    <row r="35" spans="1:9">
      <c r="A35" s="70"/>
      <c r="B35" s="70"/>
      <c r="C35" s="70"/>
      <c r="D35" s="70"/>
      <c r="E35" s="70"/>
      <c r="F35" s="71"/>
      <c r="G35" s="82"/>
      <c r="H35" s="72"/>
      <c r="I35" s="70"/>
    </row>
    <row r="36" spans="1:9">
      <c r="A36" s="70"/>
      <c r="B36" s="70"/>
      <c r="C36" s="70"/>
      <c r="D36" s="70"/>
      <c r="E36" s="70"/>
      <c r="F36" s="71"/>
      <c r="G36" s="82"/>
      <c r="H36" s="72"/>
      <c r="I36" s="70"/>
    </row>
    <row r="37" spans="1:9">
      <c r="A37" s="70"/>
      <c r="B37" s="70"/>
      <c r="C37" s="70"/>
      <c r="D37" s="70"/>
      <c r="E37" s="70"/>
      <c r="F37" s="26"/>
      <c r="G37" s="27"/>
      <c r="H37" s="72"/>
      <c r="I37" s="70"/>
    </row>
    <row r="38" spans="1:9">
      <c r="A38" s="70"/>
      <c r="B38" s="70"/>
      <c r="C38" s="70"/>
      <c r="D38" s="70"/>
      <c r="E38" s="70"/>
      <c r="F38" s="26"/>
      <c r="G38" s="27"/>
      <c r="H38" s="72"/>
      <c r="I38" s="70"/>
    </row>
    <row r="39" spans="1:9">
      <c r="A39" s="70"/>
      <c r="B39" s="70"/>
      <c r="C39" s="70"/>
      <c r="D39" s="70"/>
      <c r="E39" s="70"/>
      <c r="F39" s="71"/>
      <c r="G39" s="82"/>
      <c r="H39" s="72"/>
      <c r="I39" s="70"/>
    </row>
    <row r="40" spans="1:9">
      <c r="A40" s="70"/>
      <c r="B40" s="70"/>
      <c r="C40" s="70"/>
      <c r="D40" s="70"/>
      <c r="E40" s="70"/>
      <c r="F40" s="26"/>
      <c r="G40" s="27"/>
      <c r="H40" s="72"/>
      <c r="I40" s="70"/>
    </row>
    <row r="41" spans="1:9">
      <c r="A41" s="70"/>
      <c r="B41" s="70"/>
      <c r="C41" s="70"/>
      <c r="D41" s="70"/>
      <c r="E41" s="70"/>
      <c r="F41" s="26"/>
      <c r="G41" s="27"/>
      <c r="H41" s="72"/>
      <c r="I41" s="70"/>
    </row>
    <row r="42" spans="1:9">
      <c r="A42" s="70"/>
      <c r="B42" s="70"/>
      <c r="C42" s="70"/>
      <c r="D42" s="70"/>
      <c r="E42" s="70"/>
      <c r="F42" s="26"/>
      <c r="G42" s="27"/>
      <c r="H42" s="72"/>
      <c r="I42" s="70"/>
    </row>
    <row r="43" spans="1:9">
      <c r="A43" s="70"/>
      <c r="B43" s="70"/>
      <c r="C43" s="70"/>
      <c r="D43" s="70"/>
      <c r="E43" s="70"/>
      <c r="F43" s="71"/>
      <c r="G43" s="48"/>
      <c r="H43" s="72"/>
      <c r="I43" s="70"/>
    </row>
    <row r="44" spans="1:9">
      <c r="A44" s="70"/>
      <c r="B44" s="70"/>
      <c r="C44" s="70"/>
      <c r="D44" s="70"/>
      <c r="E44" s="70"/>
      <c r="F44" s="26"/>
      <c r="G44" s="27"/>
      <c r="H44" s="72"/>
      <c r="I44" s="70"/>
    </row>
    <row r="45" spans="1:9">
      <c r="A45" s="70"/>
      <c r="B45" s="70"/>
      <c r="C45" s="70"/>
      <c r="D45" s="70"/>
      <c r="E45" s="70"/>
      <c r="F45" s="80"/>
      <c r="G45" s="48"/>
      <c r="H45" s="72"/>
      <c r="I45" s="70"/>
    </row>
    <row r="46" spans="1:9">
      <c r="A46" s="70"/>
      <c r="B46" s="70"/>
      <c r="C46" s="70"/>
      <c r="D46" s="70"/>
      <c r="E46" s="70"/>
      <c r="F46" s="26"/>
      <c r="G46" s="27"/>
      <c r="H46" s="72"/>
      <c r="I46" s="70"/>
    </row>
    <row r="47" spans="1:9">
      <c r="A47" s="70"/>
      <c r="B47" s="70"/>
      <c r="C47" s="70"/>
      <c r="D47" s="70"/>
      <c r="E47" s="70"/>
      <c r="F47" s="26"/>
      <c r="G47" s="27"/>
      <c r="H47" s="72"/>
      <c r="I47" s="70"/>
    </row>
    <row r="48" spans="1:9">
      <c r="A48" s="70"/>
      <c r="B48" s="70"/>
      <c r="C48" s="70"/>
      <c r="D48" s="70"/>
      <c r="E48" s="70"/>
      <c r="F48" s="26"/>
      <c r="G48" s="27"/>
      <c r="H48" s="72"/>
      <c r="I48" s="70"/>
    </row>
    <row r="49" spans="1:9">
      <c r="A49" s="70"/>
      <c r="B49" s="70"/>
      <c r="C49" s="70"/>
      <c r="D49" s="70"/>
      <c r="E49" s="70"/>
      <c r="F49" s="26"/>
      <c r="G49" s="27"/>
      <c r="H49" s="72"/>
      <c r="I49" s="70"/>
    </row>
    <row r="50" spans="1:9">
      <c r="A50" s="70"/>
      <c r="B50" s="70"/>
      <c r="C50" s="70"/>
      <c r="D50" s="70"/>
      <c r="E50" s="70"/>
      <c r="F50" s="26"/>
      <c r="G50" s="27"/>
      <c r="H50" s="72"/>
      <c r="I50" s="70"/>
    </row>
    <row r="51" spans="1:9">
      <c r="A51" s="70"/>
      <c r="B51" s="70"/>
      <c r="C51" s="70"/>
      <c r="D51" s="70"/>
      <c r="E51" s="70"/>
      <c r="F51" s="71"/>
      <c r="G51" s="48"/>
      <c r="H51" s="72"/>
      <c r="I51" s="70"/>
    </row>
    <row r="52" spans="1:9">
      <c r="A52" s="70"/>
      <c r="B52" s="70"/>
      <c r="C52" s="70"/>
      <c r="D52" s="70"/>
      <c r="E52" s="70"/>
      <c r="F52" s="71"/>
      <c r="G52" s="48"/>
      <c r="H52" s="72"/>
      <c r="I52" s="70"/>
    </row>
    <row r="53" spans="1:9">
      <c r="A53" s="70"/>
      <c r="B53" s="70"/>
      <c r="C53" s="70"/>
      <c r="D53" s="70"/>
      <c r="E53" s="70"/>
      <c r="F53" s="26"/>
      <c r="G53" s="27"/>
      <c r="H53" s="72"/>
      <c r="I53" s="70"/>
    </row>
    <row r="54" spans="1:9">
      <c r="A54" s="70"/>
      <c r="B54" s="70"/>
      <c r="C54" s="70"/>
      <c r="D54" s="70"/>
      <c r="E54" s="70"/>
      <c r="F54" s="26"/>
      <c r="G54" s="27"/>
      <c r="H54" s="72"/>
      <c r="I54" s="70"/>
    </row>
    <row r="55" spans="1:9">
      <c r="A55" s="70"/>
      <c r="B55" s="70"/>
      <c r="C55" s="70"/>
      <c r="D55" s="70"/>
      <c r="E55" s="70"/>
      <c r="F55" s="26"/>
      <c r="G55" s="27"/>
      <c r="H55" s="72"/>
      <c r="I55" s="70"/>
    </row>
    <row r="56" spans="1:9">
      <c r="A56" s="70"/>
      <c r="B56" s="70"/>
      <c r="C56" s="70"/>
      <c r="D56" s="70"/>
      <c r="E56" s="70"/>
      <c r="F56" s="71"/>
      <c r="G56" s="82"/>
      <c r="H56" s="72"/>
      <c r="I56" s="70"/>
    </row>
    <row r="57" spans="1:9">
      <c r="A57" s="70"/>
      <c r="B57" s="70"/>
      <c r="C57" s="70"/>
      <c r="D57" s="70"/>
      <c r="E57" s="70"/>
      <c r="F57" s="71"/>
      <c r="G57" s="82"/>
      <c r="H57" s="72"/>
      <c r="I57" s="70"/>
    </row>
    <row r="58" spans="1:9">
      <c r="A58" s="70"/>
      <c r="B58" s="70"/>
      <c r="C58" s="70"/>
      <c r="D58" s="70"/>
      <c r="E58" s="70"/>
      <c r="F58" s="80"/>
      <c r="G58" s="48"/>
      <c r="H58" s="72"/>
      <c r="I58" s="70"/>
    </row>
    <row r="59" spans="1:9">
      <c r="A59" s="70"/>
      <c r="B59" s="70"/>
      <c r="C59" s="70"/>
      <c r="D59" s="70"/>
      <c r="E59" s="70"/>
      <c r="F59" s="26"/>
      <c r="G59" s="27"/>
      <c r="H59" s="72"/>
      <c r="I59" s="70"/>
    </row>
    <row r="60" spans="1:9">
      <c r="A60" s="70"/>
      <c r="B60" s="70"/>
      <c r="C60" s="70"/>
      <c r="D60" s="70"/>
      <c r="E60" s="70"/>
      <c r="F60" s="80"/>
      <c r="G60" s="82"/>
      <c r="H60" s="72"/>
      <c r="I60" s="70"/>
    </row>
    <row r="61" spans="1:9">
      <c r="A61" s="70"/>
      <c r="B61" s="70"/>
      <c r="C61" s="70"/>
      <c r="D61" s="70"/>
      <c r="E61" s="70"/>
      <c r="F61" s="71"/>
      <c r="G61" s="48"/>
      <c r="H61" s="72"/>
      <c r="I61" s="70"/>
    </row>
    <row r="62" spans="1:9">
      <c r="A62" s="70"/>
      <c r="B62" s="70"/>
      <c r="C62" s="70"/>
      <c r="D62" s="70"/>
      <c r="E62" s="70"/>
      <c r="F62" s="26"/>
      <c r="G62" s="27"/>
      <c r="H62" s="72"/>
      <c r="I62" s="70"/>
    </row>
    <row r="63" spans="1:9">
      <c r="A63" s="70"/>
      <c r="B63" s="70"/>
      <c r="C63" s="70"/>
      <c r="D63" s="70"/>
      <c r="E63" s="70"/>
      <c r="F63" s="26"/>
      <c r="G63" s="27"/>
      <c r="H63" s="72"/>
      <c r="I63" s="70"/>
    </row>
    <row r="64" spans="1:9">
      <c r="A64" s="70"/>
      <c r="B64" s="70"/>
      <c r="C64" s="70"/>
      <c r="D64" s="70"/>
      <c r="E64" s="70"/>
      <c r="F64" s="26"/>
      <c r="G64" s="27"/>
      <c r="H64" s="72"/>
      <c r="I64" s="70"/>
    </row>
    <row r="65" spans="1:9">
      <c r="A65" s="70"/>
      <c r="B65" s="70"/>
      <c r="C65" s="70"/>
      <c r="D65" s="70"/>
      <c r="E65" s="70"/>
      <c r="F65" s="26"/>
      <c r="G65" s="27"/>
      <c r="H65" s="72"/>
      <c r="I65" s="70"/>
    </row>
    <row r="66" spans="1:9">
      <c r="A66" s="70"/>
      <c r="B66" s="70"/>
      <c r="C66" s="70"/>
      <c r="D66" s="70"/>
      <c r="E66" s="70"/>
      <c r="F66" s="26"/>
      <c r="G66" s="27"/>
      <c r="H66" s="72"/>
      <c r="I66" s="70"/>
    </row>
    <row r="67" spans="1:9">
      <c r="A67" s="70"/>
      <c r="B67" s="70"/>
      <c r="C67" s="70"/>
      <c r="D67" s="70"/>
      <c r="E67" s="70"/>
      <c r="F67" s="26"/>
      <c r="G67" s="27"/>
      <c r="H67" s="72"/>
      <c r="I67" s="70"/>
    </row>
    <row r="68" spans="1:9">
      <c r="A68" s="70"/>
      <c r="B68" s="70"/>
      <c r="C68" s="70"/>
      <c r="D68" s="70"/>
      <c r="E68" s="70"/>
      <c r="F68" s="26"/>
      <c r="G68" s="27"/>
      <c r="H68" s="72"/>
      <c r="I68" s="70"/>
    </row>
    <row r="69" spans="1:9">
      <c r="A69" s="70"/>
      <c r="B69" s="70"/>
      <c r="C69" s="70"/>
      <c r="D69" s="70"/>
      <c r="E69" s="70"/>
      <c r="F69" s="80"/>
      <c r="G69" s="82"/>
      <c r="H69" s="72"/>
      <c r="I69" s="70"/>
    </row>
    <row r="70" spans="1:9">
      <c r="A70" s="70"/>
      <c r="B70" s="70"/>
      <c r="C70" s="70"/>
      <c r="D70" s="70"/>
      <c r="E70" s="70"/>
      <c r="F70" s="26"/>
      <c r="G70" s="27"/>
      <c r="H70" s="72"/>
      <c r="I70" s="70"/>
    </row>
    <row r="71" spans="1:9">
      <c r="A71" s="70"/>
      <c r="B71" s="70"/>
      <c r="C71" s="70"/>
      <c r="D71" s="70"/>
      <c r="E71" s="70"/>
      <c r="F71" s="26"/>
      <c r="G71" s="27"/>
      <c r="H71" s="72"/>
      <c r="I71" s="70"/>
    </row>
    <row r="72" spans="1:9">
      <c r="A72" s="70"/>
      <c r="B72" s="70"/>
      <c r="C72" s="70"/>
      <c r="D72" s="70"/>
      <c r="E72" s="70"/>
      <c r="F72" s="26"/>
      <c r="G72" s="27"/>
      <c r="H72" s="72"/>
      <c r="I72" s="70"/>
    </row>
    <row r="73" spans="1:9">
      <c r="A73" s="70"/>
      <c r="B73" s="70"/>
      <c r="C73" s="70"/>
      <c r="D73" s="70"/>
      <c r="E73" s="70"/>
      <c r="F73" s="26"/>
      <c r="G73" s="27"/>
      <c r="H73" s="72"/>
      <c r="I73" s="70"/>
    </row>
    <row r="74" spans="1:9">
      <c r="A74" s="70"/>
      <c r="B74" s="70"/>
      <c r="C74" s="70"/>
      <c r="D74" s="70"/>
      <c r="E74" s="70"/>
      <c r="F74" s="26"/>
      <c r="G74" s="27"/>
      <c r="H74" s="72"/>
      <c r="I74" s="70"/>
    </row>
    <row r="75" spans="1:9">
      <c r="A75" s="70"/>
      <c r="B75" s="70"/>
      <c r="C75" s="70"/>
      <c r="D75" s="70"/>
      <c r="E75" s="70"/>
      <c r="F75" s="71"/>
      <c r="G75" s="48"/>
      <c r="H75" s="72"/>
      <c r="I75" s="70"/>
    </row>
    <row r="76" spans="1:9">
      <c r="A76" s="70"/>
      <c r="B76" s="70"/>
      <c r="C76" s="70"/>
      <c r="D76" s="70"/>
      <c r="E76" s="70"/>
      <c r="F76" s="80"/>
      <c r="G76" s="82"/>
      <c r="H76" s="72"/>
      <c r="I76" s="70"/>
    </row>
    <row r="77" spans="1:9">
      <c r="A77" s="70"/>
      <c r="B77" s="70"/>
      <c r="C77" s="70"/>
      <c r="D77" s="70"/>
      <c r="E77" s="70"/>
      <c r="F77" s="79"/>
      <c r="G77" s="48"/>
      <c r="H77" s="72"/>
      <c r="I77" s="70"/>
    </row>
    <row r="78" spans="1:9">
      <c r="A78" s="70"/>
      <c r="B78" s="70"/>
      <c r="C78" s="70"/>
      <c r="D78" s="70"/>
      <c r="E78" s="70"/>
      <c r="F78" s="26"/>
      <c r="G78" s="27"/>
      <c r="H78" s="72"/>
      <c r="I78" s="70"/>
    </row>
    <row r="79" spans="1:9">
      <c r="A79" s="70"/>
      <c r="B79" s="70"/>
      <c r="C79" s="70"/>
      <c r="D79" s="70"/>
      <c r="E79" s="70"/>
      <c r="F79" s="26"/>
      <c r="G79" s="27"/>
      <c r="H79" s="72"/>
      <c r="I79" s="70"/>
    </row>
    <row r="80" spans="1:9">
      <c r="A80" s="70"/>
      <c r="B80" s="70"/>
      <c r="C80" s="70"/>
      <c r="D80" s="70"/>
      <c r="E80" s="70"/>
      <c r="F80" s="80"/>
      <c r="G80" s="48"/>
      <c r="H80" s="72"/>
      <c r="I80" s="70"/>
    </row>
    <row r="81" spans="1:9">
      <c r="A81" s="70"/>
      <c r="B81" s="70"/>
      <c r="C81" s="70"/>
      <c r="D81" s="70"/>
      <c r="E81" s="70"/>
      <c r="F81" s="26"/>
      <c r="G81" s="27"/>
      <c r="H81" s="72"/>
      <c r="I81" s="70"/>
    </row>
    <row r="82" spans="1:9">
      <c r="A82" s="70"/>
      <c r="B82" s="70"/>
      <c r="C82" s="70"/>
      <c r="D82" s="70"/>
      <c r="E82" s="70"/>
      <c r="F82" s="26"/>
      <c r="G82" s="27"/>
      <c r="H82" s="72"/>
      <c r="I82" s="70"/>
    </row>
    <row r="83" spans="1:9">
      <c r="A83" s="70"/>
      <c r="B83" s="70"/>
      <c r="C83" s="70"/>
      <c r="D83" s="70"/>
      <c r="E83" s="70"/>
      <c r="F83" s="26"/>
      <c r="G83" s="27"/>
      <c r="H83" s="72"/>
      <c r="I83" s="70"/>
    </row>
    <row r="84" spans="1:9">
      <c r="A84" s="70"/>
      <c r="B84" s="70"/>
      <c r="C84" s="70"/>
      <c r="D84" s="70"/>
      <c r="E84" s="70"/>
      <c r="F84" s="80"/>
      <c r="G84" s="48"/>
      <c r="H84" s="72"/>
      <c r="I84" s="70"/>
    </row>
    <row r="85" spans="1:9">
      <c r="A85" s="70"/>
      <c r="B85" s="70"/>
      <c r="C85" s="70"/>
      <c r="D85" s="70"/>
      <c r="E85" s="70"/>
      <c r="F85" s="26"/>
      <c r="G85" s="27"/>
      <c r="H85" s="72"/>
      <c r="I85" s="70"/>
    </row>
    <row r="86" spans="1:9">
      <c r="A86" s="70"/>
      <c r="B86" s="70"/>
      <c r="C86" s="70"/>
      <c r="D86" s="70"/>
      <c r="E86" s="70"/>
      <c r="F86" s="26"/>
      <c r="G86" s="27"/>
      <c r="H86" s="72"/>
      <c r="I86" s="70"/>
    </row>
    <row r="87" spans="1:9">
      <c r="A87" s="70"/>
      <c r="B87" s="70"/>
      <c r="C87" s="70"/>
      <c r="D87" s="70"/>
      <c r="E87" s="70"/>
      <c r="F87" s="80"/>
      <c r="G87" s="82"/>
      <c r="H87" s="72"/>
      <c r="I87" s="70"/>
    </row>
    <row r="88" spans="1:9">
      <c r="A88" s="70"/>
      <c r="B88" s="70"/>
      <c r="C88" s="70"/>
      <c r="D88" s="70"/>
      <c r="E88" s="70"/>
      <c r="F88" s="26"/>
      <c r="G88" s="27"/>
      <c r="H88" s="72"/>
      <c r="I88" s="70"/>
    </row>
    <row r="89" spans="1:9">
      <c r="A89" s="70"/>
      <c r="B89" s="70"/>
      <c r="C89" s="70"/>
      <c r="D89" s="70"/>
      <c r="E89" s="70"/>
      <c r="F89" s="26"/>
      <c r="G89" s="27"/>
      <c r="H89" s="72"/>
      <c r="I89" s="70"/>
    </row>
    <row r="90" spans="1:9">
      <c r="A90" s="70"/>
      <c r="B90" s="70"/>
      <c r="C90" s="70"/>
      <c r="D90" s="70"/>
      <c r="E90" s="70"/>
      <c r="F90" s="26"/>
      <c r="G90" s="27"/>
      <c r="H90" s="72"/>
      <c r="I90" s="70"/>
    </row>
    <row r="91" spans="1:9">
      <c r="A91" s="70"/>
      <c r="B91" s="70"/>
      <c r="C91" s="70"/>
      <c r="D91" s="70"/>
      <c r="E91" s="70"/>
      <c r="F91" s="26"/>
      <c r="G91" s="27"/>
      <c r="H91" s="72"/>
      <c r="I91" s="70"/>
    </row>
    <row r="92" spans="1:9">
      <c r="A92" s="70"/>
      <c r="B92" s="70"/>
      <c r="C92" s="70"/>
      <c r="D92" s="70"/>
      <c r="E92" s="70"/>
      <c r="F92" s="71"/>
      <c r="G92" s="82"/>
      <c r="H92" s="72"/>
      <c r="I92" s="70"/>
    </row>
    <row r="93" spans="1:9">
      <c r="A93" s="70"/>
      <c r="B93" s="70"/>
      <c r="C93" s="70"/>
      <c r="D93" s="70"/>
      <c r="E93" s="70"/>
      <c r="F93" s="80"/>
      <c r="G93" s="48"/>
      <c r="H93" s="72"/>
      <c r="I93" s="70"/>
    </row>
    <row r="94" spans="1:9">
      <c r="A94" s="70"/>
      <c r="B94" s="70"/>
      <c r="C94" s="70"/>
      <c r="D94" s="70"/>
      <c r="E94" s="70"/>
      <c r="F94" s="26"/>
      <c r="G94" s="27"/>
      <c r="H94" s="72"/>
      <c r="I94" s="70"/>
    </row>
    <row r="95" spans="1:9">
      <c r="A95" s="70"/>
      <c r="B95" s="70"/>
      <c r="C95" s="70"/>
      <c r="D95" s="70"/>
      <c r="E95" s="70"/>
      <c r="F95" s="71"/>
      <c r="G95" s="82"/>
      <c r="H95" s="72"/>
      <c r="I95" s="70"/>
    </row>
    <row r="96" spans="1:9">
      <c r="A96" s="70"/>
      <c r="B96" s="70"/>
      <c r="C96" s="70"/>
      <c r="D96" s="70"/>
      <c r="E96" s="70"/>
      <c r="F96" s="26"/>
      <c r="G96" s="27"/>
      <c r="H96" s="72"/>
      <c r="I96" s="70"/>
    </row>
    <row r="97" spans="1:9">
      <c r="A97" s="70"/>
      <c r="B97" s="70"/>
      <c r="C97" s="70"/>
      <c r="D97" s="70"/>
      <c r="E97" s="70"/>
      <c r="F97" s="26"/>
      <c r="G97" s="27"/>
      <c r="H97" s="72"/>
      <c r="I97" s="70"/>
    </row>
    <row r="98" spans="1:9">
      <c r="A98" s="70"/>
      <c r="B98" s="70"/>
      <c r="C98" s="70"/>
      <c r="D98" s="70"/>
      <c r="E98" s="70"/>
      <c r="F98" s="26"/>
      <c r="G98" s="27"/>
      <c r="H98" s="72"/>
      <c r="I98" s="70"/>
    </row>
    <row r="99" spans="1:9">
      <c r="A99" s="70"/>
      <c r="B99" s="70"/>
      <c r="C99" s="70"/>
      <c r="D99" s="70"/>
      <c r="E99" s="70"/>
      <c r="F99" s="26"/>
      <c r="G99" s="27"/>
      <c r="H99" s="72"/>
      <c r="I99" s="70"/>
    </row>
    <row r="100" spans="1:9">
      <c r="A100" s="70"/>
      <c r="B100" s="70"/>
      <c r="C100" s="70"/>
      <c r="D100" s="70"/>
      <c r="E100" s="70"/>
      <c r="F100" s="26"/>
      <c r="G100" s="27"/>
      <c r="H100" s="72"/>
      <c r="I100" s="70"/>
    </row>
    <row r="101" spans="1:9">
      <c r="A101" s="70"/>
      <c r="B101" s="70"/>
      <c r="C101" s="70"/>
      <c r="D101" s="70"/>
      <c r="E101" s="70"/>
      <c r="F101" s="26"/>
      <c r="G101" s="27"/>
      <c r="H101" s="72"/>
      <c r="I101" s="70"/>
    </row>
    <row r="102" spans="1:9">
      <c r="A102" s="70"/>
      <c r="B102" s="70"/>
      <c r="C102" s="70"/>
      <c r="D102" s="70"/>
      <c r="E102" s="70"/>
      <c r="F102" s="80"/>
      <c r="G102" s="82"/>
      <c r="H102" s="72"/>
      <c r="I102" s="70"/>
    </row>
    <row r="103" spans="1:9">
      <c r="A103" s="70"/>
      <c r="B103" s="70"/>
      <c r="C103" s="70"/>
      <c r="D103" s="70"/>
      <c r="E103" s="70"/>
      <c r="F103" s="26"/>
      <c r="G103" s="27"/>
      <c r="H103" s="72"/>
      <c r="I103" s="70"/>
    </row>
    <row r="104" spans="1:9">
      <c r="A104" s="70"/>
      <c r="B104" s="70"/>
      <c r="C104" s="70"/>
      <c r="D104" s="70"/>
      <c r="E104" s="70"/>
      <c r="F104" s="71"/>
      <c r="G104" s="48"/>
      <c r="H104" s="72"/>
      <c r="I104" s="70"/>
    </row>
    <row r="105" spans="1:9">
      <c r="A105" s="70"/>
      <c r="B105" s="70"/>
      <c r="C105" s="70"/>
      <c r="D105" s="70"/>
      <c r="E105" s="70"/>
      <c r="F105" s="80"/>
      <c r="G105" s="82"/>
      <c r="H105" s="72"/>
      <c r="I105" s="70"/>
    </row>
    <row r="106" spans="1:9">
      <c r="A106" s="70"/>
      <c r="B106" s="70"/>
      <c r="C106" s="70"/>
      <c r="D106" s="70"/>
      <c r="E106" s="70"/>
      <c r="F106" s="26"/>
      <c r="G106" s="27"/>
      <c r="H106" s="72"/>
      <c r="I106" s="70"/>
    </row>
    <row r="107" spans="1:9">
      <c r="A107" s="70"/>
      <c r="B107" s="70"/>
      <c r="C107" s="70"/>
      <c r="D107" s="70"/>
      <c r="E107" s="70"/>
      <c r="F107" s="26"/>
      <c r="G107" s="27"/>
      <c r="H107" s="72"/>
      <c r="I107" s="70"/>
    </row>
    <row r="108" spans="1:9">
      <c r="A108" s="70"/>
      <c r="B108" s="70"/>
      <c r="C108" s="70"/>
      <c r="D108" s="70"/>
      <c r="E108" s="70"/>
      <c r="F108" s="26"/>
      <c r="G108" s="27"/>
      <c r="H108" s="72"/>
      <c r="I108" s="70"/>
    </row>
    <row r="109" spans="1:9">
      <c r="A109" s="70"/>
      <c r="B109" s="70"/>
      <c r="C109" s="70"/>
      <c r="D109" s="70"/>
      <c r="E109" s="70"/>
      <c r="F109" s="26"/>
      <c r="G109" s="27"/>
      <c r="H109" s="72"/>
      <c r="I109" s="70"/>
    </row>
    <row r="110" spans="1:9">
      <c r="A110" s="70"/>
      <c r="B110" s="70"/>
      <c r="C110" s="70"/>
      <c r="D110" s="70"/>
      <c r="E110" s="70"/>
      <c r="F110" s="26"/>
      <c r="G110" s="27"/>
      <c r="H110" s="72"/>
      <c r="I110" s="70"/>
    </row>
    <row r="111" spans="1:9">
      <c r="A111" s="70"/>
      <c r="B111" s="70"/>
      <c r="C111" s="70"/>
      <c r="D111" s="70"/>
      <c r="E111" s="70"/>
      <c r="F111" s="26"/>
      <c r="G111" s="27"/>
      <c r="H111" s="72"/>
      <c r="I111" s="70"/>
    </row>
    <row r="112" spans="1:9">
      <c r="A112" s="70"/>
      <c r="B112" s="70"/>
      <c r="C112" s="70"/>
      <c r="D112" s="70"/>
      <c r="E112" s="70"/>
      <c r="F112" s="71"/>
      <c r="G112" s="48"/>
      <c r="H112" s="72"/>
      <c r="I112" s="70"/>
    </row>
    <row r="113" spans="1:9">
      <c r="A113" s="70"/>
      <c r="B113" s="70"/>
      <c r="C113" s="70"/>
      <c r="D113" s="70"/>
      <c r="E113" s="70"/>
      <c r="F113" s="71"/>
      <c r="G113" s="48"/>
      <c r="H113" s="72"/>
      <c r="I113" s="70"/>
    </row>
    <row r="114" spans="1:9">
      <c r="A114" s="70"/>
      <c r="B114" s="70"/>
      <c r="C114" s="70"/>
      <c r="D114" s="70"/>
      <c r="E114" s="70"/>
      <c r="F114" s="26"/>
      <c r="G114" s="27"/>
      <c r="H114" s="72"/>
      <c r="I114" s="70"/>
    </row>
    <row r="115" spans="1:9">
      <c r="A115" s="70"/>
      <c r="B115" s="70"/>
      <c r="C115" s="70"/>
      <c r="D115" s="70"/>
      <c r="E115" s="70"/>
      <c r="F115" s="26"/>
      <c r="G115" s="27"/>
      <c r="H115" s="72"/>
      <c r="I115" s="70"/>
    </row>
    <row r="116" spans="1:9">
      <c r="A116" s="70"/>
      <c r="B116" s="70"/>
      <c r="C116" s="70"/>
      <c r="D116" s="70"/>
      <c r="E116" s="70"/>
      <c r="F116" s="26"/>
      <c r="G116" s="27"/>
      <c r="H116" s="72"/>
      <c r="I116" s="70"/>
    </row>
    <row r="117" spans="1:9">
      <c r="A117" s="70"/>
      <c r="B117" s="70"/>
      <c r="C117" s="70"/>
      <c r="D117" s="70"/>
      <c r="E117" s="70"/>
      <c r="F117" s="26"/>
      <c r="G117" s="27"/>
      <c r="H117" s="72"/>
      <c r="I117" s="70"/>
    </row>
    <row r="118" spans="1:9">
      <c r="A118" s="70"/>
      <c r="B118" s="70"/>
      <c r="C118" s="70"/>
      <c r="D118" s="70"/>
      <c r="E118" s="70"/>
      <c r="F118" s="71"/>
      <c r="G118" s="48"/>
      <c r="H118" s="72"/>
      <c r="I118" s="70"/>
    </row>
    <row r="119" spans="1:9">
      <c r="A119" s="70"/>
      <c r="B119" s="70"/>
      <c r="C119" s="70"/>
      <c r="D119" s="70"/>
      <c r="E119" s="70"/>
      <c r="F119" s="26"/>
      <c r="G119" s="27"/>
      <c r="H119" s="72"/>
      <c r="I119" s="70"/>
    </row>
    <row r="120" spans="1:9">
      <c r="A120" s="70"/>
      <c r="B120" s="70"/>
      <c r="C120" s="70"/>
      <c r="D120" s="70"/>
      <c r="E120" s="70"/>
      <c r="F120" s="26"/>
      <c r="G120" s="27"/>
      <c r="H120" s="72"/>
      <c r="I120" s="70"/>
    </row>
    <row r="121" spans="1:9">
      <c r="A121" s="70"/>
      <c r="B121" s="70"/>
      <c r="C121" s="70"/>
      <c r="D121" s="70"/>
      <c r="E121" s="70"/>
      <c r="F121" s="26"/>
      <c r="G121" s="27"/>
      <c r="H121" s="72"/>
      <c r="I121" s="70"/>
    </row>
    <row r="122" spans="1:9">
      <c r="A122" s="70"/>
      <c r="B122" s="70"/>
      <c r="C122" s="70"/>
      <c r="D122" s="70"/>
      <c r="E122" s="70"/>
      <c r="F122" s="26"/>
      <c r="G122" s="27"/>
      <c r="H122" s="72"/>
      <c r="I122" s="70"/>
    </row>
    <row r="123" spans="1:9">
      <c r="A123" s="70"/>
      <c r="B123" s="70"/>
      <c r="C123" s="70"/>
      <c r="D123" s="70"/>
      <c r="E123" s="70"/>
      <c r="F123" s="71"/>
      <c r="G123" s="82"/>
      <c r="H123" s="72"/>
      <c r="I123" s="70"/>
    </row>
    <row r="124" spans="1:9">
      <c r="A124" s="70"/>
      <c r="B124" s="70"/>
      <c r="C124" s="70"/>
      <c r="D124" s="70"/>
      <c r="E124" s="70"/>
      <c r="F124" s="26"/>
      <c r="G124" s="27"/>
      <c r="H124" s="72"/>
      <c r="I124" s="70"/>
    </row>
    <row r="125" spans="1:9">
      <c r="A125" s="70"/>
      <c r="B125" s="70"/>
      <c r="C125" s="70"/>
      <c r="D125" s="70"/>
      <c r="E125" s="70"/>
      <c r="F125" s="79"/>
      <c r="G125" s="48"/>
      <c r="H125" s="72"/>
      <c r="I125" s="70"/>
    </row>
    <row r="126" spans="1:9">
      <c r="A126" s="70"/>
      <c r="B126" s="70"/>
      <c r="C126" s="70"/>
      <c r="D126" s="70"/>
      <c r="E126" s="70"/>
      <c r="F126" s="71"/>
      <c r="G126" s="82"/>
      <c r="H126" s="72"/>
      <c r="I126" s="70"/>
    </row>
    <row r="127" spans="1:9">
      <c r="A127" s="70"/>
      <c r="B127" s="70"/>
      <c r="C127" s="70"/>
      <c r="D127" s="70"/>
      <c r="E127" s="70"/>
      <c r="F127" s="26"/>
      <c r="G127" s="27"/>
      <c r="H127" s="72"/>
      <c r="I127" s="70"/>
    </row>
    <row r="128" spans="1:9">
      <c r="A128" s="70"/>
      <c r="B128" s="70"/>
      <c r="C128" s="70"/>
      <c r="D128" s="70"/>
      <c r="E128" s="70"/>
      <c r="F128" s="71"/>
      <c r="G128" s="82"/>
      <c r="H128" s="72"/>
      <c r="I128" s="70"/>
    </row>
    <row r="129" spans="1:9">
      <c r="A129" s="70"/>
      <c r="B129" s="70"/>
      <c r="C129" s="70"/>
      <c r="D129" s="70"/>
      <c r="E129" s="70"/>
      <c r="F129" s="26"/>
      <c r="G129" s="27"/>
      <c r="H129" s="72"/>
      <c r="I129" s="70"/>
    </row>
    <row r="130" spans="1:9">
      <c r="A130" s="70"/>
      <c r="B130" s="70"/>
      <c r="C130" s="70"/>
      <c r="D130" s="70"/>
      <c r="E130" s="70"/>
      <c r="F130" s="26"/>
      <c r="G130" s="27"/>
      <c r="H130" s="72"/>
      <c r="I130" s="70"/>
    </row>
    <row r="131" spans="1:9">
      <c r="A131" s="70"/>
      <c r="B131" s="70"/>
      <c r="C131" s="70"/>
      <c r="D131" s="70"/>
      <c r="E131" s="70"/>
      <c r="F131" s="26"/>
      <c r="G131" s="27"/>
      <c r="H131" s="72"/>
      <c r="I131" s="70"/>
    </row>
    <row r="132" spans="1:9">
      <c r="A132" s="70"/>
      <c r="B132" s="70"/>
      <c r="C132" s="70"/>
      <c r="D132" s="70"/>
      <c r="E132" s="70"/>
      <c r="F132" s="26"/>
      <c r="G132" s="27"/>
      <c r="H132" s="72"/>
      <c r="I132" s="70"/>
    </row>
    <row r="133" spans="1:9">
      <c r="A133" s="70"/>
      <c r="B133" s="70"/>
      <c r="C133" s="70"/>
      <c r="D133" s="70"/>
      <c r="E133" s="70"/>
      <c r="F133" s="71"/>
      <c r="G133" s="82"/>
      <c r="H133" s="72"/>
      <c r="I133" s="70"/>
    </row>
    <row r="134" spans="1:9">
      <c r="A134" s="70"/>
      <c r="B134" s="70"/>
      <c r="C134" s="70"/>
      <c r="D134" s="70"/>
      <c r="E134" s="70"/>
      <c r="F134" s="26"/>
      <c r="G134" s="27"/>
      <c r="H134" s="72"/>
      <c r="I134" s="70"/>
    </row>
    <row r="135" spans="1:9">
      <c r="A135" s="70"/>
      <c r="B135" s="70"/>
      <c r="C135" s="70"/>
      <c r="D135" s="70"/>
      <c r="E135" s="70"/>
      <c r="F135" s="26"/>
      <c r="G135" s="27"/>
      <c r="H135" s="72"/>
      <c r="I135" s="70"/>
    </row>
    <row r="136" spans="1:9">
      <c r="A136" s="70"/>
      <c r="B136" s="70"/>
      <c r="C136" s="70"/>
      <c r="D136" s="70"/>
      <c r="E136" s="70"/>
      <c r="F136" s="71"/>
      <c r="G136" s="48"/>
      <c r="H136" s="72"/>
      <c r="I136" s="70"/>
    </row>
    <row r="137" spans="1:9">
      <c r="A137" s="70"/>
      <c r="B137" s="70"/>
      <c r="C137" s="70"/>
      <c r="D137" s="70"/>
      <c r="E137" s="70"/>
      <c r="F137" s="26"/>
      <c r="G137" s="27"/>
      <c r="H137" s="72"/>
      <c r="I137" s="70"/>
    </row>
    <row r="138" spans="1:9">
      <c r="A138" s="70"/>
      <c r="B138" s="70"/>
      <c r="C138" s="70"/>
      <c r="D138" s="70"/>
      <c r="E138" s="70"/>
      <c r="F138" s="26"/>
      <c r="G138" s="27"/>
      <c r="H138" s="72"/>
      <c r="I138" s="70"/>
    </row>
    <row r="139" spans="1:9">
      <c r="A139" s="70"/>
      <c r="B139" s="70"/>
      <c r="C139" s="70"/>
      <c r="D139" s="70"/>
      <c r="E139" s="70"/>
      <c r="F139" s="26"/>
      <c r="G139" s="27"/>
      <c r="H139" s="72"/>
      <c r="I139" s="70"/>
    </row>
    <row r="140" spans="1:9">
      <c r="A140" s="70"/>
      <c r="B140" s="70"/>
      <c r="C140" s="70"/>
      <c r="D140" s="70"/>
      <c r="E140" s="70"/>
      <c r="F140" s="26"/>
      <c r="G140" s="27"/>
      <c r="H140" s="72"/>
      <c r="I140" s="70"/>
    </row>
    <row r="141" spans="1:9">
      <c r="A141" s="70"/>
      <c r="B141" s="70"/>
      <c r="C141" s="70"/>
      <c r="D141" s="70"/>
      <c r="E141" s="70"/>
      <c r="F141" s="26"/>
      <c r="G141" s="27"/>
      <c r="H141" s="72"/>
      <c r="I141" s="70"/>
    </row>
    <row r="142" spans="1:9">
      <c r="A142" s="70"/>
      <c r="B142" s="70"/>
      <c r="C142" s="70"/>
      <c r="D142" s="70"/>
      <c r="E142" s="70"/>
      <c r="F142" s="26"/>
      <c r="G142" s="27"/>
      <c r="H142" s="72"/>
      <c r="I142" s="70"/>
    </row>
    <row r="143" spans="1:9">
      <c r="A143" s="70"/>
      <c r="B143" s="70"/>
      <c r="C143" s="70"/>
      <c r="D143" s="70"/>
      <c r="E143" s="70"/>
      <c r="F143" s="26"/>
      <c r="G143" s="27"/>
      <c r="H143" s="72"/>
      <c r="I143" s="70"/>
    </row>
    <row r="144" spans="1:9">
      <c r="A144" s="70"/>
      <c r="B144" s="70"/>
      <c r="C144" s="70"/>
      <c r="D144" s="70"/>
      <c r="E144" s="70"/>
      <c r="F144" s="71"/>
      <c r="G144" s="48"/>
      <c r="H144" s="72"/>
      <c r="I144" s="70"/>
    </row>
    <row r="145" spans="1:9">
      <c r="A145" s="70"/>
      <c r="B145" s="70"/>
      <c r="C145" s="70"/>
      <c r="D145" s="70"/>
      <c r="E145" s="70"/>
      <c r="F145" s="80"/>
      <c r="G145" s="48"/>
      <c r="H145" s="72"/>
      <c r="I145" s="70"/>
    </row>
    <row r="146" spans="1:9">
      <c r="A146" s="70"/>
      <c r="B146" s="70"/>
      <c r="C146" s="70"/>
      <c r="D146" s="70"/>
      <c r="E146" s="70"/>
      <c r="F146" s="26"/>
      <c r="G146" s="27"/>
      <c r="H146" s="72"/>
      <c r="I146" s="70"/>
    </row>
    <row r="147" spans="1:9">
      <c r="A147" s="70"/>
      <c r="B147" s="70"/>
      <c r="C147" s="70"/>
      <c r="D147" s="70"/>
      <c r="E147" s="70"/>
      <c r="F147" s="26"/>
      <c r="G147" s="27"/>
      <c r="H147" s="72"/>
      <c r="I147" s="70"/>
    </row>
    <row r="148" spans="1:9">
      <c r="A148" s="70"/>
      <c r="B148" s="70"/>
      <c r="C148" s="70"/>
      <c r="D148" s="70"/>
      <c r="E148" s="70"/>
      <c r="F148" s="26"/>
      <c r="G148" s="27"/>
      <c r="H148" s="72"/>
      <c r="I148" s="70"/>
    </row>
    <row r="149" spans="1:9">
      <c r="A149" s="70"/>
      <c r="B149" s="70"/>
      <c r="C149" s="70"/>
      <c r="D149" s="70"/>
      <c r="E149" s="70"/>
      <c r="F149" s="26"/>
      <c r="G149" s="27"/>
      <c r="H149" s="72"/>
      <c r="I149" s="70"/>
    </row>
    <row r="150" spans="1:9">
      <c r="A150" s="70"/>
      <c r="B150" s="70"/>
      <c r="C150" s="70"/>
      <c r="D150" s="70"/>
      <c r="E150" s="70"/>
      <c r="F150" s="26"/>
      <c r="G150" s="27"/>
      <c r="H150" s="72"/>
      <c r="I150" s="70"/>
    </row>
    <row r="151" spans="1:9">
      <c r="A151" s="70"/>
      <c r="B151" s="70"/>
      <c r="C151" s="70"/>
      <c r="D151" s="70"/>
      <c r="E151" s="70"/>
      <c r="F151" s="26"/>
      <c r="G151" s="27"/>
      <c r="H151" s="72"/>
      <c r="I151" s="70"/>
    </row>
    <row r="152" spans="1:9">
      <c r="A152" s="70"/>
      <c r="B152" s="70"/>
      <c r="C152" s="70"/>
      <c r="D152" s="70"/>
      <c r="E152" s="70"/>
      <c r="F152" s="26"/>
      <c r="G152" s="27"/>
      <c r="H152" s="72"/>
      <c r="I152" s="70"/>
    </row>
    <row r="153" spans="1:9">
      <c r="A153" s="70"/>
      <c r="B153" s="70"/>
      <c r="C153" s="70"/>
      <c r="D153" s="70"/>
      <c r="E153" s="70"/>
      <c r="F153" s="26"/>
      <c r="G153" s="27"/>
      <c r="H153" s="72"/>
      <c r="I153" s="70"/>
    </row>
    <row r="154" spans="1:9">
      <c r="A154" s="70"/>
      <c r="B154" s="70"/>
      <c r="C154" s="70"/>
      <c r="D154" s="70"/>
      <c r="E154" s="70"/>
      <c r="F154" s="26"/>
      <c r="G154" s="27"/>
      <c r="H154" s="72"/>
      <c r="I154" s="70"/>
    </row>
    <row r="155" spans="1:9">
      <c r="A155" s="70"/>
      <c r="B155" s="70"/>
      <c r="C155" s="70"/>
      <c r="D155" s="70"/>
      <c r="E155" s="70"/>
      <c r="F155" s="71"/>
      <c r="G155" s="48"/>
      <c r="H155" s="72"/>
      <c r="I155" s="70"/>
    </row>
    <row r="156" spans="1:9">
      <c r="A156" s="70"/>
      <c r="B156" s="70"/>
      <c r="C156" s="70"/>
      <c r="D156" s="70"/>
      <c r="E156" s="70"/>
      <c r="F156" s="26"/>
      <c r="G156" s="27"/>
      <c r="H156" s="72"/>
      <c r="I156" s="70"/>
    </row>
    <row r="157" spans="1:9">
      <c r="A157" s="70"/>
      <c r="B157" s="70"/>
      <c r="C157" s="70"/>
      <c r="D157" s="70"/>
      <c r="E157" s="70"/>
      <c r="F157" s="26"/>
      <c r="G157" s="27"/>
      <c r="H157" s="72"/>
      <c r="I157" s="70"/>
    </row>
    <row r="158" spans="1:9">
      <c r="A158" s="70"/>
      <c r="B158" s="70"/>
      <c r="C158" s="70"/>
      <c r="D158" s="70"/>
      <c r="E158" s="70"/>
      <c r="F158" s="80"/>
      <c r="G158" s="82"/>
      <c r="H158" s="72"/>
      <c r="I158" s="70"/>
    </row>
    <row r="159" spans="1:9">
      <c r="A159" s="70"/>
      <c r="B159" s="70"/>
      <c r="C159" s="70"/>
      <c r="D159" s="70"/>
      <c r="E159" s="70"/>
      <c r="F159" s="26"/>
      <c r="G159" s="27"/>
      <c r="H159" s="72"/>
      <c r="I159" s="70"/>
    </row>
    <row r="160" spans="1:9">
      <c r="A160" s="70"/>
      <c r="B160" s="70"/>
      <c r="C160" s="70"/>
      <c r="D160" s="70"/>
      <c r="E160" s="70"/>
      <c r="F160" s="26"/>
      <c r="G160" s="27"/>
      <c r="H160" s="72"/>
      <c r="I160" s="70"/>
    </row>
    <row r="161" spans="1:9">
      <c r="A161" s="70"/>
      <c r="B161" s="70"/>
      <c r="C161" s="70"/>
      <c r="D161" s="70"/>
      <c r="E161" s="70"/>
      <c r="F161" s="26"/>
      <c r="G161" s="27"/>
      <c r="H161" s="72"/>
      <c r="I161" s="70"/>
    </row>
    <row r="162" spans="1:9">
      <c r="A162" s="70"/>
      <c r="B162" s="70"/>
      <c r="C162" s="70"/>
      <c r="D162" s="70"/>
      <c r="E162" s="70"/>
      <c r="F162" s="26"/>
      <c r="G162" s="27"/>
      <c r="H162" s="72"/>
      <c r="I162" s="70"/>
    </row>
    <row r="163" spans="1:9">
      <c r="A163" s="70"/>
      <c r="B163" s="70"/>
      <c r="C163" s="70"/>
      <c r="D163" s="70"/>
      <c r="E163" s="70"/>
      <c r="F163" s="26"/>
      <c r="G163" s="27"/>
      <c r="H163" s="72"/>
      <c r="I163" s="70"/>
    </row>
    <row r="164" spans="1:9">
      <c r="A164" s="70"/>
      <c r="B164" s="70"/>
      <c r="C164" s="70"/>
      <c r="D164" s="70"/>
      <c r="E164" s="70"/>
      <c r="F164" s="26"/>
      <c r="G164" s="27"/>
      <c r="H164" s="72"/>
      <c r="I164" s="70"/>
    </row>
    <row r="165" spans="1:9">
      <c r="A165" s="70"/>
      <c r="B165" s="70"/>
      <c r="C165" s="70"/>
      <c r="D165" s="70"/>
      <c r="E165" s="70"/>
      <c r="F165" s="79"/>
      <c r="G165" s="48"/>
      <c r="H165" s="72"/>
      <c r="I165" s="70"/>
    </row>
    <row r="166" spans="1:9">
      <c r="A166" s="70"/>
      <c r="B166" s="70"/>
      <c r="C166" s="70"/>
      <c r="D166" s="70"/>
      <c r="E166" s="70"/>
      <c r="F166" s="26"/>
      <c r="G166" s="27"/>
      <c r="H166" s="72"/>
      <c r="I166" s="70"/>
    </row>
    <row r="167" spans="1:9">
      <c r="A167" s="70"/>
      <c r="B167" s="70"/>
      <c r="C167" s="70"/>
      <c r="D167" s="70"/>
      <c r="E167" s="70"/>
      <c r="F167" s="26"/>
      <c r="G167" s="27"/>
      <c r="H167" s="72"/>
      <c r="I167" s="70"/>
    </row>
    <row r="168" spans="1:9">
      <c r="A168" s="70"/>
      <c r="B168" s="70"/>
      <c r="C168" s="70"/>
      <c r="D168" s="70"/>
      <c r="E168" s="70"/>
      <c r="F168" s="71"/>
      <c r="G168" s="48"/>
      <c r="H168" s="72"/>
      <c r="I168" s="70"/>
    </row>
    <row r="169" spans="1:9">
      <c r="A169" s="70"/>
      <c r="B169" s="70"/>
      <c r="C169" s="70"/>
      <c r="D169" s="70"/>
      <c r="E169" s="70"/>
      <c r="F169" s="71"/>
      <c r="G169" s="48"/>
      <c r="H169" s="72"/>
      <c r="I169" s="70"/>
    </row>
    <row r="170" spans="1:9">
      <c r="A170" s="70"/>
      <c r="B170" s="70"/>
      <c r="C170" s="70"/>
      <c r="D170" s="70"/>
      <c r="E170" s="70"/>
      <c r="F170" s="26"/>
      <c r="G170" s="27"/>
      <c r="H170" s="72"/>
      <c r="I170" s="70"/>
    </row>
    <row r="171" spans="1:9">
      <c r="A171" s="70"/>
      <c r="B171" s="70"/>
      <c r="C171" s="70"/>
      <c r="D171" s="70"/>
      <c r="E171" s="70"/>
      <c r="F171" s="26"/>
      <c r="G171" s="27"/>
      <c r="H171" s="72"/>
      <c r="I171" s="70"/>
    </row>
    <row r="172" spans="1:9">
      <c r="A172" s="70"/>
      <c r="B172" s="70"/>
      <c r="C172" s="70"/>
      <c r="D172" s="70"/>
      <c r="E172" s="70"/>
      <c r="F172" s="26"/>
      <c r="G172" s="27"/>
      <c r="H172" s="72"/>
      <c r="I172" s="70"/>
    </row>
    <row r="173" spans="1:9">
      <c r="A173" s="70"/>
      <c r="B173" s="70"/>
      <c r="C173" s="70"/>
      <c r="D173" s="70"/>
      <c r="E173" s="70"/>
      <c r="F173" s="26"/>
      <c r="G173" s="27"/>
      <c r="H173" s="72"/>
      <c r="I173" s="70"/>
    </row>
    <row r="174" spans="1:9">
      <c r="A174" s="70"/>
      <c r="B174" s="70"/>
      <c r="C174" s="70"/>
      <c r="D174" s="70"/>
      <c r="E174" s="70"/>
      <c r="F174" s="80"/>
      <c r="G174" s="82"/>
      <c r="H174" s="72"/>
      <c r="I174" s="70"/>
    </row>
    <row r="175" spans="1:9">
      <c r="A175" s="70"/>
      <c r="B175" s="70"/>
      <c r="C175" s="70"/>
      <c r="D175" s="70"/>
      <c r="E175" s="70"/>
      <c r="F175" s="26"/>
      <c r="G175" s="27"/>
      <c r="H175" s="72"/>
      <c r="I175" s="70"/>
    </row>
    <row r="176" spans="1:9">
      <c r="A176" s="70"/>
      <c r="B176" s="70"/>
      <c r="C176" s="70"/>
      <c r="D176" s="70"/>
      <c r="E176" s="70"/>
      <c r="F176" s="26"/>
      <c r="G176" s="27"/>
      <c r="H176" s="72"/>
      <c r="I176" s="70"/>
    </row>
    <row r="177" spans="1:9">
      <c r="A177" s="70"/>
      <c r="B177" s="70"/>
      <c r="C177" s="70"/>
      <c r="D177" s="70"/>
      <c r="E177" s="70"/>
      <c r="F177" s="26"/>
      <c r="G177" s="27"/>
      <c r="H177" s="72"/>
      <c r="I177" s="70"/>
    </row>
    <row r="178" spans="1:9">
      <c r="A178" s="70"/>
      <c r="B178" s="70"/>
      <c r="C178" s="70"/>
      <c r="D178" s="70"/>
      <c r="E178" s="70"/>
      <c r="F178" s="26"/>
      <c r="G178" s="27"/>
      <c r="H178" s="72"/>
      <c r="I178" s="70"/>
    </row>
    <row r="179" spans="1:9">
      <c r="A179" s="70"/>
      <c r="B179" s="70"/>
      <c r="C179" s="70"/>
      <c r="D179" s="70"/>
      <c r="E179" s="70"/>
      <c r="F179" s="80"/>
      <c r="G179" s="82"/>
      <c r="H179" s="72"/>
      <c r="I179" s="70"/>
    </row>
    <row r="180" spans="1:9">
      <c r="A180" s="70"/>
      <c r="B180" s="70"/>
      <c r="C180" s="70"/>
      <c r="D180" s="70"/>
      <c r="E180" s="70"/>
      <c r="F180" s="26"/>
      <c r="G180" s="27"/>
      <c r="H180" s="72"/>
      <c r="I180" s="70"/>
    </row>
    <row r="181" spans="1:9">
      <c r="A181" s="70"/>
      <c r="B181" s="70"/>
      <c r="C181" s="70"/>
      <c r="D181" s="70"/>
      <c r="E181" s="70"/>
      <c r="F181" s="71"/>
      <c r="G181" s="82"/>
      <c r="H181" s="72"/>
      <c r="I181" s="70"/>
    </row>
    <row r="182" spans="1:9">
      <c r="A182" s="70"/>
      <c r="B182" s="70"/>
      <c r="C182" s="70"/>
      <c r="D182" s="70"/>
      <c r="E182" s="70"/>
      <c r="F182" s="80"/>
      <c r="G182" s="82"/>
      <c r="H182" s="72"/>
      <c r="I182" s="70"/>
    </row>
    <row r="183" spans="1:9">
      <c r="A183" s="70"/>
      <c r="B183" s="70"/>
      <c r="C183" s="70"/>
      <c r="D183" s="70"/>
      <c r="E183" s="70"/>
      <c r="F183" s="26"/>
      <c r="G183" s="27"/>
      <c r="H183" s="72"/>
      <c r="I183" s="70"/>
    </row>
    <row r="184" spans="1:9">
      <c r="A184" s="70"/>
      <c r="B184" s="70"/>
      <c r="C184" s="70"/>
      <c r="D184" s="70"/>
      <c r="E184" s="70"/>
      <c r="F184" s="26"/>
      <c r="G184" s="27"/>
      <c r="H184" s="72"/>
      <c r="I184" s="70"/>
    </row>
    <row r="185" spans="1:9">
      <c r="A185" s="70"/>
      <c r="B185" s="70"/>
      <c r="C185" s="70"/>
      <c r="D185" s="70"/>
      <c r="E185" s="70"/>
      <c r="F185" s="26"/>
      <c r="G185" s="27"/>
      <c r="H185" s="72"/>
      <c r="I185" s="70"/>
    </row>
    <row r="186" spans="1:9">
      <c r="A186" s="70"/>
      <c r="B186" s="70"/>
      <c r="C186" s="70"/>
      <c r="D186" s="70"/>
      <c r="E186" s="70"/>
      <c r="F186" s="26"/>
      <c r="G186" s="27"/>
      <c r="H186" s="72"/>
      <c r="I186" s="70"/>
    </row>
    <row r="187" spans="1:9">
      <c r="A187" s="70"/>
      <c r="B187" s="70"/>
      <c r="C187" s="70"/>
      <c r="D187" s="70"/>
      <c r="E187" s="70"/>
      <c r="F187" s="71"/>
      <c r="G187" s="82"/>
      <c r="H187" s="72"/>
      <c r="I187" s="70"/>
    </row>
    <row r="188" spans="1:9">
      <c r="A188" s="70"/>
      <c r="B188" s="70"/>
      <c r="C188" s="70"/>
      <c r="D188" s="70"/>
      <c r="E188" s="70"/>
      <c r="F188" s="26"/>
      <c r="G188" s="27"/>
      <c r="H188" s="72"/>
      <c r="I188" s="70"/>
    </row>
    <row r="189" spans="1:9">
      <c r="A189" s="70"/>
      <c r="B189" s="70"/>
      <c r="C189" s="70"/>
      <c r="D189" s="70"/>
      <c r="E189" s="70"/>
      <c r="F189" s="26"/>
      <c r="G189" s="27"/>
      <c r="H189" s="72"/>
      <c r="I189" s="70"/>
    </row>
    <row r="190" spans="1:9">
      <c r="A190" s="70"/>
      <c r="B190" s="70"/>
      <c r="C190" s="70"/>
      <c r="D190" s="70"/>
      <c r="E190" s="70"/>
      <c r="F190" s="26"/>
      <c r="G190" s="27"/>
      <c r="H190" s="72"/>
      <c r="I190" s="70"/>
    </row>
    <row r="191" spans="1:9">
      <c r="A191" s="70"/>
      <c r="B191" s="70"/>
      <c r="C191" s="70"/>
      <c r="D191" s="70"/>
      <c r="E191" s="70"/>
      <c r="F191" s="71"/>
      <c r="G191" s="48"/>
      <c r="H191" s="72"/>
      <c r="I191" s="70"/>
    </row>
    <row r="192" spans="1:9">
      <c r="A192" s="70"/>
      <c r="B192" s="70"/>
      <c r="C192" s="70"/>
      <c r="D192" s="70"/>
      <c r="E192" s="70"/>
      <c r="F192" s="26"/>
      <c r="G192" s="27"/>
      <c r="H192" s="72"/>
      <c r="I192" s="70"/>
    </row>
    <row r="193" spans="1:9">
      <c r="A193" s="70"/>
      <c r="B193" s="70"/>
      <c r="C193" s="70"/>
      <c r="D193" s="70"/>
      <c r="E193" s="70"/>
      <c r="F193" s="26"/>
      <c r="G193" s="27"/>
      <c r="H193" s="72"/>
      <c r="I193" s="70"/>
    </row>
    <row r="194" spans="1:9">
      <c r="A194" s="70"/>
      <c r="B194" s="70"/>
      <c r="C194" s="70"/>
      <c r="D194" s="70"/>
      <c r="E194" s="70"/>
      <c r="F194" s="26"/>
      <c r="G194" s="27"/>
      <c r="H194" s="72"/>
      <c r="I194" s="70"/>
    </row>
    <row r="195" spans="1:9">
      <c r="A195" s="70"/>
      <c r="B195" s="70"/>
      <c r="C195" s="70"/>
      <c r="D195" s="70"/>
      <c r="E195" s="70"/>
      <c r="F195" s="26"/>
      <c r="G195" s="27"/>
      <c r="H195" s="72"/>
      <c r="I195" s="70"/>
    </row>
    <row r="196" spans="1:9">
      <c r="A196" s="70"/>
      <c r="B196" s="70"/>
      <c r="C196" s="70"/>
      <c r="D196" s="70"/>
      <c r="E196" s="70"/>
      <c r="F196" s="80"/>
      <c r="G196" s="82"/>
      <c r="H196" s="72"/>
      <c r="I196" s="70"/>
    </row>
    <row r="197" spans="1:9">
      <c r="A197" s="70"/>
      <c r="B197" s="70"/>
      <c r="C197" s="70"/>
      <c r="D197" s="70"/>
      <c r="E197" s="70"/>
      <c r="F197" s="26"/>
      <c r="G197" s="27"/>
      <c r="H197" s="72"/>
      <c r="I197" s="70"/>
    </row>
    <row r="198" spans="1:9">
      <c r="A198" s="70"/>
      <c r="B198" s="70"/>
      <c r="C198" s="70"/>
      <c r="D198" s="70"/>
      <c r="E198" s="70"/>
      <c r="F198" s="80"/>
      <c r="G198" s="48"/>
      <c r="H198" s="72"/>
      <c r="I198" s="70"/>
    </row>
    <row r="199" spans="1:9">
      <c r="A199" s="70"/>
      <c r="B199" s="70"/>
      <c r="C199" s="70"/>
      <c r="D199" s="70"/>
      <c r="E199" s="70"/>
      <c r="F199" s="26"/>
      <c r="G199" s="27"/>
      <c r="H199" s="72"/>
      <c r="I199" s="70"/>
    </row>
    <row r="200" spans="1:9">
      <c r="A200" s="70"/>
      <c r="B200" s="70"/>
      <c r="C200" s="70"/>
      <c r="D200" s="70"/>
      <c r="E200" s="70"/>
      <c r="F200" s="26"/>
      <c r="G200" s="27"/>
      <c r="H200" s="72"/>
      <c r="I200" s="70"/>
    </row>
    <row r="201" spans="1:9">
      <c r="A201" s="70"/>
      <c r="B201" s="70"/>
      <c r="C201" s="70"/>
      <c r="D201" s="70"/>
      <c r="E201" s="70"/>
      <c r="F201" s="26"/>
      <c r="G201" s="27"/>
      <c r="H201" s="72"/>
      <c r="I201" s="70"/>
    </row>
    <row r="202" spans="1:9">
      <c r="A202" s="70"/>
      <c r="B202" s="70"/>
      <c r="C202" s="70"/>
      <c r="D202" s="70"/>
      <c r="E202" s="70"/>
      <c r="F202" s="26"/>
      <c r="G202" s="27"/>
      <c r="H202" s="72"/>
      <c r="I202" s="70"/>
    </row>
    <row r="203" spans="1:9">
      <c r="A203" s="70"/>
      <c r="B203" s="70"/>
      <c r="C203" s="70"/>
      <c r="D203" s="70"/>
      <c r="E203" s="70"/>
      <c r="F203" s="71"/>
      <c r="G203" s="82"/>
      <c r="H203" s="72"/>
      <c r="I203" s="70"/>
    </row>
    <row r="204" spans="1:9">
      <c r="A204" s="70"/>
      <c r="B204" s="70"/>
      <c r="C204" s="70"/>
      <c r="D204" s="70"/>
      <c r="E204" s="70"/>
      <c r="F204" s="26"/>
      <c r="G204" s="27"/>
      <c r="H204" s="72"/>
      <c r="I204" s="70"/>
    </row>
    <row r="205" spans="1:9">
      <c r="A205" s="70"/>
      <c r="B205" s="70"/>
      <c r="C205" s="70"/>
      <c r="D205" s="70"/>
      <c r="E205" s="70"/>
      <c r="F205" s="26"/>
      <c r="G205" s="27"/>
      <c r="H205" s="72"/>
      <c r="I205" s="70"/>
    </row>
    <row r="206" spans="1:9">
      <c r="A206" s="70"/>
      <c r="B206" s="70"/>
      <c r="C206" s="70"/>
      <c r="D206" s="70"/>
      <c r="E206" s="70"/>
      <c r="F206" s="26"/>
      <c r="G206" s="27"/>
      <c r="H206" s="72"/>
      <c r="I206" s="70"/>
    </row>
    <row r="207" spans="1:9">
      <c r="A207" s="70"/>
      <c r="B207" s="70"/>
      <c r="C207" s="70"/>
      <c r="D207" s="70"/>
      <c r="E207" s="70"/>
      <c r="F207" s="26"/>
      <c r="G207" s="27"/>
      <c r="H207" s="72"/>
      <c r="I207" s="70"/>
    </row>
    <row r="208" spans="1:9">
      <c r="A208" s="70"/>
      <c r="B208" s="70"/>
      <c r="C208" s="70"/>
      <c r="D208" s="70"/>
      <c r="E208" s="70"/>
      <c r="F208" s="26"/>
      <c r="G208" s="27"/>
      <c r="H208" s="72"/>
      <c r="I208" s="70"/>
    </row>
    <row r="209" spans="1:9">
      <c r="A209" s="70"/>
      <c r="B209" s="70"/>
      <c r="C209" s="70"/>
      <c r="D209" s="70"/>
      <c r="E209" s="70"/>
      <c r="F209" s="26"/>
      <c r="G209" s="27"/>
      <c r="H209" s="72"/>
      <c r="I209" s="70"/>
    </row>
    <row r="210" spans="1:9">
      <c r="A210" s="70"/>
      <c r="B210" s="70"/>
      <c r="C210" s="70"/>
      <c r="D210" s="70"/>
      <c r="E210" s="70"/>
      <c r="F210" s="26"/>
      <c r="G210" s="27"/>
      <c r="H210" s="72"/>
      <c r="I210" s="70"/>
    </row>
    <row r="211" spans="1:9">
      <c r="A211" s="70"/>
      <c r="B211" s="70"/>
      <c r="C211" s="70"/>
      <c r="D211" s="70"/>
      <c r="E211" s="70"/>
      <c r="F211" s="26"/>
      <c r="G211" s="27"/>
      <c r="H211" s="72"/>
      <c r="I211" s="70"/>
    </row>
    <row r="212" spans="1:9">
      <c r="A212" s="70"/>
      <c r="B212" s="70"/>
      <c r="C212" s="70"/>
      <c r="D212" s="70"/>
      <c r="E212" s="70"/>
      <c r="F212" s="26"/>
      <c r="G212" s="27"/>
      <c r="H212" s="72"/>
      <c r="I212" s="70"/>
    </row>
    <row r="213" spans="1:9">
      <c r="A213" s="70"/>
      <c r="B213" s="70"/>
      <c r="C213" s="70"/>
      <c r="D213" s="70"/>
      <c r="E213" s="70"/>
      <c r="F213" s="26"/>
      <c r="G213" s="27"/>
      <c r="H213" s="72"/>
      <c r="I213" s="70"/>
    </row>
    <row r="214" spans="1:9">
      <c r="A214" s="70"/>
      <c r="B214" s="70"/>
      <c r="C214" s="70"/>
      <c r="D214" s="70"/>
      <c r="E214" s="70"/>
      <c r="F214" s="26"/>
      <c r="G214" s="27"/>
      <c r="H214" s="72"/>
      <c r="I214" s="70"/>
    </row>
    <row r="215" spans="1:9">
      <c r="A215" s="70"/>
      <c r="B215" s="70"/>
      <c r="C215" s="70"/>
      <c r="D215" s="70"/>
      <c r="E215" s="70"/>
      <c r="F215" s="26"/>
      <c r="G215" s="27"/>
      <c r="H215" s="72"/>
      <c r="I215" s="70"/>
    </row>
    <row r="216" spans="1:9">
      <c r="A216" s="70"/>
      <c r="B216" s="70"/>
      <c r="C216" s="70"/>
      <c r="D216" s="70"/>
      <c r="E216" s="70"/>
      <c r="F216" s="26"/>
      <c r="G216" s="27"/>
      <c r="H216" s="72"/>
      <c r="I216" s="70"/>
    </row>
    <row r="217" spans="1:9">
      <c r="A217" s="70"/>
      <c r="B217" s="70"/>
      <c r="C217" s="70"/>
      <c r="D217" s="70"/>
      <c r="E217" s="70"/>
      <c r="F217" s="26"/>
      <c r="G217" s="27"/>
      <c r="H217" s="72"/>
      <c r="I217" s="70"/>
    </row>
    <row r="218" spans="1:9">
      <c r="A218" s="70"/>
      <c r="B218" s="70"/>
      <c r="C218" s="70"/>
      <c r="D218" s="70"/>
      <c r="E218" s="70"/>
      <c r="F218" s="26"/>
      <c r="G218" s="27"/>
      <c r="H218" s="72"/>
      <c r="I218" s="70"/>
    </row>
    <row r="219" spans="1:9">
      <c r="A219" s="70"/>
      <c r="B219" s="70"/>
      <c r="C219" s="70"/>
      <c r="D219" s="70"/>
      <c r="E219" s="70"/>
      <c r="F219" s="26"/>
      <c r="G219" s="27"/>
      <c r="H219" s="72"/>
      <c r="I219" s="70"/>
    </row>
    <row r="220" spans="1:9">
      <c r="A220" s="70"/>
      <c r="B220" s="70"/>
      <c r="C220" s="70"/>
      <c r="D220" s="70"/>
      <c r="E220" s="70"/>
      <c r="F220" s="26"/>
      <c r="G220" s="27"/>
      <c r="H220" s="72"/>
      <c r="I220" s="70"/>
    </row>
    <row r="221" spans="1:9">
      <c r="A221" s="70"/>
      <c r="B221" s="70"/>
      <c r="C221" s="70"/>
      <c r="D221" s="70"/>
      <c r="E221" s="70"/>
      <c r="F221" s="26"/>
      <c r="G221" s="27"/>
      <c r="H221" s="72"/>
      <c r="I221" s="70"/>
    </row>
    <row r="222" spans="1:9">
      <c r="A222" s="70"/>
      <c r="B222" s="70"/>
      <c r="C222" s="70"/>
      <c r="D222" s="70"/>
      <c r="E222" s="70"/>
      <c r="F222" s="26"/>
      <c r="G222" s="27"/>
      <c r="H222" s="72"/>
      <c r="I222" s="70"/>
    </row>
    <row r="223" spans="1:9">
      <c r="A223" s="70"/>
      <c r="B223" s="70"/>
      <c r="C223" s="70"/>
      <c r="D223" s="70"/>
      <c r="E223" s="70"/>
      <c r="F223" s="26"/>
      <c r="G223" s="27"/>
      <c r="H223" s="72"/>
      <c r="I223" s="70"/>
    </row>
    <row r="224" spans="1:9">
      <c r="A224" s="70"/>
      <c r="B224" s="70"/>
      <c r="C224" s="70"/>
      <c r="D224" s="70"/>
      <c r="E224" s="70"/>
      <c r="F224" s="26"/>
      <c r="G224" s="27"/>
      <c r="H224" s="72"/>
      <c r="I224" s="70"/>
    </row>
    <row r="225" spans="1:9">
      <c r="A225" s="70"/>
      <c r="B225" s="70"/>
      <c r="C225" s="70"/>
      <c r="D225" s="70"/>
      <c r="E225" s="70"/>
      <c r="F225" s="26"/>
      <c r="G225" s="27"/>
      <c r="H225" s="72"/>
      <c r="I225" s="70"/>
    </row>
    <row r="226" spans="1:9">
      <c r="A226" s="70"/>
      <c r="B226" s="70"/>
      <c r="C226" s="70"/>
      <c r="D226" s="70"/>
      <c r="E226" s="70"/>
      <c r="F226" s="26"/>
      <c r="G226" s="27"/>
      <c r="H226" s="72"/>
      <c r="I226" s="70"/>
    </row>
    <row r="227" spans="1:9">
      <c r="A227" s="70"/>
      <c r="B227" s="70"/>
      <c r="C227" s="70"/>
      <c r="D227" s="70"/>
      <c r="E227" s="70"/>
      <c r="F227" s="26"/>
      <c r="G227" s="27"/>
      <c r="H227" s="72"/>
      <c r="I227" s="70"/>
    </row>
    <row r="228" spans="1:9">
      <c r="A228" s="70"/>
      <c r="B228" s="70"/>
      <c r="C228" s="70"/>
      <c r="D228" s="70"/>
      <c r="E228" s="70"/>
      <c r="F228" s="26"/>
      <c r="G228" s="27"/>
      <c r="H228" s="72"/>
      <c r="I228" s="70"/>
    </row>
    <row r="229" spans="1:9">
      <c r="A229" s="70"/>
      <c r="B229" s="70"/>
      <c r="C229" s="70"/>
      <c r="D229" s="70"/>
      <c r="E229" s="70"/>
      <c r="F229" s="80"/>
      <c r="G229" s="82"/>
      <c r="H229" s="72"/>
      <c r="I229" s="70"/>
    </row>
    <row r="230" spans="1:9">
      <c r="A230" s="70"/>
      <c r="B230" s="70"/>
      <c r="C230" s="70"/>
      <c r="D230" s="70"/>
      <c r="E230" s="70"/>
      <c r="F230" s="26"/>
      <c r="G230" s="27"/>
      <c r="H230" s="72"/>
      <c r="I230" s="70"/>
    </row>
    <row r="231" spans="1:9">
      <c r="A231" s="70"/>
      <c r="B231" s="70"/>
      <c r="C231" s="70"/>
      <c r="D231" s="70"/>
      <c r="E231" s="70"/>
      <c r="F231" s="71"/>
      <c r="G231" s="82"/>
      <c r="H231" s="72"/>
      <c r="I231" s="70"/>
    </row>
    <row r="232" spans="1:9">
      <c r="A232" s="70"/>
      <c r="B232" s="70"/>
      <c r="C232" s="70"/>
      <c r="D232" s="70"/>
      <c r="E232" s="70"/>
      <c r="F232" s="80"/>
      <c r="G232" s="82"/>
      <c r="H232" s="72"/>
      <c r="I232" s="70"/>
    </row>
    <row r="233" spans="1:9">
      <c r="A233" s="70"/>
      <c r="B233" s="70"/>
      <c r="C233" s="70"/>
      <c r="D233" s="70"/>
      <c r="E233" s="70"/>
      <c r="F233" s="26"/>
      <c r="G233" s="27"/>
      <c r="H233" s="72"/>
      <c r="I233" s="70"/>
    </row>
    <row r="234" spans="1:9">
      <c r="A234" s="70"/>
      <c r="B234" s="70"/>
      <c r="C234" s="70"/>
      <c r="D234" s="70"/>
      <c r="E234" s="70"/>
      <c r="F234" s="26"/>
      <c r="G234" s="27"/>
      <c r="H234" s="72"/>
      <c r="I234" s="70"/>
    </row>
    <row r="235" spans="1:9">
      <c r="A235" s="70"/>
      <c r="B235" s="70"/>
      <c r="C235" s="70"/>
      <c r="D235" s="70"/>
      <c r="E235" s="70"/>
      <c r="F235" s="26"/>
      <c r="G235" s="27"/>
      <c r="H235" s="72"/>
      <c r="I235" s="70"/>
    </row>
    <row r="236" spans="1:9">
      <c r="A236" s="70"/>
      <c r="B236" s="70"/>
      <c r="C236" s="70"/>
      <c r="D236" s="70"/>
      <c r="E236" s="70"/>
      <c r="F236" s="26"/>
      <c r="G236" s="27"/>
      <c r="H236" s="72"/>
      <c r="I236" s="70"/>
    </row>
    <row r="237" spans="1:9">
      <c r="A237" s="70"/>
      <c r="B237" s="70"/>
      <c r="C237" s="70"/>
      <c r="D237" s="70"/>
      <c r="E237" s="70"/>
      <c r="F237" s="26"/>
      <c r="G237" s="27"/>
      <c r="H237" s="72"/>
      <c r="I237" s="70"/>
    </row>
    <row r="238" spans="1:9">
      <c r="A238" s="70"/>
      <c r="B238" s="70"/>
      <c r="C238" s="70"/>
      <c r="D238" s="70"/>
      <c r="E238" s="70"/>
      <c r="F238" s="80"/>
      <c r="G238" s="82"/>
      <c r="H238" s="72"/>
      <c r="I238" s="70"/>
    </row>
    <row r="239" spans="1:9">
      <c r="A239" s="70"/>
      <c r="B239" s="70"/>
      <c r="C239" s="70"/>
      <c r="D239" s="70"/>
      <c r="E239" s="70"/>
      <c r="F239" s="71"/>
      <c r="G239" s="82"/>
      <c r="H239" s="72"/>
      <c r="I239" s="70"/>
    </row>
    <row r="240" spans="1:9">
      <c r="A240" s="70"/>
      <c r="B240" s="70"/>
      <c r="C240" s="70"/>
      <c r="D240" s="70"/>
      <c r="E240" s="70"/>
      <c r="F240" s="26"/>
      <c r="G240" s="27"/>
      <c r="H240" s="72"/>
      <c r="I240" s="70"/>
    </row>
    <row r="241" spans="1:9">
      <c r="A241" s="70"/>
      <c r="B241" s="70"/>
      <c r="C241" s="70"/>
      <c r="D241" s="70"/>
      <c r="E241" s="70"/>
      <c r="F241" s="26"/>
      <c r="G241" s="27"/>
      <c r="H241" s="72"/>
      <c r="I241" s="70"/>
    </row>
    <row r="242" spans="1:9">
      <c r="A242" s="70"/>
      <c r="B242" s="70"/>
      <c r="C242" s="70"/>
      <c r="D242" s="70"/>
      <c r="E242" s="70"/>
      <c r="F242" s="26"/>
      <c r="G242" s="27"/>
      <c r="H242" s="72"/>
      <c r="I242" s="70"/>
    </row>
    <row r="243" spans="1:9">
      <c r="A243" s="70"/>
      <c r="B243" s="70"/>
      <c r="C243" s="70"/>
      <c r="D243" s="70"/>
      <c r="E243" s="70"/>
      <c r="F243" s="26"/>
      <c r="G243" s="27"/>
      <c r="H243" s="72"/>
      <c r="I243" s="70"/>
    </row>
    <row r="244" spans="1:9">
      <c r="A244" s="70"/>
      <c r="B244" s="70"/>
      <c r="C244" s="70"/>
      <c r="D244" s="70"/>
      <c r="E244" s="70"/>
      <c r="F244" s="26"/>
      <c r="G244" s="27"/>
      <c r="H244" s="72"/>
      <c r="I244" s="70"/>
    </row>
    <row r="245" spans="1:9">
      <c r="A245" s="70"/>
      <c r="B245" s="70"/>
      <c r="C245" s="70"/>
      <c r="D245" s="70"/>
      <c r="E245" s="70"/>
      <c r="F245" s="71"/>
      <c r="G245" s="48"/>
      <c r="H245" s="72"/>
      <c r="I245" s="70"/>
    </row>
    <row r="246" spans="1:9">
      <c r="A246" s="70"/>
      <c r="B246" s="70"/>
      <c r="C246" s="70"/>
      <c r="D246" s="70"/>
      <c r="E246" s="70"/>
      <c r="F246" s="26"/>
      <c r="G246" s="27"/>
      <c r="H246" s="72"/>
      <c r="I246" s="70"/>
    </row>
    <row r="247" spans="1:9">
      <c r="A247" s="70"/>
      <c r="B247" s="70"/>
      <c r="C247" s="70"/>
      <c r="D247" s="70"/>
      <c r="E247" s="70"/>
      <c r="F247" s="71"/>
      <c r="G247" s="82"/>
      <c r="H247" s="72"/>
      <c r="I247" s="70"/>
    </row>
    <row r="248" spans="1:9">
      <c r="A248" s="70"/>
      <c r="B248" s="70"/>
      <c r="C248" s="70"/>
      <c r="D248" s="70"/>
      <c r="E248" s="70"/>
      <c r="F248" s="26"/>
      <c r="G248" s="27"/>
      <c r="H248" s="72"/>
      <c r="I248" s="70"/>
    </row>
    <row r="249" spans="1:9">
      <c r="A249" s="70"/>
      <c r="B249" s="70"/>
      <c r="C249" s="70"/>
      <c r="D249" s="70"/>
      <c r="E249" s="70"/>
      <c r="F249" s="26"/>
      <c r="G249" s="27"/>
      <c r="H249" s="72"/>
      <c r="I249" s="70"/>
    </row>
    <row r="250" spans="1:9">
      <c r="A250" s="70"/>
      <c r="B250" s="70"/>
      <c r="C250" s="70"/>
      <c r="D250" s="70"/>
      <c r="E250" s="70"/>
      <c r="F250" s="26"/>
      <c r="G250" s="27"/>
      <c r="H250" s="72"/>
      <c r="I250" s="70"/>
    </row>
    <row r="251" spans="1:9">
      <c r="A251" s="70"/>
      <c r="B251" s="70"/>
      <c r="C251" s="70"/>
      <c r="D251" s="70"/>
      <c r="E251" s="70"/>
      <c r="F251" s="71"/>
      <c r="G251" s="48"/>
      <c r="H251" s="72"/>
      <c r="I251" s="70"/>
    </row>
    <row r="252" spans="1:9">
      <c r="A252" s="70"/>
      <c r="B252" s="70"/>
      <c r="C252" s="70"/>
      <c r="D252" s="70"/>
      <c r="E252" s="70"/>
      <c r="F252" s="80"/>
      <c r="G252" s="82"/>
      <c r="H252" s="72"/>
      <c r="I252" s="70"/>
    </row>
    <row r="253" spans="1:9">
      <c r="A253" s="70"/>
      <c r="B253" s="70"/>
      <c r="C253" s="70"/>
      <c r="D253" s="70"/>
      <c r="E253" s="70"/>
      <c r="F253" s="26"/>
      <c r="G253" s="27"/>
      <c r="H253" s="72"/>
      <c r="I253" s="70"/>
    </row>
    <row r="254" spans="1:9">
      <c r="A254" s="70"/>
      <c r="B254" s="70"/>
      <c r="C254" s="70"/>
      <c r="D254" s="70"/>
      <c r="E254" s="70"/>
      <c r="F254" s="26"/>
      <c r="G254" s="27"/>
      <c r="H254" s="72"/>
      <c r="I254" s="70"/>
    </row>
    <row r="255" spans="1:9">
      <c r="A255" s="70"/>
      <c r="B255" s="70"/>
      <c r="C255" s="70"/>
      <c r="D255" s="70"/>
      <c r="E255" s="70"/>
      <c r="F255" s="26"/>
      <c r="G255" s="27"/>
      <c r="H255" s="72"/>
      <c r="I255" s="70"/>
    </row>
    <row r="256" spans="1:9">
      <c r="A256" s="70"/>
      <c r="B256" s="70"/>
      <c r="C256" s="70"/>
      <c r="D256" s="70"/>
      <c r="E256" s="70"/>
      <c r="F256" s="71"/>
      <c r="G256" s="48"/>
      <c r="H256" s="72"/>
      <c r="I256" s="70"/>
    </row>
    <row r="257" spans="1:9">
      <c r="A257" s="70"/>
      <c r="B257" s="70"/>
      <c r="C257" s="70"/>
      <c r="D257" s="70"/>
      <c r="E257" s="70"/>
      <c r="F257" s="71"/>
      <c r="G257" s="48"/>
      <c r="H257" s="72"/>
      <c r="I257" s="70"/>
    </row>
    <row r="258" spans="1:9">
      <c r="A258" s="70"/>
      <c r="B258" s="70"/>
      <c r="C258" s="70"/>
      <c r="D258" s="70"/>
      <c r="E258" s="70"/>
      <c r="F258" s="71"/>
      <c r="G258" s="48"/>
      <c r="H258" s="72"/>
      <c r="I258" s="70"/>
    </row>
    <row r="259" spans="1:9">
      <c r="A259" s="70"/>
      <c r="B259" s="70"/>
      <c r="C259" s="70"/>
      <c r="D259" s="70"/>
      <c r="E259" s="70"/>
      <c r="F259" s="71"/>
      <c r="G259" s="48"/>
      <c r="H259" s="72"/>
      <c r="I259" s="70"/>
    </row>
    <row r="260" spans="1:9">
      <c r="A260" s="70"/>
      <c r="B260" s="70"/>
      <c r="C260" s="70"/>
      <c r="D260" s="70"/>
      <c r="E260" s="70"/>
      <c r="F260" s="26"/>
      <c r="G260" s="27"/>
      <c r="H260" s="72"/>
      <c r="I260" s="70"/>
    </row>
    <row r="261" spans="1:9">
      <c r="A261" s="70"/>
      <c r="B261" s="70"/>
      <c r="C261" s="70"/>
      <c r="D261" s="70"/>
      <c r="E261" s="70"/>
      <c r="F261" s="26"/>
      <c r="G261" s="27"/>
      <c r="H261" s="72"/>
      <c r="I261" s="70"/>
    </row>
    <row r="262" spans="1:9">
      <c r="A262" s="70"/>
      <c r="B262" s="70"/>
      <c r="C262" s="70"/>
      <c r="D262" s="70"/>
      <c r="E262" s="70"/>
      <c r="F262" s="26"/>
      <c r="G262" s="27"/>
      <c r="H262" s="72"/>
      <c r="I262" s="70"/>
    </row>
    <row r="263" spans="1:9">
      <c r="A263" s="70"/>
      <c r="B263" s="70"/>
      <c r="C263" s="70"/>
      <c r="D263" s="70"/>
      <c r="E263" s="70"/>
      <c r="F263" s="26"/>
      <c r="G263" s="27"/>
      <c r="H263" s="72"/>
      <c r="I263" s="70"/>
    </row>
    <row r="264" spans="1:9">
      <c r="A264" s="70"/>
      <c r="B264" s="70"/>
      <c r="C264" s="70"/>
      <c r="D264" s="70"/>
      <c r="E264" s="70"/>
      <c r="F264" s="26"/>
      <c r="G264" s="27"/>
      <c r="H264" s="72"/>
      <c r="I264" s="70"/>
    </row>
    <row r="265" spans="1:9">
      <c r="A265" s="70"/>
      <c r="B265" s="70"/>
      <c r="C265" s="70"/>
      <c r="D265" s="70"/>
      <c r="E265" s="70"/>
      <c r="F265" s="26"/>
      <c r="G265" s="27"/>
      <c r="H265" s="72"/>
      <c r="I265" s="70"/>
    </row>
    <row r="266" spans="1:9">
      <c r="A266" s="70"/>
      <c r="B266" s="70"/>
      <c r="C266" s="70"/>
      <c r="D266" s="70"/>
      <c r="E266" s="70"/>
      <c r="F266" s="26"/>
      <c r="G266" s="27"/>
      <c r="H266" s="72"/>
      <c r="I266" s="70"/>
    </row>
    <row r="267" spans="1:9">
      <c r="A267" s="70"/>
      <c r="B267" s="70"/>
      <c r="C267" s="70"/>
      <c r="D267" s="70"/>
      <c r="E267" s="70"/>
      <c r="F267" s="26"/>
      <c r="G267" s="27"/>
      <c r="H267" s="72"/>
      <c r="I267" s="70"/>
    </row>
    <row r="268" spans="1:9">
      <c r="A268" s="70"/>
      <c r="B268" s="70"/>
      <c r="C268" s="70"/>
      <c r="D268" s="70"/>
      <c r="E268" s="70"/>
      <c r="F268" s="26"/>
      <c r="G268" s="27"/>
      <c r="H268" s="72"/>
      <c r="I268" s="70"/>
    </row>
    <row r="269" spans="1:9">
      <c r="A269" s="70"/>
      <c r="B269" s="70"/>
      <c r="C269" s="70"/>
      <c r="D269" s="70"/>
      <c r="E269" s="70"/>
      <c r="F269" s="26"/>
      <c r="G269" s="27"/>
      <c r="H269" s="72"/>
      <c r="I269" s="70"/>
    </row>
    <row r="270" spans="1:9">
      <c r="A270" s="70"/>
      <c r="B270" s="70"/>
      <c r="C270" s="70"/>
      <c r="D270" s="70"/>
      <c r="E270" s="70"/>
      <c r="F270" s="26"/>
      <c r="G270" s="27"/>
      <c r="H270" s="72"/>
      <c r="I270" s="70"/>
    </row>
    <row r="271" spans="1:9">
      <c r="A271" s="70"/>
      <c r="B271" s="70"/>
      <c r="C271" s="70"/>
      <c r="D271" s="70"/>
      <c r="E271" s="70"/>
      <c r="F271" s="26"/>
      <c r="G271" s="27"/>
      <c r="H271" s="72"/>
      <c r="I271" s="70"/>
    </row>
    <row r="272" spans="1:9">
      <c r="A272" s="70"/>
      <c r="B272" s="70"/>
      <c r="C272" s="70"/>
      <c r="D272" s="70"/>
      <c r="E272" s="70"/>
      <c r="F272" s="26"/>
      <c r="G272" s="27"/>
      <c r="H272" s="72"/>
      <c r="I272" s="70"/>
    </row>
    <row r="273" spans="1:9">
      <c r="A273" s="70"/>
      <c r="B273" s="70"/>
      <c r="C273" s="70"/>
      <c r="D273" s="70"/>
      <c r="E273" s="70"/>
      <c r="F273" s="26"/>
      <c r="G273" s="27"/>
      <c r="H273" s="72"/>
      <c r="I273" s="70"/>
    </row>
    <row r="274" spans="1:9">
      <c r="A274" s="70"/>
      <c r="B274" s="70"/>
      <c r="C274" s="70"/>
      <c r="D274" s="70"/>
      <c r="E274" s="70"/>
      <c r="F274" s="26"/>
      <c r="G274" s="27"/>
      <c r="H274" s="72"/>
      <c r="I274" s="70"/>
    </row>
    <row r="275" spans="1:9">
      <c r="A275" s="70"/>
      <c r="B275" s="70"/>
      <c r="C275" s="70"/>
      <c r="D275" s="70"/>
      <c r="E275" s="70"/>
      <c r="F275" s="71"/>
      <c r="G275" s="82"/>
      <c r="H275" s="72"/>
      <c r="I275" s="70"/>
    </row>
    <row r="276" spans="1:9">
      <c r="A276" s="70"/>
      <c r="B276" s="70"/>
      <c r="C276" s="70"/>
      <c r="D276" s="70"/>
      <c r="E276" s="70"/>
      <c r="F276" s="26"/>
      <c r="G276" s="27"/>
      <c r="H276" s="72"/>
      <c r="I276" s="70"/>
    </row>
    <row r="277" spans="1:9">
      <c r="A277" s="70"/>
      <c r="B277" s="70"/>
      <c r="C277" s="70"/>
      <c r="D277" s="70"/>
      <c r="E277" s="70"/>
      <c r="F277" s="26"/>
      <c r="G277" s="27"/>
      <c r="H277" s="72"/>
      <c r="I277" s="70"/>
    </row>
    <row r="278" spans="1:9">
      <c r="A278" s="70"/>
      <c r="B278" s="70"/>
      <c r="C278" s="70"/>
      <c r="D278" s="70"/>
      <c r="E278" s="70"/>
      <c r="F278" s="26"/>
      <c r="G278" s="27"/>
      <c r="H278" s="72"/>
      <c r="I278" s="70"/>
    </row>
    <row r="279" spans="1:9">
      <c r="A279" s="70"/>
      <c r="B279" s="70"/>
      <c r="C279" s="70"/>
      <c r="D279" s="70"/>
      <c r="E279" s="70"/>
      <c r="F279" s="26"/>
      <c r="G279" s="27"/>
      <c r="H279" s="72"/>
      <c r="I279" s="70"/>
    </row>
    <row r="280" spans="1:9">
      <c r="A280" s="70"/>
      <c r="B280" s="70"/>
      <c r="C280" s="70"/>
      <c r="D280" s="70"/>
      <c r="E280" s="70"/>
      <c r="F280" s="26"/>
      <c r="G280" s="27"/>
      <c r="H280" s="72"/>
      <c r="I280" s="70"/>
    </row>
    <row r="281" spans="1:9">
      <c r="A281" s="70"/>
      <c r="B281" s="70"/>
      <c r="C281" s="70"/>
      <c r="D281" s="70"/>
      <c r="E281" s="70"/>
      <c r="F281" s="26"/>
      <c r="G281" s="27"/>
      <c r="H281" s="72"/>
      <c r="I281" s="70"/>
    </row>
    <row r="282" spans="1:9">
      <c r="A282" s="70"/>
      <c r="B282" s="70"/>
      <c r="C282" s="70"/>
      <c r="D282" s="70"/>
      <c r="E282" s="70"/>
      <c r="F282" s="26"/>
      <c r="G282" s="27"/>
      <c r="H282" s="72"/>
      <c r="I282" s="70"/>
    </row>
    <row r="283" spans="1:9">
      <c r="A283" s="70"/>
      <c r="B283" s="70"/>
      <c r="C283" s="70"/>
      <c r="D283" s="70"/>
      <c r="E283" s="70"/>
      <c r="F283" s="71"/>
      <c r="G283" s="82"/>
      <c r="H283" s="72"/>
      <c r="I283" s="70"/>
    </row>
    <row r="284" spans="1:9">
      <c r="A284" s="70"/>
      <c r="B284" s="70"/>
      <c r="C284" s="70"/>
      <c r="D284" s="70"/>
      <c r="E284" s="70"/>
      <c r="F284" s="71"/>
      <c r="G284" s="82"/>
      <c r="H284" s="72"/>
      <c r="I284" s="70"/>
    </row>
    <row r="285" spans="1:9">
      <c r="A285" s="70"/>
      <c r="B285" s="70"/>
      <c r="C285" s="70"/>
      <c r="D285" s="70"/>
      <c r="E285" s="70"/>
      <c r="F285" s="71"/>
      <c r="G285" s="82"/>
      <c r="H285" s="72"/>
      <c r="I285" s="70"/>
    </row>
    <row r="286" spans="1:9">
      <c r="A286" s="70"/>
      <c r="B286" s="70"/>
      <c r="C286" s="70"/>
      <c r="D286" s="70"/>
      <c r="E286" s="70"/>
      <c r="F286" s="71"/>
      <c r="G286" s="82"/>
      <c r="H286" s="72"/>
      <c r="I286" s="70"/>
    </row>
    <row r="287" spans="1:9">
      <c r="A287" s="70"/>
      <c r="B287" s="70"/>
      <c r="C287" s="70"/>
      <c r="D287" s="70"/>
      <c r="E287" s="70"/>
      <c r="F287" s="26"/>
      <c r="G287" s="27"/>
      <c r="H287" s="72"/>
      <c r="I287" s="70"/>
    </row>
    <row r="288" spans="1:9">
      <c r="A288" s="70"/>
      <c r="B288" s="70"/>
      <c r="C288" s="70"/>
      <c r="D288" s="70"/>
      <c r="E288" s="70"/>
      <c r="F288" s="26"/>
      <c r="G288" s="27"/>
      <c r="H288" s="72"/>
      <c r="I288" s="70"/>
    </row>
    <row r="289" spans="1:9">
      <c r="A289" s="70"/>
      <c r="B289" s="70"/>
      <c r="C289" s="70"/>
      <c r="D289" s="70"/>
      <c r="E289" s="70"/>
      <c r="F289" s="26"/>
      <c r="G289" s="27"/>
      <c r="H289" s="72"/>
      <c r="I289" s="70"/>
    </row>
    <row r="290" spans="1:9">
      <c r="A290" s="70"/>
      <c r="B290" s="70"/>
      <c r="C290" s="70"/>
      <c r="D290" s="70"/>
      <c r="E290" s="70"/>
      <c r="F290" s="26"/>
      <c r="G290" s="27"/>
      <c r="H290" s="72"/>
      <c r="I290" s="70"/>
    </row>
    <row r="291" spans="1:9">
      <c r="A291" s="70"/>
      <c r="B291" s="70"/>
      <c r="C291" s="70"/>
      <c r="D291" s="70"/>
      <c r="E291" s="70"/>
      <c r="F291" s="26"/>
      <c r="G291" s="27"/>
      <c r="H291" s="72"/>
      <c r="I291" s="70"/>
    </row>
    <row r="292" spans="1:9">
      <c r="A292" s="70"/>
      <c r="B292" s="70"/>
      <c r="C292" s="70"/>
      <c r="D292" s="70"/>
      <c r="E292" s="70"/>
      <c r="F292" s="26"/>
      <c r="G292" s="27"/>
      <c r="H292" s="72"/>
      <c r="I292" s="70"/>
    </row>
    <row r="293" spans="1:9">
      <c r="A293" s="70"/>
      <c r="B293" s="70"/>
      <c r="C293" s="70"/>
      <c r="D293" s="70"/>
      <c r="E293" s="70"/>
      <c r="F293" s="71"/>
      <c r="G293" s="82"/>
      <c r="H293" s="72"/>
      <c r="I293" s="70"/>
    </row>
    <row r="294" spans="1:9">
      <c r="A294" s="70"/>
      <c r="B294" s="70"/>
      <c r="C294" s="70"/>
      <c r="D294" s="70"/>
      <c r="E294" s="70"/>
      <c r="F294" s="26"/>
      <c r="G294" s="27"/>
      <c r="H294" s="72"/>
      <c r="I294" s="70"/>
    </row>
    <row r="295" spans="1:9">
      <c r="A295" s="70"/>
      <c r="B295" s="70"/>
      <c r="C295" s="70"/>
      <c r="D295" s="70"/>
      <c r="E295" s="70"/>
      <c r="F295" s="26"/>
      <c r="G295" s="27"/>
      <c r="H295" s="72"/>
      <c r="I295" s="70"/>
    </row>
    <row r="296" spans="1:9">
      <c r="A296" s="70"/>
      <c r="B296" s="70"/>
      <c r="C296" s="70"/>
      <c r="D296" s="70"/>
      <c r="E296" s="70"/>
      <c r="F296" s="26"/>
      <c r="G296" s="27"/>
      <c r="H296" s="72"/>
      <c r="I296" s="70"/>
    </row>
    <row r="297" spans="1:9">
      <c r="A297" s="70"/>
      <c r="B297" s="70"/>
      <c r="C297" s="70"/>
      <c r="D297" s="70"/>
      <c r="E297" s="70"/>
      <c r="F297" s="26"/>
      <c r="G297" s="27"/>
      <c r="H297" s="72"/>
      <c r="I297" s="70"/>
    </row>
    <row r="298" spans="1:9">
      <c r="A298" s="70"/>
      <c r="B298" s="70"/>
      <c r="C298" s="70"/>
      <c r="D298" s="70"/>
      <c r="E298" s="70"/>
      <c r="F298" s="80"/>
      <c r="G298" s="82"/>
      <c r="H298" s="72"/>
      <c r="I298" s="70"/>
    </row>
    <row r="299" spans="1:9">
      <c r="A299" s="70"/>
      <c r="B299" s="70"/>
      <c r="C299" s="70"/>
      <c r="D299" s="70"/>
      <c r="E299" s="70"/>
      <c r="F299" s="26"/>
      <c r="G299" s="27"/>
      <c r="H299" s="72"/>
      <c r="I299" s="70"/>
    </row>
    <row r="300" spans="1:9">
      <c r="A300" s="70"/>
      <c r="B300" s="70"/>
      <c r="C300" s="70"/>
      <c r="D300" s="70"/>
      <c r="E300" s="70"/>
      <c r="F300" s="26"/>
      <c r="G300" s="27"/>
      <c r="H300" s="72"/>
      <c r="I300" s="70"/>
    </row>
    <row r="301" spans="1:9">
      <c r="A301" s="70"/>
      <c r="B301" s="70"/>
      <c r="C301" s="70"/>
      <c r="D301" s="70"/>
      <c r="E301" s="70"/>
      <c r="F301" s="26"/>
      <c r="G301" s="27"/>
      <c r="H301" s="72"/>
      <c r="I301" s="70"/>
    </row>
    <row r="302" spans="1:9">
      <c r="A302" s="70"/>
      <c r="B302" s="70"/>
      <c r="C302" s="70"/>
      <c r="D302" s="70"/>
      <c r="E302" s="70"/>
      <c r="F302" s="71"/>
      <c r="G302" s="97"/>
      <c r="H302" s="72"/>
      <c r="I302" s="70"/>
    </row>
    <row r="303" spans="1:9">
      <c r="A303" s="70"/>
      <c r="B303" s="70"/>
      <c r="C303" s="70"/>
      <c r="D303" s="70"/>
      <c r="E303" s="70"/>
      <c r="F303" s="26"/>
      <c r="G303" s="27"/>
      <c r="H303" s="72"/>
      <c r="I303" s="70"/>
    </row>
    <row r="304" spans="1:9">
      <c r="A304" s="70"/>
      <c r="B304" s="70"/>
      <c r="C304" s="70"/>
      <c r="D304" s="70"/>
      <c r="E304" s="70"/>
      <c r="F304" s="26"/>
      <c r="G304" s="27"/>
      <c r="H304" s="72"/>
      <c r="I304" s="70"/>
    </row>
    <row r="305" spans="1:9">
      <c r="A305" s="70"/>
      <c r="B305" s="70"/>
      <c r="C305" s="70"/>
      <c r="D305" s="70"/>
      <c r="E305" s="70"/>
      <c r="F305" s="71"/>
      <c r="G305" s="48"/>
      <c r="H305" s="72"/>
      <c r="I305" s="70"/>
    </row>
    <row r="306" spans="1:9">
      <c r="A306" s="70"/>
      <c r="B306" s="70"/>
      <c r="C306" s="70"/>
      <c r="D306" s="70"/>
      <c r="E306" s="70"/>
      <c r="F306" s="80"/>
      <c r="G306" s="82"/>
      <c r="H306" s="72"/>
      <c r="I306" s="70"/>
    </row>
    <row r="307" spans="1:9">
      <c r="A307" s="70"/>
      <c r="B307" s="70"/>
      <c r="C307" s="70"/>
      <c r="D307" s="70"/>
      <c r="E307" s="70"/>
      <c r="F307" s="71"/>
      <c r="G307" s="82"/>
      <c r="H307" s="72"/>
      <c r="I307" s="70"/>
    </row>
    <row r="308" spans="1:9">
      <c r="A308" s="70"/>
      <c r="B308" s="70"/>
      <c r="C308" s="70"/>
      <c r="D308" s="70"/>
      <c r="E308" s="70"/>
      <c r="F308" s="71"/>
      <c r="G308" s="97"/>
      <c r="H308" s="72"/>
      <c r="I308" s="70"/>
    </row>
    <row r="309" spans="1:9">
      <c r="A309" s="70"/>
      <c r="B309" s="70"/>
      <c r="C309" s="70"/>
      <c r="D309" s="70"/>
      <c r="E309" s="70"/>
      <c r="F309" s="26"/>
      <c r="G309" s="27"/>
      <c r="H309" s="72"/>
      <c r="I309" s="70"/>
    </row>
    <row r="310" spans="1:9">
      <c r="A310" s="70"/>
      <c r="B310" s="70"/>
      <c r="C310" s="70"/>
      <c r="D310" s="70"/>
      <c r="E310" s="70"/>
      <c r="F310" s="26"/>
      <c r="G310" s="27"/>
      <c r="H310" s="72"/>
      <c r="I310" s="70"/>
    </row>
    <row r="311" spans="1:9">
      <c r="A311" s="70"/>
      <c r="B311" s="70"/>
      <c r="C311" s="70"/>
      <c r="D311" s="70"/>
      <c r="E311" s="70"/>
      <c r="F311" s="26"/>
      <c r="G311" s="27"/>
      <c r="H311" s="72"/>
      <c r="I311" s="70"/>
    </row>
    <row r="312" spans="1:9">
      <c r="A312" s="70"/>
      <c r="B312" s="70"/>
      <c r="C312" s="70"/>
      <c r="D312" s="70"/>
      <c r="E312" s="70"/>
      <c r="F312" s="26"/>
      <c r="G312" s="27"/>
      <c r="H312" s="72"/>
      <c r="I312" s="70"/>
    </row>
    <row r="313" spans="1:9">
      <c r="A313" s="70"/>
      <c r="B313" s="70"/>
      <c r="C313" s="70"/>
      <c r="D313" s="70"/>
      <c r="E313" s="70"/>
      <c r="F313" s="26"/>
      <c r="G313" s="27"/>
      <c r="H313" s="72"/>
      <c r="I313" s="70"/>
    </row>
    <row r="314" spans="1:9">
      <c r="A314" s="70"/>
      <c r="B314" s="70"/>
      <c r="C314" s="70"/>
      <c r="D314" s="70"/>
      <c r="E314" s="70"/>
      <c r="F314" s="26"/>
      <c r="G314" s="27"/>
      <c r="H314" s="72"/>
      <c r="I314" s="70"/>
    </row>
    <row r="315" spans="1:9">
      <c r="A315" s="70"/>
      <c r="B315" s="70"/>
      <c r="C315" s="70"/>
      <c r="D315" s="70"/>
      <c r="E315" s="70"/>
      <c r="F315" s="26"/>
      <c r="G315" s="27"/>
      <c r="H315" s="72"/>
      <c r="I315" s="70"/>
    </row>
    <row r="316" spans="1:9">
      <c r="A316" s="70"/>
      <c r="B316" s="70"/>
      <c r="C316" s="70"/>
      <c r="D316" s="70"/>
      <c r="E316" s="70"/>
      <c r="F316" s="26"/>
      <c r="G316" s="27"/>
      <c r="H316" s="72"/>
      <c r="I316" s="70"/>
    </row>
    <row r="317" spans="1:9">
      <c r="A317" s="70"/>
      <c r="B317" s="70"/>
      <c r="C317" s="70"/>
      <c r="D317" s="70"/>
      <c r="E317" s="70"/>
      <c r="F317" s="80"/>
      <c r="G317" s="48"/>
      <c r="H317" s="72"/>
      <c r="I317" s="70"/>
    </row>
    <row r="318" spans="1:9">
      <c r="A318" s="70"/>
      <c r="B318" s="70"/>
      <c r="C318" s="70"/>
      <c r="D318" s="70"/>
      <c r="E318" s="70"/>
      <c r="F318" s="71"/>
      <c r="G318" s="82"/>
      <c r="H318" s="72"/>
      <c r="I318" s="70"/>
    </row>
    <row r="319" spans="1:9">
      <c r="A319" s="70"/>
      <c r="B319" s="70"/>
      <c r="C319" s="70"/>
      <c r="D319" s="70"/>
      <c r="E319" s="70"/>
      <c r="F319" s="26"/>
      <c r="G319" s="27"/>
      <c r="H319" s="72"/>
      <c r="I319" s="70"/>
    </row>
    <row r="320" spans="1:9">
      <c r="A320" s="70"/>
      <c r="B320" s="70"/>
      <c r="C320" s="70"/>
      <c r="D320" s="70"/>
      <c r="E320" s="70"/>
      <c r="F320" s="26"/>
      <c r="G320" s="27"/>
      <c r="H320" s="72"/>
      <c r="I320" s="70"/>
    </row>
    <row r="321" spans="1:9">
      <c r="A321" s="70"/>
      <c r="B321" s="70"/>
      <c r="C321" s="70"/>
      <c r="D321" s="70"/>
      <c r="E321" s="70"/>
      <c r="F321" s="26"/>
      <c r="G321" s="27"/>
      <c r="H321" s="72"/>
      <c r="I321" s="70"/>
    </row>
    <row r="322" spans="1:9">
      <c r="A322" s="70"/>
      <c r="B322" s="70"/>
      <c r="C322" s="70"/>
      <c r="D322" s="70"/>
      <c r="E322" s="70"/>
      <c r="F322" s="26"/>
      <c r="G322" s="27"/>
      <c r="H322" s="72"/>
      <c r="I322" s="70"/>
    </row>
    <row r="323" spans="1:9">
      <c r="A323" s="70"/>
      <c r="B323" s="70"/>
      <c r="C323" s="70"/>
      <c r="D323" s="70"/>
      <c r="E323" s="70"/>
      <c r="F323" s="26"/>
      <c r="G323" s="27"/>
      <c r="H323" s="72"/>
      <c r="I323" s="70"/>
    </row>
    <row r="324" spans="1:9">
      <c r="A324" s="70"/>
      <c r="B324" s="70"/>
      <c r="C324" s="70"/>
      <c r="D324" s="70"/>
      <c r="E324" s="70"/>
      <c r="F324" s="26"/>
      <c r="G324" s="27"/>
      <c r="H324" s="72"/>
      <c r="I324" s="70"/>
    </row>
    <row r="325" spans="1:9">
      <c r="A325" s="70"/>
      <c r="B325" s="70"/>
      <c r="C325" s="70"/>
      <c r="D325" s="70"/>
      <c r="E325" s="70"/>
      <c r="F325" s="71"/>
      <c r="G325" s="48"/>
      <c r="H325" s="72"/>
      <c r="I325" s="70"/>
    </row>
    <row r="326" spans="1:9">
      <c r="A326" s="70"/>
      <c r="B326" s="70"/>
      <c r="C326" s="70"/>
      <c r="D326" s="70"/>
      <c r="E326" s="70"/>
      <c r="F326" s="26"/>
      <c r="G326" s="27"/>
      <c r="H326" s="72"/>
      <c r="I326" s="70"/>
    </row>
    <row r="327" spans="1:9">
      <c r="A327" s="70"/>
      <c r="B327" s="70"/>
      <c r="C327" s="70"/>
      <c r="D327" s="70"/>
      <c r="E327" s="70"/>
      <c r="F327" s="26"/>
      <c r="G327" s="27"/>
      <c r="H327" s="72"/>
      <c r="I327" s="70"/>
    </row>
    <row r="328" spans="1:9">
      <c r="A328" s="70"/>
      <c r="B328" s="70"/>
      <c r="C328" s="70"/>
      <c r="D328" s="70"/>
      <c r="E328" s="70"/>
      <c r="F328" s="26"/>
      <c r="G328" s="27"/>
      <c r="H328" s="72"/>
      <c r="I328" s="70"/>
    </row>
    <row r="329" spans="1:9">
      <c r="A329" s="70"/>
      <c r="B329" s="70"/>
      <c r="C329" s="70"/>
      <c r="D329" s="70"/>
      <c r="E329" s="70"/>
      <c r="F329" s="71"/>
      <c r="G329" s="48"/>
      <c r="H329" s="72"/>
      <c r="I329" s="70"/>
    </row>
    <row r="330" spans="1:9">
      <c r="A330" s="70"/>
      <c r="B330" s="70"/>
      <c r="C330" s="70"/>
      <c r="D330" s="70"/>
      <c r="E330" s="70"/>
      <c r="F330" s="80"/>
      <c r="G330" s="82"/>
      <c r="H330" s="72"/>
      <c r="I330" s="70"/>
    </row>
    <row r="331" spans="1:9">
      <c r="A331" s="70"/>
      <c r="B331" s="70"/>
      <c r="C331" s="70"/>
      <c r="D331" s="70"/>
      <c r="E331" s="70"/>
      <c r="F331" s="71"/>
      <c r="G331" s="82"/>
      <c r="H331" s="72"/>
      <c r="I331" s="70"/>
    </row>
    <row r="332" spans="1:9">
      <c r="A332" s="70"/>
      <c r="B332" s="70"/>
      <c r="C332" s="70"/>
      <c r="D332" s="70"/>
      <c r="E332" s="70"/>
      <c r="F332" s="26"/>
      <c r="G332" s="27"/>
      <c r="H332" s="72"/>
      <c r="I332" s="70"/>
    </row>
    <row r="333" spans="1:9">
      <c r="A333" s="70"/>
      <c r="B333" s="70"/>
      <c r="C333" s="70"/>
      <c r="D333" s="70"/>
      <c r="E333" s="70"/>
      <c r="F333" s="26"/>
      <c r="G333" s="27"/>
      <c r="H333" s="72"/>
      <c r="I333" s="70"/>
    </row>
    <row r="334" spans="1:9">
      <c r="A334" s="70"/>
      <c r="B334" s="70"/>
      <c r="C334" s="70"/>
      <c r="D334" s="70"/>
      <c r="E334" s="70"/>
      <c r="F334" s="26"/>
      <c r="G334" s="27"/>
      <c r="H334" s="72"/>
      <c r="I334" s="70"/>
    </row>
    <row r="335" spans="1:9">
      <c r="A335" s="70"/>
      <c r="B335" s="70"/>
      <c r="C335" s="70"/>
      <c r="D335" s="70"/>
      <c r="E335" s="70"/>
      <c r="F335" s="26"/>
      <c r="G335" s="27"/>
      <c r="H335" s="72"/>
      <c r="I335" s="70"/>
    </row>
    <row r="336" spans="1:9">
      <c r="A336" s="70"/>
      <c r="B336" s="70"/>
      <c r="C336" s="70"/>
      <c r="D336" s="70"/>
      <c r="E336" s="70"/>
      <c r="F336" s="26"/>
      <c r="G336" s="27"/>
      <c r="H336" s="72"/>
      <c r="I336" s="70"/>
    </row>
    <row r="337" spans="1:9">
      <c r="A337" s="70"/>
      <c r="B337" s="70"/>
      <c r="C337" s="70"/>
      <c r="D337" s="70"/>
      <c r="E337" s="70"/>
      <c r="F337" s="26"/>
      <c r="G337" s="27"/>
      <c r="H337" s="72"/>
      <c r="I337" s="70"/>
    </row>
    <row r="338" spans="1:9">
      <c r="A338" s="70"/>
      <c r="B338" s="70"/>
      <c r="C338" s="70"/>
      <c r="D338" s="70"/>
      <c r="E338" s="70"/>
      <c r="F338" s="26"/>
      <c r="G338" s="27"/>
      <c r="H338" s="72"/>
      <c r="I338" s="70"/>
    </row>
    <row r="339" spans="1:9">
      <c r="A339" s="70"/>
      <c r="B339" s="70"/>
      <c r="C339" s="70"/>
      <c r="D339" s="70"/>
      <c r="E339" s="70"/>
      <c r="F339" s="26"/>
      <c r="G339" s="27"/>
      <c r="H339" s="72"/>
      <c r="I339" s="70"/>
    </row>
    <row r="340" spans="1:9">
      <c r="A340" s="70"/>
      <c r="B340" s="70"/>
      <c r="C340" s="70"/>
      <c r="D340" s="70"/>
      <c r="E340" s="70"/>
      <c r="F340" s="26"/>
      <c r="G340" s="27"/>
      <c r="H340" s="72"/>
      <c r="I340" s="70"/>
    </row>
    <row r="341" spans="1:9">
      <c r="A341" s="70"/>
      <c r="B341" s="70"/>
      <c r="C341" s="70"/>
      <c r="D341" s="70"/>
      <c r="E341" s="70"/>
      <c r="F341" s="26"/>
      <c r="G341" s="27"/>
      <c r="H341" s="72"/>
      <c r="I341" s="70"/>
    </row>
    <row r="342" spans="1:9">
      <c r="A342" s="70"/>
      <c r="B342" s="70"/>
      <c r="C342" s="70"/>
      <c r="D342" s="70"/>
      <c r="E342" s="70"/>
      <c r="F342" s="26"/>
      <c r="G342" s="27"/>
      <c r="H342" s="72"/>
      <c r="I342" s="70"/>
    </row>
    <row r="343" spans="1:9">
      <c r="A343" s="70"/>
      <c r="B343" s="70"/>
      <c r="C343" s="70"/>
      <c r="D343" s="70"/>
      <c r="E343" s="70"/>
      <c r="F343" s="26"/>
      <c r="G343" s="27"/>
      <c r="H343" s="72"/>
      <c r="I343" s="70"/>
    </row>
    <row r="344" spans="1:9">
      <c r="A344" s="70"/>
      <c r="B344" s="70"/>
      <c r="C344" s="70"/>
      <c r="D344" s="70"/>
      <c r="E344" s="70"/>
      <c r="F344" s="26"/>
      <c r="G344" s="27"/>
      <c r="H344" s="72"/>
      <c r="I344" s="70"/>
    </row>
    <row r="345" spans="1:9">
      <c r="A345" s="70"/>
      <c r="B345" s="70"/>
      <c r="C345" s="70"/>
      <c r="D345" s="70"/>
      <c r="E345" s="70"/>
      <c r="F345" s="71"/>
      <c r="G345" s="48"/>
      <c r="H345" s="72"/>
      <c r="I345" s="70"/>
    </row>
    <row r="346" spans="1:9">
      <c r="A346" s="70"/>
      <c r="B346" s="70"/>
      <c r="C346" s="70"/>
      <c r="D346" s="70"/>
      <c r="E346" s="70"/>
      <c r="F346" s="26"/>
      <c r="G346" s="27"/>
      <c r="H346" s="72"/>
      <c r="I346" s="70"/>
    </row>
    <row r="347" spans="1:9">
      <c r="A347" s="70"/>
      <c r="B347" s="70"/>
      <c r="C347" s="70"/>
      <c r="D347" s="70"/>
      <c r="E347" s="70"/>
      <c r="F347" s="80"/>
      <c r="G347" s="48"/>
      <c r="H347" s="72"/>
      <c r="I347" s="70"/>
    </row>
    <row r="348" spans="1:9">
      <c r="A348" s="70"/>
      <c r="B348" s="70"/>
      <c r="C348" s="70"/>
      <c r="D348" s="70"/>
      <c r="E348" s="70"/>
      <c r="F348" s="26"/>
      <c r="G348" s="27"/>
      <c r="H348" s="72"/>
      <c r="I348" s="70"/>
    </row>
    <row r="349" spans="1:9">
      <c r="A349" s="70"/>
      <c r="B349" s="70"/>
      <c r="C349" s="70"/>
      <c r="D349" s="70"/>
      <c r="E349" s="70"/>
      <c r="F349" s="26"/>
      <c r="G349" s="27"/>
      <c r="H349" s="72"/>
      <c r="I349" s="70"/>
    </row>
    <row r="350" spans="1:9">
      <c r="A350" s="70"/>
      <c r="B350" s="70"/>
      <c r="C350" s="70"/>
      <c r="D350" s="70"/>
      <c r="E350" s="70"/>
      <c r="F350" s="26"/>
      <c r="G350" s="27"/>
      <c r="H350" s="72"/>
      <c r="I350" s="70"/>
    </row>
    <row r="351" spans="1:9">
      <c r="A351" s="70"/>
      <c r="B351" s="70"/>
      <c r="C351" s="70"/>
      <c r="D351" s="70"/>
      <c r="E351" s="70"/>
      <c r="F351" s="26"/>
      <c r="G351" s="27"/>
      <c r="H351" s="72"/>
      <c r="I351" s="70"/>
    </row>
    <row r="352" spans="1:9">
      <c r="A352" s="70"/>
      <c r="B352" s="70"/>
      <c r="C352" s="70"/>
      <c r="D352" s="70"/>
      <c r="E352" s="70"/>
      <c r="F352" s="80"/>
      <c r="G352" s="48"/>
      <c r="H352" s="72"/>
      <c r="I352" s="70"/>
    </row>
    <row r="353" spans="1:9">
      <c r="A353" s="70"/>
      <c r="B353" s="70"/>
      <c r="C353" s="70"/>
      <c r="D353" s="70"/>
      <c r="E353" s="70"/>
      <c r="F353" s="26"/>
      <c r="G353" s="27"/>
      <c r="H353" s="72"/>
      <c r="I353" s="70"/>
    </row>
    <row r="354" spans="1:9">
      <c r="A354" s="70"/>
      <c r="B354" s="70"/>
      <c r="C354" s="70"/>
      <c r="D354" s="70"/>
      <c r="E354" s="70"/>
      <c r="F354" s="26"/>
      <c r="G354" s="27"/>
      <c r="H354" s="72"/>
      <c r="I354" s="70"/>
    </row>
    <row r="355" spans="1:9">
      <c r="A355" s="70"/>
      <c r="B355" s="70"/>
      <c r="C355" s="70"/>
      <c r="D355" s="70"/>
      <c r="E355" s="70"/>
      <c r="F355" s="26"/>
      <c r="G355" s="27"/>
      <c r="H355" s="72"/>
      <c r="I355" s="70"/>
    </row>
    <row r="356" spans="1:9">
      <c r="A356" s="70"/>
      <c r="B356" s="70"/>
      <c r="C356" s="70"/>
      <c r="D356" s="70"/>
      <c r="E356" s="70"/>
      <c r="F356" s="26"/>
      <c r="G356" s="27"/>
      <c r="H356" s="72"/>
      <c r="I356" s="70"/>
    </row>
    <row r="357" spans="1:9">
      <c r="A357" s="70"/>
      <c r="B357" s="70"/>
      <c r="C357" s="70"/>
      <c r="D357" s="70"/>
      <c r="E357" s="70"/>
      <c r="F357" s="26"/>
      <c r="G357" s="27"/>
      <c r="H357" s="72"/>
      <c r="I357" s="70"/>
    </row>
    <row r="358" spans="1:9">
      <c r="A358" s="70"/>
      <c r="B358" s="70"/>
      <c r="C358" s="70"/>
      <c r="D358" s="70"/>
      <c r="E358" s="70"/>
      <c r="F358" s="26"/>
      <c r="G358" s="27"/>
      <c r="H358" s="72"/>
      <c r="I358" s="70"/>
    </row>
    <row r="359" spans="1:9">
      <c r="A359" s="70"/>
      <c r="B359" s="70"/>
      <c r="C359" s="70"/>
      <c r="D359" s="70"/>
      <c r="E359" s="70"/>
      <c r="F359" s="71"/>
      <c r="G359" s="82"/>
      <c r="H359" s="72"/>
      <c r="I359" s="70"/>
    </row>
    <row r="360" spans="1:9">
      <c r="A360" s="70"/>
      <c r="B360" s="70"/>
      <c r="C360" s="70"/>
      <c r="D360" s="70"/>
      <c r="E360" s="70"/>
      <c r="F360" s="26"/>
      <c r="G360" s="27"/>
      <c r="H360" s="72"/>
      <c r="I360" s="70"/>
    </row>
    <row r="361" spans="1:9">
      <c r="A361" s="70"/>
      <c r="B361" s="70"/>
      <c r="C361" s="70"/>
      <c r="D361" s="70"/>
      <c r="E361" s="70"/>
      <c r="F361" s="26"/>
      <c r="G361" s="27"/>
      <c r="H361" s="72"/>
      <c r="I361" s="70"/>
    </row>
    <row r="362" spans="1:9">
      <c r="A362" s="70"/>
      <c r="B362" s="70"/>
      <c r="C362" s="70"/>
      <c r="D362" s="70"/>
      <c r="E362" s="70"/>
      <c r="F362" s="26"/>
      <c r="G362" s="27"/>
      <c r="H362" s="72"/>
      <c r="I362" s="70"/>
    </row>
    <row r="363" spans="1:9">
      <c r="A363" s="70"/>
      <c r="B363" s="70"/>
      <c r="C363" s="70"/>
      <c r="D363" s="70"/>
      <c r="E363" s="70"/>
      <c r="F363" s="80"/>
      <c r="G363" s="82"/>
      <c r="H363" s="72"/>
      <c r="I363" s="70"/>
    </row>
    <row r="364" spans="1:9">
      <c r="A364" s="70"/>
      <c r="B364" s="70"/>
      <c r="C364" s="70"/>
      <c r="D364" s="70"/>
      <c r="E364" s="70"/>
      <c r="F364" s="26"/>
      <c r="G364" s="27"/>
      <c r="H364" s="72"/>
      <c r="I364" s="70"/>
    </row>
    <row r="365" spans="1:9">
      <c r="A365" s="70"/>
      <c r="B365" s="70"/>
      <c r="C365" s="70"/>
      <c r="D365" s="70"/>
      <c r="E365" s="70"/>
      <c r="F365" s="26"/>
      <c r="G365" s="27"/>
      <c r="H365" s="72"/>
      <c r="I365" s="70"/>
    </row>
    <row r="366" spans="1:9">
      <c r="A366" s="70"/>
      <c r="B366" s="70"/>
      <c r="C366" s="70"/>
      <c r="D366" s="70"/>
      <c r="E366" s="70"/>
      <c r="F366" s="26"/>
      <c r="G366" s="27"/>
      <c r="H366" s="72"/>
      <c r="I366" s="70"/>
    </row>
    <row r="367" spans="1:9">
      <c r="A367" s="70"/>
      <c r="B367" s="70"/>
      <c r="C367" s="70"/>
      <c r="D367" s="70"/>
      <c r="E367" s="70"/>
      <c r="F367" s="26"/>
      <c r="G367" s="27"/>
      <c r="H367" s="72"/>
      <c r="I367" s="70"/>
    </row>
    <row r="368" spans="1:9">
      <c r="A368" s="70"/>
      <c r="B368" s="70"/>
      <c r="C368" s="70"/>
      <c r="D368" s="70"/>
      <c r="E368" s="70"/>
      <c r="F368" s="26"/>
      <c r="G368" s="27"/>
      <c r="H368" s="72"/>
      <c r="I368" s="70"/>
    </row>
    <row r="369" spans="1:9">
      <c r="A369" s="70"/>
      <c r="B369" s="70"/>
      <c r="C369" s="70"/>
      <c r="D369" s="70"/>
      <c r="E369" s="70"/>
      <c r="F369" s="80"/>
      <c r="G369" s="82"/>
      <c r="H369" s="72"/>
      <c r="I369" s="70"/>
    </row>
    <row r="370" spans="1:9">
      <c r="A370" s="70"/>
      <c r="B370" s="70"/>
      <c r="C370" s="70"/>
      <c r="D370" s="70"/>
      <c r="E370" s="70"/>
      <c r="F370" s="26"/>
      <c r="G370" s="27"/>
      <c r="H370" s="72"/>
      <c r="I370" s="70"/>
    </row>
    <row r="371" spans="1:9">
      <c r="A371" s="70"/>
      <c r="B371" s="70"/>
      <c r="C371" s="70"/>
      <c r="D371" s="70"/>
      <c r="E371" s="70"/>
      <c r="F371" s="26"/>
      <c r="G371" s="27"/>
      <c r="H371" s="72"/>
      <c r="I371" s="70"/>
    </row>
    <row r="372" spans="1:9">
      <c r="A372" s="70"/>
      <c r="B372" s="70"/>
      <c r="C372" s="70"/>
      <c r="D372" s="70"/>
      <c r="E372" s="70"/>
      <c r="F372" s="26"/>
      <c r="G372" s="27"/>
      <c r="H372" s="72"/>
      <c r="I372" s="70"/>
    </row>
    <row r="373" spans="1:9">
      <c r="A373" s="70"/>
      <c r="B373" s="70"/>
      <c r="C373" s="70"/>
      <c r="D373" s="70"/>
      <c r="E373" s="70"/>
      <c r="F373" s="26"/>
      <c r="G373" s="27"/>
      <c r="H373" s="72"/>
      <c r="I373" s="70"/>
    </row>
    <row r="374" spans="1:9">
      <c r="A374" s="70"/>
      <c r="B374" s="70"/>
      <c r="C374" s="70"/>
      <c r="D374" s="70"/>
      <c r="E374" s="70"/>
      <c r="F374" s="71"/>
      <c r="G374" s="82"/>
      <c r="H374" s="72"/>
      <c r="I374" s="70"/>
    </row>
    <row r="375" spans="1:9">
      <c r="A375" s="70"/>
      <c r="B375" s="70"/>
      <c r="C375" s="70"/>
      <c r="D375" s="70"/>
      <c r="E375" s="70"/>
      <c r="F375" s="26"/>
      <c r="G375" s="27"/>
      <c r="H375" s="72"/>
      <c r="I375" s="70"/>
    </row>
    <row r="376" spans="1:9">
      <c r="A376" s="70"/>
      <c r="B376" s="70"/>
      <c r="C376" s="70"/>
      <c r="D376" s="70"/>
      <c r="E376" s="70"/>
      <c r="F376" s="26"/>
      <c r="G376" s="27"/>
      <c r="H376" s="72"/>
      <c r="I376" s="70"/>
    </row>
    <row r="377" spans="1:9">
      <c r="A377" s="70"/>
      <c r="B377" s="70"/>
      <c r="C377" s="70"/>
      <c r="D377" s="70"/>
      <c r="E377" s="70"/>
      <c r="F377" s="26"/>
      <c r="G377" s="27"/>
      <c r="H377" s="72"/>
      <c r="I377" s="70"/>
    </row>
    <row r="378" spans="1:9">
      <c r="A378" s="70"/>
      <c r="B378" s="70"/>
      <c r="C378" s="70"/>
      <c r="D378" s="70"/>
      <c r="E378" s="70"/>
      <c r="F378" s="26"/>
      <c r="G378" s="27"/>
      <c r="H378" s="72"/>
      <c r="I378" s="70"/>
    </row>
    <row r="379" spans="1:9">
      <c r="A379" s="70"/>
      <c r="B379" s="70"/>
      <c r="C379" s="70"/>
      <c r="D379" s="70"/>
      <c r="E379" s="70"/>
      <c r="F379" s="71"/>
      <c r="G379" s="82"/>
      <c r="H379" s="72"/>
      <c r="I379" s="70"/>
    </row>
    <row r="380" spans="1:9">
      <c r="A380" s="70"/>
      <c r="B380" s="70"/>
      <c r="C380" s="70"/>
      <c r="D380" s="70"/>
      <c r="E380" s="70"/>
      <c r="F380" s="26"/>
      <c r="G380" s="27"/>
      <c r="H380" s="72"/>
      <c r="I380" s="70"/>
    </row>
    <row r="381" spans="1:9">
      <c r="A381" s="70"/>
      <c r="B381" s="70"/>
      <c r="C381" s="70"/>
      <c r="D381" s="70"/>
      <c r="E381" s="70"/>
      <c r="F381" s="26"/>
      <c r="G381" s="27"/>
      <c r="H381" s="72"/>
      <c r="I381" s="70"/>
    </row>
    <row r="382" spans="1:9">
      <c r="A382" s="70"/>
      <c r="B382" s="70"/>
      <c r="C382" s="70"/>
      <c r="D382" s="70"/>
      <c r="E382" s="70"/>
      <c r="F382" s="26"/>
      <c r="G382" s="27"/>
      <c r="H382" s="72"/>
      <c r="I382" s="70"/>
    </row>
    <row r="383" spans="1:9">
      <c r="A383" s="70"/>
      <c r="B383" s="70"/>
      <c r="C383" s="70"/>
      <c r="D383" s="70"/>
      <c r="E383" s="70"/>
      <c r="F383" s="26"/>
      <c r="G383" s="27"/>
      <c r="H383" s="72"/>
      <c r="I383" s="70"/>
    </row>
    <row r="384" spans="1:9">
      <c r="A384" s="70"/>
      <c r="B384" s="70"/>
      <c r="C384" s="70"/>
      <c r="D384" s="70"/>
      <c r="E384" s="70"/>
      <c r="F384" s="26"/>
      <c r="G384" s="27"/>
      <c r="H384" s="72"/>
      <c r="I384" s="70"/>
    </row>
    <row r="385" spans="1:9">
      <c r="A385" s="70"/>
      <c r="B385" s="70"/>
      <c r="C385" s="70"/>
      <c r="D385" s="70"/>
      <c r="E385" s="70"/>
      <c r="F385" s="26"/>
      <c r="G385" s="27"/>
      <c r="H385" s="72"/>
      <c r="I385" s="70"/>
    </row>
    <row r="386" spans="1:9">
      <c r="A386" s="70"/>
      <c r="B386" s="70"/>
      <c r="C386" s="70"/>
      <c r="D386" s="70"/>
      <c r="E386" s="70"/>
      <c r="F386" s="26"/>
      <c r="G386" s="27"/>
      <c r="H386" s="72"/>
      <c r="I386" s="70"/>
    </row>
    <row r="387" spans="1:9">
      <c r="A387" s="70"/>
      <c r="B387" s="70"/>
      <c r="C387" s="70"/>
      <c r="D387" s="70"/>
      <c r="E387" s="70"/>
      <c r="F387" s="26"/>
      <c r="G387" s="27"/>
      <c r="H387" s="72"/>
      <c r="I387" s="70"/>
    </row>
    <row r="388" spans="1:9">
      <c r="A388" s="70"/>
      <c r="B388" s="70"/>
      <c r="C388" s="70"/>
      <c r="D388" s="70"/>
      <c r="E388" s="70"/>
      <c r="F388" s="26"/>
      <c r="G388" s="27"/>
      <c r="H388" s="72"/>
      <c r="I388" s="70"/>
    </row>
    <row r="389" spans="1:9">
      <c r="A389" s="70"/>
      <c r="B389" s="70"/>
      <c r="C389" s="70"/>
      <c r="D389" s="70"/>
      <c r="E389" s="70"/>
      <c r="F389" s="71"/>
      <c r="G389" s="48"/>
      <c r="H389" s="72"/>
      <c r="I389" s="70"/>
    </row>
    <row r="390" spans="1:9">
      <c r="A390" s="70"/>
      <c r="B390" s="70"/>
      <c r="C390" s="70"/>
      <c r="D390" s="70"/>
      <c r="E390" s="70"/>
      <c r="F390" s="80"/>
      <c r="G390" s="82"/>
      <c r="H390" s="72"/>
      <c r="I390" s="70"/>
    </row>
    <row r="391" spans="1:9">
      <c r="A391" s="70"/>
      <c r="B391" s="70"/>
      <c r="C391" s="70"/>
      <c r="D391" s="70"/>
      <c r="E391" s="70"/>
      <c r="F391" s="26"/>
      <c r="G391" s="27"/>
      <c r="H391" s="72"/>
      <c r="I391" s="70"/>
    </row>
    <row r="392" spans="1:9">
      <c r="A392" s="70"/>
      <c r="B392" s="70"/>
      <c r="C392" s="70"/>
      <c r="D392" s="70"/>
      <c r="E392" s="70"/>
      <c r="F392" s="80"/>
      <c r="G392" s="82"/>
      <c r="H392" s="72"/>
      <c r="I392" s="70"/>
    </row>
    <row r="393" spans="1:9">
      <c r="A393" s="70"/>
      <c r="B393" s="70"/>
      <c r="C393" s="70"/>
      <c r="D393" s="70"/>
      <c r="E393" s="70"/>
      <c r="F393" s="71"/>
      <c r="G393" s="82"/>
      <c r="H393" s="72"/>
      <c r="I393" s="70"/>
    </row>
    <row r="394" spans="1:9">
      <c r="A394" s="70"/>
      <c r="B394" s="70"/>
      <c r="C394" s="70"/>
      <c r="D394" s="70"/>
      <c r="E394" s="70"/>
      <c r="F394" s="26"/>
      <c r="G394" s="27"/>
      <c r="H394" s="72"/>
      <c r="I394" s="70"/>
    </row>
    <row r="395" spans="1:9">
      <c r="A395" s="70"/>
      <c r="B395" s="70"/>
      <c r="C395" s="70"/>
      <c r="D395" s="70"/>
      <c r="E395" s="70"/>
      <c r="F395" s="80"/>
      <c r="G395" s="82"/>
      <c r="H395" s="72"/>
      <c r="I395" s="70"/>
    </row>
    <row r="396" spans="1:9">
      <c r="A396" s="70"/>
      <c r="B396" s="70"/>
      <c r="C396" s="70"/>
      <c r="D396" s="70"/>
      <c r="E396" s="70"/>
      <c r="F396" s="80"/>
      <c r="G396" s="82"/>
      <c r="H396" s="72"/>
      <c r="I396" s="70"/>
    </row>
    <row r="397" spans="1:9">
      <c r="A397" s="70"/>
      <c r="B397" s="70"/>
      <c r="C397" s="70"/>
      <c r="D397" s="70"/>
      <c r="E397" s="70"/>
      <c r="F397" s="26"/>
      <c r="G397" s="27"/>
      <c r="H397" s="72"/>
      <c r="I397" s="70"/>
    </row>
    <row r="398" spans="1:9">
      <c r="A398" s="70"/>
      <c r="B398" s="70"/>
      <c r="C398" s="70"/>
      <c r="D398" s="70"/>
      <c r="E398" s="70"/>
      <c r="F398" s="26"/>
      <c r="G398" s="27"/>
      <c r="H398" s="72"/>
      <c r="I398" s="70"/>
    </row>
    <row r="399" spans="1:9">
      <c r="A399" s="70"/>
      <c r="B399" s="70"/>
      <c r="C399" s="70"/>
      <c r="D399" s="70"/>
      <c r="E399" s="70"/>
      <c r="F399" s="26"/>
      <c r="G399" s="27"/>
      <c r="H399" s="72"/>
      <c r="I399" s="70"/>
    </row>
    <row r="400" spans="1:9">
      <c r="A400" s="70"/>
      <c r="B400" s="70"/>
      <c r="C400" s="70"/>
      <c r="D400" s="70"/>
      <c r="E400" s="70"/>
      <c r="F400" s="26"/>
      <c r="G400" s="27"/>
      <c r="H400" s="72"/>
      <c r="I400" s="70"/>
    </row>
    <row r="401" spans="1:9">
      <c r="A401" s="70"/>
      <c r="B401" s="70"/>
      <c r="C401" s="70"/>
      <c r="D401" s="70"/>
      <c r="E401" s="70"/>
      <c r="F401" s="71"/>
      <c r="G401" s="48"/>
      <c r="H401" s="72"/>
      <c r="I401" s="70"/>
    </row>
    <row r="402" spans="1:9">
      <c r="A402" s="70"/>
      <c r="B402" s="70"/>
      <c r="C402" s="70"/>
      <c r="D402" s="70"/>
      <c r="E402" s="70"/>
      <c r="F402" s="26"/>
      <c r="G402" s="27"/>
      <c r="H402" s="72"/>
      <c r="I402" s="70"/>
    </row>
    <row r="403" spans="1:9">
      <c r="A403" s="70"/>
      <c r="B403" s="70"/>
      <c r="C403" s="70"/>
      <c r="D403" s="70"/>
      <c r="E403" s="70"/>
      <c r="F403" s="26"/>
      <c r="G403" s="27"/>
      <c r="H403" s="72"/>
      <c r="I403" s="70"/>
    </row>
    <row r="404" spans="1:9">
      <c r="A404" s="70"/>
      <c r="B404" s="70"/>
      <c r="C404" s="70"/>
      <c r="D404" s="70"/>
      <c r="E404" s="70"/>
      <c r="F404" s="26"/>
      <c r="G404" s="27"/>
      <c r="H404" s="72"/>
      <c r="I404" s="70"/>
    </row>
    <row r="405" spans="1:9">
      <c r="A405" s="70"/>
      <c r="B405" s="70"/>
      <c r="C405" s="70"/>
      <c r="D405" s="70"/>
      <c r="E405" s="70"/>
      <c r="F405" s="26"/>
      <c r="G405" s="27"/>
      <c r="H405" s="72"/>
      <c r="I405" s="70"/>
    </row>
    <row r="406" spans="1:9">
      <c r="A406" s="70"/>
      <c r="B406" s="70"/>
      <c r="C406" s="70"/>
      <c r="D406" s="70"/>
      <c r="E406" s="70"/>
      <c r="F406" s="26"/>
      <c r="G406" s="27"/>
      <c r="H406" s="72"/>
      <c r="I406" s="70"/>
    </row>
    <row r="407" spans="1:9">
      <c r="A407" s="70"/>
      <c r="B407" s="70"/>
      <c r="C407" s="70"/>
      <c r="D407" s="70"/>
      <c r="E407" s="70"/>
      <c r="F407" s="80"/>
      <c r="G407" s="82"/>
      <c r="H407" s="72"/>
      <c r="I407" s="70"/>
    </row>
    <row r="408" spans="1:9">
      <c r="A408" s="70"/>
      <c r="B408" s="70"/>
      <c r="C408" s="70"/>
      <c r="D408" s="70"/>
      <c r="E408" s="70"/>
      <c r="F408" s="26"/>
      <c r="G408" s="27"/>
      <c r="H408" s="72"/>
      <c r="I408" s="70"/>
    </row>
    <row r="409" spans="1:9">
      <c r="A409" s="70"/>
      <c r="B409" s="70"/>
      <c r="C409" s="70"/>
      <c r="D409" s="70"/>
      <c r="E409" s="70"/>
      <c r="F409" s="26"/>
      <c r="G409" s="27"/>
      <c r="H409" s="72"/>
      <c r="I409" s="70"/>
    </row>
    <row r="410" spans="1:9">
      <c r="A410" s="70"/>
      <c r="B410" s="70"/>
      <c r="C410" s="70"/>
      <c r="D410" s="70"/>
      <c r="E410" s="70"/>
      <c r="F410" s="80"/>
      <c r="G410" s="48"/>
      <c r="H410" s="72"/>
      <c r="I410" s="70"/>
    </row>
    <row r="411" spans="1:9">
      <c r="A411" s="70"/>
      <c r="B411" s="70"/>
      <c r="C411" s="70"/>
      <c r="D411" s="70"/>
      <c r="E411" s="70"/>
      <c r="F411" s="26"/>
      <c r="G411" s="27"/>
      <c r="H411" s="72"/>
      <c r="I411" s="70"/>
    </row>
    <row r="412" spans="1:9">
      <c r="A412" s="70"/>
      <c r="B412" s="70"/>
      <c r="C412" s="70"/>
      <c r="D412" s="70"/>
      <c r="E412" s="70"/>
      <c r="F412" s="26"/>
      <c r="G412" s="27"/>
      <c r="H412" s="72"/>
      <c r="I412" s="70"/>
    </row>
    <row r="413" spans="1:9">
      <c r="A413" s="70"/>
      <c r="B413" s="70"/>
      <c r="C413" s="70"/>
      <c r="D413" s="70"/>
      <c r="E413" s="70"/>
      <c r="F413" s="26"/>
      <c r="G413" s="27"/>
      <c r="H413" s="72"/>
      <c r="I413" s="70"/>
    </row>
    <row r="414" spans="1:9">
      <c r="A414" s="70"/>
      <c r="B414" s="70"/>
      <c r="C414" s="70"/>
      <c r="D414" s="70"/>
      <c r="E414" s="70"/>
      <c r="F414" s="26"/>
      <c r="G414" s="27"/>
      <c r="H414" s="72"/>
      <c r="I414" s="70"/>
    </row>
    <row r="415" spans="1:9">
      <c r="A415" s="70"/>
      <c r="B415" s="70"/>
      <c r="C415" s="70"/>
      <c r="D415" s="70"/>
      <c r="E415" s="70"/>
      <c r="F415" s="80"/>
      <c r="G415" s="82"/>
      <c r="H415" s="72"/>
      <c r="I415" s="70"/>
    </row>
    <row r="416" spans="1:9">
      <c r="A416" s="70"/>
      <c r="B416" s="70"/>
      <c r="C416" s="70"/>
      <c r="D416" s="70"/>
      <c r="E416" s="70"/>
      <c r="F416" s="26"/>
      <c r="G416" s="27"/>
      <c r="H416" s="72"/>
      <c r="I416" s="70"/>
    </row>
    <row r="417" spans="1:9">
      <c r="A417" s="70"/>
      <c r="B417" s="70"/>
      <c r="C417" s="70"/>
      <c r="D417" s="70"/>
      <c r="E417" s="70"/>
      <c r="F417" s="80"/>
      <c r="G417" s="82"/>
      <c r="H417" s="72"/>
      <c r="I417" s="70"/>
    </row>
    <row r="418" spans="1:9">
      <c r="A418" s="70"/>
      <c r="B418" s="70"/>
      <c r="C418" s="70"/>
      <c r="D418" s="70"/>
      <c r="E418" s="70"/>
      <c r="F418" s="26"/>
      <c r="G418" s="27"/>
      <c r="H418" s="72"/>
      <c r="I418" s="70"/>
    </row>
    <row r="419" spans="1:9">
      <c r="A419" s="70"/>
      <c r="B419" s="70"/>
      <c r="C419" s="70"/>
      <c r="D419" s="70"/>
      <c r="E419" s="70"/>
      <c r="F419" s="80"/>
      <c r="G419" s="82"/>
      <c r="H419" s="72"/>
      <c r="I419" s="70"/>
    </row>
    <row r="420" spans="1:9">
      <c r="A420" s="70"/>
      <c r="B420" s="70"/>
      <c r="C420" s="70"/>
      <c r="D420" s="70"/>
      <c r="E420" s="70"/>
      <c r="F420" s="26"/>
      <c r="G420" s="27"/>
      <c r="H420" s="72"/>
      <c r="I420" s="70"/>
    </row>
    <row r="421" spans="1:9">
      <c r="A421" s="70"/>
      <c r="B421" s="70"/>
      <c r="C421" s="70"/>
      <c r="D421" s="70"/>
      <c r="E421" s="70"/>
      <c r="F421" s="80"/>
      <c r="G421" s="48"/>
      <c r="H421" s="72"/>
      <c r="I421" s="70"/>
    </row>
    <row r="422" spans="1:9">
      <c r="A422" s="70"/>
      <c r="B422" s="70"/>
      <c r="C422" s="70"/>
      <c r="D422" s="70"/>
      <c r="E422" s="70"/>
      <c r="F422" s="26"/>
      <c r="G422" s="27"/>
      <c r="H422" s="72"/>
      <c r="I422" s="70"/>
    </row>
    <row r="423" spans="1:9">
      <c r="A423" s="70"/>
      <c r="B423" s="70"/>
      <c r="C423" s="70"/>
      <c r="D423" s="70"/>
      <c r="E423" s="70"/>
      <c r="F423" s="26"/>
      <c r="G423" s="27"/>
      <c r="H423" s="72"/>
      <c r="I423" s="70"/>
    </row>
    <row r="424" spans="1:9">
      <c r="A424" s="70"/>
      <c r="B424" s="70"/>
      <c r="C424" s="70"/>
      <c r="D424" s="70"/>
      <c r="E424" s="70"/>
      <c r="F424" s="26"/>
      <c r="G424" s="27"/>
      <c r="H424" s="72"/>
      <c r="I424" s="70"/>
    </row>
    <row r="425" spans="1:9">
      <c r="A425" s="70"/>
      <c r="B425" s="70"/>
      <c r="C425" s="70"/>
      <c r="D425" s="70"/>
      <c r="E425" s="70"/>
      <c r="F425" s="26"/>
      <c r="G425" s="27"/>
      <c r="H425" s="72"/>
      <c r="I425" s="70"/>
    </row>
    <row r="426" spans="1:9">
      <c r="A426" s="70"/>
      <c r="B426" s="70"/>
      <c r="C426" s="70"/>
      <c r="D426" s="70"/>
      <c r="E426" s="70"/>
      <c r="F426" s="26"/>
      <c r="G426" s="27"/>
      <c r="H426" s="72"/>
      <c r="I426" s="70"/>
    </row>
    <row r="427" spans="1:9">
      <c r="A427" s="70"/>
      <c r="B427" s="70"/>
      <c r="C427" s="70"/>
      <c r="D427" s="70"/>
      <c r="E427" s="70"/>
      <c r="F427" s="26"/>
      <c r="G427" s="27"/>
      <c r="H427" s="72"/>
      <c r="I427" s="70"/>
    </row>
    <row r="428" spans="1:9">
      <c r="A428" s="70"/>
      <c r="B428" s="70"/>
      <c r="C428" s="70"/>
      <c r="D428" s="70"/>
      <c r="E428" s="70"/>
      <c r="F428" s="26"/>
      <c r="G428" s="27"/>
      <c r="H428" s="72"/>
      <c r="I428" s="70"/>
    </row>
    <row r="429" spans="1:9">
      <c r="A429" s="70"/>
      <c r="B429" s="70"/>
      <c r="C429" s="70"/>
      <c r="D429" s="70"/>
      <c r="E429" s="70"/>
      <c r="F429" s="26"/>
      <c r="G429" s="27"/>
      <c r="H429" s="72"/>
      <c r="I429" s="70"/>
    </row>
    <row r="430" spans="1:9">
      <c r="A430" s="70"/>
      <c r="B430" s="70"/>
      <c r="C430" s="70"/>
      <c r="D430" s="70"/>
      <c r="E430" s="70"/>
      <c r="F430" s="26"/>
      <c r="G430" s="27"/>
      <c r="H430" s="72"/>
      <c r="I430" s="70"/>
    </row>
    <row r="431" spans="1:9">
      <c r="A431" s="70"/>
      <c r="B431" s="70"/>
      <c r="C431" s="70"/>
      <c r="D431" s="70"/>
      <c r="E431" s="70"/>
      <c r="F431" s="71"/>
      <c r="G431" s="82"/>
      <c r="H431" s="72"/>
      <c r="I431" s="70"/>
    </row>
    <row r="432" spans="1:9">
      <c r="A432" s="70"/>
      <c r="B432" s="70"/>
      <c r="C432" s="70"/>
      <c r="D432" s="70"/>
      <c r="E432" s="70"/>
      <c r="F432" s="71"/>
      <c r="G432" s="48"/>
      <c r="H432" s="72"/>
      <c r="I432" s="70"/>
    </row>
    <row r="433" spans="1:9">
      <c r="A433" s="70"/>
      <c r="B433" s="70"/>
      <c r="C433" s="70"/>
      <c r="D433" s="70"/>
      <c r="E433" s="70"/>
      <c r="F433" s="26"/>
      <c r="G433" s="27"/>
      <c r="H433" s="72"/>
      <c r="I433" s="70"/>
    </row>
    <row r="434" spans="1:9">
      <c r="A434" s="70"/>
      <c r="B434" s="70"/>
      <c r="C434" s="70"/>
      <c r="D434" s="70"/>
      <c r="E434" s="70"/>
      <c r="F434" s="26"/>
      <c r="G434" s="27"/>
      <c r="H434" s="72"/>
      <c r="I434" s="70"/>
    </row>
    <row r="435" spans="1:9">
      <c r="A435" s="70"/>
      <c r="B435" s="70"/>
      <c r="C435" s="70"/>
      <c r="D435" s="70"/>
      <c r="E435" s="70"/>
      <c r="F435" s="26"/>
      <c r="G435" s="27"/>
      <c r="H435" s="72"/>
      <c r="I435" s="70"/>
    </row>
    <row r="436" spans="1:9">
      <c r="A436" s="70"/>
      <c r="B436" s="70"/>
      <c r="C436" s="70"/>
      <c r="D436" s="70"/>
      <c r="E436" s="70"/>
      <c r="F436" s="26"/>
      <c r="G436" s="27"/>
      <c r="H436" s="72"/>
      <c r="I436" s="70"/>
    </row>
    <row r="437" spans="1:9">
      <c r="A437" s="70"/>
      <c r="B437" s="70"/>
      <c r="C437" s="70"/>
      <c r="D437" s="70"/>
      <c r="E437" s="70"/>
      <c r="F437" s="26"/>
      <c r="G437" s="27"/>
      <c r="H437" s="72"/>
      <c r="I437" s="70"/>
    </row>
    <row r="438" spans="1:9">
      <c r="A438" s="70"/>
      <c r="B438" s="70"/>
      <c r="C438" s="70"/>
      <c r="D438" s="70"/>
      <c r="E438" s="70"/>
      <c r="F438" s="26"/>
      <c r="G438" s="27"/>
      <c r="H438" s="72"/>
      <c r="I438" s="70"/>
    </row>
    <row r="439" spans="1:9">
      <c r="A439" s="70"/>
      <c r="B439" s="70"/>
      <c r="C439" s="70"/>
      <c r="D439" s="70"/>
      <c r="E439" s="70"/>
      <c r="F439" s="26"/>
      <c r="G439" s="27"/>
      <c r="H439" s="72"/>
      <c r="I439" s="70"/>
    </row>
    <row r="440" spans="1:9">
      <c r="A440" s="70"/>
      <c r="B440" s="70"/>
      <c r="C440" s="70"/>
      <c r="D440" s="70"/>
      <c r="E440" s="70"/>
      <c r="F440" s="26"/>
      <c r="G440" s="27"/>
      <c r="H440" s="72"/>
      <c r="I440" s="70"/>
    </row>
    <row r="441" spans="1:9">
      <c r="A441" s="70"/>
      <c r="B441" s="70"/>
      <c r="C441" s="70"/>
      <c r="D441" s="70"/>
      <c r="E441" s="70"/>
      <c r="F441" s="71"/>
      <c r="G441" s="82"/>
      <c r="H441" s="72"/>
      <c r="I441" s="70"/>
    </row>
    <row r="442" spans="1:9">
      <c r="A442" s="70"/>
      <c r="B442" s="70"/>
      <c r="C442" s="70"/>
      <c r="D442" s="70"/>
      <c r="E442" s="70"/>
      <c r="F442" s="26"/>
      <c r="G442" s="27"/>
      <c r="H442" s="72"/>
      <c r="I442" s="70"/>
    </row>
    <row r="443" spans="1:9">
      <c r="A443" s="70"/>
      <c r="B443" s="70"/>
      <c r="C443" s="70"/>
      <c r="D443" s="70"/>
      <c r="E443" s="70"/>
      <c r="F443" s="26"/>
      <c r="G443" s="27"/>
      <c r="H443" s="72"/>
      <c r="I443" s="70"/>
    </row>
    <row r="444" spans="1:9">
      <c r="A444" s="70"/>
      <c r="B444" s="70"/>
      <c r="C444" s="70"/>
      <c r="D444" s="70"/>
      <c r="E444" s="70"/>
      <c r="F444" s="26"/>
      <c r="G444" s="27"/>
      <c r="H444" s="72"/>
      <c r="I444" s="70"/>
    </row>
    <row r="445" spans="1:9">
      <c r="A445" s="70"/>
      <c r="B445" s="70"/>
      <c r="C445" s="70"/>
      <c r="D445" s="70"/>
      <c r="E445" s="70"/>
      <c r="F445" s="71"/>
      <c r="G445" s="82"/>
      <c r="H445" s="72"/>
      <c r="I445" s="70"/>
    </row>
    <row r="446" spans="1:9">
      <c r="A446" s="70"/>
      <c r="B446" s="70"/>
      <c r="C446" s="70"/>
      <c r="D446" s="70"/>
      <c r="E446" s="70"/>
      <c r="F446" s="71"/>
      <c r="G446" s="97"/>
      <c r="H446" s="72"/>
      <c r="I446" s="70"/>
    </row>
    <row r="447" spans="1:9">
      <c r="A447" s="70"/>
      <c r="B447" s="70"/>
      <c r="C447" s="70"/>
      <c r="D447" s="70"/>
      <c r="E447" s="70"/>
      <c r="F447" s="26"/>
      <c r="G447" s="27"/>
      <c r="H447" s="72"/>
      <c r="I447" s="70"/>
    </row>
    <row r="448" spans="1:9">
      <c r="A448" s="70"/>
      <c r="B448" s="70"/>
      <c r="C448" s="70"/>
      <c r="D448" s="70"/>
      <c r="E448" s="70"/>
      <c r="F448" s="26"/>
      <c r="G448" s="27"/>
      <c r="H448" s="72"/>
      <c r="I448" s="70"/>
    </row>
    <row r="449" spans="1:9">
      <c r="A449" s="70"/>
      <c r="B449" s="70"/>
      <c r="C449" s="70"/>
      <c r="D449" s="70"/>
      <c r="E449" s="70"/>
      <c r="F449" s="26"/>
      <c r="G449" s="27"/>
      <c r="H449" s="72"/>
      <c r="I449" s="70"/>
    </row>
    <row r="450" spans="1:9">
      <c r="A450" s="70"/>
      <c r="B450" s="70"/>
      <c r="C450" s="70"/>
      <c r="D450" s="70"/>
      <c r="E450" s="70"/>
      <c r="F450" s="26"/>
      <c r="G450" s="27"/>
      <c r="H450" s="72"/>
      <c r="I450" s="70"/>
    </row>
    <row r="451" spans="1:9">
      <c r="A451" s="70"/>
      <c r="B451" s="70"/>
      <c r="C451" s="70"/>
      <c r="D451" s="70"/>
      <c r="E451" s="70"/>
      <c r="F451" s="71"/>
      <c r="G451" s="82"/>
      <c r="H451" s="72"/>
      <c r="I451" s="70"/>
    </row>
    <row r="452" spans="1:9">
      <c r="A452" s="70"/>
      <c r="B452" s="70"/>
      <c r="C452" s="70"/>
      <c r="D452" s="70"/>
      <c r="E452" s="70"/>
      <c r="F452" s="26"/>
      <c r="G452" s="27"/>
      <c r="H452" s="72"/>
      <c r="I452" s="70"/>
    </row>
    <row r="453" spans="1:9">
      <c r="A453" s="70"/>
      <c r="B453" s="70"/>
      <c r="C453" s="70"/>
      <c r="D453" s="70"/>
      <c r="E453" s="70"/>
      <c r="F453" s="26"/>
      <c r="G453" s="27"/>
      <c r="H453" s="72"/>
      <c r="I453" s="70"/>
    </row>
    <row r="454" spans="1:9">
      <c r="A454" s="70"/>
      <c r="B454" s="70"/>
      <c r="C454" s="70"/>
      <c r="D454" s="70"/>
      <c r="E454" s="70"/>
      <c r="F454" s="26"/>
      <c r="G454" s="27"/>
      <c r="H454" s="72"/>
      <c r="I454" s="70"/>
    </row>
    <row r="455" spans="1:9">
      <c r="A455" s="70"/>
      <c r="B455" s="70"/>
      <c r="C455" s="70"/>
      <c r="D455" s="70"/>
      <c r="E455" s="70"/>
      <c r="F455" s="26"/>
      <c r="G455" s="27"/>
      <c r="H455" s="72"/>
      <c r="I455" s="70"/>
    </row>
    <row r="456" spans="1:9">
      <c r="A456" s="70"/>
      <c r="B456" s="70"/>
      <c r="C456" s="70"/>
      <c r="D456" s="70"/>
      <c r="E456" s="70"/>
      <c r="F456" s="26"/>
      <c r="G456" s="27"/>
      <c r="H456" s="72"/>
      <c r="I456" s="70"/>
    </row>
    <row r="457" spans="1:9">
      <c r="A457" s="70"/>
      <c r="B457" s="70"/>
      <c r="C457" s="70"/>
      <c r="D457" s="70"/>
      <c r="E457" s="70"/>
      <c r="F457" s="26"/>
      <c r="G457" s="27"/>
      <c r="H457" s="72"/>
      <c r="I457" s="70"/>
    </row>
    <row r="458" spans="1:9">
      <c r="A458" s="70"/>
      <c r="B458" s="70"/>
      <c r="C458" s="70"/>
      <c r="D458" s="70"/>
      <c r="E458" s="70"/>
      <c r="F458" s="26"/>
      <c r="G458" s="27"/>
      <c r="H458" s="72"/>
      <c r="I458" s="70"/>
    </row>
    <row r="459" spans="1:9">
      <c r="A459" s="70"/>
      <c r="B459" s="70"/>
      <c r="C459" s="70"/>
      <c r="D459" s="70"/>
      <c r="E459" s="70"/>
      <c r="F459" s="26"/>
      <c r="G459" s="27"/>
      <c r="H459" s="72"/>
      <c r="I459" s="70"/>
    </row>
    <row r="460" spans="1:9">
      <c r="A460" s="70"/>
      <c r="B460" s="70"/>
      <c r="C460" s="70"/>
      <c r="D460" s="70"/>
      <c r="E460" s="70"/>
      <c r="F460" s="26"/>
      <c r="G460" s="27"/>
      <c r="H460" s="72"/>
      <c r="I460" s="70"/>
    </row>
    <row r="461" spans="1:9">
      <c r="A461" s="70"/>
      <c r="B461" s="70"/>
      <c r="C461" s="70"/>
      <c r="D461" s="70"/>
      <c r="E461" s="70"/>
      <c r="F461" s="26"/>
      <c r="G461" s="27"/>
      <c r="H461" s="72"/>
      <c r="I461" s="70"/>
    </row>
    <row r="462" spans="1:9">
      <c r="A462" s="70"/>
      <c r="B462" s="70"/>
      <c r="C462" s="70"/>
      <c r="D462" s="70"/>
      <c r="E462" s="70"/>
      <c r="F462" s="80"/>
      <c r="G462" s="48"/>
      <c r="H462" s="72"/>
      <c r="I462" s="70"/>
    </row>
    <row r="463" spans="1:9">
      <c r="A463" s="70"/>
      <c r="B463" s="70"/>
      <c r="C463" s="70"/>
      <c r="D463" s="70"/>
      <c r="E463" s="70"/>
      <c r="F463" s="26"/>
      <c r="G463" s="27"/>
      <c r="H463" s="72"/>
      <c r="I463" s="70"/>
    </row>
    <row r="464" spans="1:9">
      <c r="A464" s="70"/>
      <c r="B464" s="70"/>
      <c r="C464" s="70"/>
      <c r="D464" s="70"/>
      <c r="E464" s="70"/>
      <c r="F464" s="26"/>
      <c r="G464" s="27"/>
      <c r="H464" s="72"/>
      <c r="I464" s="70"/>
    </row>
    <row r="465" spans="1:9">
      <c r="A465" s="70"/>
      <c r="B465" s="70"/>
      <c r="C465" s="70"/>
      <c r="D465" s="70"/>
      <c r="E465" s="70"/>
      <c r="F465" s="26"/>
      <c r="G465" s="27"/>
      <c r="H465" s="72"/>
      <c r="I465" s="70"/>
    </row>
    <row r="466" spans="1:9">
      <c r="A466" s="70"/>
      <c r="B466" s="70"/>
      <c r="C466" s="70"/>
      <c r="D466" s="70"/>
      <c r="E466" s="70"/>
      <c r="F466" s="26"/>
      <c r="G466" s="27"/>
      <c r="H466" s="72"/>
      <c r="I466" s="70"/>
    </row>
    <row r="467" spans="1:9">
      <c r="A467" s="70"/>
      <c r="B467" s="70"/>
      <c r="C467" s="70"/>
      <c r="D467" s="70"/>
      <c r="E467" s="70"/>
      <c r="F467" s="26"/>
      <c r="G467" s="27"/>
      <c r="H467" s="72"/>
      <c r="I467" s="70"/>
    </row>
    <row r="468" spans="1:9">
      <c r="A468" s="70"/>
      <c r="B468" s="70"/>
      <c r="C468" s="70"/>
      <c r="D468" s="70"/>
      <c r="E468" s="70"/>
      <c r="F468" s="26"/>
      <c r="G468" s="27"/>
      <c r="H468" s="72"/>
      <c r="I468" s="70"/>
    </row>
    <row r="469" spans="1:9">
      <c r="A469" s="70"/>
      <c r="B469" s="70"/>
      <c r="C469" s="70"/>
      <c r="D469" s="70"/>
      <c r="E469" s="70"/>
      <c r="F469" s="26"/>
      <c r="G469" s="27"/>
      <c r="H469" s="72"/>
      <c r="I469" s="70"/>
    </row>
    <row r="470" spans="1:9">
      <c r="A470" s="70"/>
      <c r="B470" s="70"/>
      <c r="C470" s="70"/>
      <c r="D470" s="70"/>
      <c r="E470" s="70"/>
      <c r="F470" s="80"/>
      <c r="G470" s="82"/>
      <c r="H470" s="72"/>
      <c r="I470" s="70"/>
    </row>
    <row r="471" spans="1:9">
      <c r="A471" s="70"/>
      <c r="B471" s="70"/>
      <c r="C471" s="70"/>
      <c r="D471" s="70"/>
      <c r="E471" s="70"/>
      <c r="F471" s="26"/>
      <c r="G471" s="27"/>
      <c r="H471" s="72"/>
      <c r="I471" s="70"/>
    </row>
    <row r="472" spans="1:9">
      <c r="A472" s="70"/>
      <c r="B472" s="70"/>
      <c r="C472" s="70"/>
      <c r="D472" s="70"/>
      <c r="E472" s="70"/>
      <c r="F472" s="26"/>
      <c r="G472" s="27"/>
      <c r="H472" s="72"/>
      <c r="I472" s="70"/>
    </row>
    <row r="473" spans="1:9">
      <c r="A473" s="70"/>
      <c r="B473" s="70"/>
      <c r="C473" s="70"/>
      <c r="D473" s="70"/>
      <c r="E473" s="70"/>
      <c r="F473" s="26"/>
      <c r="G473" s="27"/>
      <c r="H473" s="72"/>
      <c r="I473" s="70"/>
    </row>
    <row r="474" spans="1:9">
      <c r="A474" s="70"/>
      <c r="B474" s="70"/>
      <c r="C474" s="70"/>
      <c r="D474" s="70"/>
      <c r="E474" s="70"/>
      <c r="F474" s="26"/>
      <c r="G474" s="27"/>
      <c r="H474" s="72"/>
      <c r="I474" s="70"/>
    </row>
    <row r="475" spans="1:9">
      <c r="A475" s="70"/>
      <c r="B475" s="70"/>
      <c r="C475" s="70"/>
      <c r="D475" s="70"/>
      <c r="E475" s="70"/>
      <c r="F475" s="26"/>
      <c r="G475" s="27"/>
      <c r="H475" s="72"/>
      <c r="I475" s="70"/>
    </row>
    <row r="476" spans="1:9">
      <c r="A476" s="70"/>
      <c r="B476" s="70"/>
      <c r="C476" s="70"/>
      <c r="D476" s="70"/>
      <c r="E476" s="70"/>
      <c r="F476" s="26"/>
      <c r="G476" s="27"/>
      <c r="H476" s="72"/>
      <c r="I476" s="70"/>
    </row>
    <row r="477" spans="1:9">
      <c r="A477" s="70"/>
      <c r="B477" s="70"/>
      <c r="C477" s="70"/>
      <c r="D477" s="70"/>
      <c r="E477" s="70"/>
      <c r="F477" s="80"/>
      <c r="G477" s="48"/>
      <c r="H477" s="72"/>
      <c r="I477" s="70"/>
    </row>
    <row r="478" spans="1:9">
      <c r="A478" s="70"/>
      <c r="B478" s="70"/>
      <c r="C478" s="70"/>
      <c r="D478" s="70"/>
      <c r="E478" s="70"/>
      <c r="F478" s="26"/>
      <c r="G478" s="27"/>
      <c r="H478" s="72"/>
      <c r="I478" s="70"/>
    </row>
    <row r="479" spans="1:9">
      <c r="A479" s="70"/>
      <c r="B479" s="70"/>
      <c r="C479" s="70"/>
      <c r="D479" s="70"/>
      <c r="E479" s="70"/>
      <c r="F479" s="26"/>
      <c r="G479" s="27"/>
      <c r="H479" s="72"/>
      <c r="I479" s="70"/>
    </row>
    <row r="480" spans="1:9">
      <c r="A480" s="70"/>
      <c r="B480" s="70"/>
      <c r="C480" s="70"/>
      <c r="D480" s="70"/>
      <c r="E480" s="70"/>
      <c r="F480" s="26"/>
      <c r="G480" s="27"/>
      <c r="H480" s="72"/>
      <c r="I480" s="70"/>
    </row>
    <row r="481" spans="1:9">
      <c r="A481" s="70"/>
      <c r="B481" s="70"/>
      <c r="C481" s="70"/>
      <c r="D481" s="70"/>
      <c r="E481" s="70"/>
      <c r="F481" s="26"/>
      <c r="G481" s="27"/>
      <c r="H481" s="72"/>
      <c r="I481" s="70"/>
    </row>
    <row r="482" spans="1:9">
      <c r="A482" s="70"/>
      <c r="B482" s="70"/>
      <c r="C482" s="70"/>
      <c r="D482" s="70"/>
      <c r="E482" s="70"/>
      <c r="F482" s="71"/>
      <c r="G482" s="48"/>
      <c r="H482" s="72"/>
      <c r="I482" s="70"/>
    </row>
    <row r="483" spans="1:9">
      <c r="A483" s="70"/>
      <c r="B483" s="70"/>
      <c r="C483" s="70"/>
      <c r="D483" s="70"/>
      <c r="E483" s="70"/>
      <c r="F483" s="26"/>
      <c r="G483" s="27"/>
      <c r="H483" s="72"/>
      <c r="I483" s="70"/>
    </row>
    <row r="484" spans="1:9">
      <c r="A484" s="70"/>
      <c r="B484" s="70"/>
      <c r="C484" s="70"/>
      <c r="D484" s="70"/>
      <c r="E484" s="70"/>
      <c r="F484" s="26"/>
      <c r="G484" s="27"/>
      <c r="H484" s="72"/>
      <c r="I484" s="70"/>
    </row>
    <row r="485" spans="1:9">
      <c r="A485" s="70"/>
      <c r="B485" s="70"/>
      <c r="C485" s="70"/>
      <c r="D485" s="70"/>
      <c r="E485" s="70"/>
      <c r="F485" s="26"/>
      <c r="G485" s="27"/>
      <c r="H485" s="72"/>
      <c r="I485" s="70"/>
    </row>
    <row r="486" spans="1:9">
      <c r="A486" s="70"/>
      <c r="B486" s="70"/>
      <c r="C486" s="70"/>
      <c r="D486" s="70"/>
      <c r="E486" s="70"/>
      <c r="F486" s="26"/>
      <c r="G486" s="27"/>
      <c r="H486" s="72"/>
      <c r="I486" s="70"/>
    </row>
    <row r="487" spans="1:9">
      <c r="A487" s="70"/>
      <c r="B487" s="70"/>
      <c r="C487" s="70"/>
      <c r="D487" s="70"/>
      <c r="E487" s="70"/>
      <c r="F487" s="26"/>
      <c r="G487" s="27"/>
      <c r="H487" s="72"/>
      <c r="I487" s="70"/>
    </row>
    <row r="488" spans="1:9">
      <c r="A488" s="70"/>
      <c r="B488" s="70"/>
      <c r="C488" s="70"/>
      <c r="D488" s="70"/>
      <c r="E488" s="70"/>
      <c r="F488" s="26"/>
      <c r="G488" s="27"/>
      <c r="H488" s="72"/>
      <c r="I488" s="70"/>
    </row>
    <row r="489" spans="1:9">
      <c r="A489" s="70"/>
      <c r="B489" s="70"/>
      <c r="C489" s="70"/>
      <c r="D489" s="70"/>
      <c r="E489" s="70"/>
      <c r="F489" s="71"/>
      <c r="G489" s="82"/>
      <c r="H489" s="72"/>
      <c r="I489" s="70"/>
    </row>
    <row r="490" spans="1:9">
      <c r="A490" s="70"/>
      <c r="B490" s="70"/>
      <c r="C490" s="70"/>
      <c r="D490" s="70"/>
      <c r="E490" s="70"/>
      <c r="F490" s="26"/>
      <c r="G490" s="27"/>
      <c r="H490" s="72"/>
      <c r="I490" s="70"/>
    </row>
    <row r="491" spans="1:9">
      <c r="A491" s="70"/>
      <c r="B491" s="70"/>
      <c r="C491" s="70"/>
      <c r="D491" s="70"/>
      <c r="E491" s="70"/>
      <c r="F491" s="26"/>
      <c r="G491" s="27"/>
      <c r="H491" s="72"/>
      <c r="I491" s="70"/>
    </row>
    <row r="492" spans="1:9">
      <c r="A492" s="70"/>
      <c r="B492" s="70"/>
      <c r="C492" s="70"/>
      <c r="D492" s="70"/>
      <c r="E492" s="70"/>
      <c r="F492" s="26"/>
      <c r="G492" s="27"/>
      <c r="H492" s="72"/>
      <c r="I492" s="70"/>
    </row>
    <row r="493" spans="1:9">
      <c r="A493" s="70"/>
      <c r="B493" s="70"/>
      <c r="C493" s="70"/>
      <c r="D493" s="70"/>
      <c r="E493" s="70"/>
      <c r="F493" s="26"/>
      <c r="G493" s="27"/>
      <c r="H493" s="72"/>
      <c r="I493" s="70"/>
    </row>
    <row r="494" spans="1:9">
      <c r="A494" s="70"/>
      <c r="B494" s="70"/>
      <c r="C494" s="70"/>
      <c r="D494" s="70"/>
      <c r="E494" s="70"/>
      <c r="F494" s="80"/>
      <c r="G494" s="48"/>
      <c r="H494" s="72"/>
      <c r="I494" s="70"/>
    </row>
    <row r="495" spans="1:9">
      <c r="A495" s="70"/>
      <c r="B495" s="70"/>
      <c r="C495" s="70"/>
      <c r="D495" s="70"/>
      <c r="E495" s="70"/>
      <c r="F495" s="26"/>
      <c r="G495" s="27"/>
      <c r="H495" s="72"/>
      <c r="I495" s="70"/>
    </row>
    <row r="496" spans="1:9">
      <c r="A496" s="70"/>
      <c r="B496" s="70"/>
      <c r="C496" s="70"/>
      <c r="D496" s="70"/>
      <c r="E496" s="70"/>
      <c r="F496" s="26"/>
      <c r="G496" s="27"/>
      <c r="H496" s="72"/>
      <c r="I496" s="70"/>
    </row>
    <row r="497" spans="1:9">
      <c r="A497" s="70"/>
      <c r="B497" s="70"/>
      <c r="C497" s="70"/>
      <c r="D497" s="70"/>
      <c r="E497" s="70"/>
      <c r="F497" s="71"/>
      <c r="G497" s="48"/>
      <c r="H497" s="72"/>
      <c r="I497" s="70"/>
    </row>
    <row r="498" spans="1:9">
      <c r="A498" s="70"/>
      <c r="B498" s="70"/>
      <c r="C498" s="70"/>
      <c r="D498" s="70"/>
      <c r="E498" s="70"/>
      <c r="F498" s="26"/>
      <c r="G498" s="27"/>
      <c r="H498" s="72"/>
      <c r="I498" s="70"/>
    </row>
    <row r="499" spans="1:9">
      <c r="A499" s="70"/>
      <c r="B499" s="70"/>
      <c r="C499" s="70"/>
      <c r="D499" s="70"/>
      <c r="E499" s="70"/>
      <c r="F499" s="26"/>
      <c r="G499" s="27"/>
      <c r="H499" s="72"/>
      <c r="I499" s="70"/>
    </row>
    <row r="500" spans="1:9">
      <c r="A500" s="70"/>
      <c r="B500" s="70"/>
      <c r="C500" s="70"/>
      <c r="D500" s="70"/>
      <c r="E500" s="70"/>
      <c r="F500" s="26"/>
      <c r="G500" s="27"/>
      <c r="H500" s="72"/>
      <c r="I500" s="70"/>
    </row>
    <row r="501" spans="1:9">
      <c r="A501" s="70"/>
      <c r="B501" s="70"/>
      <c r="C501" s="70"/>
      <c r="D501" s="70"/>
      <c r="E501" s="70"/>
      <c r="F501" s="80"/>
      <c r="G501" s="48"/>
      <c r="H501" s="72"/>
      <c r="I501" s="70"/>
    </row>
    <row r="502" spans="1:9">
      <c r="A502" s="70"/>
      <c r="B502" s="70"/>
      <c r="C502" s="70"/>
      <c r="D502" s="70"/>
      <c r="E502" s="70"/>
      <c r="F502" s="26"/>
      <c r="G502" s="27"/>
      <c r="H502" s="72"/>
      <c r="I502" s="70"/>
    </row>
    <row r="503" spans="1:9">
      <c r="A503" s="70"/>
      <c r="B503" s="70"/>
      <c r="C503" s="70"/>
      <c r="D503" s="70"/>
      <c r="E503" s="70"/>
      <c r="F503" s="26"/>
      <c r="G503" s="27"/>
      <c r="H503" s="72"/>
      <c r="I503" s="70"/>
    </row>
    <row r="504" spans="1:9">
      <c r="A504" s="70"/>
      <c r="B504" s="70"/>
      <c r="C504" s="70"/>
      <c r="D504" s="70"/>
      <c r="E504" s="70"/>
      <c r="F504" s="26"/>
      <c r="G504" s="27"/>
      <c r="H504" s="72"/>
      <c r="I504" s="70"/>
    </row>
    <row r="505" spans="1:9">
      <c r="A505" s="70"/>
      <c r="B505" s="70"/>
      <c r="C505" s="70"/>
      <c r="D505" s="70"/>
      <c r="E505" s="70"/>
      <c r="F505" s="26"/>
      <c r="G505" s="27"/>
      <c r="H505" s="72"/>
      <c r="I505" s="70"/>
    </row>
    <row r="506" spans="1:9">
      <c r="A506" s="70"/>
      <c r="B506" s="70"/>
      <c r="C506" s="70"/>
      <c r="D506" s="70"/>
      <c r="E506" s="70"/>
      <c r="F506" s="71"/>
      <c r="G506" s="48"/>
      <c r="H506" s="72"/>
      <c r="I506" s="70"/>
    </row>
    <row r="507" spans="1:9">
      <c r="A507" s="70"/>
      <c r="B507" s="70"/>
      <c r="C507" s="70"/>
      <c r="D507" s="70"/>
      <c r="E507" s="70"/>
      <c r="F507" s="26"/>
      <c r="G507" s="27"/>
      <c r="H507" s="72"/>
      <c r="I507" s="70"/>
    </row>
    <row r="508" spans="1:9">
      <c r="A508" s="70"/>
      <c r="B508" s="70"/>
      <c r="C508" s="70"/>
      <c r="D508" s="70"/>
      <c r="E508" s="70"/>
      <c r="F508" s="26"/>
      <c r="G508" s="27"/>
      <c r="H508" s="72"/>
      <c r="I508" s="70"/>
    </row>
    <row r="509" spans="1:9">
      <c r="A509" s="70"/>
      <c r="B509" s="70"/>
      <c r="C509" s="70"/>
      <c r="D509" s="70"/>
      <c r="E509" s="70"/>
      <c r="F509" s="26"/>
      <c r="G509" s="27"/>
      <c r="H509" s="72"/>
      <c r="I509" s="70"/>
    </row>
    <row r="510" spans="1:9">
      <c r="A510" s="70"/>
      <c r="B510" s="70"/>
      <c r="C510" s="70"/>
      <c r="D510" s="70"/>
      <c r="E510" s="70"/>
      <c r="F510" s="71"/>
      <c r="G510" s="48"/>
      <c r="H510" s="72"/>
      <c r="I510" s="70"/>
    </row>
    <row r="511" spans="1:9">
      <c r="A511" s="70"/>
      <c r="B511" s="70"/>
      <c r="C511" s="70"/>
      <c r="D511" s="70"/>
      <c r="E511" s="70"/>
      <c r="F511" s="26"/>
      <c r="G511" s="27"/>
      <c r="H511" s="72"/>
      <c r="I511" s="70"/>
    </row>
    <row r="512" spans="1:9">
      <c r="A512" s="70"/>
      <c r="B512" s="70"/>
      <c r="C512" s="70"/>
      <c r="D512" s="70"/>
      <c r="E512" s="70"/>
      <c r="F512" s="71"/>
      <c r="G512" s="82"/>
      <c r="H512" s="72"/>
      <c r="I512" s="70"/>
    </row>
    <row r="513" spans="1:9">
      <c r="A513" s="70"/>
      <c r="B513" s="70"/>
      <c r="C513" s="70"/>
      <c r="D513" s="70"/>
      <c r="E513" s="70"/>
      <c r="F513" s="26"/>
      <c r="G513" s="27"/>
      <c r="H513" s="72"/>
      <c r="I513" s="70"/>
    </row>
    <row r="514" spans="1:9">
      <c r="A514" s="70"/>
      <c r="B514" s="70"/>
      <c r="C514" s="70"/>
      <c r="D514" s="70"/>
      <c r="E514" s="70"/>
      <c r="F514" s="71"/>
      <c r="G514" s="82"/>
      <c r="H514" s="72"/>
      <c r="I514" s="70"/>
    </row>
    <row r="515" spans="1:9">
      <c r="A515" s="70"/>
      <c r="B515" s="70"/>
      <c r="C515" s="70"/>
      <c r="D515" s="70"/>
      <c r="E515" s="70"/>
      <c r="F515" s="80"/>
      <c r="G515" s="82"/>
      <c r="H515" s="72"/>
      <c r="I515" s="70"/>
    </row>
    <row r="516" spans="1:9">
      <c r="A516" s="70"/>
      <c r="B516" s="70"/>
      <c r="C516" s="70"/>
      <c r="D516" s="70"/>
      <c r="E516" s="70"/>
      <c r="F516" s="26"/>
      <c r="G516" s="27"/>
      <c r="H516" s="72"/>
      <c r="I516" s="70"/>
    </row>
    <row r="517" spans="1:9">
      <c r="A517" s="70"/>
      <c r="B517" s="70"/>
      <c r="C517" s="70"/>
      <c r="D517" s="70"/>
      <c r="E517" s="70"/>
      <c r="F517" s="71"/>
      <c r="G517" s="82"/>
      <c r="H517" s="72"/>
      <c r="I517" s="70"/>
    </row>
    <row r="518" spans="1:9">
      <c r="A518" s="70"/>
      <c r="B518" s="70"/>
      <c r="C518" s="70"/>
      <c r="D518" s="70"/>
      <c r="E518" s="70"/>
      <c r="F518" s="26"/>
      <c r="G518" s="27"/>
      <c r="H518" s="72"/>
      <c r="I518" s="70"/>
    </row>
    <row r="519" spans="1:9">
      <c r="A519" s="70"/>
      <c r="B519" s="70"/>
      <c r="C519" s="70"/>
      <c r="D519" s="70"/>
      <c r="E519" s="70"/>
      <c r="F519" s="71"/>
      <c r="G519" s="82"/>
      <c r="H519" s="72"/>
      <c r="I519" s="70"/>
    </row>
    <row r="520" spans="1:9">
      <c r="A520" s="70"/>
      <c r="B520" s="70"/>
      <c r="C520" s="70"/>
      <c r="D520" s="70"/>
      <c r="E520" s="70"/>
      <c r="F520" s="26"/>
      <c r="G520" s="27"/>
      <c r="H520" s="72"/>
      <c r="I520" s="70"/>
    </row>
    <row r="521" spans="1:9">
      <c r="A521" s="70"/>
      <c r="B521" s="70"/>
      <c r="C521" s="70"/>
      <c r="D521" s="70"/>
      <c r="E521" s="70"/>
      <c r="F521" s="26"/>
      <c r="G521" s="27"/>
      <c r="H521" s="72"/>
      <c r="I521" s="70"/>
    </row>
    <row r="522" spans="1:9">
      <c r="A522" s="70"/>
      <c r="B522" s="70"/>
      <c r="C522" s="70"/>
      <c r="D522" s="70"/>
      <c r="E522" s="70"/>
      <c r="F522" s="80"/>
      <c r="G522" s="48"/>
      <c r="H522" s="72"/>
      <c r="I522" s="70"/>
    </row>
    <row r="523" spans="1:9">
      <c r="A523" s="70"/>
      <c r="B523" s="70"/>
      <c r="C523" s="70"/>
      <c r="D523" s="70"/>
      <c r="E523" s="70"/>
      <c r="F523" s="26"/>
      <c r="G523" s="27"/>
      <c r="H523" s="72"/>
      <c r="I523" s="70"/>
    </row>
    <row r="524" spans="1:9">
      <c r="A524" s="70"/>
      <c r="B524" s="70"/>
      <c r="C524" s="70"/>
      <c r="D524" s="70"/>
      <c r="E524" s="70"/>
      <c r="F524" s="26"/>
      <c r="G524" s="27"/>
      <c r="H524" s="72"/>
      <c r="I524" s="70"/>
    </row>
    <row r="525" spans="1:9">
      <c r="A525" s="70"/>
      <c r="B525" s="70"/>
      <c r="C525" s="70"/>
      <c r="D525" s="70"/>
      <c r="E525" s="70"/>
      <c r="F525" s="26"/>
      <c r="G525" s="27"/>
      <c r="H525" s="72"/>
      <c r="I525" s="70"/>
    </row>
    <row r="526" spans="1:9">
      <c r="A526" s="70"/>
      <c r="B526" s="70"/>
      <c r="C526" s="70"/>
      <c r="D526" s="70"/>
      <c r="E526" s="70"/>
      <c r="F526" s="26"/>
      <c r="G526" s="27"/>
      <c r="H526" s="72"/>
      <c r="I526" s="70"/>
    </row>
    <row r="527" spans="1:9">
      <c r="A527" s="70"/>
      <c r="B527" s="70"/>
      <c r="C527" s="70"/>
      <c r="D527" s="70"/>
      <c r="E527" s="70"/>
      <c r="F527" s="26"/>
      <c r="G527" s="27"/>
      <c r="H527" s="72"/>
      <c r="I527" s="70"/>
    </row>
    <row r="528" spans="1:9">
      <c r="A528" s="70"/>
      <c r="B528" s="70"/>
      <c r="C528" s="70"/>
      <c r="D528" s="70"/>
      <c r="E528" s="70"/>
      <c r="F528" s="26"/>
      <c r="G528" s="27"/>
      <c r="H528" s="72"/>
      <c r="I528" s="70"/>
    </row>
    <row r="529" spans="1:9">
      <c r="A529" s="70"/>
      <c r="B529" s="70"/>
      <c r="C529" s="70"/>
      <c r="D529" s="70"/>
      <c r="E529" s="70"/>
      <c r="F529" s="26"/>
      <c r="G529" s="27"/>
      <c r="H529" s="72"/>
      <c r="I529" s="70"/>
    </row>
    <row r="530" spans="1:9">
      <c r="A530" s="70"/>
      <c r="B530" s="70"/>
      <c r="C530" s="70"/>
      <c r="D530" s="70"/>
      <c r="E530" s="70"/>
      <c r="F530" s="26"/>
      <c r="G530" s="27"/>
      <c r="H530" s="72"/>
      <c r="I530" s="70"/>
    </row>
    <row r="531" spans="1:9">
      <c r="A531" s="70"/>
      <c r="B531" s="70"/>
      <c r="C531" s="70"/>
      <c r="D531" s="70"/>
      <c r="E531" s="70"/>
      <c r="F531" s="80"/>
      <c r="G531" s="82"/>
      <c r="H531" s="72"/>
      <c r="I531" s="70"/>
    </row>
    <row r="532" spans="1:9">
      <c r="A532" s="70"/>
      <c r="B532" s="70"/>
      <c r="C532" s="70"/>
      <c r="D532" s="70"/>
      <c r="E532" s="70"/>
      <c r="F532" s="26"/>
      <c r="G532" s="27"/>
      <c r="H532" s="72"/>
      <c r="I532" s="70"/>
    </row>
    <row r="533" spans="1:9">
      <c r="A533" s="70"/>
      <c r="B533" s="70"/>
      <c r="C533" s="70"/>
      <c r="D533" s="70"/>
      <c r="E533" s="70"/>
      <c r="F533" s="26"/>
      <c r="G533" s="27"/>
      <c r="H533" s="72"/>
      <c r="I533" s="70"/>
    </row>
    <row r="534" spans="1:9">
      <c r="A534" s="70"/>
      <c r="B534" s="70"/>
      <c r="C534" s="70"/>
      <c r="D534" s="70"/>
      <c r="E534" s="70"/>
      <c r="F534" s="26"/>
      <c r="G534" s="27"/>
      <c r="H534" s="72"/>
      <c r="I534" s="70"/>
    </row>
    <row r="535" spans="1:9">
      <c r="A535" s="70"/>
      <c r="B535" s="70"/>
      <c r="C535" s="70"/>
      <c r="D535" s="70"/>
      <c r="E535" s="70"/>
      <c r="F535" s="26"/>
      <c r="G535" s="27"/>
      <c r="H535" s="72"/>
      <c r="I535" s="70"/>
    </row>
    <row r="536" spans="1:9">
      <c r="A536" s="70"/>
      <c r="B536" s="70"/>
      <c r="C536" s="70"/>
      <c r="D536" s="70"/>
      <c r="E536" s="70"/>
      <c r="F536" s="26"/>
      <c r="G536" s="27"/>
      <c r="H536" s="72"/>
      <c r="I536" s="70"/>
    </row>
    <row r="537" spans="1:9">
      <c r="A537" s="70"/>
      <c r="B537" s="70"/>
      <c r="C537" s="70"/>
      <c r="D537" s="70"/>
      <c r="E537" s="70"/>
      <c r="F537" s="26"/>
      <c r="G537" s="27"/>
      <c r="H537" s="72"/>
      <c r="I537" s="70"/>
    </row>
    <row r="538" spans="1:9">
      <c r="A538" s="70"/>
      <c r="B538" s="70"/>
      <c r="C538" s="70"/>
      <c r="D538" s="70"/>
      <c r="E538" s="70"/>
      <c r="F538" s="26"/>
      <c r="G538" s="27"/>
      <c r="H538" s="72"/>
      <c r="I538" s="70"/>
    </row>
    <row r="539" spans="1:9">
      <c r="A539" s="70"/>
      <c r="B539" s="70"/>
      <c r="C539" s="70"/>
      <c r="D539" s="70"/>
      <c r="E539" s="70"/>
      <c r="F539" s="80"/>
      <c r="G539" s="48"/>
      <c r="H539" s="72"/>
      <c r="I539" s="70"/>
    </row>
    <row r="540" spans="1:9">
      <c r="A540" s="70"/>
      <c r="B540" s="70"/>
      <c r="C540" s="70"/>
      <c r="D540" s="70"/>
      <c r="E540" s="70"/>
      <c r="F540" s="26"/>
      <c r="G540" s="27"/>
      <c r="H540" s="72"/>
      <c r="I540" s="70"/>
    </row>
    <row r="541" spans="1:9">
      <c r="A541" s="70"/>
      <c r="B541" s="70"/>
      <c r="C541" s="70"/>
      <c r="D541" s="70"/>
      <c r="E541" s="70"/>
      <c r="F541" s="26"/>
      <c r="G541" s="27"/>
      <c r="H541" s="72"/>
      <c r="I541" s="70"/>
    </row>
    <row r="542" spans="1:9">
      <c r="A542" s="70"/>
      <c r="B542" s="70"/>
      <c r="C542" s="70"/>
      <c r="D542" s="70"/>
      <c r="E542" s="70"/>
      <c r="F542" s="26"/>
      <c r="G542" s="27"/>
      <c r="H542" s="72"/>
      <c r="I542" s="70"/>
    </row>
    <row r="543" spans="1:9">
      <c r="A543" s="70"/>
      <c r="B543" s="70"/>
      <c r="C543" s="70"/>
      <c r="D543" s="70"/>
      <c r="E543" s="70"/>
      <c r="F543" s="26"/>
      <c r="G543" s="27"/>
      <c r="H543" s="72"/>
      <c r="I543" s="70"/>
    </row>
    <row r="544" spans="1:9">
      <c r="A544" s="70"/>
      <c r="B544" s="70"/>
      <c r="C544" s="70"/>
      <c r="D544" s="70"/>
      <c r="E544" s="70"/>
      <c r="F544" s="26"/>
      <c r="G544" s="27"/>
      <c r="H544" s="72"/>
      <c r="I544" s="70"/>
    </row>
    <row r="545" spans="1:9">
      <c r="A545" s="70"/>
      <c r="B545" s="70"/>
      <c r="C545" s="70"/>
      <c r="D545" s="70"/>
      <c r="E545" s="70"/>
      <c r="F545" s="26"/>
      <c r="G545" s="27"/>
      <c r="H545" s="72"/>
      <c r="I545" s="70"/>
    </row>
    <row r="546" spans="1:9">
      <c r="A546" s="70"/>
      <c r="B546" s="70"/>
      <c r="C546" s="70"/>
      <c r="D546" s="70"/>
      <c r="E546" s="70"/>
      <c r="F546" s="80"/>
      <c r="G546" s="82"/>
      <c r="H546" s="72"/>
      <c r="I546" s="70"/>
    </row>
    <row r="547" spans="1:9">
      <c r="A547" s="70"/>
      <c r="B547" s="70"/>
      <c r="C547" s="70"/>
      <c r="D547" s="70"/>
      <c r="E547" s="70"/>
      <c r="F547" s="26"/>
      <c r="G547" s="27"/>
      <c r="H547" s="72"/>
      <c r="I547" s="70"/>
    </row>
    <row r="548" spans="1:9">
      <c r="A548" s="70"/>
      <c r="B548" s="70"/>
      <c r="C548" s="70"/>
      <c r="D548" s="70"/>
      <c r="E548" s="70"/>
      <c r="F548" s="26"/>
      <c r="G548" s="27"/>
      <c r="H548" s="72"/>
      <c r="I548" s="70"/>
    </row>
    <row r="549" spans="1:9">
      <c r="A549" s="70"/>
      <c r="B549" s="70"/>
      <c r="C549" s="70"/>
      <c r="D549" s="70"/>
      <c r="E549" s="70"/>
      <c r="F549" s="80"/>
      <c r="G549" s="48"/>
      <c r="H549" s="72"/>
      <c r="I549" s="70"/>
    </row>
    <row r="550" spans="1:9">
      <c r="A550" s="70"/>
      <c r="B550" s="70"/>
      <c r="C550" s="70"/>
      <c r="D550" s="70"/>
      <c r="E550" s="70"/>
      <c r="F550" s="26"/>
      <c r="G550" s="27"/>
      <c r="H550" s="72"/>
      <c r="I550" s="70"/>
    </row>
    <row r="551" spans="1:9">
      <c r="A551" s="70"/>
      <c r="B551" s="70"/>
      <c r="C551" s="70"/>
      <c r="D551" s="70"/>
      <c r="E551" s="70"/>
      <c r="F551" s="26"/>
      <c r="G551" s="27"/>
      <c r="H551" s="72"/>
      <c r="I551" s="70"/>
    </row>
    <row r="552" spans="1:9">
      <c r="A552" s="70"/>
      <c r="B552" s="70"/>
      <c r="C552" s="70"/>
      <c r="D552" s="70"/>
      <c r="E552" s="70"/>
      <c r="F552" s="79"/>
      <c r="G552" s="48"/>
      <c r="H552" s="72"/>
      <c r="I552" s="70"/>
    </row>
    <row r="553" spans="1:9">
      <c r="A553" s="70"/>
      <c r="B553" s="70"/>
      <c r="C553" s="70"/>
      <c r="D553" s="70"/>
      <c r="E553" s="70"/>
      <c r="F553" s="26"/>
      <c r="G553" s="27"/>
      <c r="H553" s="72"/>
      <c r="I553" s="70"/>
    </row>
    <row r="554" spans="1:9">
      <c r="A554" s="70"/>
      <c r="B554" s="70"/>
      <c r="C554" s="70"/>
      <c r="D554" s="70"/>
      <c r="E554" s="70"/>
      <c r="F554" s="26"/>
      <c r="G554" s="27"/>
      <c r="H554" s="72"/>
      <c r="I554" s="70"/>
    </row>
    <row r="555" spans="1:9">
      <c r="A555" s="70"/>
      <c r="B555" s="70"/>
      <c r="C555" s="70"/>
      <c r="D555" s="70"/>
      <c r="E555" s="70"/>
      <c r="F555" s="26"/>
      <c r="G555" s="27"/>
      <c r="H555" s="72"/>
      <c r="I555" s="70"/>
    </row>
    <row r="556" spans="1:9">
      <c r="A556" s="70"/>
      <c r="B556" s="70"/>
      <c r="C556" s="70"/>
      <c r="D556" s="70"/>
      <c r="E556" s="70"/>
      <c r="F556" s="26"/>
      <c r="G556" s="27"/>
      <c r="H556" s="72"/>
      <c r="I556" s="70"/>
    </row>
    <row r="557" spans="1:9">
      <c r="A557" s="70"/>
      <c r="B557" s="70"/>
      <c r="C557" s="70"/>
      <c r="D557" s="70"/>
      <c r="E557" s="70"/>
      <c r="F557" s="26"/>
      <c r="G557" s="27"/>
      <c r="H557" s="72"/>
      <c r="I557" s="70"/>
    </row>
    <row r="558" spans="1:9">
      <c r="A558" s="70"/>
      <c r="B558" s="70"/>
      <c r="C558" s="70"/>
      <c r="D558" s="70"/>
      <c r="E558" s="70"/>
      <c r="F558" s="26"/>
      <c r="G558" s="27"/>
      <c r="H558" s="72"/>
      <c r="I558" s="70"/>
    </row>
    <row r="559" spans="1:9">
      <c r="A559" s="70"/>
      <c r="B559" s="70"/>
      <c r="C559" s="70"/>
      <c r="D559" s="70"/>
      <c r="E559" s="70"/>
      <c r="F559" s="26"/>
      <c r="G559" s="27"/>
      <c r="H559" s="72"/>
      <c r="I559" s="70"/>
    </row>
    <row r="560" spans="1:9">
      <c r="A560" s="70"/>
      <c r="B560" s="70"/>
      <c r="C560" s="70"/>
      <c r="D560" s="70"/>
      <c r="E560" s="70"/>
      <c r="F560" s="80"/>
      <c r="G560" s="82"/>
      <c r="H560" s="72"/>
      <c r="I560" s="70"/>
    </row>
    <row r="561" spans="1:9">
      <c r="A561" s="70"/>
      <c r="B561" s="70"/>
      <c r="C561" s="70"/>
      <c r="D561" s="70"/>
      <c r="E561" s="70"/>
      <c r="F561" s="26"/>
      <c r="G561" s="27"/>
      <c r="H561" s="72"/>
      <c r="I561" s="70"/>
    </row>
    <row r="562" spans="1:9">
      <c r="A562" s="70"/>
      <c r="B562" s="70"/>
      <c r="C562" s="70"/>
      <c r="D562" s="70"/>
      <c r="E562" s="70"/>
      <c r="F562" s="26"/>
      <c r="G562" s="27"/>
      <c r="H562" s="72"/>
      <c r="I562" s="70"/>
    </row>
    <row r="563" spans="1:9">
      <c r="A563" s="70"/>
      <c r="B563" s="70"/>
      <c r="C563" s="70"/>
      <c r="D563" s="70"/>
      <c r="E563" s="70"/>
      <c r="F563" s="26"/>
      <c r="G563" s="27"/>
      <c r="H563" s="72"/>
      <c r="I563" s="70"/>
    </row>
    <row r="564" spans="1:9">
      <c r="A564" s="70"/>
      <c r="B564" s="70"/>
      <c r="C564" s="70"/>
      <c r="D564" s="70"/>
      <c r="E564" s="70"/>
      <c r="F564" s="26"/>
      <c r="G564" s="27"/>
      <c r="H564" s="72"/>
      <c r="I564" s="70"/>
    </row>
    <row r="565" spans="1:9">
      <c r="A565" s="70"/>
      <c r="B565" s="70"/>
      <c r="C565" s="70"/>
      <c r="D565" s="70"/>
      <c r="E565" s="70"/>
      <c r="F565" s="26"/>
      <c r="G565" s="27"/>
      <c r="H565" s="72"/>
      <c r="I565" s="70"/>
    </row>
    <row r="566" spans="1:9">
      <c r="A566" s="70"/>
      <c r="B566" s="70"/>
      <c r="C566" s="70"/>
      <c r="D566" s="70"/>
      <c r="E566" s="70"/>
      <c r="F566" s="26"/>
      <c r="G566" s="27"/>
      <c r="H566" s="72"/>
      <c r="I566" s="70"/>
    </row>
    <row r="567" spans="1:9">
      <c r="A567" s="70"/>
      <c r="B567" s="70"/>
      <c r="C567" s="70"/>
      <c r="D567" s="70"/>
      <c r="E567" s="70"/>
      <c r="F567" s="80"/>
      <c r="G567" s="48"/>
      <c r="H567" s="72"/>
      <c r="I567" s="70"/>
    </row>
    <row r="568" spans="1:9">
      <c r="A568" s="70"/>
      <c r="B568" s="70"/>
      <c r="C568" s="70"/>
      <c r="D568" s="70"/>
      <c r="E568" s="70"/>
      <c r="F568" s="26"/>
      <c r="G568" s="27"/>
      <c r="H568" s="72"/>
      <c r="I568" s="70"/>
    </row>
    <row r="569" spans="1:9">
      <c r="A569" s="70"/>
      <c r="B569" s="70"/>
      <c r="C569" s="70"/>
      <c r="D569" s="70"/>
      <c r="E569" s="70"/>
      <c r="F569" s="26"/>
      <c r="G569" s="27"/>
      <c r="H569" s="72"/>
      <c r="I569" s="70"/>
    </row>
    <row r="570" spans="1:9">
      <c r="A570" s="70"/>
      <c r="B570" s="70"/>
      <c r="C570" s="70"/>
      <c r="D570" s="70"/>
      <c r="E570" s="70"/>
      <c r="F570" s="71"/>
      <c r="G570" s="82"/>
      <c r="H570" s="72"/>
      <c r="I570" s="70"/>
    </row>
    <row r="571" spans="1:9">
      <c r="A571" s="70"/>
      <c r="B571" s="70"/>
      <c r="C571" s="70"/>
      <c r="D571" s="70"/>
      <c r="E571" s="70"/>
      <c r="F571" s="26"/>
      <c r="G571" s="27"/>
      <c r="H571" s="72"/>
      <c r="I571" s="70"/>
    </row>
    <row r="572" spans="1:9">
      <c r="A572" s="70"/>
      <c r="B572" s="70"/>
      <c r="C572" s="70"/>
      <c r="D572" s="70"/>
      <c r="E572" s="70"/>
      <c r="F572" s="26"/>
      <c r="G572" s="27"/>
      <c r="H572" s="72"/>
      <c r="I572" s="70"/>
    </row>
    <row r="573" spans="1:9">
      <c r="A573" s="70"/>
      <c r="B573" s="70"/>
      <c r="C573" s="70"/>
      <c r="D573" s="70"/>
      <c r="E573" s="70"/>
      <c r="F573" s="26"/>
      <c r="G573" s="27"/>
      <c r="H573" s="72"/>
      <c r="I573" s="70"/>
    </row>
    <row r="574" spans="1:9">
      <c r="A574" s="70"/>
      <c r="B574" s="70"/>
      <c r="C574" s="70"/>
      <c r="D574" s="70"/>
      <c r="E574" s="70"/>
      <c r="F574" s="26"/>
      <c r="G574" s="27"/>
      <c r="H574" s="72"/>
      <c r="I574" s="70"/>
    </row>
    <row r="575" spans="1:9">
      <c r="A575" s="70"/>
      <c r="B575" s="70"/>
      <c r="C575" s="70"/>
      <c r="D575" s="70"/>
      <c r="E575" s="70"/>
      <c r="F575" s="26"/>
      <c r="G575" s="27"/>
      <c r="H575" s="72"/>
      <c r="I575" s="70"/>
    </row>
    <row r="576" spans="1:9">
      <c r="A576" s="70"/>
      <c r="B576" s="70"/>
      <c r="C576" s="70"/>
      <c r="D576" s="70"/>
      <c r="E576" s="70"/>
      <c r="F576" s="26"/>
      <c r="G576" s="27"/>
      <c r="H576" s="72"/>
      <c r="I576" s="70"/>
    </row>
    <row r="577" spans="1:9">
      <c r="A577" s="70"/>
      <c r="B577" s="70"/>
      <c r="C577" s="70"/>
      <c r="D577" s="70"/>
      <c r="E577" s="70"/>
      <c r="F577" s="26"/>
      <c r="G577" s="27"/>
      <c r="H577" s="72"/>
      <c r="I577" s="70"/>
    </row>
    <row r="578" spans="1:9">
      <c r="A578" s="70"/>
      <c r="B578" s="70"/>
      <c r="C578" s="70"/>
      <c r="D578" s="70"/>
      <c r="E578" s="70"/>
      <c r="F578" s="71"/>
      <c r="G578" s="48"/>
      <c r="H578" s="72"/>
      <c r="I578" s="70"/>
    </row>
    <row r="579" spans="1:9">
      <c r="A579" s="70"/>
      <c r="B579" s="70"/>
      <c r="C579" s="70"/>
      <c r="D579" s="70"/>
      <c r="E579" s="70"/>
      <c r="F579" s="71"/>
      <c r="G579" s="48"/>
      <c r="H579" s="72"/>
      <c r="I579" s="70"/>
    </row>
    <row r="580" spans="1:9">
      <c r="A580" s="70"/>
      <c r="B580" s="70"/>
      <c r="C580" s="70"/>
      <c r="D580" s="70"/>
      <c r="E580" s="70"/>
      <c r="F580" s="26"/>
      <c r="G580" s="27"/>
      <c r="H580" s="72"/>
      <c r="I580" s="70"/>
    </row>
    <row r="581" spans="1:9">
      <c r="A581" s="70"/>
      <c r="B581" s="70"/>
      <c r="C581" s="70"/>
      <c r="D581" s="70"/>
      <c r="E581" s="70"/>
      <c r="F581" s="26"/>
      <c r="G581" s="27"/>
      <c r="H581" s="72"/>
      <c r="I581" s="70"/>
    </row>
    <row r="582" spans="1:9">
      <c r="A582" s="70"/>
      <c r="B582" s="70"/>
      <c r="C582" s="70"/>
      <c r="D582" s="70"/>
      <c r="E582" s="70"/>
      <c r="F582" s="26"/>
      <c r="G582" s="27"/>
      <c r="H582" s="72"/>
      <c r="I582" s="70"/>
    </row>
    <row r="583" spans="1:9">
      <c r="A583" s="70"/>
      <c r="B583" s="70"/>
      <c r="C583" s="70"/>
      <c r="D583" s="70"/>
      <c r="E583" s="70"/>
      <c r="F583" s="26"/>
      <c r="G583" s="27"/>
      <c r="H583" s="72"/>
      <c r="I583" s="70"/>
    </row>
    <row r="584" spans="1:9">
      <c r="A584" s="70"/>
      <c r="B584" s="70"/>
      <c r="C584" s="70"/>
      <c r="D584" s="70"/>
      <c r="E584" s="70"/>
      <c r="F584" s="80"/>
      <c r="G584" s="82"/>
      <c r="H584" s="72"/>
      <c r="I584" s="70"/>
    </row>
    <row r="585" spans="1:9">
      <c r="A585" s="70"/>
      <c r="B585" s="70"/>
      <c r="C585" s="70"/>
      <c r="D585" s="70"/>
      <c r="E585" s="70"/>
      <c r="F585" s="71"/>
      <c r="G585" s="48"/>
      <c r="H585" s="72"/>
      <c r="I585" s="70"/>
    </row>
    <row r="586" spans="1:9">
      <c r="A586" s="70"/>
      <c r="B586" s="70"/>
      <c r="C586" s="70"/>
      <c r="D586" s="70"/>
      <c r="E586" s="70"/>
      <c r="F586" s="26"/>
      <c r="G586" s="27"/>
      <c r="H586" s="72"/>
      <c r="I586" s="70"/>
    </row>
    <row r="587" spans="1:9">
      <c r="A587" s="70"/>
      <c r="B587" s="70"/>
      <c r="C587" s="70"/>
      <c r="D587" s="70"/>
      <c r="E587" s="70"/>
      <c r="F587" s="26"/>
      <c r="G587" s="27"/>
      <c r="H587" s="72"/>
      <c r="I587" s="70"/>
    </row>
    <row r="588" spans="1:9">
      <c r="A588" s="70"/>
      <c r="B588" s="70"/>
      <c r="C588" s="70"/>
      <c r="D588" s="70"/>
      <c r="E588" s="70"/>
      <c r="F588" s="26"/>
      <c r="G588" s="27"/>
      <c r="H588" s="72"/>
      <c r="I588" s="70"/>
    </row>
    <row r="589" spans="1:9">
      <c r="A589" s="70"/>
      <c r="B589" s="70"/>
      <c r="C589" s="70"/>
      <c r="D589" s="70"/>
      <c r="E589" s="70"/>
      <c r="F589" s="26"/>
      <c r="G589" s="27"/>
      <c r="H589" s="72"/>
      <c r="I589" s="70"/>
    </row>
    <row r="590" spans="1:9">
      <c r="A590" s="70"/>
      <c r="B590" s="70"/>
      <c r="C590" s="70"/>
      <c r="D590" s="70"/>
      <c r="E590" s="70"/>
      <c r="F590" s="26"/>
      <c r="G590" s="27"/>
      <c r="H590" s="72"/>
      <c r="I590" s="70"/>
    </row>
    <row r="591" spans="1:9">
      <c r="A591" s="70"/>
      <c r="B591" s="70"/>
      <c r="C591" s="70"/>
      <c r="D591" s="70"/>
      <c r="E591" s="70"/>
      <c r="F591" s="26"/>
      <c r="G591" s="27"/>
      <c r="H591" s="72"/>
      <c r="I591" s="70"/>
    </row>
    <row r="592" spans="1:9">
      <c r="A592" s="70"/>
      <c r="B592" s="70"/>
      <c r="C592" s="70"/>
      <c r="D592" s="70"/>
      <c r="E592" s="70"/>
      <c r="F592" s="26"/>
      <c r="G592" s="27"/>
      <c r="H592" s="72"/>
      <c r="I592" s="70"/>
    </row>
    <row r="593" spans="1:9">
      <c r="A593" s="70"/>
      <c r="B593" s="70"/>
      <c r="C593" s="70"/>
      <c r="D593" s="70"/>
      <c r="E593" s="70"/>
      <c r="F593" s="26"/>
      <c r="G593" s="27"/>
      <c r="H593" s="72"/>
      <c r="I593" s="70"/>
    </row>
    <row r="594" spans="1:9">
      <c r="A594" s="70"/>
      <c r="B594" s="70"/>
      <c r="C594" s="70"/>
      <c r="D594" s="70"/>
      <c r="E594" s="70"/>
      <c r="F594" s="26"/>
      <c r="G594" s="27"/>
      <c r="H594" s="72"/>
      <c r="I594" s="70"/>
    </row>
    <row r="595" spans="1:9">
      <c r="A595" s="70"/>
      <c r="B595" s="70"/>
      <c r="C595" s="70"/>
      <c r="D595" s="70"/>
      <c r="E595" s="70"/>
      <c r="F595" s="71"/>
      <c r="G595" s="48"/>
      <c r="H595" s="72"/>
      <c r="I595" s="70"/>
    </row>
    <row r="596" spans="1:9">
      <c r="A596" s="70"/>
      <c r="B596" s="70"/>
      <c r="C596" s="70"/>
      <c r="D596" s="70"/>
      <c r="E596" s="70"/>
      <c r="F596" s="26"/>
      <c r="G596" s="27"/>
      <c r="H596" s="72"/>
      <c r="I596" s="70"/>
    </row>
    <row r="597" spans="1:9">
      <c r="A597" s="70"/>
      <c r="B597" s="70"/>
      <c r="C597" s="70"/>
      <c r="D597" s="70"/>
      <c r="E597" s="70"/>
      <c r="F597" s="26"/>
      <c r="G597" s="27"/>
      <c r="H597" s="72"/>
      <c r="I597" s="70"/>
    </row>
    <row r="598" spans="1:9">
      <c r="A598" s="70"/>
      <c r="B598" s="70"/>
      <c r="C598" s="70"/>
      <c r="D598" s="70"/>
      <c r="E598" s="70"/>
      <c r="F598" s="26"/>
      <c r="G598" s="27"/>
      <c r="H598" s="72"/>
      <c r="I598" s="70"/>
    </row>
    <row r="599" spans="1:9">
      <c r="A599" s="70"/>
      <c r="B599" s="70"/>
      <c r="C599" s="70"/>
      <c r="D599" s="70"/>
      <c r="E599" s="70"/>
      <c r="F599" s="26"/>
      <c r="G599" s="27"/>
      <c r="H599" s="72"/>
      <c r="I599" s="70"/>
    </row>
    <row r="600" spans="1:9">
      <c r="A600" s="70"/>
      <c r="B600" s="70"/>
      <c r="C600" s="70"/>
      <c r="D600" s="70"/>
      <c r="E600" s="70"/>
      <c r="F600" s="26"/>
      <c r="G600" s="27"/>
      <c r="H600" s="72"/>
      <c r="I600" s="70"/>
    </row>
    <row r="601" spans="1:9">
      <c r="A601" s="70"/>
      <c r="B601" s="70"/>
      <c r="C601" s="70"/>
      <c r="D601" s="70"/>
      <c r="E601" s="70"/>
      <c r="F601" s="26"/>
      <c r="G601" s="27"/>
      <c r="H601" s="72"/>
      <c r="I601" s="70"/>
    </row>
    <row r="602" spans="1:9">
      <c r="A602" s="70"/>
      <c r="B602" s="70"/>
      <c r="C602" s="70"/>
      <c r="D602" s="70"/>
      <c r="E602" s="70"/>
      <c r="F602" s="26"/>
      <c r="G602" s="27"/>
      <c r="H602" s="72"/>
      <c r="I602" s="70"/>
    </row>
    <row r="603" spans="1:9">
      <c r="A603" s="70"/>
      <c r="B603" s="70"/>
      <c r="C603" s="70"/>
      <c r="D603" s="70"/>
      <c r="E603" s="70"/>
      <c r="F603" s="80"/>
      <c r="G603" s="82"/>
      <c r="H603" s="72"/>
      <c r="I603" s="70"/>
    </row>
    <row r="604" spans="1:9">
      <c r="A604" s="70"/>
      <c r="B604" s="70"/>
      <c r="C604" s="70"/>
      <c r="D604" s="70"/>
      <c r="E604" s="70"/>
      <c r="F604" s="26"/>
      <c r="G604" s="27"/>
      <c r="H604" s="72"/>
      <c r="I604" s="70"/>
    </row>
    <row r="605" spans="1:9">
      <c r="A605" s="70"/>
      <c r="B605" s="70"/>
      <c r="C605" s="70"/>
      <c r="D605" s="70"/>
      <c r="E605" s="70"/>
      <c r="F605" s="71"/>
      <c r="G605" s="48"/>
      <c r="H605" s="72"/>
      <c r="I605" s="70"/>
    </row>
    <row r="606" spans="1:9">
      <c r="A606" s="70"/>
      <c r="B606" s="70"/>
      <c r="C606" s="70"/>
      <c r="D606" s="70"/>
      <c r="E606" s="70"/>
      <c r="F606" s="71"/>
      <c r="G606" s="82"/>
      <c r="H606" s="72"/>
      <c r="I606" s="70"/>
    </row>
    <row r="607" spans="1:9">
      <c r="A607" s="70"/>
      <c r="B607" s="70"/>
      <c r="C607" s="70"/>
      <c r="D607" s="70"/>
      <c r="E607" s="70"/>
      <c r="F607" s="26"/>
      <c r="G607" s="27"/>
      <c r="H607" s="72"/>
      <c r="I607" s="70"/>
    </row>
    <row r="608" spans="1:9">
      <c r="A608" s="70"/>
      <c r="B608" s="70"/>
      <c r="C608" s="70"/>
      <c r="D608" s="70"/>
      <c r="E608" s="70"/>
      <c r="F608" s="71"/>
      <c r="G608" s="82"/>
      <c r="H608" s="72"/>
      <c r="I608" s="70"/>
    </row>
    <row r="609" spans="1:9">
      <c r="A609" s="70"/>
      <c r="B609" s="70"/>
      <c r="C609" s="70"/>
      <c r="D609" s="70"/>
      <c r="E609" s="70"/>
      <c r="F609" s="80"/>
      <c r="G609" s="82"/>
      <c r="H609" s="72"/>
      <c r="I609" s="70"/>
    </row>
    <row r="610" spans="1:9">
      <c r="A610" s="70"/>
      <c r="B610" s="70"/>
      <c r="C610" s="70"/>
      <c r="D610" s="70"/>
      <c r="E610" s="70"/>
      <c r="F610" s="26"/>
      <c r="G610" s="27"/>
      <c r="H610" s="72"/>
      <c r="I610" s="70"/>
    </row>
    <row r="611" spans="1:9">
      <c r="A611" s="70"/>
      <c r="B611" s="70"/>
      <c r="C611" s="70"/>
      <c r="D611" s="70"/>
      <c r="E611" s="70"/>
      <c r="F611" s="71"/>
      <c r="G611" s="82"/>
      <c r="H611" s="72"/>
      <c r="I611" s="70"/>
    </row>
    <row r="612" spans="1:9">
      <c r="A612" s="70"/>
      <c r="B612" s="70"/>
      <c r="C612" s="70"/>
      <c r="D612" s="70"/>
      <c r="E612" s="70"/>
      <c r="F612" s="26"/>
      <c r="G612" s="27"/>
      <c r="H612" s="72"/>
      <c r="I612" s="70"/>
    </row>
    <row r="613" spans="1:9">
      <c r="A613" s="70"/>
      <c r="B613" s="70"/>
      <c r="C613" s="70"/>
      <c r="D613" s="70"/>
      <c r="E613" s="70"/>
      <c r="F613" s="26"/>
      <c r="G613" s="27"/>
      <c r="H613" s="72"/>
      <c r="I613" s="70"/>
    </row>
    <row r="614" spans="1:9">
      <c r="A614" s="70"/>
      <c r="B614" s="70"/>
      <c r="C614" s="70"/>
      <c r="D614" s="70"/>
      <c r="E614" s="70"/>
      <c r="F614" s="71"/>
      <c r="G614" s="82"/>
      <c r="H614" s="72"/>
      <c r="I614" s="70"/>
    </row>
    <row r="615" spans="1:9">
      <c r="A615" s="70"/>
      <c r="B615" s="70"/>
      <c r="C615" s="70"/>
      <c r="D615" s="70"/>
      <c r="E615" s="70"/>
      <c r="F615" s="26"/>
      <c r="G615" s="27"/>
      <c r="H615" s="72"/>
      <c r="I615" s="70"/>
    </row>
    <row r="616" spans="1:9">
      <c r="A616" s="70"/>
      <c r="B616" s="70"/>
      <c r="C616" s="70"/>
      <c r="D616" s="70"/>
      <c r="E616" s="70"/>
      <c r="F616" s="71"/>
      <c r="G616" s="48"/>
      <c r="H616" s="81"/>
      <c r="I616" s="70"/>
    </row>
    <row r="617" spans="1:9">
      <c r="A617" s="70"/>
      <c r="B617" s="70"/>
      <c r="C617" s="70"/>
      <c r="D617" s="70"/>
      <c r="E617" s="70"/>
      <c r="F617" s="71"/>
      <c r="G617" s="82"/>
      <c r="H617" s="72"/>
      <c r="I617" s="70"/>
    </row>
    <row r="618" spans="1:9">
      <c r="A618" s="70"/>
      <c r="B618" s="70"/>
      <c r="C618" s="70"/>
      <c r="I618" s="70"/>
    </row>
    <row r="619" spans="1:9">
      <c r="A619" s="70"/>
      <c r="B619" s="70"/>
      <c r="C619" s="70"/>
      <c r="I619" s="70"/>
    </row>
    <row r="620" spans="1:9">
      <c r="A620" s="70"/>
      <c r="B620" s="70"/>
      <c r="C620" s="70"/>
      <c r="I620" s="70"/>
    </row>
    <row r="621" spans="1:9">
      <c r="A621" s="70"/>
      <c r="B621" s="70"/>
      <c r="C621" s="70"/>
      <c r="D621" s="70"/>
      <c r="E621" s="70"/>
      <c r="F621" s="70"/>
      <c r="G621" s="70"/>
      <c r="H621" s="70"/>
      <c r="I621" s="70"/>
    </row>
    <row r="622" spans="1:9">
      <c r="A622" s="83"/>
      <c r="B622" s="83"/>
      <c r="C622" s="83"/>
      <c r="D622" s="83"/>
      <c r="E622" s="83"/>
      <c r="F622" s="83"/>
      <c r="G622" s="83"/>
      <c r="H622" s="83"/>
      <c r="I622" s="83"/>
    </row>
    <row r="623" spans="1:9">
      <c r="A623" s="83"/>
      <c r="B623" s="83"/>
      <c r="C623" s="83"/>
      <c r="D623" s="83"/>
      <c r="E623" s="83"/>
      <c r="F623" s="83"/>
      <c r="G623" s="83"/>
      <c r="H623" s="83"/>
      <c r="I623" s="83"/>
    </row>
    <row r="624" spans="1:9">
      <c r="A624" s="83"/>
      <c r="B624" s="83"/>
      <c r="C624" s="83"/>
      <c r="D624" s="83"/>
      <c r="E624" s="83"/>
      <c r="F624" s="83"/>
      <c r="G624" s="83"/>
      <c r="H624" s="83"/>
      <c r="I624" s="83"/>
    </row>
    <row r="625" spans="1:9">
      <c r="A625" s="83"/>
      <c r="B625" s="83"/>
      <c r="C625" s="83"/>
      <c r="D625" s="83"/>
      <c r="E625" s="83"/>
      <c r="F625" s="83"/>
      <c r="G625" s="83"/>
      <c r="H625" s="83"/>
      <c r="I625" s="83"/>
    </row>
    <row r="626" spans="1:9">
      <c r="A626" s="83"/>
      <c r="B626" s="83"/>
      <c r="C626" s="83"/>
      <c r="D626" s="83"/>
      <c r="E626" s="83"/>
      <c r="F626" s="83"/>
      <c r="G626" s="83"/>
      <c r="H626" s="83"/>
      <c r="I626" s="83"/>
    </row>
    <row r="627" spans="1:9">
      <c r="A627" s="83"/>
      <c r="B627" s="83"/>
      <c r="C627" s="83"/>
      <c r="D627" s="83"/>
      <c r="E627" s="83"/>
      <c r="F627" s="83"/>
      <c r="G627" s="83"/>
      <c r="H627" s="83"/>
      <c r="I627" s="83"/>
    </row>
  </sheetData>
  <pageMargins left="0.7" right="0.7" top="0.75" bottom="0.75" header="0.3" footer="0.3"/>
  <pageSetup scale="74" fitToHeight="0" orientation="portrait" r:id="rId1"/>
  <headerFooter>
    <oddHeader>&amp;RPage 8.4.22</oddHeader>
  </headerFooter>
  <ignoredErrors>
    <ignoredError sqref="B9:B11 B1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2020-04-01T07:00:00+00:00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09046161-2980-49D1-A231-FC0E8411B641}"/>
</file>

<file path=customXml/itemProps2.xml><?xml version="1.0" encoding="utf-8"?>
<ds:datastoreItem xmlns:ds="http://schemas.openxmlformats.org/officeDocument/2006/customXml" ds:itemID="{DDDBE0CF-4E3A-4543-A33C-513A1CC18C09}"/>
</file>

<file path=customXml/itemProps3.xml><?xml version="1.0" encoding="utf-8"?>
<ds:datastoreItem xmlns:ds="http://schemas.openxmlformats.org/officeDocument/2006/customXml" ds:itemID="{05EDB314-9D97-4D0E-B16F-87C3C40FFDA3}"/>
</file>

<file path=customXml/itemProps4.xml><?xml version="1.0" encoding="utf-8"?>
<ds:datastoreItem xmlns:ds="http://schemas.openxmlformats.org/officeDocument/2006/customXml" ds:itemID="{22FC6917-E35F-4F67-BB3B-31E53BF706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Page 8.4</vt:lpstr>
      <vt:lpstr>Page 8.4.1</vt:lpstr>
      <vt:lpstr>Page 8.4.2</vt:lpstr>
      <vt:lpstr>Page 8.4.3</vt:lpstr>
      <vt:lpstr>Page 8.4.4 - 8.4.5</vt:lpstr>
      <vt:lpstr>Pages 8.4.6 - 8.4.19</vt:lpstr>
      <vt:lpstr>Page 8.4.20</vt:lpstr>
      <vt:lpstr>Page 8.4.21</vt:lpstr>
      <vt:lpstr>Page 8.4.22</vt:lpstr>
      <vt:lpstr>Page 8.4.23</vt:lpstr>
      <vt:lpstr>Page 8.4.24 - 8.4.25</vt:lpstr>
      <vt:lpstr>Page 8.4.26</vt:lpstr>
      <vt:lpstr>Page 8.4.27</vt:lpstr>
      <vt:lpstr>Page 8.4.28</vt:lpstr>
      <vt:lpstr>'Page 8.4'!Print_Area</vt:lpstr>
      <vt:lpstr>'Page 8.4.1'!Print_Area</vt:lpstr>
      <vt:lpstr>'Page 8.4.2'!Print_Area</vt:lpstr>
      <vt:lpstr>'Page 8.4.20'!Print_Area</vt:lpstr>
      <vt:lpstr>'Page 8.4.21'!Print_Area</vt:lpstr>
      <vt:lpstr>'Page 8.4.22'!Print_Area</vt:lpstr>
      <vt:lpstr>'Page 8.4.23'!Print_Area</vt:lpstr>
      <vt:lpstr>'Page 8.4.24 - 8.4.25'!Print_Area</vt:lpstr>
      <vt:lpstr>'Page 8.4.26'!Print_Area</vt:lpstr>
      <vt:lpstr>'Page 8.4.27'!Print_Area</vt:lpstr>
      <vt:lpstr>'Page 8.4.28'!Print_Area</vt:lpstr>
      <vt:lpstr>'Page 8.4.3'!Print_Area</vt:lpstr>
      <vt:lpstr>'Page 8.4.4 - 8.4.5'!Print_Area</vt:lpstr>
      <vt:lpstr>'Pages 8.4.6 - 8.4.19'!Print_Area</vt:lpstr>
      <vt:lpstr>'Page 8.4.23'!Print_Titles</vt:lpstr>
      <vt:lpstr>'Page 8.4.24 - 8.4.25'!Print_Titles</vt:lpstr>
      <vt:lpstr>'Page 8.4.4 - 8.4.5'!Print_Titles</vt:lpstr>
      <vt:lpstr>'Pages 8.4.6 - 8.4.19'!Print_Titles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2019-11-26T21:23:48Z</dcterms:created>
  <dcterms:modified xsi:type="dcterms:W3CDTF">2019-12-19T23:37:05Z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