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2023 IRP\1 - Document\DATA DISCS\PUBLIC\Chapters and Appendix\CH8 - Modeling and Portfolio Evaluation\"/>
    </mc:Choice>
  </mc:AlternateContent>
  <xr:revisionPtr revIDLastSave="0" documentId="13_ncr:1_{A78A933E-0D9E-4780-9CB0-482776A6F264}" xr6:coauthVersionLast="47" xr6:coauthVersionMax="47" xr10:uidLastSave="{00000000-0000-0000-0000-000000000000}"/>
  <bookViews>
    <workbookView xWindow="28702" yWindow="-98" windowWidth="28995" windowHeight="15796" xr2:uid="{00000000-000D-0000-FFFF-FFFF00000000}"/>
  </bookViews>
  <sheets>
    <sheet name="Figure 8.6_Peak" sheetId="35" r:id="rId1"/>
    <sheet name="Figure 8.6_Energy" sheetId="3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36" l="1"/>
  <c r="E40" i="36"/>
  <c r="A40" i="36"/>
  <c r="B39" i="36"/>
  <c r="A39" i="36"/>
  <c r="B36" i="36"/>
  <c r="E35" i="36"/>
  <c r="B35" i="36"/>
  <c r="B32" i="36"/>
  <c r="B31" i="36"/>
  <c r="A28" i="36"/>
  <c r="E27" i="36"/>
  <c r="P23" i="36"/>
  <c r="O23" i="36"/>
  <c r="N23" i="36"/>
  <c r="M23" i="36"/>
  <c r="L23" i="36"/>
  <c r="K23" i="36"/>
  <c r="J23" i="36"/>
  <c r="L22" i="36"/>
  <c r="P22" i="36"/>
  <c r="O22" i="36"/>
  <c r="N22" i="36"/>
  <c r="K22" i="36"/>
  <c r="M22" i="36"/>
  <c r="J22" i="36"/>
  <c r="H46" i="36"/>
  <c r="G46" i="36"/>
  <c r="D46" i="36"/>
  <c r="C46" i="36"/>
  <c r="K21" i="36"/>
  <c r="J21" i="36"/>
  <c r="P20" i="36"/>
  <c r="H45" i="36"/>
  <c r="G45" i="36"/>
  <c r="F45" i="36"/>
  <c r="M20" i="36"/>
  <c r="C45" i="36"/>
  <c r="B45" i="36"/>
  <c r="J20" i="36"/>
  <c r="H44" i="36"/>
  <c r="G44" i="36"/>
  <c r="F44" i="36"/>
  <c r="E44" i="36"/>
  <c r="B44" i="36"/>
  <c r="J19" i="36"/>
  <c r="P18" i="36"/>
  <c r="H43" i="36"/>
  <c r="G43" i="36"/>
  <c r="F43" i="36"/>
  <c r="E43" i="36"/>
  <c r="D43" i="36"/>
  <c r="B43" i="36"/>
  <c r="J18" i="36"/>
  <c r="H42" i="36"/>
  <c r="G42" i="36"/>
  <c r="F42" i="36"/>
  <c r="E42" i="36"/>
  <c r="D42" i="36"/>
  <c r="C42" i="36"/>
  <c r="O17" i="36"/>
  <c r="J17" i="36"/>
  <c r="H41" i="36"/>
  <c r="G41" i="36"/>
  <c r="F41" i="36"/>
  <c r="E41" i="36"/>
  <c r="D41" i="36"/>
  <c r="C41" i="36"/>
  <c r="O16" i="36"/>
  <c r="A41" i="36"/>
  <c r="H40" i="36"/>
  <c r="G40" i="36"/>
  <c r="F40" i="36"/>
  <c r="M15" i="36"/>
  <c r="D40" i="36"/>
  <c r="C40" i="36"/>
  <c r="B40" i="36"/>
  <c r="J15" i="36"/>
  <c r="H39" i="36"/>
  <c r="F39" i="36"/>
  <c r="E39" i="36"/>
  <c r="D39" i="36"/>
  <c r="L14" i="36"/>
  <c r="J14" i="36"/>
  <c r="O13" i="36"/>
  <c r="H38" i="36"/>
  <c r="G38" i="36"/>
  <c r="N13" i="36"/>
  <c r="E38" i="36"/>
  <c r="D38" i="36"/>
  <c r="C38" i="36"/>
  <c r="M13" i="36"/>
  <c r="J13" i="36"/>
  <c r="H37" i="36"/>
  <c r="G37" i="36"/>
  <c r="F37" i="36"/>
  <c r="D37" i="36"/>
  <c r="C37" i="36"/>
  <c r="J12" i="36"/>
  <c r="H36" i="36"/>
  <c r="G36" i="36"/>
  <c r="F36" i="36"/>
  <c r="E36" i="36"/>
  <c r="L11" i="36"/>
  <c r="C36" i="36"/>
  <c r="K11" i="36"/>
  <c r="J11" i="36"/>
  <c r="N10" i="36"/>
  <c r="L10" i="36"/>
  <c r="H35" i="36"/>
  <c r="G35" i="36"/>
  <c r="F35" i="36"/>
  <c r="M10" i="36"/>
  <c r="D35" i="36"/>
  <c r="K10" i="36"/>
  <c r="J10" i="36"/>
  <c r="H34" i="36"/>
  <c r="G34" i="36"/>
  <c r="F34" i="36"/>
  <c r="E34" i="36"/>
  <c r="D34" i="36"/>
  <c r="C34" i="36"/>
  <c r="O9" i="36"/>
  <c r="J9" i="36"/>
  <c r="H33" i="36"/>
  <c r="G33" i="36"/>
  <c r="F33" i="36"/>
  <c r="E33" i="36"/>
  <c r="D33" i="36"/>
  <c r="C33" i="36"/>
  <c r="P8" i="36"/>
  <c r="J8" i="36"/>
  <c r="H32" i="36"/>
  <c r="G32" i="36"/>
  <c r="F32" i="36"/>
  <c r="M7" i="36"/>
  <c r="D32" i="36"/>
  <c r="C32" i="36"/>
  <c r="O7" i="36"/>
  <c r="J7" i="36"/>
  <c r="H31" i="36"/>
  <c r="O6" i="36"/>
  <c r="F31" i="36"/>
  <c r="E31" i="36"/>
  <c r="D31" i="36"/>
  <c r="J6" i="36"/>
  <c r="H30" i="36"/>
  <c r="G30" i="36"/>
  <c r="N5" i="36"/>
  <c r="E30" i="36"/>
  <c r="D30" i="36"/>
  <c r="C30" i="36"/>
  <c r="J5" i="36"/>
  <c r="P4" i="36"/>
  <c r="N4" i="36"/>
  <c r="H29" i="36"/>
  <c r="G29" i="36"/>
  <c r="F29" i="36"/>
  <c r="M4" i="36"/>
  <c r="D29" i="36"/>
  <c r="C29" i="36"/>
  <c r="L4" i="36"/>
  <c r="J4" i="36"/>
  <c r="O3" i="36"/>
  <c r="H28" i="36"/>
  <c r="G28" i="36"/>
  <c r="F28" i="36"/>
  <c r="E28" i="36"/>
  <c r="L3" i="36"/>
  <c r="C28" i="36"/>
  <c r="B28" i="36"/>
  <c r="J3" i="36"/>
  <c r="H27" i="36"/>
  <c r="G27" i="36"/>
  <c r="F27" i="36"/>
  <c r="D27" i="36"/>
  <c r="B27" i="36"/>
  <c r="J2" i="36"/>
  <c r="K21" i="35"/>
  <c r="J21" i="35"/>
  <c r="P20" i="35"/>
  <c r="T20" i="35"/>
  <c r="O20" i="35"/>
  <c r="R20" i="35"/>
  <c r="S20" i="35"/>
  <c r="L20" i="35"/>
  <c r="J20" i="35"/>
  <c r="O19" i="35"/>
  <c r="R19" i="35"/>
  <c r="S19" i="35"/>
  <c r="L19" i="35"/>
  <c r="J19" i="35"/>
  <c r="N18" i="35"/>
  <c r="T18" i="35"/>
  <c r="U18" i="35"/>
  <c r="R18" i="35"/>
  <c r="L18" i="35"/>
  <c r="J18" i="35"/>
  <c r="P17" i="35"/>
  <c r="N17" i="35"/>
  <c r="J17" i="35"/>
  <c r="U16" i="35"/>
  <c r="O16" i="35"/>
  <c r="T16" i="35"/>
  <c r="R16" i="35"/>
  <c r="S16" i="35"/>
  <c r="L16" i="35"/>
  <c r="K16" i="35"/>
  <c r="J16" i="35"/>
  <c r="S15" i="35"/>
  <c r="L15" i="35"/>
  <c r="T15" i="35"/>
  <c r="U15" i="35"/>
  <c r="N15" i="35"/>
  <c r="K15" i="35"/>
  <c r="J15" i="35"/>
  <c r="L14" i="35"/>
  <c r="O14" i="35"/>
  <c r="J14" i="35"/>
  <c r="T13" i="35"/>
  <c r="U13" i="35"/>
  <c r="R13" i="35"/>
  <c r="S13" i="35"/>
  <c r="L13" i="35"/>
  <c r="K13" i="35"/>
  <c r="J13" i="35"/>
  <c r="T12" i="35"/>
  <c r="N12" i="35"/>
  <c r="J12" i="35"/>
  <c r="R11" i="35"/>
  <c r="J11" i="35"/>
  <c r="L10" i="35"/>
  <c r="J10" i="35"/>
  <c r="R9" i="35"/>
  <c r="M9" i="35"/>
  <c r="O9" i="35"/>
  <c r="J9" i="35"/>
  <c r="L8" i="35"/>
  <c r="T8" i="35"/>
  <c r="U8" i="35"/>
  <c r="R8" i="35"/>
  <c r="K8" i="35"/>
  <c r="J8" i="35"/>
  <c r="O7" i="35"/>
  <c r="M7" i="35"/>
  <c r="L7" i="35"/>
  <c r="K7" i="35"/>
  <c r="J7" i="35"/>
  <c r="U6" i="35"/>
  <c r="R6" i="35"/>
  <c r="S6" i="35"/>
  <c r="L6" i="35"/>
  <c r="J6" i="35"/>
  <c r="P5" i="35"/>
  <c r="M5" i="35"/>
  <c r="R5" i="35"/>
  <c r="S5" i="35"/>
  <c r="J5" i="35"/>
  <c r="S4" i="35"/>
  <c r="P4" i="35"/>
  <c r="T4" i="35"/>
  <c r="O4" i="35"/>
  <c r="R4" i="35"/>
  <c r="L4" i="35"/>
  <c r="J4" i="35"/>
  <c r="O3" i="35"/>
  <c r="S3" i="35"/>
  <c r="L3" i="35"/>
  <c r="J3" i="35"/>
  <c r="T2" i="35"/>
  <c r="R2" i="35"/>
  <c r="M2" i="35"/>
  <c r="L2" i="35"/>
  <c r="J2" i="35"/>
  <c r="S14" i="35" l="1"/>
  <c r="O21" i="35"/>
  <c r="L12" i="36"/>
  <c r="O12" i="36"/>
  <c r="M18" i="36"/>
  <c r="U2" i="35"/>
  <c r="T5" i="35"/>
  <c r="O5" i="35"/>
  <c r="S7" i="35"/>
  <c r="P12" i="35"/>
  <c r="K14" i="35"/>
  <c r="U14" i="35"/>
  <c r="R17" i="35"/>
  <c r="L2" i="36"/>
  <c r="O4" i="36"/>
  <c r="P12" i="36"/>
  <c r="O14" i="36"/>
  <c r="K18" i="36"/>
  <c r="N18" i="36"/>
  <c r="L20" i="36"/>
  <c r="O21" i="36"/>
  <c r="A32" i="36"/>
  <c r="A36" i="36"/>
  <c r="A29" i="36"/>
  <c r="N2" i="35"/>
  <c r="L5" i="35"/>
  <c r="N7" i="35"/>
  <c r="N8" i="35"/>
  <c r="M10" i="35"/>
  <c r="S12" i="35"/>
  <c r="O15" i="35"/>
  <c r="P18" i="35"/>
  <c r="S21" i="35"/>
  <c r="K2" i="36"/>
  <c r="N2" i="36"/>
  <c r="O5" i="36"/>
  <c r="P10" i="36"/>
  <c r="M12" i="36"/>
  <c r="M19" i="36"/>
  <c r="B29" i="36"/>
  <c r="E32" i="36"/>
  <c r="A37" i="36"/>
  <c r="M2" i="36"/>
  <c r="P2" i="35"/>
  <c r="P6" i="35"/>
  <c r="U7" i="35"/>
  <c r="O8" i="35"/>
  <c r="R10" i="35"/>
  <c r="L11" i="35"/>
  <c r="L12" i="35"/>
  <c r="M13" i="35"/>
  <c r="R14" i="35"/>
  <c r="R21" i="35"/>
  <c r="P2" i="36"/>
  <c r="M5" i="36"/>
  <c r="L6" i="36"/>
  <c r="M11" i="36"/>
  <c r="N14" i="36"/>
  <c r="P14" i="36"/>
  <c r="N19" i="36"/>
  <c r="A30" i="36"/>
  <c r="A34" i="36"/>
  <c r="B37" i="36"/>
  <c r="A45" i="36"/>
  <c r="P10" i="35"/>
  <c r="R12" i="35"/>
  <c r="K6" i="35"/>
  <c r="T7" i="35"/>
  <c r="P9" i="35"/>
  <c r="U10" i="35"/>
  <c r="S11" i="35"/>
  <c r="O13" i="35"/>
  <c r="M17" i="35"/>
  <c r="P19" i="35"/>
  <c r="N20" i="35"/>
  <c r="U21" i="35"/>
  <c r="M3" i="36"/>
  <c r="N6" i="36"/>
  <c r="P6" i="36"/>
  <c r="N11" i="36"/>
  <c r="K14" i="36"/>
  <c r="K19" i="36"/>
  <c r="O19" i="36"/>
  <c r="M21" i="36"/>
  <c r="A27" i="36"/>
  <c r="A38" i="36"/>
  <c r="A42" i="36"/>
  <c r="L21" i="35"/>
  <c r="M3" i="35"/>
  <c r="N4" i="35"/>
  <c r="U5" i="35"/>
  <c r="S8" i="35"/>
  <c r="T10" i="35"/>
  <c r="P13" i="35"/>
  <c r="P14" i="35"/>
  <c r="M15" i="35"/>
  <c r="N16" i="35"/>
  <c r="M18" i="35"/>
  <c r="T21" i="35"/>
  <c r="K3" i="36"/>
  <c r="N3" i="36"/>
  <c r="K6" i="36"/>
  <c r="O11" i="36"/>
  <c r="O15" i="36"/>
  <c r="N16" i="36"/>
  <c r="L19" i="36"/>
  <c r="N20" i="36"/>
  <c r="N21" i="36"/>
  <c r="A31" i="36"/>
  <c r="A35" i="36"/>
  <c r="A46" i="36"/>
  <c r="N10" i="35"/>
  <c r="O11" i="35"/>
  <c r="O12" i="35"/>
  <c r="O17" i="35"/>
  <c r="M21" i="35"/>
  <c r="N8" i="36"/>
  <c r="N12" i="36"/>
  <c r="L18" i="36"/>
  <c r="K20" i="36"/>
  <c r="O20" i="36"/>
  <c r="A43" i="36"/>
  <c r="E46" i="36"/>
  <c r="A33" i="36"/>
  <c r="K8" i="36"/>
  <c r="L9" i="36"/>
  <c r="P13" i="36"/>
  <c r="K16" i="36"/>
  <c r="L17" i="36"/>
  <c r="B33" i="36"/>
  <c r="B41" i="36"/>
  <c r="B42" i="36"/>
  <c r="B46" i="36"/>
  <c r="K7" i="36"/>
  <c r="L8" i="36"/>
  <c r="M9" i="36"/>
  <c r="K15" i="36"/>
  <c r="L16" i="36"/>
  <c r="M17" i="36"/>
  <c r="C27" i="36"/>
  <c r="C31" i="36"/>
  <c r="C35" i="36"/>
  <c r="C39" i="36"/>
  <c r="C43" i="36"/>
  <c r="C44" i="36"/>
  <c r="K9" i="36"/>
  <c r="J16" i="36"/>
  <c r="P5" i="36"/>
  <c r="P21" i="36"/>
  <c r="B30" i="36"/>
  <c r="B34" i="36"/>
  <c r="B38" i="36"/>
  <c r="O2" i="36"/>
  <c r="P3" i="36"/>
  <c r="L7" i="36"/>
  <c r="M8" i="36"/>
  <c r="N9" i="36"/>
  <c r="O10" i="36"/>
  <c r="P11" i="36"/>
  <c r="L15" i="36"/>
  <c r="M16" i="36"/>
  <c r="N17" i="36"/>
  <c r="O18" i="36"/>
  <c r="P19" i="36"/>
  <c r="D28" i="36"/>
  <c r="D36" i="36"/>
  <c r="D44" i="36"/>
  <c r="D45" i="36"/>
  <c r="K17" i="36"/>
  <c r="K4" i="36"/>
  <c r="L5" i="36"/>
  <c r="M6" i="36"/>
  <c r="N7" i="36"/>
  <c r="O8" i="36"/>
  <c r="P9" i="36"/>
  <c r="K12" i="36"/>
  <c r="L13" i="36"/>
  <c r="M14" i="36"/>
  <c r="N15" i="36"/>
  <c r="P17" i="36"/>
  <c r="L21" i="36"/>
  <c r="F30" i="36"/>
  <c r="F38" i="36"/>
  <c r="F46" i="36"/>
  <c r="K5" i="36"/>
  <c r="K13" i="36"/>
  <c r="E29" i="36"/>
  <c r="E37" i="36"/>
  <c r="E45" i="36"/>
  <c r="P16" i="36"/>
  <c r="G31" i="36"/>
  <c r="G39" i="36"/>
  <c r="P7" i="36"/>
  <c r="P15" i="36"/>
  <c r="T19" i="35"/>
  <c r="O2" i="35"/>
  <c r="U3" i="35"/>
  <c r="N5" i="35"/>
  <c r="T6" i="35"/>
  <c r="P7" i="35"/>
  <c r="M8" i="35"/>
  <c r="S9" i="35"/>
  <c r="O10" i="35"/>
  <c r="U11" i="35"/>
  <c r="N13" i="35"/>
  <c r="T14" i="35"/>
  <c r="P15" i="35"/>
  <c r="M16" i="35"/>
  <c r="S17" i="35"/>
  <c r="O18" i="35"/>
  <c r="U19" i="35"/>
  <c r="N21" i="35"/>
  <c r="K9" i="35"/>
  <c r="M11" i="35"/>
  <c r="K17" i="35"/>
  <c r="T17" i="35"/>
  <c r="M19" i="35"/>
  <c r="K11" i="35"/>
  <c r="K19" i="35"/>
  <c r="N3" i="35"/>
  <c r="K4" i="35"/>
  <c r="M6" i="35"/>
  <c r="L9" i="35"/>
  <c r="U9" i="35"/>
  <c r="N11" i="35"/>
  <c r="K12" i="35"/>
  <c r="M14" i="35"/>
  <c r="L17" i="35"/>
  <c r="U17" i="35"/>
  <c r="N19" i="35"/>
  <c r="K20" i="35"/>
  <c r="P21" i="35"/>
  <c r="K3" i="35"/>
  <c r="T9" i="35"/>
  <c r="R15" i="35"/>
  <c r="S2" i="35"/>
  <c r="U4" i="35"/>
  <c r="N6" i="35"/>
  <c r="P8" i="35"/>
  <c r="S10" i="35"/>
  <c r="U12" i="35"/>
  <c r="N14" i="35"/>
  <c r="P16" i="35"/>
  <c r="S18" i="35"/>
  <c r="U20" i="35"/>
  <c r="K2" i="35"/>
  <c r="P3" i="35"/>
  <c r="M4" i="35"/>
  <c r="O6" i="35"/>
  <c r="N9" i="35"/>
  <c r="K10" i="35"/>
  <c r="P11" i="35"/>
  <c r="M12" i="35"/>
  <c r="K18" i="35"/>
  <c r="M20" i="35"/>
  <c r="T3" i="35"/>
  <c r="T11" i="35"/>
  <c r="R7" i="35"/>
  <c r="R3" i="35"/>
  <c r="K5" i="35"/>
</calcChain>
</file>

<file path=xl/sharedStrings.xml><?xml version="1.0" encoding="utf-8"?>
<sst xmlns="http://schemas.openxmlformats.org/spreadsheetml/2006/main" count="41" uniqueCount="15">
  <si>
    <t>High</t>
  </si>
  <si>
    <t>Low</t>
  </si>
  <si>
    <t>Base</t>
  </si>
  <si>
    <t>20yr Norm</t>
  </si>
  <si>
    <t>1 in 20</t>
  </si>
  <si>
    <t>Low Load</t>
  </si>
  <si>
    <t>High Load</t>
  </si>
  <si>
    <t>Low PG</t>
  </si>
  <si>
    <t>High PG</t>
  </si>
  <si>
    <t>Vs Base</t>
  </si>
  <si>
    <t>1in20</t>
  </si>
  <si>
    <t>LPG</t>
  </si>
  <si>
    <t>HPG</t>
  </si>
  <si>
    <t>MWh</t>
  </si>
  <si>
    <t>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</si>
</sst>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2F4F4F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ont="0">
      <alignment readingOrder="1"/>
      <protection locked="0"/>
    </xf>
    <xf numFmtId="0" fontId="4" fillId="2" borderId="2" applyNumberFormat="0">
      <alignment readingOrder="1"/>
      <protection locked="0"/>
    </xf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166" fontId="0" fillId="0" borderId="0" xfId="4" applyNumberFormat="1" applyFont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6" fontId="0" fillId="0" borderId="0" xfId="4" applyNumberFormat="1" applyFont="1" applyFill="1"/>
    <xf numFmtId="164" fontId="0" fillId="0" borderId="0" xfId="0" applyNumberFormat="1" applyFill="1"/>
  </cellXfs>
  <cellStyles count="5">
    <cellStyle name="_DateRange" xfId="3" xr:uid="{00000000-0005-0000-0000-000000000000}"/>
    <cellStyle name="Comma" xfId="1" builtinId="3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BE4B48"/>
      <color rgb="FF4A7EBB"/>
      <color rgb="FFEC792B"/>
      <color rgb="FF8DB4E2"/>
      <color rgb="FF7D60A0"/>
      <color rgb="FF98B954"/>
      <color rgb="FF55BF8D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Coincident System Peak Load</a:t>
            </a:r>
            <a:endParaRPr lang="en-US" sz="11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Lit>
              <c:formatCode>General</c:formatCode>
              <c:ptCount val="20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  <c:pt idx="11">
                <c:v>2034</c:v>
              </c:pt>
              <c:pt idx="12">
                <c:v>2035</c:v>
              </c:pt>
              <c:pt idx="13">
                <c:v>2036</c:v>
              </c:pt>
              <c:pt idx="14">
                <c:v>2037</c:v>
              </c:pt>
              <c:pt idx="15">
                <c:v>2038</c:v>
              </c:pt>
              <c:pt idx="16">
                <c:v>2039</c:v>
              </c:pt>
              <c:pt idx="17">
                <c:v>2040</c:v>
              </c:pt>
              <c:pt idx="18">
                <c:v>2041</c:v>
              </c:pt>
              <c:pt idx="19">
                <c:v>2042</c:v>
              </c:pt>
            </c:numLit>
          </c:cat>
          <c:val>
            <c:numLit>
              <c:formatCode>General</c:formatCode>
              <c:ptCount val="20"/>
              <c:pt idx="0">
                <c:v>11033.038</c:v>
              </c:pt>
              <c:pt idx="1">
                <c:v>11427.393</c:v>
              </c:pt>
              <c:pt idx="2">
                <c:v>11746.891000000001</c:v>
              </c:pt>
              <c:pt idx="3">
                <c:v>11758.166000000001</c:v>
              </c:pt>
              <c:pt idx="4">
                <c:v>12051.384999999998</c:v>
              </c:pt>
              <c:pt idx="5">
                <c:v>12484.837</c:v>
              </c:pt>
              <c:pt idx="6">
                <c:v>12682.932999999999</c:v>
              </c:pt>
              <c:pt idx="7">
                <c:v>12815.473999999998</c:v>
              </c:pt>
              <c:pt idx="8">
                <c:v>13122.623</c:v>
              </c:pt>
              <c:pt idx="9">
                <c:v>13208.785</c:v>
              </c:pt>
              <c:pt idx="10">
                <c:v>13347.302</c:v>
              </c:pt>
              <c:pt idx="11">
                <c:v>13512.467999999999</c:v>
              </c:pt>
              <c:pt idx="12">
                <c:v>13691.7</c:v>
              </c:pt>
              <c:pt idx="13">
                <c:v>13953.233</c:v>
              </c:pt>
              <c:pt idx="14">
                <c:v>14117.739</c:v>
              </c:pt>
              <c:pt idx="15">
                <c:v>14299.511999999999</c:v>
              </c:pt>
              <c:pt idx="16">
                <c:v>14463.567999999999</c:v>
              </c:pt>
              <c:pt idx="17">
                <c:v>14671.815000000001</c:v>
              </c:pt>
              <c:pt idx="18">
                <c:v>14881.868999999999</c:v>
              </c:pt>
              <c:pt idx="19">
                <c:v>15186.938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28-4E0D-83E5-25CAC8851CC2}"/>
            </c:ext>
          </c:extLst>
        </c:ser>
        <c:ser>
          <c:idx val="1"/>
          <c:order val="1"/>
          <c:tx>
            <c:v>20yr Norm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numLit>
              <c:formatCode>General</c:formatCode>
              <c:ptCount val="20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  <c:pt idx="11">
                <c:v>2034</c:v>
              </c:pt>
              <c:pt idx="12">
                <c:v>2035</c:v>
              </c:pt>
              <c:pt idx="13">
                <c:v>2036</c:v>
              </c:pt>
              <c:pt idx="14">
                <c:v>2037</c:v>
              </c:pt>
              <c:pt idx="15">
                <c:v>2038</c:v>
              </c:pt>
              <c:pt idx="16">
                <c:v>2039</c:v>
              </c:pt>
              <c:pt idx="17">
                <c:v>2040</c:v>
              </c:pt>
              <c:pt idx="18">
                <c:v>2041</c:v>
              </c:pt>
              <c:pt idx="19">
                <c:v>2042</c:v>
              </c:pt>
            </c:numLit>
          </c:cat>
          <c:val>
            <c:numLit>
              <c:formatCode>General</c:formatCode>
              <c:ptCount val="20"/>
              <c:pt idx="0">
                <c:v>11012.393</c:v>
              </c:pt>
              <c:pt idx="1">
                <c:v>11404.833999999999</c:v>
              </c:pt>
              <c:pt idx="2">
                <c:v>11730.751</c:v>
              </c:pt>
              <c:pt idx="3">
                <c:v>11715.621999999999</c:v>
              </c:pt>
              <c:pt idx="4">
                <c:v>11983.967999999999</c:v>
              </c:pt>
              <c:pt idx="5">
                <c:v>12389.881000000001</c:v>
              </c:pt>
              <c:pt idx="6">
                <c:v>12563.274000000001</c:v>
              </c:pt>
              <c:pt idx="7">
                <c:v>12669.905999999999</c:v>
              </c:pt>
              <c:pt idx="8">
                <c:v>12953.454</c:v>
              </c:pt>
              <c:pt idx="9">
                <c:v>13014.263999999999</c:v>
              </c:pt>
              <c:pt idx="10">
                <c:v>13126.99</c:v>
              </c:pt>
              <c:pt idx="11">
                <c:v>13267.52</c:v>
              </c:pt>
              <c:pt idx="12">
                <c:v>13421.797999999999</c:v>
              </c:pt>
              <c:pt idx="13">
                <c:v>13665.472</c:v>
              </c:pt>
              <c:pt idx="14">
                <c:v>13791.857</c:v>
              </c:pt>
              <c:pt idx="15">
                <c:v>13946.645</c:v>
              </c:pt>
              <c:pt idx="16">
                <c:v>14082.248</c:v>
              </c:pt>
              <c:pt idx="17">
                <c:v>14261.589</c:v>
              </c:pt>
              <c:pt idx="18">
                <c:v>14442.999</c:v>
              </c:pt>
              <c:pt idx="19">
                <c:v>14712.855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528-4E0D-83E5-25CAC8851CC2}"/>
            </c:ext>
          </c:extLst>
        </c:ser>
        <c:ser>
          <c:idx val="2"/>
          <c:order val="2"/>
          <c:tx>
            <c:v>1 in 20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Lit>
              <c:formatCode>General</c:formatCode>
              <c:ptCount val="20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  <c:pt idx="11">
                <c:v>2034</c:v>
              </c:pt>
              <c:pt idx="12">
                <c:v>2035</c:v>
              </c:pt>
              <c:pt idx="13">
                <c:v>2036</c:v>
              </c:pt>
              <c:pt idx="14">
                <c:v>2037</c:v>
              </c:pt>
              <c:pt idx="15">
                <c:v>2038</c:v>
              </c:pt>
              <c:pt idx="16">
                <c:v>2039</c:v>
              </c:pt>
              <c:pt idx="17">
                <c:v>2040</c:v>
              </c:pt>
              <c:pt idx="18">
                <c:v>2041</c:v>
              </c:pt>
              <c:pt idx="19">
                <c:v>2042</c:v>
              </c:pt>
            </c:numLit>
          </c:cat>
          <c:val>
            <c:numLit>
              <c:formatCode>General</c:formatCode>
              <c:ptCount val="20"/>
              <c:pt idx="0">
                <c:v>11700.428</c:v>
              </c:pt>
              <c:pt idx="1">
                <c:v>12094.307000000001</c:v>
              </c:pt>
              <c:pt idx="2">
                <c:v>12434.743</c:v>
              </c:pt>
              <c:pt idx="3">
                <c:v>12430.672999999999</c:v>
              </c:pt>
              <c:pt idx="4">
                <c:v>12724.544999999998</c:v>
              </c:pt>
              <c:pt idx="5">
                <c:v>13158.741</c:v>
              </c:pt>
              <c:pt idx="6">
                <c:v>13370.288999999999</c:v>
              </c:pt>
              <c:pt idx="7">
                <c:v>13505.151000000002</c:v>
              </c:pt>
              <c:pt idx="8">
                <c:v>13835.248</c:v>
              </c:pt>
              <c:pt idx="9">
                <c:v>13904.674999999999</c:v>
              </c:pt>
              <c:pt idx="10">
                <c:v>14047.305999999999</c:v>
              </c:pt>
              <c:pt idx="11">
                <c:v>14214.446</c:v>
              </c:pt>
              <c:pt idx="12">
                <c:v>14395.393</c:v>
              </c:pt>
              <c:pt idx="13">
                <c:v>14653.279</c:v>
              </c:pt>
              <c:pt idx="14">
                <c:v>14826.477999999999</c:v>
              </c:pt>
              <c:pt idx="15">
                <c:v>15010.866000000002</c:v>
              </c:pt>
              <c:pt idx="16">
                <c:v>15179.439999999999</c:v>
              </c:pt>
              <c:pt idx="17">
                <c:v>15389.186999999998</c:v>
              </c:pt>
              <c:pt idx="18">
                <c:v>15601.030999999999</c:v>
              </c:pt>
              <c:pt idx="19">
                <c:v>15932.415000000001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528-4E0D-83E5-25CAC8851CC2}"/>
            </c:ext>
          </c:extLst>
        </c:ser>
        <c:ser>
          <c:idx val="3"/>
          <c:order val="3"/>
          <c:tx>
            <c:v>Low Load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numLit>
              <c:formatCode>General</c:formatCode>
              <c:ptCount val="20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  <c:pt idx="11">
                <c:v>2034</c:v>
              </c:pt>
              <c:pt idx="12">
                <c:v>2035</c:v>
              </c:pt>
              <c:pt idx="13">
                <c:v>2036</c:v>
              </c:pt>
              <c:pt idx="14">
                <c:v>2037</c:v>
              </c:pt>
              <c:pt idx="15">
                <c:v>2038</c:v>
              </c:pt>
              <c:pt idx="16">
                <c:v>2039</c:v>
              </c:pt>
              <c:pt idx="17">
                <c:v>2040</c:v>
              </c:pt>
              <c:pt idx="18">
                <c:v>2041</c:v>
              </c:pt>
              <c:pt idx="19">
                <c:v>2042</c:v>
              </c:pt>
            </c:numLit>
          </c:cat>
          <c:val>
            <c:numLit>
              <c:formatCode>General</c:formatCode>
              <c:ptCount val="20"/>
              <c:pt idx="0">
                <c:v>10809.2</c:v>
              </c:pt>
              <c:pt idx="1">
                <c:v>11199.939</c:v>
              </c:pt>
              <c:pt idx="2">
                <c:v>11517.017</c:v>
              </c:pt>
              <c:pt idx="3">
                <c:v>11523.082999999999</c:v>
              </c:pt>
              <c:pt idx="4">
                <c:v>11808.148000000001</c:v>
              </c:pt>
              <c:pt idx="5">
                <c:v>12228.482</c:v>
              </c:pt>
              <c:pt idx="6">
                <c:v>12429.192999999999</c:v>
              </c:pt>
              <c:pt idx="7">
                <c:v>12550.212</c:v>
              </c:pt>
              <c:pt idx="8">
                <c:v>12847.331</c:v>
              </c:pt>
              <c:pt idx="9">
                <c:v>12921.093999999999</c:v>
              </c:pt>
              <c:pt idx="10">
                <c:v>13047.296999999999</c:v>
              </c:pt>
              <c:pt idx="11">
                <c:v>13203.721000000001</c:v>
              </c:pt>
              <c:pt idx="12">
                <c:v>13373.013999999999</c:v>
              </c:pt>
              <c:pt idx="13">
                <c:v>13620.981</c:v>
              </c:pt>
              <c:pt idx="14">
                <c:v>13769.168</c:v>
              </c:pt>
              <c:pt idx="15">
                <c:v>13944.456</c:v>
              </c:pt>
              <c:pt idx="16">
                <c:v>14103.675999999999</c:v>
              </c:pt>
              <c:pt idx="17">
                <c:v>14301.882000000001</c:v>
              </c:pt>
              <c:pt idx="18">
                <c:v>14508.723</c:v>
              </c:pt>
              <c:pt idx="19">
                <c:v>14824.410999999998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528-4E0D-83E5-25CAC8851CC2}"/>
            </c:ext>
          </c:extLst>
        </c:ser>
        <c:ser>
          <c:idx val="4"/>
          <c:order val="4"/>
          <c:tx>
            <c:v>High Load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Lit>
              <c:formatCode>General</c:formatCode>
              <c:ptCount val="20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  <c:pt idx="11">
                <c:v>2034</c:v>
              </c:pt>
              <c:pt idx="12">
                <c:v>2035</c:v>
              </c:pt>
              <c:pt idx="13">
                <c:v>2036</c:v>
              </c:pt>
              <c:pt idx="14">
                <c:v>2037</c:v>
              </c:pt>
              <c:pt idx="15">
                <c:v>2038</c:v>
              </c:pt>
              <c:pt idx="16">
                <c:v>2039</c:v>
              </c:pt>
              <c:pt idx="17">
                <c:v>2040</c:v>
              </c:pt>
              <c:pt idx="18">
                <c:v>2041</c:v>
              </c:pt>
              <c:pt idx="19">
                <c:v>2042</c:v>
              </c:pt>
            </c:numLit>
          </c:cat>
          <c:val>
            <c:numLit>
              <c:formatCode>General</c:formatCode>
              <c:ptCount val="20"/>
              <c:pt idx="0">
                <c:v>11245.948</c:v>
              </c:pt>
              <c:pt idx="1">
                <c:v>11646.182000000001</c:v>
              </c:pt>
              <c:pt idx="2">
                <c:v>11970.996000000001</c:v>
              </c:pt>
              <c:pt idx="3">
                <c:v>11995.151</c:v>
              </c:pt>
              <c:pt idx="4">
                <c:v>12303.853999999999</c:v>
              </c:pt>
              <c:pt idx="5">
                <c:v>12755.467999999999</c:v>
              </c:pt>
              <c:pt idx="6">
                <c:v>12972.132999999998</c:v>
              </c:pt>
              <c:pt idx="7">
                <c:v>13114.491999999998</c:v>
              </c:pt>
              <c:pt idx="8">
                <c:v>13436.655000000001</c:v>
              </c:pt>
              <c:pt idx="9">
                <c:v>13546.136999999999</c:v>
              </c:pt>
              <c:pt idx="10">
                <c:v>13706.911</c:v>
              </c:pt>
              <c:pt idx="11">
                <c:v>13895.309000000001</c:v>
              </c:pt>
              <c:pt idx="12">
                <c:v>14099.463</c:v>
              </c:pt>
              <c:pt idx="13">
                <c:v>14388.436</c:v>
              </c:pt>
              <c:pt idx="14">
                <c:v>14583.584999999999</c:v>
              </c:pt>
              <c:pt idx="15">
                <c:v>14795.14</c:v>
              </c:pt>
              <c:pt idx="16">
                <c:v>14991.548999999999</c:v>
              </c:pt>
              <c:pt idx="17">
                <c:v>15228.260999999999</c:v>
              </c:pt>
              <c:pt idx="18">
                <c:v>15466.652</c:v>
              </c:pt>
              <c:pt idx="19">
                <c:v>15802.546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528-4E0D-83E5-25CAC8851CC2}"/>
            </c:ext>
          </c:extLst>
        </c:ser>
        <c:ser>
          <c:idx val="5"/>
          <c:order val="5"/>
          <c:tx>
            <c:v>Low PG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cat>
            <c:numLit>
              <c:formatCode>General</c:formatCode>
              <c:ptCount val="20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  <c:pt idx="11">
                <c:v>2034</c:v>
              </c:pt>
              <c:pt idx="12">
                <c:v>2035</c:v>
              </c:pt>
              <c:pt idx="13">
                <c:v>2036</c:v>
              </c:pt>
              <c:pt idx="14">
                <c:v>2037</c:v>
              </c:pt>
              <c:pt idx="15">
                <c:v>2038</c:v>
              </c:pt>
              <c:pt idx="16">
                <c:v>2039</c:v>
              </c:pt>
              <c:pt idx="17">
                <c:v>2040</c:v>
              </c:pt>
              <c:pt idx="18">
                <c:v>2041</c:v>
              </c:pt>
              <c:pt idx="19">
                <c:v>2042</c:v>
              </c:pt>
            </c:numLit>
          </c:cat>
          <c:val>
            <c:numLit>
              <c:formatCode>General</c:formatCode>
              <c:ptCount val="20"/>
              <c:pt idx="0">
                <c:v>11034.992</c:v>
              </c:pt>
              <c:pt idx="1">
                <c:v>11433.41</c:v>
              </c:pt>
              <c:pt idx="2">
                <c:v>11758.264999999999</c:v>
              </c:pt>
              <c:pt idx="3">
                <c:v>11777.620999999999</c:v>
              </c:pt>
              <c:pt idx="4">
                <c:v>12081.636999999999</c:v>
              </c:pt>
              <c:pt idx="5">
                <c:v>12528.425999999999</c:v>
              </c:pt>
              <c:pt idx="6">
                <c:v>12741.306</c:v>
              </c:pt>
              <c:pt idx="7">
                <c:v>12879.060000000001</c:v>
              </c:pt>
              <c:pt idx="8">
                <c:v>13200.420000000002</c:v>
              </c:pt>
              <c:pt idx="9">
                <c:v>13305.821</c:v>
              </c:pt>
              <c:pt idx="10">
                <c:v>13464.113000000001</c:v>
              </c:pt>
              <c:pt idx="11">
                <c:v>13648.763000000003</c:v>
              </c:pt>
              <c:pt idx="12">
                <c:v>13848.076999999999</c:v>
              </c:pt>
              <c:pt idx="13">
                <c:v>14129.420999999998</c:v>
              </c:pt>
              <c:pt idx="14">
                <c:v>14313.795999999998</c:v>
              </c:pt>
              <c:pt idx="15">
                <c:v>14515.16</c:v>
              </c:pt>
              <c:pt idx="16">
                <c:v>14698.65</c:v>
              </c:pt>
              <c:pt idx="17">
                <c:v>14925.885999999999</c:v>
              </c:pt>
              <c:pt idx="18">
                <c:v>15155.528</c:v>
              </c:pt>
              <c:pt idx="19">
                <c:v>15479.832999999999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528-4E0D-83E5-25CAC8851CC2}"/>
            </c:ext>
          </c:extLst>
        </c:ser>
        <c:ser>
          <c:idx val="6"/>
          <c:order val="6"/>
          <c:tx>
            <c:v>High PG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Lit>
              <c:formatCode>General</c:formatCode>
              <c:ptCount val="20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</c:v>
              </c:pt>
              <c:pt idx="8">
                <c:v>2031</c:v>
              </c:pt>
              <c:pt idx="9">
                <c:v>2032</c:v>
              </c:pt>
              <c:pt idx="10">
                <c:v>2033</c:v>
              </c:pt>
              <c:pt idx="11">
                <c:v>2034</c:v>
              </c:pt>
              <c:pt idx="12">
                <c:v>2035</c:v>
              </c:pt>
              <c:pt idx="13">
                <c:v>2036</c:v>
              </c:pt>
              <c:pt idx="14">
                <c:v>2037</c:v>
              </c:pt>
              <c:pt idx="15">
                <c:v>2038</c:v>
              </c:pt>
              <c:pt idx="16">
                <c:v>2039</c:v>
              </c:pt>
              <c:pt idx="17">
                <c:v>2040</c:v>
              </c:pt>
              <c:pt idx="18">
                <c:v>2041</c:v>
              </c:pt>
              <c:pt idx="19">
                <c:v>2042</c:v>
              </c:pt>
            </c:numLit>
          </c:cat>
          <c:val>
            <c:numLit>
              <c:formatCode>General</c:formatCode>
              <c:ptCount val="20"/>
              <c:pt idx="0">
                <c:v>11032.303</c:v>
              </c:pt>
              <c:pt idx="1">
                <c:v>11424.748</c:v>
              </c:pt>
              <c:pt idx="2">
                <c:v>11741.356</c:v>
              </c:pt>
              <c:pt idx="3">
                <c:v>11747.877</c:v>
              </c:pt>
              <c:pt idx="4">
                <c:v>12033.636</c:v>
              </c:pt>
              <c:pt idx="5">
                <c:v>12455.936999999998</c:v>
              </c:pt>
              <c:pt idx="6">
                <c:v>12652.857</c:v>
              </c:pt>
              <c:pt idx="7">
                <c:v>12774.785</c:v>
              </c:pt>
              <c:pt idx="8">
                <c:v>13070.771000000001</c:v>
              </c:pt>
              <c:pt idx="9">
                <c:v>13145.563000000002</c:v>
              </c:pt>
              <c:pt idx="10">
                <c:v>13273.010999999999</c:v>
              </c:pt>
              <c:pt idx="11">
                <c:v>13428.23</c:v>
              </c:pt>
              <c:pt idx="12">
                <c:v>13597.891</c:v>
              </c:pt>
              <c:pt idx="13">
                <c:v>13850.065000000001</c:v>
              </c:pt>
              <c:pt idx="14">
                <c:v>14004.914000000001</c:v>
              </c:pt>
              <c:pt idx="15">
                <c:v>14180.343000000001</c:v>
              </c:pt>
              <c:pt idx="16">
                <c:v>14347.078000000001</c:v>
              </c:pt>
              <c:pt idx="17">
                <c:v>14552.373</c:v>
              </c:pt>
              <c:pt idx="18">
                <c:v>14765.431</c:v>
              </c:pt>
              <c:pt idx="19">
                <c:v>15085.076999999999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528-4E0D-83E5-25CAC885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632879"/>
        <c:axId val="2040624559"/>
      </c:lineChart>
      <c:catAx>
        <c:axId val="204063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624559"/>
        <c:crosses val="autoZero"/>
        <c:auto val="1"/>
        <c:lblAlgn val="ctr"/>
        <c:lblOffset val="100"/>
        <c:noMultiLvlLbl val="0"/>
      </c:catAx>
      <c:valAx>
        <c:axId val="2040624559"/>
        <c:scaling>
          <c:orientation val="minMax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MW</a:t>
                </a:r>
              </a:p>
            </c:rich>
          </c:tx>
          <c:layout>
            <c:manualLayout>
              <c:xMode val="edge"/>
              <c:yMode val="edge"/>
              <c:x val="2.6570009702676887E-2"/>
              <c:y val="0.456660544553064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63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System Energy Load</a:t>
            </a:r>
            <a:endParaRPr lang="en-US" sz="11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8.6_Energy'!$B$26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8.6_Energy'!$A$27:$A$46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8.6_Energy'!$B$27:$B$46</c:f>
              <c:numCache>
                <c:formatCode>#,##0</c:formatCode>
                <c:ptCount val="20"/>
                <c:pt idx="0">
                  <c:v>64032.929636000008</c:v>
                </c:pt>
                <c:pt idx="1">
                  <c:v>67499.266292</c:v>
                </c:pt>
                <c:pt idx="2">
                  <c:v>69805.060215000005</c:v>
                </c:pt>
                <c:pt idx="3">
                  <c:v>69938.418305999992</c:v>
                </c:pt>
                <c:pt idx="4">
                  <c:v>72649.770134000006</c:v>
                </c:pt>
                <c:pt idx="5">
                  <c:v>76681.129744000005</c:v>
                </c:pt>
                <c:pt idx="6">
                  <c:v>77919.275859999994</c:v>
                </c:pt>
                <c:pt idx="7">
                  <c:v>78811.837041999999</c:v>
                </c:pt>
                <c:pt idx="8">
                  <c:v>80380.69410600001</c:v>
                </c:pt>
                <c:pt idx="9">
                  <c:v>81321.782724999997</c:v>
                </c:pt>
                <c:pt idx="10">
                  <c:v>82222.227858999991</c:v>
                </c:pt>
                <c:pt idx="11">
                  <c:v>83351.536214000007</c:v>
                </c:pt>
                <c:pt idx="12">
                  <c:v>84549.966060999999</c:v>
                </c:pt>
                <c:pt idx="13">
                  <c:v>85984.861701000002</c:v>
                </c:pt>
                <c:pt idx="14">
                  <c:v>87179.751666000011</c:v>
                </c:pt>
                <c:pt idx="15">
                  <c:v>88585.256315999999</c:v>
                </c:pt>
                <c:pt idx="16">
                  <c:v>90027.163775999987</c:v>
                </c:pt>
                <c:pt idx="17">
                  <c:v>91644.104837999999</c:v>
                </c:pt>
                <c:pt idx="18">
                  <c:v>92996.551101000005</c:v>
                </c:pt>
                <c:pt idx="19">
                  <c:v>94591.130246999994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D-4189-A6D4-39EFA9AFBD0E}"/>
            </c:ext>
          </c:extLst>
        </c:ser>
        <c:ser>
          <c:idx val="1"/>
          <c:order val="1"/>
          <c:tx>
            <c:strRef>
              <c:f>'Figure 8.6_Energy'!$C$26</c:f>
              <c:strCache>
                <c:ptCount val="1"/>
                <c:pt idx="0">
                  <c:v>20yr Norm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8.6_Energy'!$A$27:$A$46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8.6_Energy'!$C$27:$C$46</c:f>
              <c:numCache>
                <c:formatCode>#,##0</c:formatCode>
                <c:ptCount val="20"/>
                <c:pt idx="0">
                  <c:v>64141.835993000001</c:v>
                </c:pt>
                <c:pt idx="1">
                  <c:v>67607.447467000005</c:v>
                </c:pt>
                <c:pt idx="2">
                  <c:v>69911.771777999995</c:v>
                </c:pt>
                <c:pt idx="3">
                  <c:v>70037.564779999986</c:v>
                </c:pt>
                <c:pt idx="4">
                  <c:v>72741.172301999992</c:v>
                </c:pt>
                <c:pt idx="5">
                  <c:v>76764.96607699999</c:v>
                </c:pt>
                <c:pt idx="6">
                  <c:v>77994.290603000001</c:v>
                </c:pt>
                <c:pt idx="7">
                  <c:v>78877.927511999995</c:v>
                </c:pt>
                <c:pt idx="8">
                  <c:v>80437.642510000005</c:v>
                </c:pt>
                <c:pt idx="9">
                  <c:v>81369.845434000003</c:v>
                </c:pt>
                <c:pt idx="10">
                  <c:v>82259.805622000014</c:v>
                </c:pt>
                <c:pt idx="11">
                  <c:v>83378.717837000018</c:v>
                </c:pt>
                <c:pt idx="12">
                  <c:v>84566.148579000001</c:v>
                </c:pt>
                <c:pt idx="13">
                  <c:v>85986.902537000002</c:v>
                </c:pt>
                <c:pt idx="14">
                  <c:v>87165.525458000004</c:v>
                </c:pt>
                <c:pt idx="15">
                  <c:v>88555.114613999991</c:v>
                </c:pt>
                <c:pt idx="16">
                  <c:v>89980.646038000006</c:v>
                </c:pt>
                <c:pt idx="17">
                  <c:v>91581.730284000005</c:v>
                </c:pt>
                <c:pt idx="18">
                  <c:v>92916.113847999994</c:v>
                </c:pt>
                <c:pt idx="19">
                  <c:v>94493.091813999999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D-4189-A6D4-39EFA9AFBD0E}"/>
            </c:ext>
          </c:extLst>
        </c:ser>
        <c:ser>
          <c:idx val="2"/>
          <c:order val="2"/>
          <c:tx>
            <c:strRef>
              <c:f>'Figure 8.6_Energy'!$D$26</c:f>
              <c:strCache>
                <c:ptCount val="1"/>
                <c:pt idx="0">
                  <c:v>1 in 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8.6_Energy'!$A$27:$A$46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8.6_Energy'!$D$27:$D$46</c:f>
              <c:numCache>
                <c:formatCode>#,##0</c:formatCode>
                <c:ptCount val="20"/>
                <c:pt idx="0">
                  <c:v>64032.941732999992</c:v>
                </c:pt>
                <c:pt idx="1">
                  <c:v>67499.235801999996</c:v>
                </c:pt>
                <c:pt idx="2">
                  <c:v>69805.057985000021</c:v>
                </c:pt>
                <c:pt idx="3">
                  <c:v>69938.413651999988</c:v>
                </c:pt>
                <c:pt idx="4">
                  <c:v>72649.766306999998</c:v>
                </c:pt>
                <c:pt idx="5">
                  <c:v>76681.146423999991</c:v>
                </c:pt>
                <c:pt idx="6">
                  <c:v>77919.262048000004</c:v>
                </c:pt>
                <c:pt idx="7">
                  <c:v>78811.824242000002</c:v>
                </c:pt>
                <c:pt idx="8">
                  <c:v>80380.693965999992</c:v>
                </c:pt>
                <c:pt idx="9">
                  <c:v>81321.78251400002</c:v>
                </c:pt>
                <c:pt idx="10">
                  <c:v>82222.232618999988</c:v>
                </c:pt>
                <c:pt idx="11">
                  <c:v>83351.554253999988</c:v>
                </c:pt>
                <c:pt idx="12">
                  <c:v>84549.953914999991</c:v>
                </c:pt>
                <c:pt idx="13">
                  <c:v>85984.850952000008</c:v>
                </c:pt>
                <c:pt idx="14">
                  <c:v>87179.754151999994</c:v>
                </c:pt>
                <c:pt idx="15">
                  <c:v>88585.257666000005</c:v>
                </c:pt>
                <c:pt idx="16">
                  <c:v>90027.170415999994</c:v>
                </c:pt>
                <c:pt idx="17">
                  <c:v>91644.112676000004</c:v>
                </c:pt>
                <c:pt idx="18">
                  <c:v>92996.535103999995</c:v>
                </c:pt>
                <c:pt idx="19">
                  <c:v>94591.133066000009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D-4189-A6D4-39EFA9AFBD0E}"/>
            </c:ext>
          </c:extLst>
        </c:ser>
        <c:ser>
          <c:idx val="3"/>
          <c:order val="3"/>
          <c:tx>
            <c:strRef>
              <c:f>'Figure 8.6_Energy'!$E$26</c:f>
              <c:strCache>
                <c:ptCount val="1"/>
                <c:pt idx="0">
                  <c:v>Low Load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8.6_Energy'!$A$27:$A$46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8.6_Energy'!$E$27:$E$46</c:f>
              <c:numCache>
                <c:formatCode>#,##0</c:formatCode>
                <c:ptCount val="20"/>
                <c:pt idx="0">
                  <c:v>62392.817995999998</c:v>
                </c:pt>
                <c:pt idx="1">
                  <c:v>65857.147268999994</c:v>
                </c:pt>
                <c:pt idx="2">
                  <c:v>68170.499092000013</c:v>
                </c:pt>
                <c:pt idx="3">
                  <c:v>68307.222240999996</c:v>
                </c:pt>
                <c:pt idx="4">
                  <c:v>71004.851301999995</c:v>
                </c:pt>
                <c:pt idx="5">
                  <c:v>74997.578435999996</c:v>
                </c:pt>
                <c:pt idx="6">
                  <c:v>76191.538633000004</c:v>
                </c:pt>
                <c:pt idx="7">
                  <c:v>77051.131634000005</c:v>
                </c:pt>
                <c:pt idx="8">
                  <c:v>78597.166838000005</c:v>
                </c:pt>
                <c:pt idx="9">
                  <c:v>79514.340737000006</c:v>
                </c:pt>
                <c:pt idx="10">
                  <c:v>80397.611327000006</c:v>
                </c:pt>
                <c:pt idx="11">
                  <c:v>81491.261459000001</c:v>
                </c:pt>
                <c:pt idx="12">
                  <c:v>82650.476983</c:v>
                </c:pt>
                <c:pt idx="13">
                  <c:v>84035.392389000001</c:v>
                </c:pt>
                <c:pt idx="14">
                  <c:v>85188.910417999999</c:v>
                </c:pt>
                <c:pt idx="15">
                  <c:v>86548.542478999996</c:v>
                </c:pt>
                <c:pt idx="16">
                  <c:v>87944.234528999994</c:v>
                </c:pt>
                <c:pt idx="17">
                  <c:v>89510.348074999987</c:v>
                </c:pt>
                <c:pt idx="18">
                  <c:v>90821.303073000003</c:v>
                </c:pt>
                <c:pt idx="19">
                  <c:v>92370.323958000008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CD-4189-A6D4-39EFA9AFBD0E}"/>
            </c:ext>
          </c:extLst>
        </c:ser>
        <c:ser>
          <c:idx val="4"/>
          <c:order val="4"/>
          <c:tx>
            <c:strRef>
              <c:f>'Figure 8.6_Energy'!$F$26</c:f>
              <c:strCache>
                <c:ptCount val="1"/>
                <c:pt idx="0">
                  <c:v>High Load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'Figure 8.6_Energy'!$A$27:$A$46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8.6_Energy'!$F$27:$F$46</c:f>
              <c:numCache>
                <c:formatCode>#,##0</c:formatCode>
                <c:ptCount val="20"/>
                <c:pt idx="0">
                  <c:v>65693.119759000008</c:v>
                </c:pt>
                <c:pt idx="1">
                  <c:v>69179.938784000013</c:v>
                </c:pt>
                <c:pt idx="2">
                  <c:v>71500.328150999994</c:v>
                </c:pt>
                <c:pt idx="3">
                  <c:v>71661.94843199999</c:v>
                </c:pt>
                <c:pt idx="4">
                  <c:v>74408.402687000009</c:v>
                </c:pt>
                <c:pt idx="5">
                  <c:v>78485.962629000001</c:v>
                </c:pt>
                <c:pt idx="6">
                  <c:v>79768.077055000002</c:v>
                </c:pt>
                <c:pt idx="7">
                  <c:v>80723.765455000001</c:v>
                </c:pt>
                <c:pt idx="8">
                  <c:v>82367.049298999991</c:v>
                </c:pt>
                <c:pt idx="9">
                  <c:v>83390.423825999998</c:v>
                </c:pt>
                <c:pt idx="10">
                  <c:v>84364.920060000004</c:v>
                </c:pt>
                <c:pt idx="11">
                  <c:v>85571.565406999987</c:v>
                </c:pt>
                <c:pt idx="12">
                  <c:v>86849.373196999994</c:v>
                </c:pt>
                <c:pt idx="13">
                  <c:v>88368.669604999988</c:v>
                </c:pt>
                <c:pt idx="14">
                  <c:v>89639.255541000006</c:v>
                </c:pt>
                <c:pt idx="15">
                  <c:v>91124.326335999998</c:v>
                </c:pt>
                <c:pt idx="16">
                  <c:v>92645.483847999989</c:v>
                </c:pt>
                <c:pt idx="17">
                  <c:v>94345.998835000006</c:v>
                </c:pt>
                <c:pt idx="18">
                  <c:v>95772.939226000017</c:v>
                </c:pt>
                <c:pt idx="19">
                  <c:v>97446.698953999992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CD-4189-A6D4-39EFA9AFBD0E}"/>
            </c:ext>
          </c:extLst>
        </c:ser>
        <c:ser>
          <c:idx val="5"/>
          <c:order val="5"/>
          <c:tx>
            <c:strRef>
              <c:f>'Figure 8.6_Energy'!$G$26</c:f>
              <c:strCache>
                <c:ptCount val="1"/>
                <c:pt idx="0">
                  <c:v>Low PG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'Figure 8.6_Energy'!$A$27:$A$46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8.6_Energy'!$G$27:$G$46</c:f>
              <c:numCache>
                <c:formatCode>#,##0</c:formatCode>
                <c:ptCount val="20"/>
                <c:pt idx="0">
                  <c:v>64037.840090999998</c:v>
                </c:pt>
                <c:pt idx="1">
                  <c:v>67514.449224999989</c:v>
                </c:pt>
                <c:pt idx="2">
                  <c:v>69833.834101999993</c:v>
                </c:pt>
                <c:pt idx="3">
                  <c:v>69987.671581000002</c:v>
                </c:pt>
                <c:pt idx="4">
                  <c:v>72726.444021999996</c:v>
                </c:pt>
                <c:pt idx="5">
                  <c:v>76791.891623000003</c:v>
                </c:pt>
                <c:pt idx="6">
                  <c:v>78070.810556000011</c:v>
                </c:pt>
                <c:pt idx="7">
                  <c:v>79018.70865</c:v>
                </c:pt>
                <c:pt idx="8">
                  <c:v>80653.738068999999</c:v>
                </c:pt>
                <c:pt idx="9">
                  <c:v>81663.874581999989</c:v>
                </c:pt>
                <c:pt idx="10">
                  <c:v>82634.214010000011</c:v>
                </c:pt>
                <c:pt idx="11">
                  <c:v>83832.656300000002</c:v>
                </c:pt>
                <c:pt idx="12">
                  <c:v>85101.849531</c:v>
                </c:pt>
                <c:pt idx="13">
                  <c:v>86606.826092999996</c:v>
                </c:pt>
                <c:pt idx="14">
                  <c:v>87871.098166000011</c:v>
                </c:pt>
                <c:pt idx="15">
                  <c:v>89345.261606</c:v>
                </c:pt>
                <c:pt idx="16">
                  <c:v>90855.151184000002</c:v>
                </c:pt>
                <c:pt idx="17">
                  <c:v>92539.550284000012</c:v>
                </c:pt>
                <c:pt idx="18">
                  <c:v>93959.093542000002</c:v>
                </c:pt>
                <c:pt idx="19">
                  <c:v>95620.587636000011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CD-4189-A6D4-39EFA9AFBD0E}"/>
            </c:ext>
          </c:extLst>
        </c:ser>
        <c:ser>
          <c:idx val="6"/>
          <c:order val="6"/>
          <c:tx>
            <c:strRef>
              <c:f>'Figure 8.6_Energy'!$H$26</c:f>
              <c:strCache>
                <c:ptCount val="1"/>
                <c:pt idx="0">
                  <c:v>High PG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'Figure 8.6_Energy'!$A$27:$A$46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8.6_Energy'!$H$27:$H$46</c:f>
              <c:numCache>
                <c:formatCode>#,##0</c:formatCode>
                <c:ptCount val="20"/>
                <c:pt idx="0">
                  <c:v>64030.863443000002</c:v>
                </c:pt>
                <c:pt idx="1">
                  <c:v>67491.852231000012</c:v>
                </c:pt>
                <c:pt idx="2">
                  <c:v>69789.607386000003</c:v>
                </c:pt>
                <c:pt idx="3">
                  <c:v>69909.583064999999</c:v>
                </c:pt>
                <c:pt idx="4">
                  <c:v>72599.537738999992</c:v>
                </c:pt>
                <c:pt idx="5">
                  <c:v>76598.925017000001</c:v>
                </c:pt>
                <c:pt idx="6">
                  <c:v>77797.162001999983</c:v>
                </c:pt>
                <c:pt idx="7">
                  <c:v>78646.352083999998</c:v>
                </c:pt>
                <c:pt idx="8">
                  <c:v>80169.688301000002</c:v>
                </c:pt>
                <c:pt idx="9">
                  <c:v>81064.687305999993</c:v>
                </c:pt>
                <c:pt idx="10">
                  <c:v>81920.911407000007</c:v>
                </c:pt>
                <c:pt idx="11">
                  <c:v>83009.800990999996</c:v>
                </c:pt>
                <c:pt idx="12">
                  <c:v>84169.354274999991</c:v>
                </c:pt>
                <c:pt idx="13">
                  <c:v>85565.538427000007</c:v>
                </c:pt>
                <c:pt idx="14">
                  <c:v>86721.937021999998</c:v>
                </c:pt>
                <c:pt idx="15">
                  <c:v>88089.20846899999</c:v>
                </c:pt>
                <c:pt idx="16">
                  <c:v>89493.146924999994</c:v>
                </c:pt>
                <c:pt idx="17">
                  <c:v>91072.428272000005</c:v>
                </c:pt>
                <c:pt idx="18">
                  <c:v>92387.525391000003</c:v>
                </c:pt>
                <c:pt idx="19">
                  <c:v>93945.006132999988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CD-4189-A6D4-39EFA9AFB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632879"/>
        <c:axId val="2040624559"/>
      </c:lineChart>
      <c:catAx>
        <c:axId val="204063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624559"/>
        <c:crosses val="autoZero"/>
        <c:auto val="1"/>
        <c:lblAlgn val="ctr"/>
        <c:lblOffset val="100"/>
        <c:noMultiLvlLbl val="0"/>
      </c:catAx>
      <c:valAx>
        <c:axId val="2040624559"/>
        <c:scaling>
          <c:orientation val="minMax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GWh</a:t>
                </a:r>
              </a:p>
            </c:rich>
          </c:tx>
          <c:layout>
            <c:manualLayout>
              <c:xMode val="edge"/>
              <c:yMode val="edge"/>
              <c:x val="2.6570009702676887E-2"/>
              <c:y val="0.39502218521139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63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11</xdr:col>
      <xdr:colOff>83478</xdr:colOff>
      <xdr:row>43</xdr:row>
      <xdr:rowOff>104770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98F554-1C49-46B7-8C0E-6DCD87B2D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10085</xdr:colOff>
      <xdr:row>25</xdr:row>
      <xdr:rowOff>22412</xdr:rowOff>
    </xdr:from>
    <xdr:to>
      <xdr:col>19</xdr:col>
      <xdr:colOff>127741</xdr:colOff>
      <xdr:row>45</xdr:row>
      <xdr:rowOff>127182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DBAFBD-A192-42F7-81A5-2F1CD1459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DC7E-1AD3-4C63-904E-0C1350DFBB4C}">
  <dimension ref="A1:U23"/>
  <sheetViews>
    <sheetView tabSelected="1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O30" sqref="O30"/>
    </sheetView>
  </sheetViews>
  <sheetFormatPr defaultRowHeight="14.25" x14ac:dyDescent="0.45"/>
  <cols>
    <col min="2" max="2" width="10.59765625" bestFit="1" customWidth="1"/>
    <col min="3" max="4" width="12.1328125" customWidth="1"/>
    <col min="5" max="8" width="10.59765625" bestFit="1" customWidth="1"/>
  </cols>
  <sheetData>
    <row r="1" spans="1:21" x14ac:dyDescent="0.45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J1" s="7" t="s">
        <v>9</v>
      </c>
      <c r="K1" s="2" t="s">
        <v>3</v>
      </c>
      <c r="L1" s="2" t="s">
        <v>10</v>
      </c>
      <c r="M1" s="2" t="s">
        <v>1</v>
      </c>
      <c r="N1" s="2" t="s">
        <v>0</v>
      </c>
      <c r="O1" s="2" t="s">
        <v>11</v>
      </c>
      <c r="P1" s="2" t="s">
        <v>12</v>
      </c>
      <c r="R1" s="2" t="s">
        <v>0</v>
      </c>
      <c r="S1" s="2" t="s">
        <v>1</v>
      </c>
      <c r="T1" s="2" t="s">
        <v>12</v>
      </c>
      <c r="U1" s="2" t="s">
        <v>11</v>
      </c>
    </row>
    <row r="2" spans="1:21" x14ac:dyDescent="0.45">
      <c r="A2" s="2">
        <v>2023</v>
      </c>
      <c r="B2" s="4">
        <v>11033.038</v>
      </c>
      <c r="C2" s="4">
        <v>11012.393</v>
      </c>
      <c r="D2" s="4">
        <v>11700.428</v>
      </c>
      <c r="E2" s="4">
        <v>10809.2</v>
      </c>
      <c r="F2" s="4">
        <v>11245.948</v>
      </c>
      <c r="G2" s="4">
        <v>11034.992</v>
      </c>
      <c r="H2" s="4">
        <v>11032.303</v>
      </c>
      <c r="J2" s="2">
        <f>A2</f>
        <v>2023</v>
      </c>
      <c r="K2" s="5">
        <f>C2/$B2-1</f>
        <v>-1.87119812330927E-3</v>
      </c>
      <c r="L2" s="5">
        <f t="shared" ref="L2:P17" si="0">D2/$B2-1</f>
        <v>6.0490138799485615E-2</v>
      </c>
      <c r="M2" s="5">
        <f t="shared" si="0"/>
        <v>-2.0287975079937182E-2</v>
      </c>
      <c r="N2" s="5">
        <f t="shared" si="0"/>
        <v>1.9297495395193875E-2</v>
      </c>
      <c r="O2" s="5">
        <f t="shared" si="0"/>
        <v>1.7710443850549318E-4</v>
      </c>
      <c r="P2" s="5">
        <f t="shared" si="0"/>
        <v>-6.6618097390835906E-5</v>
      </c>
      <c r="R2" s="4">
        <f>F2-B2</f>
        <v>212.90999999999985</v>
      </c>
      <c r="S2" s="3">
        <f>E2-B2</f>
        <v>-223.83799999999974</v>
      </c>
      <c r="T2" s="3">
        <f>H2-B2</f>
        <v>-0.73500000000058208</v>
      </c>
      <c r="U2" s="3">
        <f>G2-B2</f>
        <v>1.9539999999997235</v>
      </c>
    </row>
    <row r="3" spans="1:21" x14ac:dyDescent="0.45">
      <c r="A3" s="2">
        <v>2024</v>
      </c>
      <c r="B3" s="4">
        <v>11427.393</v>
      </c>
      <c r="C3" s="4">
        <v>11404.833999999999</v>
      </c>
      <c r="D3" s="4">
        <v>12094.307000000001</v>
      </c>
      <c r="E3" s="4">
        <v>11199.939</v>
      </c>
      <c r="F3" s="4">
        <v>11646.182000000001</v>
      </c>
      <c r="G3" s="4">
        <v>11433.41</v>
      </c>
      <c r="H3" s="4">
        <v>11424.748</v>
      </c>
      <c r="J3" s="2">
        <f t="shared" ref="J3:J21" si="1">A3</f>
        <v>2024</v>
      </c>
      <c r="K3" s="5">
        <f t="shared" ref="K3:P21" si="2">C3/$B3-1</f>
        <v>-1.9741160560419191E-3</v>
      </c>
      <c r="L3" s="5">
        <f t="shared" si="0"/>
        <v>5.8360992747864771E-2</v>
      </c>
      <c r="M3" s="5">
        <f t="shared" si="0"/>
        <v>-1.9904277379801272E-2</v>
      </c>
      <c r="N3" s="5">
        <f t="shared" si="0"/>
        <v>1.9146011693130793E-2</v>
      </c>
      <c r="O3" s="5">
        <f t="shared" si="0"/>
        <v>5.2654179304068016E-4</v>
      </c>
      <c r="P3" s="5">
        <f t="shared" si="0"/>
        <v>-2.3146136656015948E-4</v>
      </c>
      <c r="R3" s="4">
        <f t="shared" ref="R3:R21" si="3">F3-B3</f>
        <v>218.78900000000067</v>
      </c>
      <c r="S3" s="3">
        <f t="shared" ref="S3:S21" si="4">E3-B3</f>
        <v>-227.45399999999972</v>
      </c>
      <c r="T3" s="3">
        <f t="shared" ref="T3:T21" si="5">H3-B3</f>
        <v>-2.6450000000004366</v>
      </c>
      <c r="U3" s="3">
        <f t="shared" ref="U3:U21" si="6">G3-B3</f>
        <v>6.0169999999998254</v>
      </c>
    </row>
    <row r="4" spans="1:21" x14ac:dyDescent="0.45">
      <c r="A4" s="2">
        <v>2025</v>
      </c>
      <c r="B4" s="4">
        <v>11746.891000000001</v>
      </c>
      <c r="C4" s="4">
        <v>11730.751</v>
      </c>
      <c r="D4" s="4">
        <v>12434.743</v>
      </c>
      <c r="E4" s="4">
        <v>11517.017</v>
      </c>
      <c r="F4" s="4">
        <v>11970.996000000001</v>
      </c>
      <c r="G4" s="4">
        <v>11758.264999999999</v>
      </c>
      <c r="H4" s="4">
        <v>11741.356</v>
      </c>
      <c r="J4" s="2">
        <f t="shared" si="1"/>
        <v>2025</v>
      </c>
      <c r="K4" s="5">
        <f t="shared" si="2"/>
        <v>-1.3739805706889374E-3</v>
      </c>
      <c r="L4" s="5">
        <f t="shared" si="0"/>
        <v>5.8556089436770931E-2</v>
      </c>
      <c r="M4" s="5">
        <f t="shared" si="0"/>
        <v>-1.9568922534481836E-2</v>
      </c>
      <c r="N4" s="5">
        <f t="shared" si="0"/>
        <v>1.907781386581342E-2</v>
      </c>
      <c r="O4" s="5">
        <f t="shared" si="0"/>
        <v>9.6825619646923045E-4</v>
      </c>
      <c r="P4" s="5">
        <f t="shared" si="0"/>
        <v>-4.7118850426053349E-4</v>
      </c>
      <c r="R4" s="4">
        <f t="shared" si="3"/>
        <v>224.10499999999956</v>
      </c>
      <c r="S4" s="3">
        <f t="shared" si="4"/>
        <v>-229.87400000000162</v>
      </c>
      <c r="T4" s="3">
        <f t="shared" si="5"/>
        <v>-5.5350000000016735</v>
      </c>
      <c r="U4" s="3">
        <f t="shared" si="6"/>
        <v>11.373999999997977</v>
      </c>
    </row>
    <row r="5" spans="1:21" x14ac:dyDescent="0.45">
      <c r="A5" s="2">
        <v>2026</v>
      </c>
      <c r="B5" s="4">
        <v>11758.166000000001</v>
      </c>
      <c r="C5" s="4">
        <v>11715.621999999999</v>
      </c>
      <c r="D5" s="4">
        <v>12430.672999999999</v>
      </c>
      <c r="E5" s="4">
        <v>11523.082999999999</v>
      </c>
      <c r="F5" s="4">
        <v>11995.151</v>
      </c>
      <c r="G5" s="4">
        <v>11777.620999999999</v>
      </c>
      <c r="H5" s="4">
        <v>11747.877</v>
      </c>
      <c r="J5" s="2">
        <f t="shared" si="1"/>
        <v>2026</v>
      </c>
      <c r="K5" s="5">
        <f t="shared" si="2"/>
        <v>-3.6182513497429181E-3</v>
      </c>
      <c r="L5" s="5">
        <f t="shared" si="0"/>
        <v>5.7194889066883192E-2</v>
      </c>
      <c r="M5" s="5">
        <f t="shared" si="0"/>
        <v>-1.9993169002717082E-2</v>
      </c>
      <c r="N5" s="5">
        <f t="shared" si="0"/>
        <v>2.0154928923439064E-2</v>
      </c>
      <c r="O5" s="5">
        <f t="shared" si="0"/>
        <v>1.6545947726880339E-3</v>
      </c>
      <c r="P5" s="5">
        <f t="shared" si="0"/>
        <v>-8.7505143234078986E-4</v>
      </c>
      <c r="R5" s="4">
        <f t="shared" si="3"/>
        <v>236.98499999999876</v>
      </c>
      <c r="S5" s="3">
        <f t="shared" si="4"/>
        <v>-235.08300000000236</v>
      </c>
      <c r="T5" s="3">
        <f t="shared" si="5"/>
        <v>-10.289000000000669</v>
      </c>
      <c r="U5" s="3">
        <f t="shared" si="6"/>
        <v>19.454999999998108</v>
      </c>
    </row>
    <row r="6" spans="1:21" x14ac:dyDescent="0.45">
      <c r="A6" s="2">
        <v>2027</v>
      </c>
      <c r="B6" s="4">
        <v>12051.384999999998</v>
      </c>
      <c r="C6" s="4">
        <v>11983.967999999999</v>
      </c>
      <c r="D6" s="4">
        <v>12724.544999999998</v>
      </c>
      <c r="E6" s="4">
        <v>11808.148000000001</v>
      </c>
      <c r="F6" s="4">
        <v>12303.853999999999</v>
      </c>
      <c r="G6" s="4">
        <v>12081.636999999999</v>
      </c>
      <c r="H6" s="4">
        <v>12033.636</v>
      </c>
      <c r="J6" s="2">
        <f t="shared" si="1"/>
        <v>2027</v>
      </c>
      <c r="K6" s="5">
        <f t="shared" si="2"/>
        <v>-5.5941288076016837E-3</v>
      </c>
      <c r="L6" s="5">
        <f t="shared" si="0"/>
        <v>5.58574802813121E-2</v>
      </c>
      <c r="M6" s="5">
        <f t="shared" si="0"/>
        <v>-2.0183323327567559E-2</v>
      </c>
      <c r="N6" s="5">
        <f t="shared" si="0"/>
        <v>2.0949376357987104E-2</v>
      </c>
      <c r="O6" s="5">
        <f t="shared" si="0"/>
        <v>2.5102508964738313E-3</v>
      </c>
      <c r="P6" s="5">
        <f t="shared" si="0"/>
        <v>-1.472776780428009E-3</v>
      </c>
      <c r="R6" s="4">
        <f t="shared" si="3"/>
        <v>252.46900000000096</v>
      </c>
      <c r="S6" s="3">
        <f t="shared" si="4"/>
        <v>-243.23699999999735</v>
      </c>
      <c r="T6" s="3">
        <f t="shared" si="5"/>
        <v>-17.748999999997977</v>
      </c>
      <c r="U6" s="3">
        <f t="shared" si="6"/>
        <v>30.252000000000407</v>
      </c>
    </row>
    <row r="7" spans="1:21" s="6" customFormat="1" x14ac:dyDescent="0.45">
      <c r="A7" s="9">
        <v>2028</v>
      </c>
      <c r="B7" s="10">
        <v>12484.837</v>
      </c>
      <c r="C7" s="10">
        <v>12389.881000000001</v>
      </c>
      <c r="D7" s="10">
        <v>13158.741</v>
      </c>
      <c r="E7" s="10">
        <v>12228.482</v>
      </c>
      <c r="F7" s="10">
        <v>12755.467999999999</v>
      </c>
      <c r="G7" s="10">
        <v>12528.425999999999</v>
      </c>
      <c r="H7" s="10">
        <v>12455.936999999998</v>
      </c>
      <c r="J7" s="9">
        <f t="shared" si="1"/>
        <v>2028</v>
      </c>
      <c r="K7" s="11">
        <f t="shared" si="2"/>
        <v>-7.6057060256371489E-3</v>
      </c>
      <c r="L7" s="11">
        <f t="shared" si="0"/>
        <v>5.3977797227148461E-2</v>
      </c>
      <c r="M7" s="11">
        <f t="shared" si="0"/>
        <v>-2.0533307723600958E-2</v>
      </c>
      <c r="N7" s="11">
        <f t="shared" si="0"/>
        <v>2.1676774794897158E-2</v>
      </c>
      <c r="O7" s="11">
        <f t="shared" si="0"/>
        <v>3.4913551534554443E-3</v>
      </c>
      <c r="P7" s="11">
        <f t="shared" si="0"/>
        <v>-2.3148079546414513E-3</v>
      </c>
      <c r="R7" s="10">
        <f t="shared" si="3"/>
        <v>270.6309999999994</v>
      </c>
      <c r="S7" s="12">
        <f t="shared" si="4"/>
        <v>-256.35499999999956</v>
      </c>
      <c r="T7" s="12">
        <f t="shared" si="5"/>
        <v>-28.900000000001455</v>
      </c>
      <c r="U7" s="12">
        <f t="shared" si="6"/>
        <v>43.588999999999942</v>
      </c>
    </row>
    <row r="8" spans="1:21" s="6" customFormat="1" x14ac:dyDescent="0.45">
      <c r="A8" s="9">
        <v>2029</v>
      </c>
      <c r="B8" s="10">
        <v>12682.932999999999</v>
      </c>
      <c r="C8" s="10">
        <v>12563.274000000001</v>
      </c>
      <c r="D8" s="10">
        <v>13370.288999999999</v>
      </c>
      <c r="E8" s="10">
        <v>12429.192999999999</v>
      </c>
      <c r="F8" s="10">
        <v>12972.132999999998</v>
      </c>
      <c r="G8" s="10">
        <v>12741.306</v>
      </c>
      <c r="H8" s="10">
        <v>12652.857</v>
      </c>
      <c r="J8" s="9">
        <f t="shared" si="1"/>
        <v>2029</v>
      </c>
      <c r="K8" s="11">
        <f t="shared" si="2"/>
        <v>-9.434647332758006E-3</v>
      </c>
      <c r="L8" s="11">
        <f t="shared" si="0"/>
        <v>5.4195350554954391E-2</v>
      </c>
      <c r="M8" s="11">
        <f t="shared" si="0"/>
        <v>-2.0006413343033547E-2</v>
      </c>
      <c r="N8" s="11">
        <f t="shared" si="0"/>
        <v>2.2802296598113392E-2</v>
      </c>
      <c r="O8" s="11">
        <f t="shared" si="0"/>
        <v>4.6024842991760906E-3</v>
      </c>
      <c r="P8" s="11">
        <f t="shared" si="0"/>
        <v>-2.3713757693113457E-3</v>
      </c>
      <c r="R8" s="10">
        <f t="shared" si="3"/>
        <v>289.19999999999891</v>
      </c>
      <c r="S8" s="12">
        <f t="shared" si="4"/>
        <v>-253.73999999999978</v>
      </c>
      <c r="T8" s="12">
        <f t="shared" si="5"/>
        <v>-30.075999999999112</v>
      </c>
      <c r="U8" s="12">
        <f t="shared" si="6"/>
        <v>58.373000000001412</v>
      </c>
    </row>
    <row r="9" spans="1:21" s="6" customFormat="1" x14ac:dyDescent="0.45">
      <c r="A9" s="9">
        <v>2030</v>
      </c>
      <c r="B9" s="10">
        <v>12815.473999999998</v>
      </c>
      <c r="C9" s="10">
        <v>12669.905999999999</v>
      </c>
      <c r="D9" s="10">
        <v>13505.151000000002</v>
      </c>
      <c r="E9" s="10">
        <v>12550.212</v>
      </c>
      <c r="F9" s="10">
        <v>13114.491999999998</v>
      </c>
      <c r="G9" s="10">
        <v>12879.060000000001</v>
      </c>
      <c r="H9" s="10">
        <v>12774.785</v>
      </c>
      <c r="J9" s="9">
        <f t="shared" si="1"/>
        <v>2030</v>
      </c>
      <c r="K9" s="11">
        <f t="shared" si="2"/>
        <v>-1.1358768313992851E-2</v>
      </c>
      <c r="L9" s="11">
        <f t="shared" si="0"/>
        <v>5.3815957178018126E-2</v>
      </c>
      <c r="M9" s="11">
        <f t="shared" si="0"/>
        <v>-2.0698571118009323E-2</v>
      </c>
      <c r="N9" s="11">
        <f t="shared" si="0"/>
        <v>2.3332574355033664E-2</v>
      </c>
      <c r="O9" s="11">
        <f t="shared" si="0"/>
        <v>4.9616580705484914E-3</v>
      </c>
      <c r="P9" s="11">
        <f t="shared" si="0"/>
        <v>-3.1749898599144899E-3</v>
      </c>
      <c r="R9" s="10">
        <f t="shared" si="3"/>
        <v>299.01800000000003</v>
      </c>
      <c r="S9" s="12">
        <f t="shared" si="4"/>
        <v>-265.26199999999881</v>
      </c>
      <c r="T9" s="12">
        <f t="shared" si="5"/>
        <v>-40.688999999998487</v>
      </c>
      <c r="U9" s="12">
        <f t="shared" si="6"/>
        <v>63.586000000002969</v>
      </c>
    </row>
    <row r="10" spans="1:21" s="6" customFormat="1" x14ac:dyDescent="0.45">
      <c r="A10" s="9">
        <v>2031</v>
      </c>
      <c r="B10" s="10">
        <v>13122.623</v>
      </c>
      <c r="C10" s="10">
        <v>12953.454</v>
      </c>
      <c r="D10" s="10">
        <v>13835.248</v>
      </c>
      <c r="E10" s="10">
        <v>12847.331</v>
      </c>
      <c r="F10" s="10">
        <v>13436.655000000001</v>
      </c>
      <c r="G10" s="10">
        <v>13200.420000000002</v>
      </c>
      <c r="H10" s="10">
        <v>13070.771000000001</v>
      </c>
      <c r="J10" s="9">
        <f t="shared" si="1"/>
        <v>2031</v>
      </c>
      <c r="K10" s="11">
        <f t="shared" si="2"/>
        <v>-1.2891401360840771E-2</v>
      </c>
      <c r="L10" s="11">
        <f t="shared" si="0"/>
        <v>5.4305073002554494E-2</v>
      </c>
      <c r="M10" s="11">
        <f t="shared" si="0"/>
        <v>-2.0978427864612126E-2</v>
      </c>
      <c r="N10" s="11">
        <f t="shared" si="0"/>
        <v>2.393058156132355E-2</v>
      </c>
      <c r="O10" s="11">
        <f t="shared" si="0"/>
        <v>5.9284641492789447E-3</v>
      </c>
      <c r="P10" s="11">
        <f t="shared" si="0"/>
        <v>-3.9513441786751535E-3</v>
      </c>
      <c r="R10" s="10">
        <f t="shared" si="3"/>
        <v>314.03200000000106</v>
      </c>
      <c r="S10" s="12">
        <f t="shared" si="4"/>
        <v>-275.29199999999946</v>
      </c>
      <c r="T10" s="12">
        <f t="shared" si="5"/>
        <v>-51.851999999998952</v>
      </c>
      <c r="U10" s="12">
        <f t="shared" si="6"/>
        <v>77.797000000002299</v>
      </c>
    </row>
    <row r="11" spans="1:21" s="6" customFormat="1" x14ac:dyDescent="0.45">
      <c r="A11" s="9">
        <v>2032</v>
      </c>
      <c r="B11" s="10">
        <v>13208.785</v>
      </c>
      <c r="C11" s="10">
        <v>13014.263999999999</v>
      </c>
      <c r="D11" s="10">
        <v>13904.674999999999</v>
      </c>
      <c r="E11" s="10">
        <v>12921.093999999999</v>
      </c>
      <c r="F11" s="10">
        <v>13546.136999999999</v>
      </c>
      <c r="G11" s="10">
        <v>13305.821</v>
      </c>
      <c r="H11" s="10">
        <v>13145.563000000002</v>
      </c>
      <c r="J11" s="9">
        <f t="shared" si="1"/>
        <v>2032</v>
      </c>
      <c r="K11" s="11">
        <f t="shared" si="2"/>
        <v>-1.472663836984256E-2</v>
      </c>
      <c r="L11" s="11">
        <f t="shared" si="0"/>
        <v>5.2683876677529273E-2</v>
      </c>
      <c r="M11" s="11">
        <f t="shared" si="0"/>
        <v>-2.1780277292726025E-2</v>
      </c>
      <c r="N11" s="11">
        <f t="shared" si="0"/>
        <v>2.5539972071617401E-2</v>
      </c>
      <c r="O11" s="11">
        <f t="shared" si="0"/>
        <v>7.3463229206924829E-3</v>
      </c>
      <c r="P11" s="11">
        <f t="shared" si="0"/>
        <v>-4.7863599869327755E-3</v>
      </c>
      <c r="R11" s="10">
        <f t="shared" si="3"/>
        <v>337.35199999999895</v>
      </c>
      <c r="S11" s="12">
        <f t="shared" si="4"/>
        <v>-287.69100000000071</v>
      </c>
      <c r="T11" s="12">
        <f t="shared" si="5"/>
        <v>-63.221999999997934</v>
      </c>
      <c r="U11" s="12">
        <f t="shared" si="6"/>
        <v>97.036000000000058</v>
      </c>
    </row>
    <row r="12" spans="1:21" s="6" customFormat="1" x14ac:dyDescent="0.45">
      <c r="A12" s="9">
        <v>2033</v>
      </c>
      <c r="B12" s="10">
        <v>13347.302</v>
      </c>
      <c r="C12" s="10">
        <v>13126.99</v>
      </c>
      <c r="D12" s="10">
        <v>14047.305999999999</v>
      </c>
      <c r="E12" s="10">
        <v>13047.296999999999</v>
      </c>
      <c r="F12" s="10">
        <v>13706.911</v>
      </c>
      <c r="G12" s="10">
        <v>13464.113000000001</v>
      </c>
      <c r="H12" s="10">
        <v>13273.010999999999</v>
      </c>
      <c r="J12" s="9">
        <f t="shared" si="1"/>
        <v>2033</v>
      </c>
      <c r="K12" s="11">
        <f t="shared" si="2"/>
        <v>-1.6506107376606849E-2</v>
      </c>
      <c r="L12" s="11">
        <f t="shared" si="0"/>
        <v>5.24453556231812E-2</v>
      </c>
      <c r="M12" s="11">
        <f t="shared" si="0"/>
        <v>-2.2476827152034251E-2</v>
      </c>
      <c r="N12" s="11">
        <f t="shared" si="0"/>
        <v>2.6942448743573877E-2</v>
      </c>
      <c r="O12" s="11">
        <f t="shared" si="0"/>
        <v>8.7516563272489467E-3</v>
      </c>
      <c r="P12" s="11">
        <f t="shared" si="0"/>
        <v>-5.5659937866094911E-3</v>
      </c>
      <c r="R12" s="10">
        <f t="shared" si="3"/>
        <v>359.60900000000038</v>
      </c>
      <c r="S12" s="12">
        <f t="shared" si="4"/>
        <v>-300.00500000000102</v>
      </c>
      <c r="T12" s="12">
        <f t="shared" si="5"/>
        <v>-74.291000000001077</v>
      </c>
      <c r="U12" s="12">
        <f t="shared" si="6"/>
        <v>116.81100000000151</v>
      </c>
    </row>
    <row r="13" spans="1:21" x14ac:dyDescent="0.45">
      <c r="A13" s="2">
        <v>2034</v>
      </c>
      <c r="B13" s="4">
        <v>13512.467999999999</v>
      </c>
      <c r="C13" s="4">
        <v>13267.52</v>
      </c>
      <c r="D13" s="4">
        <v>14214.446</v>
      </c>
      <c r="E13" s="4">
        <v>13203.721000000001</v>
      </c>
      <c r="F13" s="4">
        <v>13895.309000000001</v>
      </c>
      <c r="G13" s="4">
        <v>13648.763000000003</v>
      </c>
      <c r="H13" s="4">
        <v>13428.23</v>
      </c>
      <c r="J13" s="2">
        <f t="shared" si="1"/>
        <v>2034</v>
      </c>
      <c r="K13" s="5">
        <f t="shared" si="2"/>
        <v>-1.8127554492635922E-2</v>
      </c>
      <c r="L13" s="5">
        <f t="shared" si="0"/>
        <v>5.1950391297874043E-2</v>
      </c>
      <c r="M13" s="5">
        <f t="shared" si="0"/>
        <v>-2.2849045784974154E-2</v>
      </c>
      <c r="N13" s="5">
        <f t="shared" si="0"/>
        <v>2.8332426023136792E-2</v>
      </c>
      <c r="O13" s="5">
        <f t="shared" si="0"/>
        <v>1.008661038087233E-2</v>
      </c>
      <c r="P13" s="5">
        <f t="shared" si="0"/>
        <v>-6.2340943194092446E-3</v>
      </c>
      <c r="R13" s="4">
        <f t="shared" si="3"/>
        <v>382.84100000000217</v>
      </c>
      <c r="S13" s="3">
        <f t="shared" si="4"/>
        <v>-308.74699999999757</v>
      </c>
      <c r="T13" s="3">
        <f t="shared" si="5"/>
        <v>-84.237999999999374</v>
      </c>
      <c r="U13" s="3">
        <f t="shared" si="6"/>
        <v>136.29500000000371</v>
      </c>
    </row>
    <row r="14" spans="1:21" x14ac:dyDescent="0.45">
      <c r="A14" s="2">
        <v>2035</v>
      </c>
      <c r="B14" s="4">
        <v>13691.7</v>
      </c>
      <c r="C14" s="4">
        <v>13421.797999999999</v>
      </c>
      <c r="D14" s="4">
        <v>14395.393</v>
      </c>
      <c r="E14" s="4">
        <v>13373.013999999999</v>
      </c>
      <c r="F14" s="4">
        <v>14099.463</v>
      </c>
      <c r="G14" s="4">
        <v>13848.076999999999</v>
      </c>
      <c r="H14" s="4">
        <v>13597.891</v>
      </c>
      <c r="J14" s="2">
        <f t="shared" si="1"/>
        <v>2035</v>
      </c>
      <c r="K14" s="5">
        <f t="shared" si="2"/>
        <v>-1.971281871498809E-2</v>
      </c>
      <c r="L14" s="5">
        <f t="shared" si="0"/>
        <v>5.1395590028995519E-2</v>
      </c>
      <c r="M14" s="5">
        <f t="shared" si="0"/>
        <v>-2.3275853254161372E-2</v>
      </c>
      <c r="N14" s="5">
        <f t="shared" si="0"/>
        <v>2.9781765595214615E-2</v>
      </c>
      <c r="O14" s="5">
        <f t="shared" si="0"/>
        <v>1.1421299035181853E-2</v>
      </c>
      <c r="P14" s="5">
        <f t="shared" si="0"/>
        <v>-6.8515231855796888E-3</v>
      </c>
      <c r="R14" s="4">
        <f t="shared" si="3"/>
        <v>407.76299999999901</v>
      </c>
      <c r="S14" s="3">
        <f t="shared" si="4"/>
        <v>-318.68600000000151</v>
      </c>
      <c r="T14" s="3">
        <f t="shared" si="5"/>
        <v>-93.809000000001106</v>
      </c>
      <c r="U14" s="3">
        <f t="shared" si="6"/>
        <v>156.37699999999859</v>
      </c>
    </row>
    <row r="15" spans="1:21" x14ac:dyDescent="0.45">
      <c r="A15" s="2">
        <v>2036</v>
      </c>
      <c r="B15" s="4">
        <v>13953.233</v>
      </c>
      <c r="C15" s="4">
        <v>13665.472</v>
      </c>
      <c r="D15" s="4">
        <v>14653.279</v>
      </c>
      <c r="E15" s="4">
        <v>13620.981</v>
      </c>
      <c r="F15" s="4">
        <v>14388.436</v>
      </c>
      <c r="G15" s="4">
        <v>14129.420999999998</v>
      </c>
      <c r="H15" s="4">
        <v>13850.065000000001</v>
      </c>
      <c r="J15" s="2">
        <f t="shared" si="1"/>
        <v>2036</v>
      </c>
      <c r="K15" s="5">
        <f t="shared" si="2"/>
        <v>-2.0623249106497377E-2</v>
      </c>
      <c r="L15" s="5">
        <f t="shared" si="0"/>
        <v>5.0170881544083779E-2</v>
      </c>
      <c r="M15" s="5">
        <f t="shared" si="0"/>
        <v>-2.3811829129492867E-2</v>
      </c>
      <c r="N15" s="5">
        <f t="shared" si="0"/>
        <v>3.1190119164497432E-2</v>
      </c>
      <c r="O15" s="5">
        <f t="shared" si="0"/>
        <v>1.2627037762502624E-2</v>
      </c>
      <c r="P15" s="5">
        <f t="shared" si="0"/>
        <v>-7.3938419862981108E-3</v>
      </c>
      <c r="R15" s="4">
        <f t="shared" si="3"/>
        <v>435.20299999999952</v>
      </c>
      <c r="S15" s="3">
        <f t="shared" si="4"/>
        <v>-332.25200000000041</v>
      </c>
      <c r="T15" s="3">
        <f t="shared" si="5"/>
        <v>-103.16799999999967</v>
      </c>
      <c r="U15" s="3">
        <f t="shared" si="6"/>
        <v>176.18799999999828</v>
      </c>
    </row>
    <row r="16" spans="1:21" x14ac:dyDescent="0.45">
      <c r="A16" s="2">
        <v>2037</v>
      </c>
      <c r="B16" s="4">
        <v>14117.739</v>
      </c>
      <c r="C16" s="4">
        <v>13791.857</v>
      </c>
      <c r="D16" s="4">
        <v>14826.477999999999</v>
      </c>
      <c r="E16" s="4">
        <v>13769.168</v>
      </c>
      <c r="F16" s="4">
        <v>14583.584999999999</v>
      </c>
      <c r="G16" s="4">
        <v>14313.795999999998</v>
      </c>
      <c r="H16" s="4">
        <v>14004.914000000001</v>
      </c>
      <c r="J16" s="2">
        <f t="shared" si="1"/>
        <v>2037</v>
      </c>
      <c r="K16" s="5">
        <f t="shared" si="2"/>
        <v>-2.3083158004266857E-2</v>
      </c>
      <c r="L16" s="5">
        <f t="shared" si="0"/>
        <v>5.0202018892685274E-2</v>
      </c>
      <c r="M16" s="5">
        <f t="shared" si="0"/>
        <v>-2.4690285037851978E-2</v>
      </c>
      <c r="N16" s="5">
        <f t="shared" si="0"/>
        <v>3.299721010566925E-2</v>
      </c>
      <c r="O16" s="5">
        <f t="shared" si="0"/>
        <v>1.388728039241971E-2</v>
      </c>
      <c r="P16" s="5">
        <f t="shared" si="0"/>
        <v>-7.9917187872646789E-3</v>
      </c>
      <c r="R16" s="4">
        <f t="shared" si="3"/>
        <v>465.84599999999955</v>
      </c>
      <c r="S16" s="3">
        <f t="shared" si="4"/>
        <v>-348.57099999999991</v>
      </c>
      <c r="T16" s="3">
        <f t="shared" si="5"/>
        <v>-112.82499999999891</v>
      </c>
      <c r="U16" s="3">
        <f t="shared" si="6"/>
        <v>196.05699999999888</v>
      </c>
    </row>
    <row r="17" spans="1:21" x14ac:dyDescent="0.45">
      <c r="A17" s="2">
        <v>2038</v>
      </c>
      <c r="B17" s="4">
        <v>14299.511999999999</v>
      </c>
      <c r="C17" s="4">
        <v>13946.645</v>
      </c>
      <c r="D17" s="4">
        <v>15010.866000000002</v>
      </c>
      <c r="E17" s="4">
        <v>13944.456</v>
      </c>
      <c r="F17" s="4">
        <v>14795.14</v>
      </c>
      <c r="G17" s="4">
        <v>14515.16</v>
      </c>
      <c r="H17" s="4">
        <v>14180.343000000001</v>
      </c>
      <c r="J17" s="2">
        <f t="shared" si="1"/>
        <v>2038</v>
      </c>
      <c r="K17" s="5">
        <f t="shared" si="2"/>
        <v>-2.4676856105299128E-2</v>
      </c>
      <c r="L17" s="5">
        <f t="shared" si="0"/>
        <v>4.9746732615770561E-2</v>
      </c>
      <c r="M17" s="5">
        <f t="shared" si="0"/>
        <v>-2.4829938252438177E-2</v>
      </c>
      <c r="N17" s="5">
        <f t="shared" si="0"/>
        <v>3.4660483518598406E-2</v>
      </c>
      <c r="O17" s="5">
        <f t="shared" si="0"/>
        <v>1.5080794365569972E-2</v>
      </c>
      <c r="P17" s="5">
        <f t="shared" si="0"/>
        <v>-8.3337809010544106E-3</v>
      </c>
      <c r="R17" s="4">
        <f t="shared" si="3"/>
        <v>495.62800000000061</v>
      </c>
      <c r="S17" s="3">
        <f t="shared" si="4"/>
        <v>-355.05599999999868</v>
      </c>
      <c r="T17" s="3">
        <f t="shared" si="5"/>
        <v>-119.16899999999805</v>
      </c>
      <c r="U17" s="3">
        <f t="shared" si="6"/>
        <v>215.64800000000105</v>
      </c>
    </row>
    <row r="18" spans="1:21" x14ac:dyDescent="0.45">
      <c r="A18" s="2">
        <v>2039</v>
      </c>
      <c r="B18" s="4">
        <v>14463.567999999999</v>
      </c>
      <c r="C18" s="4">
        <v>14082.248</v>
      </c>
      <c r="D18" s="4">
        <v>15179.439999999999</v>
      </c>
      <c r="E18" s="4">
        <v>14103.675999999999</v>
      </c>
      <c r="F18" s="4">
        <v>14991.548999999999</v>
      </c>
      <c r="G18" s="4">
        <v>14698.65</v>
      </c>
      <c r="H18" s="4">
        <v>14347.078000000001</v>
      </c>
      <c r="J18" s="2">
        <f t="shared" si="1"/>
        <v>2039</v>
      </c>
      <c r="K18" s="5">
        <f t="shared" si="2"/>
        <v>-2.6364172381254769E-2</v>
      </c>
      <c r="L18" s="5">
        <f t="shared" si="2"/>
        <v>4.9494841106979992E-2</v>
      </c>
      <c r="M18" s="5">
        <f t="shared" si="2"/>
        <v>-2.4882656893513433E-2</v>
      </c>
      <c r="N18" s="5">
        <f t="shared" si="2"/>
        <v>3.6504201452919549E-2</v>
      </c>
      <c r="O18" s="5">
        <f t="shared" si="2"/>
        <v>1.6253389205208579E-2</v>
      </c>
      <c r="P18" s="5">
        <f t="shared" si="2"/>
        <v>-8.0540292685731263E-3</v>
      </c>
      <c r="R18" s="4">
        <f t="shared" si="3"/>
        <v>527.98099999999977</v>
      </c>
      <c r="S18" s="3">
        <f t="shared" si="4"/>
        <v>-359.89199999999983</v>
      </c>
      <c r="T18" s="3">
        <f t="shared" si="5"/>
        <v>-116.48999999999796</v>
      </c>
      <c r="U18" s="3">
        <f t="shared" si="6"/>
        <v>235.08200000000033</v>
      </c>
    </row>
    <row r="19" spans="1:21" x14ac:dyDescent="0.45">
      <c r="A19" s="2">
        <v>2040</v>
      </c>
      <c r="B19" s="4">
        <v>14671.815000000001</v>
      </c>
      <c r="C19" s="4">
        <v>14261.589</v>
      </c>
      <c r="D19" s="4">
        <v>15389.186999999998</v>
      </c>
      <c r="E19" s="4">
        <v>14301.882000000001</v>
      </c>
      <c r="F19" s="4">
        <v>15228.260999999999</v>
      </c>
      <c r="G19" s="4">
        <v>14925.885999999999</v>
      </c>
      <c r="H19" s="4">
        <v>14552.373</v>
      </c>
      <c r="J19" s="2">
        <f t="shared" si="1"/>
        <v>2040</v>
      </c>
      <c r="K19" s="5">
        <f t="shared" si="2"/>
        <v>-2.7960139900891634E-2</v>
      </c>
      <c r="L19" s="5">
        <f t="shared" si="2"/>
        <v>4.8894564169463584E-2</v>
      </c>
      <c r="M19" s="5">
        <f t="shared" si="2"/>
        <v>-2.5213853909689998E-2</v>
      </c>
      <c r="N19" s="5">
        <f t="shared" si="2"/>
        <v>3.7926187046387838E-2</v>
      </c>
      <c r="O19" s="5">
        <f t="shared" si="2"/>
        <v>1.7316944086331443E-2</v>
      </c>
      <c r="P19" s="5">
        <f t="shared" si="2"/>
        <v>-8.1409150810585196E-3</v>
      </c>
      <c r="R19" s="4">
        <f t="shared" si="3"/>
        <v>556.44599999999809</v>
      </c>
      <c r="S19" s="3">
        <f t="shared" si="4"/>
        <v>-369.93299999999908</v>
      </c>
      <c r="T19" s="3">
        <f t="shared" si="5"/>
        <v>-119.44200000000092</v>
      </c>
      <c r="U19" s="3">
        <f t="shared" si="6"/>
        <v>254.07099999999809</v>
      </c>
    </row>
    <row r="20" spans="1:21" x14ac:dyDescent="0.45">
      <c r="A20" s="2">
        <v>2041</v>
      </c>
      <c r="B20" s="4">
        <v>14881.868999999999</v>
      </c>
      <c r="C20" s="4">
        <v>14442.999</v>
      </c>
      <c r="D20" s="4">
        <v>15601.030999999999</v>
      </c>
      <c r="E20" s="4">
        <v>14508.723</v>
      </c>
      <c r="F20" s="4">
        <v>15466.652</v>
      </c>
      <c r="G20" s="4">
        <v>15155.528</v>
      </c>
      <c r="H20" s="4">
        <v>14765.431</v>
      </c>
      <c r="J20" s="2">
        <f t="shared" si="1"/>
        <v>2041</v>
      </c>
      <c r="K20" s="5">
        <f t="shared" si="2"/>
        <v>-2.9490247495123079E-2</v>
      </c>
      <c r="L20" s="5">
        <f t="shared" si="2"/>
        <v>4.8324709752518347E-2</v>
      </c>
      <c r="M20" s="5">
        <f t="shared" si="2"/>
        <v>-2.5073866730045746E-2</v>
      </c>
      <c r="N20" s="5">
        <f t="shared" si="2"/>
        <v>3.9294997153919375E-2</v>
      </c>
      <c r="O20" s="5">
        <f t="shared" si="2"/>
        <v>1.8388752111714091E-2</v>
      </c>
      <c r="P20" s="5">
        <f t="shared" si="2"/>
        <v>-7.8241516572951086E-3</v>
      </c>
      <c r="R20" s="4">
        <f t="shared" si="3"/>
        <v>584.78300000000127</v>
      </c>
      <c r="S20" s="3">
        <f t="shared" si="4"/>
        <v>-373.14599999999882</v>
      </c>
      <c r="T20" s="3">
        <f t="shared" si="5"/>
        <v>-116.43799999999828</v>
      </c>
      <c r="U20" s="3">
        <f t="shared" si="6"/>
        <v>273.65900000000147</v>
      </c>
    </row>
    <row r="21" spans="1:21" x14ac:dyDescent="0.45">
      <c r="A21" s="2">
        <v>2042</v>
      </c>
      <c r="B21" s="4">
        <v>15186.938</v>
      </c>
      <c r="C21" s="4">
        <v>14712.855</v>
      </c>
      <c r="D21" s="4">
        <v>15932.415000000001</v>
      </c>
      <c r="E21" s="4">
        <v>14824.410999999998</v>
      </c>
      <c r="F21" s="4">
        <v>15802.546</v>
      </c>
      <c r="G21" s="4">
        <v>15479.832999999999</v>
      </c>
      <c r="H21" s="4">
        <v>15085.076999999999</v>
      </c>
      <c r="J21" s="2">
        <f t="shared" si="1"/>
        <v>2042</v>
      </c>
      <c r="K21" s="5">
        <f t="shared" si="2"/>
        <v>-3.1216496702626939E-2</v>
      </c>
      <c r="L21" s="5">
        <f t="shared" si="2"/>
        <v>4.9086721760502439E-2</v>
      </c>
      <c r="M21" s="5">
        <f t="shared" si="2"/>
        <v>-2.3870973859246747E-2</v>
      </c>
      <c r="N21" s="5">
        <f t="shared" si="2"/>
        <v>4.0535360057438741E-2</v>
      </c>
      <c r="O21" s="5">
        <f t="shared" si="2"/>
        <v>1.9285981150380493E-2</v>
      </c>
      <c r="P21" s="5">
        <f t="shared" si="2"/>
        <v>-6.7071453113195512E-3</v>
      </c>
      <c r="R21" s="4">
        <f t="shared" si="3"/>
        <v>615.60800000000017</v>
      </c>
      <c r="S21" s="3">
        <f t="shared" si="4"/>
        <v>-362.52700000000186</v>
      </c>
      <c r="T21" s="3">
        <f t="shared" si="5"/>
        <v>-101.86100000000079</v>
      </c>
      <c r="U21" s="3">
        <f t="shared" si="6"/>
        <v>292.89499999999862</v>
      </c>
    </row>
    <row r="22" spans="1:21" x14ac:dyDescent="0.45">
      <c r="A22" s="2"/>
      <c r="B22" s="4"/>
      <c r="C22" s="4"/>
      <c r="D22" s="4"/>
      <c r="E22" s="4"/>
      <c r="F22" s="4"/>
      <c r="G22" s="4"/>
      <c r="H22" s="4"/>
      <c r="J22" s="2"/>
      <c r="K22" s="5"/>
      <c r="L22" s="5"/>
      <c r="M22" s="5"/>
      <c r="N22" s="5"/>
      <c r="O22" s="5"/>
      <c r="P22" s="5"/>
      <c r="R22" s="4"/>
      <c r="S22" s="3"/>
      <c r="T22" s="3"/>
      <c r="U22" s="3"/>
    </row>
    <row r="23" spans="1:21" x14ac:dyDescent="0.45">
      <c r="A23" s="2"/>
      <c r="B23" s="4"/>
      <c r="C23" s="4"/>
      <c r="D23" s="4"/>
      <c r="E23" s="4"/>
      <c r="F23" s="4"/>
      <c r="G23" s="4"/>
      <c r="H23" s="4"/>
      <c r="J23" s="2"/>
      <c r="K23" s="5"/>
      <c r="L23" s="5"/>
      <c r="M23" s="5"/>
      <c r="N23" s="5"/>
      <c r="O23" s="5"/>
      <c r="P23" s="5"/>
      <c r="R23" s="4"/>
      <c r="S23" s="3"/>
      <c r="T23" s="3"/>
      <c r="U23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7D07-5BFB-4DE9-9582-412AF2EA6BA0}">
  <dimension ref="A1:P47"/>
  <sheetViews>
    <sheetView topLeftCell="A10" zoomScale="85" zoomScaleNormal="85" workbookViewId="0">
      <selection activeCell="K52" sqref="K52"/>
    </sheetView>
  </sheetViews>
  <sheetFormatPr defaultRowHeight="14.25" x14ac:dyDescent="0.45"/>
  <cols>
    <col min="2" max="2" width="10.1328125" bestFit="1" customWidth="1"/>
    <col min="3" max="4" width="12.1328125" customWidth="1"/>
    <col min="5" max="5" width="10.1328125" bestFit="1" customWidth="1"/>
    <col min="6" max="6" width="12" customWidth="1"/>
    <col min="7" max="8" width="10.1328125" bestFit="1" customWidth="1"/>
    <col min="11" max="11" width="11.59765625" customWidth="1"/>
  </cols>
  <sheetData>
    <row r="1" spans="1:16" x14ac:dyDescent="0.45">
      <c r="A1" s="8" t="s">
        <v>13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J1" s="7" t="s">
        <v>9</v>
      </c>
      <c r="K1" s="2" t="s">
        <v>3</v>
      </c>
      <c r="L1" s="2" t="s">
        <v>10</v>
      </c>
      <c r="M1" s="2" t="s">
        <v>1</v>
      </c>
      <c r="N1" s="2" t="s">
        <v>0</v>
      </c>
      <c r="O1" s="2" t="s">
        <v>11</v>
      </c>
      <c r="P1" s="2" t="s">
        <v>12</v>
      </c>
    </row>
    <row r="2" spans="1:16" x14ac:dyDescent="0.45">
      <c r="A2" s="2">
        <v>2023</v>
      </c>
      <c r="B2" s="1">
        <v>64032929.636000007</v>
      </c>
      <c r="C2" s="1">
        <v>64141835.993000001</v>
      </c>
      <c r="D2" s="1">
        <v>64032941.732999995</v>
      </c>
      <c r="E2" s="1">
        <v>62392817.995999999</v>
      </c>
      <c r="F2" s="1">
        <v>65693119.759000003</v>
      </c>
      <c r="G2" s="1">
        <v>64037840.090999998</v>
      </c>
      <c r="H2" s="1">
        <v>64030863.443000004</v>
      </c>
      <c r="J2" s="2">
        <f>A2</f>
        <v>2023</v>
      </c>
      <c r="K2" s="5">
        <f>C2/$B2-1</f>
        <v>1.7007867298759471E-3</v>
      </c>
      <c r="L2" s="5">
        <f t="shared" ref="L2:P17" si="0">D2/$B2-1</f>
        <v>1.8891842135104753E-7</v>
      </c>
      <c r="M2" s="5">
        <f t="shared" si="0"/>
        <v>-2.5613565540782646E-2</v>
      </c>
      <c r="N2" s="5">
        <f t="shared" si="0"/>
        <v>2.5927130500470241E-2</v>
      </c>
      <c r="O2" s="5">
        <f t="shared" si="0"/>
        <v>7.6686402260550679E-5</v>
      </c>
      <c r="P2" s="5">
        <f t="shared" si="0"/>
        <v>-3.2267663087504062E-5</v>
      </c>
    </row>
    <row r="3" spans="1:16" x14ac:dyDescent="0.45">
      <c r="A3" s="2">
        <v>2024</v>
      </c>
      <c r="B3" s="1">
        <v>67499266.291999996</v>
      </c>
      <c r="C3" s="1">
        <v>67607447.467000008</v>
      </c>
      <c r="D3" s="1">
        <v>67499235.802000001</v>
      </c>
      <c r="E3" s="1">
        <v>65857147.268999994</v>
      </c>
      <c r="F3" s="1">
        <v>69179938.784000009</v>
      </c>
      <c r="G3" s="1">
        <v>67514449.224999994</v>
      </c>
      <c r="H3" s="1">
        <v>67491852.231000006</v>
      </c>
      <c r="J3" s="2">
        <f t="shared" ref="J3:J23" si="1">A3</f>
        <v>2024</v>
      </c>
      <c r="K3" s="5">
        <f t="shared" ref="K3:P23" si="2">C3/$B3-1</f>
        <v>1.6027014950359408E-3</v>
      </c>
      <c r="L3" s="5">
        <f t="shared" si="0"/>
        <v>-4.517086136246462E-7</v>
      </c>
      <c r="M3" s="5">
        <f t="shared" si="0"/>
        <v>-2.4327953668359048E-2</v>
      </c>
      <c r="N3" s="5">
        <f t="shared" si="0"/>
        <v>2.4899122380522831E-2</v>
      </c>
      <c r="O3" s="5">
        <f t="shared" si="0"/>
        <v>2.2493478572527259E-4</v>
      </c>
      <c r="P3" s="5">
        <f t="shared" si="0"/>
        <v>-1.098391346643357E-4</v>
      </c>
    </row>
    <row r="4" spans="1:16" x14ac:dyDescent="0.45">
      <c r="A4" s="2">
        <v>2025</v>
      </c>
      <c r="B4" s="1">
        <v>69805060.215000004</v>
      </c>
      <c r="C4" s="1">
        <v>69911771.777999997</v>
      </c>
      <c r="D4" s="1">
        <v>69805057.985000014</v>
      </c>
      <c r="E4" s="1">
        <v>68170499.092000008</v>
      </c>
      <c r="F4" s="1">
        <v>71500328.150999993</v>
      </c>
      <c r="G4" s="1">
        <v>69833834.101999998</v>
      </c>
      <c r="H4" s="1">
        <v>69789607.386000007</v>
      </c>
      <c r="J4" s="2">
        <f t="shared" si="1"/>
        <v>2025</v>
      </c>
      <c r="K4" s="5">
        <f t="shared" si="2"/>
        <v>1.5287081290571436E-3</v>
      </c>
      <c r="L4" s="5">
        <f t="shared" si="0"/>
        <v>-3.1946107981184468E-8</v>
      </c>
      <c r="M4" s="5">
        <f t="shared" si="0"/>
        <v>-2.3416083561356937E-2</v>
      </c>
      <c r="N4" s="5">
        <f t="shared" si="0"/>
        <v>2.4285745629021083E-2</v>
      </c>
      <c r="O4" s="5">
        <f t="shared" si="0"/>
        <v>4.1220345504133782E-4</v>
      </c>
      <c r="P4" s="5">
        <f t="shared" si="0"/>
        <v>-2.2137118644982579E-4</v>
      </c>
    </row>
    <row r="5" spans="1:16" x14ac:dyDescent="0.45">
      <c r="A5" s="2">
        <v>2026</v>
      </c>
      <c r="B5" s="1">
        <v>69938418.305999994</v>
      </c>
      <c r="C5" s="1">
        <v>70037564.779999986</v>
      </c>
      <c r="D5" s="1">
        <v>69938413.651999995</v>
      </c>
      <c r="E5" s="1">
        <v>68307222.240999997</v>
      </c>
      <c r="F5" s="1">
        <v>71661948.431999996</v>
      </c>
      <c r="G5" s="1">
        <v>69987671.581</v>
      </c>
      <c r="H5" s="1">
        <v>69909583.064999998</v>
      </c>
      <c r="J5" s="2">
        <f t="shared" si="1"/>
        <v>2026</v>
      </c>
      <c r="K5" s="5">
        <f t="shared" si="2"/>
        <v>1.4176253395694616E-3</v>
      </c>
      <c r="L5" s="5">
        <f t="shared" si="0"/>
        <v>-6.6544255772349459E-8</v>
      </c>
      <c r="M5" s="5">
        <f t="shared" si="0"/>
        <v>-2.3323319350218363E-2</v>
      </c>
      <c r="N5" s="5">
        <f t="shared" si="0"/>
        <v>2.4643538812374688E-2</v>
      </c>
      <c r="O5" s="5">
        <f t="shared" si="0"/>
        <v>7.042377593458049E-4</v>
      </c>
      <c r="P5" s="5">
        <f t="shared" si="0"/>
        <v>-4.1229472582338111E-4</v>
      </c>
    </row>
    <row r="6" spans="1:16" x14ac:dyDescent="0.45">
      <c r="A6" s="2">
        <v>2027</v>
      </c>
      <c r="B6" s="1">
        <v>72649770.134000003</v>
      </c>
      <c r="C6" s="1">
        <v>72741172.301999986</v>
      </c>
      <c r="D6" s="1">
        <v>72649766.306999996</v>
      </c>
      <c r="E6" s="1">
        <v>71004851.302000001</v>
      </c>
      <c r="F6" s="1">
        <v>74408402.687000006</v>
      </c>
      <c r="G6" s="1">
        <v>72726444.022</v>
      </c>
      <c r="H6" s="1">
        <v>72599537.738999993</v>
      </c>
      <c r="J6" s="2">
        <f t="shared" si="1"/>
        <v>2027</v>
      </c>
      <c r="K6" s="5">
        <f t="shared" si="2"/>
        <v>1.2581205395612027E-3</v>
      </c>
      <c r="L6" s="5">
        <f t="shared" si="0"/>
        <v>-5.2677386341848376E-8</v>
      </c>
      <c r="M6" s="5">
        <f t="shared" si="0"/>
        <v>-2.2641762375379959E-2</v>
      </c>
      <c r="N6" s="5">
        <f t="shared" si="0"/>
        <v>2.4206994044940089E-2</v>
      </c>
      <c r="O6" s="5">
        <f t="shared" si="0"/>
        <v>1.0553906482921871E-3</v>
      </c>
      <c r="P6" s="5">
        <f t="shared" si="0"/>
        <v>-6.9143226341061848E-4</v>
      </c>
    </row>
    <row r="7" spans="1:16" x14ac:dyDescent="0.45">
      <c r="A7" s="2">
        <v>2028</v>
      </c>
      <c r="B7" s="1">
        <v>76681129.744000003</v>
      </c>
      <c r="C7" s="1">
        <v>76764966.076999992</v>
      </c>
      <c r="D7" s="1">
        <v>76681146.423999995</v>
      </c>
      <c r="E7" s="1">
        <v>74997578.43599999</v>
      </c>
      <c r="F7" s="1">
        <v>78485962.629000008</v>
      </c>
      <c r="G7" s="1">
        <v>76791891.622999996</v>
      </c>
      <c r="H7" s="1">
        <v>76598925.017000005</v>
      </c>
      <c r="J7" s="2">
        <f t="shared" si="1"/>
        <v>2028</v>
      </c>
      <c r="K7" s="5">
        <f t="shared" si="2"/>
        <v>1.0933111350845959E-3</v>
      </c>
      <c r="L7" s="5">
        <f t="shared" si="0"/>
        <v>2.1752418155607245E-7</v>
      </c>
      <c r="M7" s="5">
        <f t="shared" si="0"/>
        <v>-2.1955223059709095E-2</v>
      </c>
      <c r="N7" s="5">
        <f t="shared" si="0"/>
        <v>2.3536858299107566E-2</v>
      </c>
      <c r="O7" s="5">
        <f t="shared" si="0"/>
        <v>1.4444476675001816E-3</v>
      </c>
      <c r="P7" s="5">
        <f t="shared" si="0"/>
        <v>-1.0720333317263409E-3</v>
      </c>
    </row>
    <row r="8" spans="1:16" x14ac:dyDescent="0.45">
      <c r="A8" s="2">
        <v>2029</v>
      </c>
      <c r="B8" s="1">
        <v>77919275.859999999</v>
      </c>
      <c r="C8" s="1">
        <v>77994290.603</v>
      </c>
      <c r="D8" s="1">
        <v>77919262.048000008</v>
      </c>
      <c r="E8" s="1">
        <v>76191538.633000001</v>
      </c>
      <c r="F8" s="1">
        <v>79768077.055000007</v>
      </c>
      <c r="G8" s="1">
        <v>78070810.556000009</v>
      </c>
      <c r="H8" s="1">
        <v>77797162.001999989</v>
      </c>
      <c r="J8" s="2">
        <f t="shared" si="1"/>
        <v>2029</v>
      </c>
      <c r="K8" s="5">
        <f t="shared" si="2"/>
        <v>9.6272382118622879E-4</v>
      </c>
      <c r="L8" s="5">
        <f t="shared" si="0"/>
        <v>-1.7726037415677354E-7</v>
      </c>
      <c r="M8" s="5">
        <f t="shared" si="0"/>
        <v>-2.2173425098357957E-2</v>
      </c>
      <c r="N8" s="5">
        <f t="shared" si="0"/>
        <v>2.3727135225458218E-2</v>
      </c>
      <c r="O8" s="5">
        <f t="shared" si="0"/>
        <v>1.9447651986945758E-3</v>
      </c>
      <c r="P8" s="5">
        <f t="shared" si="0"/>
        <v>-1.5671841999586045E-3</v>
      </c>
    </row>
    <row r="9" spans="1:16" x14ac:dyDescent="0.45">
      <c r="A9" s="2">
        <v>2030</v>
      </c>
      <c r="B9" s="1">
        <v>78811837.041999996</v>
      </c>
      <c r="C9" s="1">
        <v>78877927.511999995</v>
      </c>
      <c r="D9" s="1">
        <v>78811824.241999999</v>
      </c>
      <c r="E9" s="1">
        <v>77051131.634000003</v>
      </c>
      <c r="F9" s="1">
        <v>80723765.454999998</v>
      </c>
      <c r="G9" s="1">
        <v>79018708.650000006</v>
      </c>
      <c r="H9" s="1">
        <v>78646352.083999991</v>
      </c>
      <c r="J9" s="2">
        <f t="shared" si="1"/>
        <v>2030</v>
      </c>
      <c r="K9" s="5">
        <f t="shared" si="2"/>
        <v>8.3858557902649622E-4</v>
      </c>
      <c r="L9" s="5">
        <f t="shared" si="0"/>
        <v>-1.6241215128331987E-7</v>
      </c>
      <c r="M9" s="5">
        <f t="shared" si="0"/>
        <v>-2.2340621334098421E-2</v>
      </c>
      <c r="N9" s="5">
        <f t="shared" si="0"/>
        <v>2.4259406768822211E-2</v>
      </c>
      <c r="O9" s="5">
        <f t="shared" si="0"/>
        <v>2.6248799135308865E-3</v>
      </c>
      <c r="P9" s="5">
        <f t="shared" si="0"/>
        <v>-2.0997475025460455E-3</v>
      </c>
    </row>
    <row r="10" spans="1:16" x14ac:dyDescent="0.45">
      <c r="A10" s="2">
        <v>2031</v>
      </c>
      <c r="B10" s="1">
        <v>80380694.106000006</v>
      </c>
      <c r="C10" s="1">
        <v>80437642.510000005</v>
      </c>
      <c r="D10" s="1">
        <v>80380693.965999991</v>
      </c>
      <c r="E10" s="1">
        <v>78597166.838</v>
      </c>
      <c r="F10" s="1">
        <v>82367049.298999995</v>
      </c>
      <c r="G10" s="1">
        <v>80653738.069000006</v>
      </c>
      <c r="H10" s="1">
        <v>80169688.300999999</v>
      </c>
      <c r="J10" s="2">
        <f t="shared" si="1"/>
        <v>2031</v>
      </c>
      <c r="K10" s="5">
        <f t="shared" si="2"/>
        <v>7.0848360583819492E-4</v>
      </c>
      <c r="L10" s="5">
        <f t="shared" si="0"/>
        <v>-1.7417119968499151E-9</v>
      </c>
      <c r="M10" s="5">
        <f t="shared" si="0"/>
        <v>-2.2188502946342115E-2</v>
      </c>
      <c r="N10" s="5">
        <f t="shared" si="0"/>
        <v>2.4711844244347247E-2</v>
      </c>
      <c r="O10" s="5">
        <f t="shared" si="0"/>
        <v>3.396884861928795E-3</v>
      </c>
      <c r="P10" s="5">
        <f t="shared" si="0"/>
        <v>-2.6250806533437698E-3</v>
      </c>
    </row>
    <row r="11" spans="1:16" x14ac:dyDescent="0.45">
      <c r="A11" s="2">
        <v>2032</v>
      </c>
      <c r="B11" s="1">
        <v>81321782.724999994</v>
      </c>
      <c r="C11" s="1">
        <v>81369845.434</v>
      </c>
      <c r="D11" s="1">
        <v>81321782.514000013</v>
      </c>
      <c r="E11" s="1">
        <v>79514340.737000003</v>
      </c>
      <c r="F11" s="1">
        <v>83390423.826000005</v>
      </c>
      <c r="G11" s="1">
        <v>81663874.581999987</v>
      </c>
      <c r="H11" s="1">
        <v>81064687.305999994</v>
      </c>
      <c r="J11" s="2">
        <f t="shared" si="1"/>
        <v>2032</v>
      </c>
      <c r="K11" s="5">
        <f t="shared" si="2"/>
        <v>5.9101888066748209E-4</v>
      </c>
      <c r="L11" s="5">
        <f t="shared" si="0"/>
        <v>-2.5946305104440626E-9</v>
      </c>
      <c r="M11" s="5">
        <f t="shared" si="0"/>
        <v>-2.2225803805999811E-2</v>
      </c>
      <c r="N11" s="5">
        <f t="shared" si="0"/>
        <v>2.5437724453181154E-2</v>
      </c>
      <c r="O11" s="5">
        <f t="shared" si="0"/>
        <v>4.2066448316415705E-3</v>
      </c>
      <c r="P11" s="5">
        <f t="shared" si="0"/>
        <v>-3.1614582266279445E-3</v>
      </c>
    </row>
    <row r="12" spans="1:16" x14ac:dyDescent="0.45">
      <c r="A12" s="2">
        <v>2033</v>
      </c>
      <c r="B12" s="1">
        <v>82222227.858999997</v>
      </c>
      <c r="C12" s="1">
        <v>82259805.622000009</v>
      </c>
      <c r="D12" s="1">
        <v>82222232.618999988</v>
      </c>
      <c r="E12" s="1">
        <v>80397611.327000007</v>
      </c>
      <c r="F12" s="1">
        <v>84364920.060000002</v>
      </c>
      <c r="G12" s="1">
        <v>82634214.010000005</v>
      </c>
      <c r="H12" s="1">
        <v>81920911.407000005</v>
      </c>
      <c r="J12" s="2">
        <f t="shared" si="1"/>
        <v>2033</v>
      </c>
      <c r="K12" s="5">
        <f t="shared" si="2"/>
        <v>4.5702681596582195E-4</v>
      </c>
      <c r="L12" s="5">
        <f t="shared" si="0"/>
        <v>5.7891887728089841E-8</v>
      </c>
      <c r="M12" s="5">
        <f t="shared" si="0"/>
        <v>-2.2191280624613618E-2</v>
      </c>
      <c r="N12" s="5">
        <f t="shared" si="0"/>
        <v>2.605976822562428E-2</v>
      </c>
      <c r="O12" s="5">
        <f t="shared" si="0"/>
        <v>5.0106420335205293E-3</v>
      </c>
      <c r="P12" s="5">
        <f t="shared" si="0"/>
        <v>-3.6646593001190553E-3</v>
      </c>
    </row>
    <row r="13" spans="1:16" x14ac:dyDescent="0.45">
      <c r="A13" s="2">
        <v>2034</v>
      </c>
      <c r="B13" s="1">
        <v>83351536.214000002</v>
      </c>
      <c r="C13" s="1">
        <v>83378717.837000012</v>
      </c>
      <c r="D13" s="1">
        <v>83351554.253999993</v>
      </c>
      <c r="E13" s="1">
        <v>81491261.459000006</v>
      </c>
      <c r="F13" s="1">
        <v>85571565.40699999</v>
      </c>
      <c r="G13" s="1">
        <v>83832656.299999997</v>
      </c>
      <c r="H13" s="1">
        <v>83009800.990999997</v>
      </c>
      <c r="J13" s="2">
        <f t="shared" si="1"/>
        <v>2034</v>
      </c>
      <c r="K13" s="5">
        <f t="shared" si="2"/>
        <v>3.2610824268708427E-4</v>
      </c>
      <c r="L13" s="5">
        <f t="shared" si="0"/>
        <v>2.1643272352100951E-7</v>
      </c>
      <c r="M13" s="5">
        <f t="shared" si="0"/>
        <v>-2.2318421945143885E-2</v>
      </c>
      <c r="N13" s="5">
        <f t="shared" si="0"/>
        <v>2.6634532413418288E-2</v>
      </c>
      <c r="O13" s="5">
        <f t="shared" si="0"/>
        <v>5.7721801883141577E-3</v>
      </c>
      <c r="P13" s="5">
        <f t="shared" si="0"/>
        <v>-4.0999271101929136E-3</v>
      </c>
    </row>
    <row r="14" spans="1:16" x14ac:dyDescent="0.45">
      <c r="A14" s="2">
        <v>2035</v>
      </c>
      <c r="B14" s="1">
        <v>84549966.061000004</v>
      </c>
      <c r="C14" s="1">
        <v>84566148.578999996</v>
      </c>
      <c r="D14" s="1">
        <v>84549953.914999992</v>
      </c>
      <c r="E14" s="1">
        <v>82650476.982999995</v>
      </c>
      <c r="F14" s="1">
        <v>86849373.196999997</v>
      </c>
      <c r="G14" s="1">
        <v>85101849.531000003</v>
      </c>
      <c r="H14" s="1">
        <v>84169354.274999991</v>
      </c>
      <c r="J14" s="2">
        <f t="shared" si="1"/>
        <v>2035</v>
      </c>
      <c r="K14" s="5">
        <f t="shared" si="2"/>
        <v>1.913959136106147E-4</v>
      </c>
      <c r="L14" s="5">
        <f t="shared" si="0"/>
        <v>-1.4365470002442038E-7</v>
      </c>
      <c r="M14" s="5">
        <f t="shared" si="0"/>
        <v>-2.2465876291772768E-2</v>
      </c>
      <c r="N14" s="5">
        <f t="shared" si="0"/>
        <v>2.7195837480775031E-2</v>
      </c>
      <c r="O14" s="5">
        <f t="shared" si="0"/>
        <v>6.5273056360759529E-3</v>
      </c>
      <c r="P14" s="5">
        <f t="shared" si="0"/>
        <v>-4.5016196189293645E-3</v>
      </c>
    </row>
    <row r="15" spans="1:16" x14ac:dyDescent="0.45">
      <c r="A15" s="2">
        <v>2036</v>
      </c>
      <c r="B15" s="1">
        <v>85984861.701000005</v>
      </c>
      <c r="C15" s="1">
        <v>85986902.537</v>
      </c>
      <c r="D15" s="1">
        <v>85984850.952000007</v>
      </c>
      <c r="E15" s="1">
        <v>84035392.388999999</v>
      </c>
      <c r="F15" s="1">
        <v>88368669.604999989</v>
      </c>
      <c r="G15" s="1">
        <v>86606826.092999995</v>
      </c>
      <c r="H15" s="1">
        <v>85565538.427000001</v>
      </c>
      <c r="J15" s="2">
        <f t="shared" si="1"/>
        <v>2036</v>
      </c>
      <c r="K15" s="5">
        <f t="shared" si="2"/>
        <v>2.3734829127208812E-5</v>
      </c>
      <c r="L15" s="5">
        <f t="shared" si="0"/>
        <v>-1.2501037727208342E-7</v>
      </c>
      <c r="M15" s="5">
        <f t="shared" si="0"/>
        <v>-2.2672238734057659E-2</v>
      </c>
      <c r="N15" s="5">
        <f t="shared" si="0"/>
        <v>2.772357664875158E-2</v>
      </c>
      <c r="O15" s="5">
        <f t="shared" si="0"/>
        <v>7.233417367847661E-3</v>
      </c>
      <c r="P15" s="5">
        <f t="shared" si="0"/>
        <v>-4.8767104546628692E-3</v>
      </c>
    </row>
    <row r="16" spans="1:16" x14ac:dyDescent="0.45">
      <c r="A16" s="2">
        <v>2037</v>
      </c>
      <c r="B16" s="1">
        <v>87179751.666000009</v>
      </c>
      <c r="C16" s="1">
        <v>87165525.458000004</v>
      </c>
      <c r="D16" s="1">
        <v>87179754.151999995</v>
      </c>
      <c r="E16" s="1">
        <v>85188910.417999998</v>
      </c>
      <c r="F16" s="1">
        <v>89639255.541000009</v>
      </c>
      <c r="G16" s="1">
        <v>87871098.166000009</v>
      </c>
      <c r="H16" s="1">
        <v>86721937.022</v>
      </c>
      <c r="J16" s="2">
        <f t="shared" si="1"/>
        <v>2037</v>
      </c>
      <c r="K16" s="5">
        <f t="shared" si="2"/>
        <v>-1.6318247905211525E-4</v>
      </c>
      <c r="L16" s="5">
        <f t="shared" si="0"/>
        <v>2.8515795724715076E-8</v>
      </c>
      <c r="M16" s="5">
        <f t="shared" si="0"/>
        <v>-2.2836050917273254E-2</v>
      </c>
      <c r="N16" s="5">
        <f t="shared" si="0"/>
        <v>2.8211870623614077E-2</v>
      </c>
      <c r="O16" s="5">
        <f t="shared" si="0"/>
        <v>7.9301269708667022E-3</v>
      </c>
      <c r="P16" s="5">
        <f t="shared" si="0"/>
        <v>-5.2513873376694997E-3</v>
      </c>
    </row>
    <row r="17" spans="1:16" x14ac:dyDescent="0.45">
      <c r="A17" s="2">
        <v>2038</v>
      </c>
      <c r="B17" s="1">
        <v>88585256.316</v>
      </c>
      <c r="C17" s="1">
        <v>88555114.613999993</v>
      </c>
      <c r="D17" s="1">
        <v>88585257.666000009</v>
      </c>
      <c r="E17" s="1">
        <v>86548542.479000002</v>
      </c>
      <c r="F17" s="1">
        <v>91124326.335999995</v>
      </c>
      <c r="G17" s="1">
        <v>89345261.606000006</v>
      </c>
      <c r="H17" s="1">
        <v>88089208.468999997</v>
      </c>
      <c r="J17" s="2">
        <f t="shared" si="1"/>
        <v>2038</v>
      </c>
      <c r="K17" s="5">
        <f t="shared" si="2"/>
        <v>-3.402564179809664E-4</v>
      </c>
      <c r="L17" s="5">
        <f t="shared" si="0"/>
        <v>1.5239556283574984E-8</v>
      </c>
      <c r="M17" s="5">
        <f t="shared" si="0"/>
        <v>-2.2991566787758266E-2</v>
      </c>
      <c r="N17" s="5">
        <f t="shared" si="0"/>
        <v>2.8662444808452703E-2</v>
      </c>
      <c r="O17" s="5">
        <f t="shared" si="0"/>
        <v>8.5793654791597174E-3</v>
      </c>
      <c r="P17" s="5">
        <f t="shared" si="0"/>
        <v>-5.5996659899081314E-3</v>
      </c>
    </row>
    <row r="18" spans="1:16" x14ac:dyDescent="0.45">
      <c r="A18" s="2">
        <v>2039</v>
      </c>
      <c r="B18" s="1">
        <v>90027163.775999993</v>
      </c>
      <c r="C18" s="1">
        <v>89980646.038000003</v>
      </c>
      <c r="D18" s="1">
        <v>90027170.415999994</v>
      </c>
      <c r="E18" s="1">
        <v>87944234.528999999</v>
      </c>
      <c r="F18" s="1">
        <v>92645483.84799999</v>
      </c>
      <c r="G18" s="1">
        <v>90855151.184</v>
      </c>
      <c r="H18" s="1">
        <v>89493146.924999997</v>
      </c>
      <c r="J18" s="2">
        <f t="shared" si="1"/>
        <v>2039</v>
      </c>
      <c r="K18" s="5">
        <f t="shared" si="2"/>
        <v>-5.1670780294410523E-4</v>
      </c>
      <c r="L18" s="5">
        <f t="shared" si="2"/>
        <v>7.3755516805107391E-8</v>
      </c>
      <c r="M18" s="5">
        <f t="shared" si="2"/>
        <v>-2.3136675194862399E-2</v>
      </c>
      <c r="N18" s="5">
        <f t="shared" si="2"/>
        <v>2.9083667219759857E-2</v>
      </c>
      <c r="O18" s="5">
        <f t="shared" si="2"/>
        <v>9.1970842273800812E-3</v>
      </c>
      <c r="P18" s="5">
        <f t="shared" si="2"/>
        <v>-5.9317302534233063E-3</v>
      </c>
    </row>
    <row r="19" spans="1:16" x14ac:dyDescent="0.45">
      <c r="A19" s="2">
        <v>2040</v>
      </c>
      <c r="B19" s="1">
        <v>91644104.838</v>
      </c>
      <c r="C19" s="1">
        <v>91581730.284000009</v>
      </c>
      <c r="D19" s="1">
        <v>91644112.675999999</v>
      </c>
      <c r="E19" s="1">
        <v>89510348.074999988</v>
      </c>
      <c r="F19" s="1">
        <v>94345998.835000008</v>
      </c>
      <c r="G19" s="1">
        <v>92539550.284000009</v>
      </c>
      <c r="H19" s="1">
        <v>91072428.272</v>
      </c>
      <c r="J19" s="2">
        <f t="shared" si="1"/>
        <v>2040</v>
      </c>
      <c r="K19" s="5">
        <f t="shared" si="2"/>
        <v>-6.8061719965784029E-4</v>
      </c>
      <c r="L19" s="5">
        <f t="shared" si="2"/>
        <v>8.5526504989275054E-8</v>
      </c>
      <c r="M19" s="5">
        <f t="shared" si="2"/>
        <v>-2.3283077146881048E-2</v>
      </c>
      <c r="N19" s="5">
        <f t="shared" si="2"/>
        <v>2.9482463730494901E-2</v>
      </c>
      <c r="O19" s="5">
        <f t="shared" si="2"/>
        <v>9.7709006769490792E-3</v>
      </c>
      <c r="P19" s="5">
        <f t="shared" si="2"/>
        <v>-6.2380069837613128E-3</v>
      </c>
    </row>
    <row r="20" spans="1:16" x14ac:dyDescent="0.45">
      <c r="A20" s="2">
        <v>2041</v>
      </c>
      <c r="B20" s="1">
        <v>92996551.101000011</v>
      </c>
      <c r="C20" s="1">
        <v>92916113.84799999</v>
      </c>
      <c r="D20" s="1">
        <v>92996535.104000002</v>
      </c>
      <c r="E20" s="1">
        <v>90821303.072999999</v>
      </c>
      <c r="F20" s="1">
        <v>95772939.226000011</v>
      </c>
      <c r="G20" s="1">
        <v>93959093.541999996</v>
      </c>
      <c r="H20" s="1">
        <v>92387525.391000003</v>
      </c>
      <c r="J20" s="2">
        <f t="shared" si="1"/>
        <v>2041</v>
      </c>
      <c r="K20" s="5">
        <f t="shared" si="2"/>
        <v>-8.6494877549447846E-4</v>
      </c>
      <c r="L20" s="5">
        <f t="shared" si="2"/>
        <v>-1.7201713198300439E-7</v>
      </c>
      <c r="M20" s="5">
        <f t="shared" si="2"/>
        <v>-2.3390631181983923E-2</v>
      </c>
      <c r="N20" s="5">
        <f t="shared" si="2"/>
        <v>2.985474291390311E-2</v>
      </c>
      <c r="O20" s="5">
        <f t="shared" si="2"/>
        <v>1.0350302560732549E-2</v>
      </c>
      <c r="P20" s="5">
        <f t="shared" si="2"/>
        <v>-6.5489064141590614E-3</v>
      </c>
    </row>
    <row r="21" spans="1:16" x14ac:dyDescent="0.45">
      <c r="A21" s="2">
        <v>2042</v>
      </c>
      <c r="B21" s="1">
        <v>94591130.246999994</v>
      </c>
      <c r="C21" s="1">
        <v>94493091.813999996</v>
      </c>
      <c r="D21" s="1">
        <v>94591133.066000015</v>
      </c>
      <c r="E21" s="1">
        <v>92370323.958000004</v>
      </c>
      <c r="F21" s="1">
        <v>97446698.953999996</v>
      </c>
      <c r="G21" s="1">
        <v>95620587.636000007</v>
      </c>
      <c r="H21" s="1">
        <v>93945006.132999986</v>
      </c>
      <c r="J21" s="2">
        <f t="shared" si="1"/>
        <v>2042</v>
      </c>
      <c r="K21" s="5">
        <f t="shared" si="2"/>
        <v>-1.0364442495188753E-3</v>
      </c>
      <c r="L21" s="5">
        <f t="shared" si="2"/>
        <v>2.9801948908669829E-8</v>
      </c>
      <c r="M21" s="5">
        <f t="shared" si="2"/>
        <v>-2.3477954890706254E-2</v>
      </c>
      <c r="N21" s="5">
        <f t="shared" si="2"/>
        <v>3.0188546215099032E-2</v>
      </c>
      <c r="O21" s="5">
        <f t="shared" si="2"/>
        <v>1.08832338329381E-2</v>
      </c>
      <c r="P21" s="5">
        <f t="shared" si="2"/>
        <v>-6.8307050810453296E-3</v>
      </c>
    </row>
    <row r="22" spans="1:16" x14ac:dyDescent="0.45">
      <c r="A22" s="2">
        <v>2043</v>
      </c>
      <c r="B22" s="1">
        <v>96178176.379000008</v>
      </c>
      <c r="C22" s="1">
        <v>96062210.094999999</v>
      </c>
      <c r="D22" s="1">
        <v>96178176.630999997</v>
      </c>
      <c r="E22" s="1">
        <v>93912436.397000015</v>
      </c>
      <c r="F22" s="1">
        <v>99112934.638000011</v>
      </c>
      <c r="G22" s="1">
        <v>97274448.022</v>
      </c>
      <c r="H22" s="1">
        <v>95495326.949999988</v>
      </c>
      <c r="J22" s="2">
        <f t="shared" si="1"/>
        <v>2043</v>
      </c>
      <c r="K22" s="5">
        <f t="shared" si="2"/>
        <v>-1.2057442588954137E-3</v>
      </c>
      <c r="L22" s="5">
        <f t="shared" si="2"/>
        <v>2.6201369962564058E-9</v>
      </c>
      <c r="M22" s="5">
        <f t="shared" si="2"/>
        <v>-2.3557734896860749E-2</v>
      </c>
      <c r="N22" s="5">
        <f t="shared" si="2"/>
        <v>3.0513764863198123E-2</v>
      </c>
      <c r="O22" s="5">
        <f t="shared" si="2"/>
        <v>1.1398340915510952E-2</v>
      </c>
      <c r="P22" s="5">
        <f t="shared" si="2"/>
        <v>-7.0998375588779972E-3</v>
      </c>
    </row>
    <row r="23" spans="1:16" x14ac:dyDescent="0.45">
      <c r="A23" s="2">
        <v>2044</v>
      </c>
      <c r="B23" s="1">
        <v>97932417.853</v>
      </c>
      <c r="C23" s="1">
        <v>97799191.234999999</v>
      </c>
      <c r="D23" s="1">
        <v>97932426.149000004</v>
      </c>
      <c r="E23" s="1">
        <v>95616921.965000004</v>
      </c>
      <c r="F23" s="1">
        <v>100951283.204</v>
      </c>
      <c r="G23" s="1">
        <v>99095515.490999997</v>
      </c>
      <c r="H23" s="1">
        <v>97212854.306999996</v>
      </c>
      <c r="J23" s="2">
        <f t="shared" si="1"/>
        <v>2044</v>
      </c>
      <c r="K23" s="5">
        <f t="shared" si="2"/>
        <v>-1.360393431723228E-3</v>
      </c>
      <c r="L23" s="5">
        <f t="shared" si="2"/>
        <v>8.4711479386712085E-8</v>
      </c>
      <c r="M23" s="5">
        <f t="shared" si="2"/>
        <v>-2.364381416045136E-2</v>
      </c>
      <c r="N23" s="5">
        <f t="shared" si="2"/>
        <v>3.0826006517386428E-2</v>
      </c>
      <c r="O23" s="5">
        <f t="shared" si="2"/>
        <v>1.1876533465617456E-2</v>
      </c>
      <c r="P23" s="5">
        <f t="shared" si="2"/>
        <v>-7.3475521362098561E-3</v>
      </c>
    </row>
    <row r="26" spans="1:16" x14ac:dyDescent="0.45">
      <c r="A26" s="8" t="s">
        <v>14</v>
      </c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  <c r="H26" t="s">
        <v>8</v>
      </c>
    </row>
    <row r="27" spans="1:16" x14ac:dyDescent="0.45">
      <c r="A27" s="2">
        <f>A2</f>
        <v>2023</v>
      </c>
      <c r="B27" s="1">
        <f>B2/1000</f>
        <v>64032.929636000008</v>
      </c>
      <c r="C27" s="1">
        <f t="shared" ref="C27:H27" si="3">C2/1000</f>
        <v>64141.835993000001</v>
      </c>
      <c r="D27" s="1">
        <f t="shared" si="3"/>
        <v>64032.941732999992</v>
      </c>
      <c r="E27" s="1">
        <f t="shared" si="3"/>
        <v>62392.817995999998</v>
      </c>
      <c r="F27" s="1">
        <f t="shared" si="3"/>
        <v>65693.119759000008</v>
      </c>
      <c r="G27" s="1">
        <f t="shared" si="3"/>
        <v>64037.840090999998</v>
      </c>
      <c r="H27" s="1">
        <f t="shared" si="3"/>
        <v>64030.863443000002</v>
      </c>
    </row>
    <row r="28" spans="1:16" x14ac:dyDescent="0.45">
      <c r="A28" s="2">
        <f t="shared" ref="A28:A46" si="4">A3</f>
        <v>2024</v>
      </c>
      <c r="B28" s="1">
        <f t="shared" ref="B28:H43" si="5">B3/1000</f>
        <v>67499.266292</v>
      </c>
      <c r="C28" s="1">
        <f t="shared" si="5"/>
        <v>67607.447467000005</v>
      </c>
      <c r="D28" s="1">
        <f t="shared" si="5"/>
        <v>67499.235801999996</v>
      </c>
      <c r="E28" s="1">
        <f t="shared" si="5"/>
        <v>65857.147268999994</v>
      </c>
      <c r="F28" s="1">
        <f t="shared" si="5"/>
        <v>69179.938784000013</v>
      </c>
      <c r="G28" s="1">
        <f t="shared" si="5"/>
        <v>67514.449224999989</v>
      </c>
      <c r="H28" s="1">
        <f t="shared" si="5"/>
        <v>67491.852231000012</v>
      </c>
    </row>
    <row r="29" spans="1:16" x14ac:dyDescent="0.45">
      <c r="A29" s="2">
        <f t="shared" si="4"/>
        <v>2025</v>
      </c>
      <c r="B29" s="1">
        <f t="shared" si="5"/>
        <v>69805.060215000005</v>
      </c>
      <c r="C29" s="1">
        <f t="shared" si="5"/>
        <v>69911.771777999995</v>
      </c>
      <c r="D29" s="1">
        <f t="shared" si="5"/>
        <v>69805.057985000021</v>
      </c>
      <c r="E29" s="1">
        <f t="shared" si="5"/>
        <v>68170.499092000013</v>
      </c>
      <c r="F29" s="1">
        <f t="shared" si="5"/>
        <v>71500.328150999994</v>
      </c>
      <c r="G29" s="1">
        <f t="shared" si="5"/>
        <v>69833.834101999993</v>
      </c>
      <c r="H29" s="1">
        <f t="shared" si="5"/>
        <v>69789.607386000003</v>
      </c>
    </row>
    <row r="30" spans="1:16" x14ac:dyDescent="0.45">
      <c r="A30" s="2">
        <f t="shared" si="4"/>
        <v>2026</v>
      </c>
      <c r="B30" s="1">
        <f t="shared" si="5"/>
        <v>69938.418305999992</v>
      </c>
      <c r="C30" s="1">
        <f t="shared" si="5"/>
        <v>70037.564779999986</v>
      </c>
      <c r="D30" s="1">
        <f t="shared" si="5"/>
        <v>69938.413651999988</v>
      </c>
      <c r="E30" s="1">
        <f t="shared" si="5"/>
        <v>68307.222240999996</v>
      </c>
      <c r="F30" s="1">
        <f t="shared" si="5"/>
        <v>71661.94843199999</v>
      </c>
      <c r="G30" s="1">
        <f t="shared" si="5"/>
        <v>69987.671581000002</v>
      </c>
      <c r="H30" s="1">
        <f t="shared" si="5"/>
        <v>69909.583064999999</v>
      </c>
    </row>
    <row r="31" spans="1:16" x14ac:dyDescent="0.45">
      <c r="A31" s="2">
        <f t="shared" si="4"/>
        <v>2027</v>
      </c>
      <c r="B31" s="1">
        <f t="shared" si="5"/>
        <v>72649.770134000006</v>
      </c>
      <c r="C31" s="1">
        <f t="shared" si="5"/>
        <v>72741.172301999992</v>
      </c>
      <c r="D31" s="1">
        <f t="shared" si="5"/>
        <v>72649.766306999998</v>
      </c>
      <c r="E31" s="1">
        <f t="shared" si="5"/>
        <v>71004.851301999995</v>
      </c>
      <c r="F31" s="1">
        <f t="shared" si="5"/>
        <v>74408.402687000009</v>
      </c>
      <c r="G31" s="1">
        <f t="shared" si="5"/>
        <v>72726.444021999996</v>
      </c>
      <c r="H31" s="1">
        <f t="shared" si="5"/>
        <v>72599.537738999992</v>
      </c>
    </row>
    <row r="32" spans="1:16" x14ac:dyDescent="0.45">
      <c r="A32" s="2">
        <f t="shared" si="4"/>
        <v>2028</v>
      </c>
      <c r="B32" s="1">
        <f t="shared" si="5"/>
        <v>76681.129744000005</v>
      </c>
      <c r="C32" s="1">
        <f t="shared" si="5"/>
        <v>76764.96607699999</v>
      </c>
      <c r="D32" s="1">
        <f t="shared" si="5"/>
        <v>76681.146423999991</v>
      </c>
      <c r="E32" s="1">
        <f t="shared" si="5"/>
        <v>74997.578435999996</v>
      </c>
      <c r="F32" s="1">
        <f t="shared" si="5"/>
        <v>78485.962629000001</v>
      </c>
      <c r="G32" s="1">
        <f t="shared" si="5"/>
        <v>76791.891623000003</v>
      </c>
      <c r="H32" s="1">
        <f t="shared" si="5"/>
        <v>76598.925017000001</v>
      </c>
    </row>
    <row r="33" spans="1:8" x14ac:dyDescent="0.45">
      <c r="A33" s="2">
        <f t="shared" si="4"/>
        <v>2029</v>
      </c>
      <c r="B33" s="1">
        <f t="shared" si="5"/>
        <v>77919.275859999994</v>
      </c>
      <c r="C33" s="1">
        <f t="shared" si="5"/>
        <v>77994.290603000001</v>
      </c>
      <c r="D33" s="1">
        <f t="shared" si="5"/>
        <v>77919.262048000004</v>
      </c>
      <c r="E33" s="1">
        <f t="shared" si="5"/>
        <v>76191.538633000004</v>
      </c>
      <c r="F33" s="1">
        <f t="shared" si="5"/>
        <v>79768.077055000002</v>
      </c>
      <c r="G33" s="1">
        <f t="shared" si="5"/>
        <v>78070.810556000011</v>
      </c>
      <c r="H33" s="1">
        <f t="shared" si="5"/>
        <v>77797.162001999983</v>
      </c>
    </row>
    <row r="34" spans="1:8" x14ac:dyDescent="0.45">
      <c r="A34" s="2">
        <f t="shared" si="4"/>
        <v>2030</v>
      </c>
      <c r="B34" s="1">
        <f t="shared" si="5"/>
        <v>78811.837041999999</v>
      </c>
      <c r="C34" s="1">
        <f t="shared" si="5"/>
        <v>78877.927511999995</v>
      </c>
      <c r="D34" s="1">
        <f t="shared" si="5"/>
        <v>78811.824242000002</v>
      </c>
      <c r="E34" s="1">
        <f t="shared" si="5"/>
        <v>77051.131634000005</v>
      </c>
      <c r="F34" s="1">
        <f t="shared" si="5"/>
        <v>80723.765455000001</v>
      </c>
      <c r="G34" s="1">
        <f t="shared" si="5"/>
        <v>79018.70865</v>
      </c>
      <c r="H34" s="1">
        <f t="shared" si="5"/>
        <v>78646.352083999998</v>
      </c>
    </row>
    <row r="35" spans="1:8" x14ac:dyDescent="0.45">
      <c r="A35" s="2">
        <f t="shared" si="4"/>
        <v>2031</v>
      </c>
      <c r="B35" s="1">
        <f t="shared" si="5"/>
        <v>80380.69410600001</v>
      </c>
      <c r="C35" s="1">
        <f t="shared" si="5"/>
        <v>80437.642510000005</v>
      </c>
      <c r="D35" s="1">
        <f t="shared" si="5"/>
        <v>80380.693965999992</v>
      </c>
      <c r="E35" s="1">
        <f t="shared" si="5"/>
        <v>78597.166838000005</v>
      </c>
      <c r="F35" s="1">
        <f t="shared" si="5"/>
        <v>82367.049298999991</v>
      </c>
      <c r="G35" s="1">
        <f t="shared" si="5"/>
        <v>80653.738068999999</v>
      </c>
      <c r="H35" s="1">
        <f t="shared" si="5"/>
        <v>80169.688301000002</v>
      </c>
    </row>
    <row r="36" spans="1:8" x14ac:dyDescent="0.45">
      <c r="A36" s="2">
        <f t="shared" si="4"/>
        <v>2032</v>
      </c>
      <c r="B36" s="1">
        <f t="shared" si="5"/>
        <v>81321.782724999997</v>
      </c>
      <c r="C36" s="1">
        <f t="shared" si="5"/>
        <v>81369.845434000003</v>
      </c>
      <c r="D36" s="1">
        <f t="shared" si="5"/>
        <v>81321.78251400002</v>
      </c>
      <c r="E36" s="1">
        <f t="shared" si="5"/>
        <v>79514.340737000006</v>
      </c>
      <c r="F36" s="1">
        <f t="shared" si="5"/>
        <v>83390.423825999998</v>
      </c>
      <c r="G36" s="1">
        <f t="shared" si="5"/>
        <v>81663.874581999989</v>
      </c>
      <c r="H36" s="1">
        <f t="shared" si="5"/>
        <v>81064.687305999993</v>
      </c>
    </row>
    <row r="37" spans="1:8" x14ac:dyDescent="0.45">
      <c r="A37" s="2">
        <f t="shared" si="4"/>
        <v>2033</v>
      </c>
      <c r="B37" s="1">
        <f t="shared" si="5"/>
        <v>82222.227858999991</v>
      </c>
      <c r="C37" s="1">
        <f t="shared" si="5"/>
        <v>82259.805622000014</v>
      </c>
      <c r="D37" s="1">
        <f t="shared" si="5"/>
        <v>82222.232618999988</v>
      </c>
      <c r="E37" s="1">
        <f t="shared" si="5"/>
        <v>80397.611327000006</v>
      </c>
      <c r="F37" s="1">
        <f t="shared" si="5"/>
        <v>84364.920060000004</v>
      </c>
      <c r="G37" s="1">
        <f t="shared" si="5"/>
        <v>82634.214010000011</v>
      </c>
      <c r="H37" s="1">
        <f t="shared" si="5"/>
        <v>81920.911407000007</v>
      </c>
    </row>
    <row r="38" spans="1:8" x14ac:dyDescent="0.45">
      <c r="A38" s="2">
        <f t="shared" si="4"/>
        <v>2034</v>
      </c>
      <c r="B38" s="1">
        <f t="shared" si="5"/>
        <v>83351.536214000007</v>
      </c>
      <c r="C38" s="1">
        <f t="shared" si="5"/>
        <v>83378.717837000018</v>
      </c>
      <c r="D38" s="1">
        <f t="shared" si="5"/>
        <v>83351.554253999988</v>
      </c>
      <c r="E38" s="1">
        <f t="shared" si="5"/>
        <v>81491.261459000001</v>
      </c>
      <c r="F38" s="1">
        <f t="shared" si="5"/>
        <v>85571.565406999987</v>
      </c>
      <c r="G38" s="1">
        <f t="shared" si="5"/>
        <v>83832.656300000002</v>
      </c>
      <c r="H38" s="1">
        <f t="shared" si="5"/>
        <v>83009.800990999996</v>
      </c>
    </row>
    <row r="39" spans="1:8" x14ac:dyDescent="0.45">
      <c r="A39" s="2">
        <f t="shared" si="4"/>
        <v>2035</v>
      </c>
      <c r="B39" s="1">
        <f t="shared" si="5"/>
        <v>84549.966060999999</v>
      </c>
      <c r="C39" s="1">
        <f t="shared" si="5"/>
        <v>84566.148579000001</v>
      </c>
      <c r="D39" s="1">
        <f t="shared" si="5"/>
        <v>84549.953914999991</v>
      </c>
      <c r="E39" s="1">
        <f t="shared" si="5"/>
        <v>82650.476983</v>
      </c>
      <c r="F39" s="1">
        <f t="shared" si="5"/>
        <v>86849.373196999994</v>
      </c>
      <c r="G39" s="1">
        <f t="shared" si="5"/>
        <v>85101.849531</v>
      </c>
      <c r="H39" s="1">
        <f t="shared" si="5"/>
        <v>84169.354274999991</v>
      </c>
    </row>
    <row r="40" spans="1:8" x14ac:dyDescent="0.45">
      <c r="A40" s="2">
        <f t="shared" si="4"/>
        <v>2036</v>
      </c>
      <c r="B40" s="1">
        <f t="shared" si="5"/>
        <v>85984.861701000002</v>
      </c>
      <c r="C40" s="1">
        <f t="shared" si="5"/>
        <v>85986.902537000002</v>
      </c>
      <c r="D40" s="1">
        <f t="shared" si="5"/>
        <v>85984.850952000008</v>
      </c>
      <c r="E40" s="1">
        <f t="shared" si="5"/>
        <v>84035.392389000001</v>
      </c>
      <c r="F40" s="1">
        <f t="shared" si="5"/>
        <v>88368.669604999988</v>
      </c>
      <c r="G40" s="1">
        <f t="shared" si="5"/>
        <v>86606.826092999996</v>
      </c>
      <c r="H40" s="1">
        <f t="shared" si="5"/>
        <v>85565.538427000007</v>
      </c>
    </row>
    <row r="41" spans="1:8" x14ac:dyDescent="0.45">
      <c r="A41" s="2">
        <f t="shared" si="4"/>
        <v>2037</v>
      </c>
      <c r="B41" s="1">
        <f t="shared" si="5"/>
        <v>87179.751666000011</v>
      </c>
      <c r="C41" s="1">
        <f t="shared" si="5"/>
        <v>87165.525458000004</v>
      </c>
      <c r="D41" s="1">
        <f t="shared" si="5"/>
        <v>87179.754151999994</v>
      </c>
      <c r="E41" s="1">
        <f t="shared" si="5"/>
        <v>85188.910417999999</v>
      </c>
      <c r="F41" s="1">
        <f t="shared" si="5"/>
        <v>89639.255541000006</v>
      </c>
      <c r="G41" s="1">
        <f t="shared" si="5"/>
        <v>87871.098166000011</v>
      </c>
      <c r="H41" s="1">
        <f t="shared" si="5"/>
        <v>86721.937021999998</v>
      </c>
    </row>
    <row r="42" spans="1:8" x14ac:dyDescent="0.45">
      <c r="A42" s="2">
        <f t="shared" si="4"/>
        <v>2038</v>
      </c>
      <c r="B42" s="1">
        <f t="shared" si="5"/>
        <v>88585.256315999999</v>
      </c>
      <c r="C42" s="1">
        <f t="shared" si="5"/>
        <v>88555.114613999991</v>
      </c>
      <c r="D42" s="1">
        <f t="shared" si="5"/>
        <v>88585.257666000005</v>
      </c>
      <c r="E42" s="1">
        <f t="shared" si="5"/>
        <v>86548.542478999996</v>
      </c>
      <c r="F42" s="1">
        <f t="shared" si="5"/>
        <v>91124.326335999998</v>
      </c>
      <c r="G42" s="1">
        <f t="shared" si="5"/>
        <v>89345.261606</v>
      </c>
      <c r="H42" s="1">
        <f t="shared" si="5"/>
        <v>88089.20846899999</v>
      </c>
    </row>
    <row r="43" spans="1:8" x14ac:dyDescent="0.45">
      <c r="A43" s="2">
        <f t="shared" si="4"/>
        <v>2039</v>
      </c>
      <c r="B43" s="1">
        <f t="shared" si="5"/>
        <v>90027.163775999987</v>
      </c>
      <c r="C43" s="1">
        <f t="shared" si="5"/>
        <v>89980.646038000006</v>
      </c>
      <c r="D43" s="1">
        <f t="shared" si="5"/>
        <v>90027.170415999994</v>
      </c>
      <c r="E43" s="1">
        <f t="shared" si="5"/>
        <v>87944.234528999994</v>
      </c>
      <c r="F43" s="1">
        <f t="shared" si="5"/>
        <v>92645.483847999989</v>
      </c>
      <c r="G43" s="1">
        <f t="shared" si="5"/>
        <v>90855.151184000002</v>
      </c>
      <c r="H43" s="1">
        <f t="shared" si="5"/>
        <v>89493.146924999994</v>
      </c>
    </row>
    <row r="44" spans="1:8" x14ac:dyDescent="0.45">
      <c r="A44" s="2">
        <f t="shared" si="4"/>
        <v>2040</v>
      </c>
      <c r="B44" s="1">
        <f t="shared" ref="B44:H46" si="6">B19/1000</f>
        <v>91644.104837999999</v>
      </c>
      <c r="C44" s="1">
        <f t="shared" si="6"/>
        <v>91581.730284000005</v>
      </c>
      <c r="D44" s="1">
        <f t="shared" si="6"/>
        <v>91644.112676000004</v>
      </c>
      <c r="E44" s="1">
        <f t="shared" si="6"/>
        <v>89510.348074999987</v>
      </c>
      <c r="F44" s="1">
        <f t="shared" si="6"/>
        <v>94345.998835000006</v>
      </c>
      <c r="G44" s="1">
        <f t="shared" si="6"/>
        <v>92539.550284000012</v>
      </c>
      <c r="H44" s="1">
        <f t="shared" si="6"/>
        <v>91072.428272000005</v>
      </c>
    </row>
    <row r="45" spans="1:8" x14ac:dyDescent="0.45">
      <c r="A45" s="2">
        <f t="shared" si="4"/>
        <v>2041</v>
      </c>
      <c r="B45" s="1">
        <f t="shared" si="6"/>
        <v>92996.551101000005</v>
      </c>
      <c r="C45" s="1">
        <f t="shared" si="6"/>
        <v>92916.113847999994</v>
      </c>
      <c r="D45" s="1">
        <f t="shared" si="6"/>
        <v>92996.535103999995</v>
      </c>
      <c r="E45" s="1">
        <f t="shared" si="6"/>
        <v>90821.303073000003</v>
      </c>
      <c r="F45" s="1">
        <f t="shared" si="6"/>
        <v>95772.939226000017</v>
      </c>
      <c r="G45" s="1">
        <f t="shared" si="6"/>
        <v>93959.093542000002</v>
      </c>
      <c r="H45" s="1">
        <f t="shared" si="6"/>
        <v>92387.525391000003</v>
      </c>
    </row>
    <row r="46" spans="1:8" x14ac:dyDescent="0.45">
      <c r="A46" s="2">
        <f t="shared" si="4"/>
        <v>2042</v>
      </c>
      <c r="B46" s="1">
        <f t="shared" si="6"/>
        <v>94591.130246999994</v>
      </c>
      <c r="C46" s="1">
        <f t="shared" si="6"/>
        <v>94493.091813999999</v>
      </c>
      <c r="D46" s="1">
        <f t="shared" si="6"/>
        <v>94591.133066000009</v>
      </c>
      <c r="E46" s="1">
        <f t="shared" si="6"/>
        <v>92370.323958000008</v>
      </c>
      <c r="F46" s="1">
        <f t="shared" si="6"/>
        <v>97446.698953999992</v>
      </c>
      <c r="G46" s="1">
        <f t="shared" si="6"/>
        <v>95620.587636000011</v>
      </c>
      <c r="H46" s="1">
        <f t="shared" si="6"/>
        <v>93945.006132999988</v>
      </c>
    </row>
    <row r="47" spans="1:8" x14ac:dyDescent="0.45">
      <c r="A47" s="2"/>
      <c r="B47" s="1"/>
      <c r="C47" s="1"/>
      <c r="D47" s="1"/>
      <c r="E47" s="1"/>
      <c r="F47" s="1"/>
      <c r="G47" s="1"/>
      <c r="H47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5AC550-9072-4DBD-B462-3592DC783328}"/>
</file>

<file path=customXml/itemProps2.xml><?xml version="1.0" encoding="utf-8"?>
<ds:datastoreItem xmlns:ds="http://schemas.openxmlformats.org/officeDocument/2006/customXml" ds:itemID="{6EFCB385-D955-412A-9BDF-34F6746F5125}"/>
</file>

<file path=customXml/itemProps3.xml><?xml version="1.0" encoding="utf-8"?>
<ds:datastoreItem xmlns:ds="http://schemas.openxmlformats.org/officeDocument/2006/customXml" ds:itemID="{40BA726E-9F2C-4A82-8D22-B0C5DA2BA1DE}"/>
</file>

<file path=customXml/itemProps4.xml><?xml version="1.0" encoding="utf-8"?>
<ds:datastoreItem xmlns:ds="http://schemas.openxmlformats.org/officeDocument/2006/customXml" ds:itemID="{07C59B36-9906-47E7-8CE8-547FEA489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8.6_Peak</vt:lpstr>
      <vt:lpstr>Figure 8.6_Energy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Elder, Lee</dc:creator>
  <cp:lastModifiedBy>Kornikova, Yuliya (PacifiCorp)</cp:lastModifiedBy>
  <dcterms:created xsi:type="dcterms:W3CDTF">2019-10-14T15:39:16Z</dcterms:created>
  <dcterms:modified xsi:type="dcterms:W3CDTF">2023-04-13T23:18:09Z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