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xhibit No. ___(MRM-8)" sheetId="1" r:id="rId1"/>
  </sheets>
  <definedNames>
    <definedName name="_xlnm.Print_Area" localSheetId="0">'Exhibit No. ___(MRM-8)'!$A$1:$H$42</definedName>
  </definedNames>
  <calcPr fullCalcOnLoad="1"/>
</workbook>
</file>

<file path=xl/sharedStrings.xml><?xml version="1.0" encoding="utf-8"?>
<sst xmlns="http://schemas.openxmlformats.org/spreadsheetml/2006/main" count="33" uniqueCount="25">
  <si>
    <t>Analysis of Tax Net Operating Losses</t>
  </si>
  <si>
    <t>2009 Bonus Depreciation</t>
  </si>
  <si>
    <t>Gross</t>
  </si>
  <si>
    <t>Tax Effected</t>
  </si>
  <si>
    <t>Gas</t>
  </si>
  <si>
    <t>Total</t>
  </si>
  <si>
    <t xml:space="preserve"> 2009 Taxable Loss</t>
  </si>
  <si>
    <t xml:space="preserve"> 2010 Taxable Loss</t>
  </si>
  <si>
    <t>Electric</t>
  </si>
  <si>
    <t>2010 Annalysis</t>
  </si>
  <si>
    <t>Total 2009 + 2010</t>
  </si>
  <si>
    <t>Total NOL alloc to production</t>
  </si>
  <si>
    <t>Allocation to electric production</t>
  </si>
  <si>
    <t>Production for 2009</t>
  </si>
  <si>
    <t>Production for 2010</t>
  </si>
  <si>
    <t>%</t>
  </si>
  <si>
    <t>Amount Gross</t>
  </si>
  <si>
    <t>2009 Net Operating Loss</t>
  </si>
  <si>
    <t>2010 Net Operating Loss</t>
  </si>
  <si>
    <t>Total Net Operating Loss</t>
  </si>
  <si>
    <t>2010 Bonus Depreciation (est.)</t>
  </si>
  <si>
    <t>2009 Analysis</t>
  </si>
  <si>
    <t xml:space="preserve"> 2009 Net Operating Loss</t>
  </si>
  <si>
    <t xml:space="preserve"> Bonus Depreciation</t>
  </si>
  <si>
    <t xml:space="preserve"> 2010 Net Operating Loss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</si>
</sst>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37" fontId="0" fillId="0" borderId="0" xfId="0" applyAlignment="1">
      <alignment/>
    </xf>
    <xf numFmtId="37" fontId="18" fillId="0" borderId="0" xfId="0" applyFont="1" applyAlignment="1">
      <alignment horizontal="center"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20" fillId="0" borderId="0" xfId="0" applyFont="1" applyAlignment="1">
      <alignment horizontal="center"/>
    </xf>
    <xf numFmtId="37" fontId="18" fillId="0" borderId="10" xfId="0" applyFont="1" applyBorder="1" applyAlignment="1">
      <alignment horizontal="center"/>
    </xf>
    <xf numFmtId="37" fontId="18" fillId="0" borderId="11" xfId="0" applyFont="1" applyBorder="1" applyAlignment="1">
      <alignment horizontal="center"/>
    </xf>
    <xf numFmtId="37" fontId="18" fillId="0" borderId="12" xfId="0" applyFont="1" applyBorder="1" applyAlignment="1">
      <alignment horizontal="center"/>
    </xf>
    <xf numFmtId="37" fontId="18" fillId="0" borderId="13" xfId="0" applyFont="1" applyBorder="1" applyAlignment="1">
      <alignment horizontal="center"/>
    </xf>
    <xf numFmtId="37" fontId="18" fillId="0" borderId="0" xfId="0" applyFont="1" applyBorder="1" applyAlignment="1">
      <alignment horizontal="center"/>
    </xf>
    <xf numFmtId="10" fontId="18" fillId="0" borderId="0" xfId="57" applyNumberFormat="1" applyFont="1" applyAlignment="1">
      <alignment horizontal="center"/>
    </xf>
    <xf numFmtId="37" fontId="19" fillId="0" borderId="14" xfId="0" applyFont="1" applyBorder="1" applyAlignment="1">
      <alignment horizontal="center"/>
    </xf>
    <xf numFmtId="37" fontId="19" fillId="0" borderId="15" xfId="0" applyFont="1" applyBorder="1" applyAlignment="1">
      <alignment horizontal="center"/>
    </xf>
    <xf numFmtId="37" fontId="19" fillId="0" borderId="16" xfId="0" applyFont="1" applyBorder="1" applyAlignment="1">
      <alignment horizontal="center"/>
    </xf>
    <xf numFmtId="37" fontId="19" fillId="0" borderId="17" xfId="0" applyFont="1" applyBorder="1" applyAlignment="1">
      <alignment horizontal="center"/>
    </xf>
    <xf numFmtId="37" fontId="19" fillId="0" borderId="18" xfId="0" applyFont="1" applyBorder="1" applyAlignment="1">
      <alignment horizontal="center"/>
    </xf>
    <xf numFmtId="9" fontId="19" fillId="0" borderId="17" xfId="57" applyFont="1" applyBorder="1" applyAlignment="1">
      <alignment horizontal="center"/>
    </xf>
    <xf numFmtId="37" fontId="19" fillId="0" borderId="0" xfId="0" applyFont="1" applyAlignment="1">
      <alignment horizontal="center"/>
    </xf>
    <xf numFmtId="37" fontId="19" fillId="0" borderId="0" xfId="0" applyFont="1" applyAlignment="1">
      <alignment/>
    </xf>
    <xf numFmtId="37" fontId="19" fillId="0" borderId="0" xfId="0" applyFont="1" applyAlignment="1" quotePrefix="1">
      <alignment/>
    </xf>
    <xf numFmtId="37" fontId="21" fillId="0" borderId="0" xfId="0" applyFont="1" applyAlignment="1">
      <alignment/>
    </xf>
    <xf numFmtId="37" fontId="19" fillId="0" borderId="0" xfId="0" applyFont="1" applyBorder="1" applyAlignment="1">
      <alignment/>
    </xf>
    <xf numFmtId="9" fontId="19" fillId="0" borderId="0" xfId="57" applyFont="1" applyBorder="1" applyAlignment="1">
      <alignment horizontal="center"/>
    </xf>
    <xf numFmtId="37" fontId="19" fillId="0" borderId="0" xfId="0" applyFont="1" applyBorder="1" applyAlignment="1">
      <alignment horizontal="center"/>
    </xf>
    <xf numFmtId="37" fontId="20" fillId="0" borderId="0" xfId="0" applyFont="1" applyBorder="1" applyAlignment="1">
      <alignment/>
    </xf>
    <xf numFmtId="10" fontId="18" fillId="0" borderId="0" xfId="57" applyNumberFormat="1" applyFont="1" applyBorder="1" applyAlignment="1">
      <alignment horizontal="center"/>
    </xf>
    <xf numFmtId="37" fontId="19" fillId="0" borderId="19" xfId="0" applyFont="1" applyBorder="1" applyAlignment="1">
      <alignment/>
    </xf>
    <xf numFmtId="37" fontId="18" fillId="0" borderId="19" xfId="0" applyFont="1" applyBorder="1" applyAlignment="1">
      <alignment horizontal="center"/>
    </xf>
    <xf numFmtId="37" fontId="18" fillId="0" borderId="20" xfId="0" applyFont="1" applyBorder="1" applyAlignment="1">
      <alignment horizontal="center"/>
    </xf>
    <xf numFmtId="37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24">
      <selection activeCell="E33" sqref="E33"/>
    </sheetView>
  </sheetViews>
  <sheetFormatPr defaultColWidth="9.140625" defaultRowHeight="12.75"/>
  <cols>
    <col min="1" max="1" width="4.7109375" style="4" bestFit="1" customWidth="1"/>
    <col min="2" max="2" width="31.8515625" style="20" bestFit="1" customWidth="1"/>
    <col min="3" max="3" width="14.140625" style="3" bestFit="1" customWidth="1"/>
    <col min="4" max="4" width="13.8515625" style="3" bestFit="1" customWidth="1"/>
    <col min="5" max="5" width="14.140625" style="3" bestFit="1" customWidth="1"/>
    <col min="6" max="255" width="12.7109375" style="3" customWidth="1"/>
    <col min="256" max="16384" width="9.140625" style="3" customWidth="1"/>
  </cols>
  <sheetData>
    <row r="1" spans="1:8" ht="20.25">
      <c r="A1" s="1"/>
      <c r="B1" s="29" t="s">
        <v>0</v>
      </c>
      <c r="C1" s="29"/>
      <c r="D1" s="29"/>
      <c r="E1" s="29"/>
      <c r="F1" s="29"/>
      <c r="G1" s="29"/>
      <c r="H1" s="29"/>
    </row>
    <row r="2" spans="1:8" ht="15.75">
      <c r="A2" s="1"/>
      <c r="B2" s="18"/>
      <c r="C2" s="2"/>
      <c r="D2" s="2"/>
      <c r="E2" s="2"/>
      <c r="F2" s="2"/>
      <c r="G2" s="2"/>
      <c r="H2" s="2"/>
    </row>
    <row r="3" spans="1:8" ht="15.75">
      <c r="A3" s="1"/>
      <c r="B3" s="18"/>
      <c r="C3" s="2"/>
      <c r="D3" s="2"/>
      <c r="E3" s="2"/>
      <c r="F3" s="2"/>
      <c r="G3" s="2"/>
      <c r="H3" s="2"/>
    </row>
    <row r="4" spans="1:8" ht="15.75">
      <c r="A4" s="1">
        <v>1</v>
      </c>
      <c r="B4" s="18"/>
      <c r="C4" s="14" t="s">
        <v>2</v>
      </c>
      <c r="D4" s="14" t="s">
        <v>3</v>
      </c>
      <c r="E4" s="1"/>
      <c r="F4" s="1"/>
      <c r="G4" s="1"/>
      <c r="H4" s="1"/>
    </row>
    <row r="5" spans="1:8" ht="15.75">
      <c r="A5" s="1">
        <v>2</v>
      </c>
      <c r="B5" s="18"/>
      <c r="C5" s="1"/>
      <c r="D5" s="1"/>
      <c r="E5" s="1"/>
      <c r="F5" s="1"/>
      <c r="G5" s="1"/>
      <c r="H5" s="1"/>
    </row>
    <row r="6" spans="1:8" ht="15.75">
      <c r="A6" s="1">
        <v>3</v>
      </c>
      <c r="B6" s="18" t="s">
        <v>17</v>
      </c>
      <c r="C6" s="1">
        <f>+D6/0.35</f>
        <v>92373885.71428572</v>
      </c>
      <c r="D6" s="1">
        <v>32330860</v>
      </c>
      <c r="E6" s="1"/>
      <c r="F6" s="1"/>
      <c r="G6" s="1"/>
      <c r="H6" s="1"/>
    </row>
    <row r="7" spans="1:8" ht="15.75">
      <c r="A7" s="1">
        <v>4</v>
      </c>
      <c r="B7" s="18" t="s">
        <v>18</v>
      </c>
      <c r="C7" s="1">
        <f>+D7/0.35</f>
        <v>190945477.14285716</v>
      </c>
      <c r="D7" s="1">
        <v>66830917</v>
      </c>
      <c r="E7" s="1"/>
      <c r="F7" s="1"/>
      <c r="G7" s="1"/>
      <c r="H7" s="1"/>
    </row>
    <row r="8" spans="1:8" ht="15.75">
      <c r="A8" s="1">
        <v>5</v>
      </c>
      <c r="B8" s="18" t="s">
        <v>19</v>
      </c>
      <c r="C8" s="5">
        <f>+C6+C7</f>
        <v>283319362.85714287</v>
      </c>
      <c r="D8" s="5">
        <f>+D6+D7</f>
        <v>99161777</v>
      </c>
      <c r="E8" s="1"/>
      <c r="F8" s="1"/>
      <c r="G8" s="1"/>
      <c r="H8" s="1"/>
    </row>
    <row r="9" spans="1:8" ht="15.75">
      <c r="A9" s="1">
        <v>6</v>
      </c>
      <c r="B9" s="18"/>
      <c r="C9" s="1"/>
      <c r="D9" s="1"/>
      <c r="E9" s="1"/>
      <c r="F9" s="1"/>
      <c r="G9" s="1"/>
      <c r="H9" s="1"/>
    </row>
    <row r="10" spans="1:8" ht="15.75">
      <c r="A10" s="1">
        <v>7</v>
      </c>
      <c r="B10" s="18"/>
      <c r="C10" s="1"/>
      <c r="D10" s="1"/>
      <c r="E10" s="1"/>
      <c r="F10" s="1"/>
      <c r="G10" s="1"/>
      <c r="H10" s="1"/>
    </row>
    <row r="11" spans="1:8" ht="15.75">
      <c r="A11" s="1">
        <v>8</v>
      </c>
      <c r="B11" s="18"/>
      <c r="C11" s="1"/>
      <c r="D11" s="1"/>
      <c r="E11" s="1"/>
      <c r="F11" s="1"/>
      <c r="G11" s="1"/>
      <c r="H11" s="1"/>
    </row>
    <row r="12" spans="1:8" ht="15.75">
      <c r="A12" s="1">
        <v>9</v>
      </c>
      <c r="B12" s="18" t="s">
        <v>1</v>
      </c>
      <c r="C12" s="1">
        <v>247011874</v>
      </c>
      <c r="D12" s="1">
        <f>+C12*0.35</f>
        <v>86454155.89999999</v>
      </c>
      <c r="E12" s="1"/>
      <c r="F12" s="1"/>
      <c r="G12" s="1"/>
      <c r="H12" s="1"/>
    </row>
    <row r="13" spans="1:8" ht="15.75">
      <c r="A13" s="1">
        <v>10</v>
      </c>
      <c r="B13" s="18" t="s">
        <v>20</v>
      </c>
      <c r="C13" s="1">
        <v>299446088</v>
      </c>
      <c r="D13" s="1">
        <f>+C13*0.35</f>
        <v>104806130.8</v>
      </c>
      <c r="E13" s="1"/>
      <c r="F13" s="1"/>
      <c r="G13" s="1"/>
      <c r="H13" s="1"/>
    </row>
    <row r="14" spans="1:8" ht="15.75">
      <c r="A14" s="1">
        <v>11</v>
      </c>
      <c r="B14" s="18"/>
      <c r="C14" s="1"/>
      <c r="D14" s="1"/>
      <c r="E14" s="1"/>
      <c r="F14" s="1"/>
      <c r="G14" s="1"/>
      <c r="H14" s="1"/>
    </row>
    <row r="15" spans="1:8" ht="15.75">
      <c r="A15" s="1">
        <v>12</v>
      </c>
      <c r="B15" s="18"/>
      <c r="C15" s="1"/>
      <c r="D15" s="1"/>
      <c r="E15" s="1"/>
      <c r="F15" s="1"/>
      <c r="G15" s="1"/>
      <c r="H15" s="1"/>
    </row>
    <row r="16" spans="1:8" ht="15.75">
      <c r="A16" s="1">
        <v>13</v>
      </c>
      <c r="B16" s="18"/>
      <c r="C16" s="1"/>
      <c r="D16" s="1"/>
      <c r="E16" s="1"/>
      <c r="F16" s="1"/>
      <c r="G16" s="1"/>
      <c r="H16" s="1"/>
    </row>
    <row r="17" spans="1:8" ht="15.75">
      <c r="A17" s="1">
        <v>14</v>
      </c>
      <c r="B17" s="18"/>
      <c r="C17" s="1"/>
      <c r="D17" s="1"/>
      <c r="E17" s="1"/>
      <c r="F17" s="1"/>
      <c r="G17" s="1"/>
      <c r="H17" s="1"/>
    </row>
    <row r="18" spans="1:8" ht="15.75">
      <c r="A18" s="1">
        <v>15</v>
      </c>
      <c r="B18" s="18"/>
      <c r="C18" s="11"/>
      <c r="D18" s="12" t="s">
        <v>2</v>
      </c>
      <c r="E18" s="12"/>
      <c r="F18" s="11"/>
      <c r="G18" s="12" t="s">
        <v>3</v>
      </c>
      <c r="H18" s="13"/>
    </row>
    <row r="19" spans="1:8" ht="15.75">
      <c r="A19" s="1">
        <v>16</v>
      </c>
      <c r="B19" s="18"/>
      <c r="C19" s="14" t="s">
        <v>8</v>
      </c>
      <c r="D19" s="14" t="s">
        <v>4</v>
      </c>
      <c r="E19" s="14" t="s">
        <v>5</v>
      </c>
      <c r="F19" s="15" t="s">
        <v>8</v>
      </c>
      <c r="G19" s="14" t="s">
        <v>4</v>
      </c>
      <c r="H19" s="14" t="s">
        <v>5</v>
      </c>
    </row>
    <row r="20" spans="1:8" ht="15.75">
      <c r="A20" s="1">
        <v>17</v>
      </c>
      <c r="B20" s="19" t="s">
        <v>21</v>
      </c>
      <c r="C20" s="1"/>
      <c r="D20" s="1"/>
      <c r="E20" s="1"/>
      <c r="F20" s="6"/>
      <c r="G20" s="1"/>
      <c r="H20" s="1"/>
    </row>
    <row r="21" spans="1:8" ht="15.75">
      <c r="A21" s="1">
        <v>18</v>
      </c>
      <c r="B21" s="18" t="s">
        <v>6</v>
      </c>
      <c r="C21" s="1">
        <v>-92580811.26530005</v>
      </c>
      <c r="D21" s="1">
        <v>-82097976.8547</v>
      </c>
      <c r="E21" s="1">
        <f>SUM(C21:D21)</f>
        <v>-174678788.12000006</v>
      </c>
      <c r="F21" s="6">
        <f>+C21*0.35</f>
        <v>-32403283.942855015</v>
      </c>
      <c r="G21" s="1">
        <f>+D21*0.35</f>
        <v>-28734291.899145</v>
      </c>
      <c r="H21" s="1">
        <f>SUM(F21:G21)</f>
        <v>-61137575.842000015</v>
      </c>
    </row>
    <row r="22" spans="1:8" ht="16.5" thickBot="1">
      <c r="A22" s="1">
        <v>19</v>
      </c>
      <c r="B22" s="18" t="s">
        <v>22</v>
      </c>
      <c r="C22" s="7">
        <f>+$E$22*C21/$E$21</f>
        <v>48958716.726001635</v>
      </c>
      <c r="D22" s="7">
        <f>+$E$22*D21/$E$21</f>
        <v>43415169.27399836</v>
      </c>
      <c r="E22" s="7">
        <v>92373886</v>
      </c>
      <c r="F22" s="8">
        <f>+C22*0.35</f>
        <v>17135550.85410057</v>
      </c>
      <c r="G22" s="7">
        <f>+D22*0.35</f>
        <v>15195309.245899424</v>
      </c>
      <c r="H22" s="7">
        <f>SUM(F22:G22)</f>
        <v>32330860.099999994</v>
      </c>
    </row>
    <row r="23" spans="1:8" ht="16.5" thickTop="1">
      <c r="A23" s="1">
        <v>20</v>
      </c>
      <c r="B23" s="18" t="s">
        <v>23</v>
      </c>
      <c r="C23" s="1">
        <v>162028991</v>
      </c>
      <c r="D23" s="1">
        <v>84982883</v>
      </c>
      <c r="E23" s="1">
        <f>+C23+D23</f>
        <v>247011874</v>
      </c>
      <c r="F23" s="6"/>
      <c r="G23" s="1"/>
      <c r="H23" s="1"/>
    </row>
    <row r="24" spans="1:8" ht="15.75">
      <c r="A24" s="1">
        <v>21</v>
      </c>
      <c r="B24" s="18"/>
      <c r="C24" s="1"/>
      <c r="D24" s="1"/>
      <c r="E24" s="1"/>
      <c r="F24" s="6"/>
      <c r="G24" s="1"/>
      <c r="H24" s="1"/>
    </row>
    <row r="25" spans="1:8" ht="15.75">
      <c r="A25" s="1">
        <v>22</v>
      </c>
      <c r="B25" s="18"/>
      <c r="C25" s="1"/>
      <c r="D25" s="1"/>
      <c r="E25" s="1"/>
      <c r="F25" s="6"/>
      <c r="G25" s="1"/>
      <c r="H25" s="1"/>
    </row>
    <row r="26" spans="1:8" ht="15.75">
      <c r="A26" s="1">
        <v>23</v>
      </c>
      <c r="B26" s="19" t="s">
        <v>9</v>
      </c>
      <c r="C26" s="1"/>
      <c r="D26" s="1"/>
      <c r="E26" s="1"/>
      <c r="F26" s="6"/>
      <c r="G26" s="1"/>
      <c r="H26" s="1"/>
    </row>
    <row r="27" spans="1:8" ht="15.75">
      <c r="A27" s="1">
        <v>24</v>
      </c>
      <c r="B27" s="18" t="s">
        <v>7</v>
      </c>
      <c r="C27" s="1">
        <v>-125710407.22509998</v>
      </c>
      <c r="D27" s="1">
        <v>-95010757.7049</v>
      </c>
      <c r="E27" s="1">
        <f>SUM(C27:D27)</f>
        <v>-220721164.92999998</v>
      </c>
      <c r="F27" s="6">
        <f>+C27*0.35</f>
        <v>-43998642.52878499</v>
      </c>
      <c r="G27" s="1">
        <f>+D27*0.35</f>
        <v>-33253765.196714997</v>
      </c>
      <c r="H27" s="1">
        <f>SUM(F27:G27)</f>
        <v>-77252407.72549999</v>
      </c>
    </row>
    <row r="28" spans="1:8" ht="16.5" thickBot="1">
      <c r="A28" s="1">
        <v>25</v>
      </c>
      <c r="B28" s="18" t="s">
        <v>24</v>
      </c>
      <c r="C28" s="7">
        <f>+$E$28*C27/$E$27</f>
        <v>108751843.97034253</v>
      </c>
      <c r="D28" s="7">
        <f>+$E$28*D27/$E$27</f>
        <v>82193633.17251465</v>
      </c>
      <c r="E28" s="7">
        <v>190945477.14285716</v>
      </c>
      <c r="F28" s="8">
        <f>+C28*0.35</f>
        <v>38063145.38961989</v>
      </c>
      <c r="G28" s="7">
        <f>+D28*0.35</f>
        <v>28767771.610380124</v>
      </c>
      <c r="H28" s="7">
        <f>SUM(F28:G28)</f>
        <v>66830917.000000015</v>
      </c>
    </row>
    <row r="29" spans="1:8" ht="16.5" thickTop="1">
      <c r="A29" s="1">
        <v>26</v>
      </c>
      <c r="B29" s="18" t="s">
        <v>23</v>
      </c>
      <c r="C29" s="1">
        <v>215293336</v>
      </c>
      <c r="D29" s="1">
        <v>84152753</v>
      </c>
      <c r="E29" s="1">
        <f>+C29+D29</f>
        <v>299446089</v>
      </c>
      <c r="F29" s="6"/>
      <c r="G29" s="1"/>
      <c r="H29" s="1"/>
    </row>
    <row r="30" spans="1:8" ht="16.5" thickBot="1">
      <c r="A30" s="1">
        <v>27</v>
      </c>
      <c r="B30" s="18"/>
      <c r="C30" s="1"/>
      <c r="D30" s="1"/>
      <c r="E30" s="1"/>
      <c r="F30" s="6"/>
      <c r="G30" s="1"/>
      <c r="H30" s="1"/>
    </row>
    <row r="31" spans="1:8" ht="17.25" thickBot="1" thickTop="1">
      <c r="A31" s="1">
        <v>28</v>
      </c>
      <c r="B31" s="26" t="s">
        <v>10</v>
      </c>
      <c r="C31" s="27">
        <f aca="true" t="shared" si="0" ref="C31:H31">+C22+C28</f>
        <v>157710560.69634417</v>
      </c>
      <c r="D31" s="27">
        <f t="shared" si="0"/>
        <v>125608802.446513</v>
      </c>
      <c r="E31" s="27">
        <f t="shared" si="0"/>
        <v>283319363.1428572</v>
      </c>
      <c r="F31" s="28">
        <f t="shared" si="0"/>
        <v>55198696.24372046</v>
      </c>
      <c r="G31" s="27">
        <f t="shared" si="0"/>
        <v>43963080.85627955</v>
      </c>
      <c r="H31" s="27">
        <f t="shared" si="0"/>
        <v>99161777.10000001</v>
      </c>
    </row>
    <row r="32" spans="1:8" ht="16.5" thickTop="1">
      <c r="A32" s="1">
        <v>29</v>
      </c>
      <c r="B32" s="18"/>
      <c r="C32" s="1"/>
      <c r="D32" s="1"/>
      <c r="E32" s="1"/>
      <c r="F32" s="1"/>
      <c r="G32" s="1"/>
      <c r="H32" s="1"/>
    </row>
    <row r="33" spans="1:8" ht="15.75">
      <c r="A33" s="1">
        <v>30</v>
      </c>
      <c r="B33" s="18"/>
      <c r="C33" s="1"/>
      <c r="D33" s="1"/>
      <c r="E33" s="1"/>
      <c r="F33" s="1"/>
      <c r="G33" s="1"/>
      <c r="H33" s="1"/>
    </row>
    <row r="34" spans="1:8" s="24" customFormat="1" ht="15.75">
      <c r="A34" s="9">
        <v>31</v>
      </c>
      <c r="B34" s="21"/>
      <c r="C34" s="22"/>
      <c r="D34" s="22"/>
      <c r="E34" s="23"/>
      <c r="F34" s="22"/>
      <c r="G34" s="22"/>
      <c r="H34" s="9"/>
    </row>
    <row r="35" spans="1:8" s="24" customFormat="1" ht="15.75">
      <c r="A35" s="9">
        <v>32</v>
      </c>
      <c r="B35" s="21"/>
      <c r="C35" s="25"/>
      <c r="D35" s="9"/>
      <c r="E35" s="9"/>
      <c r="F35" s="25"/>
      <c r="G35" s="9"/>
      <c r="H35" s="9"/>
    </row>
    <row r="36" spans="1:8" s="24" customFormat="1" ht="15.75">
      <c r="A36" s="9">
        <v>33</v>
      </c>
      <c r="B36" s="21"/>
      <c r="C36" s="25"/>
      <c r="D36" s="9"/>
      <c r="E36" s="9"/>
      <c r="F36" s="25"/>
      <c r="G36" s="9"/>
      <c r="H36" s="9"/>
    </row>
    <row r="37" spans="1:8" ht="15.75">
      <c r="A37" s="1">
        <v>34</v>
      </c>
      <c r="B37" s="18"/>
      <c r="C37" s="1"/>
      <c r="D37" s="9"/>
      <c r="E37" s="1"/>
      <c r="F37" s="1"/>
      <c r="G37" s="9"/>
      <c r="H37" s="1"/>
    </row>
    <row r="38" spans="1:8" ht="15.75">
      <c r="A38" s="1">
        <v>35</v>
      </c>
      <c r="B38" s="18" t="s">
        <v>12</v>
      </c>
      <c r="C38" s="1"/>
      <c r="D38" s="1"/>
      <c r="E38" s="1"/>
      <c r="F38" s="1"/>
      <c r="G38" s="1"/>
      <c r="H38" s="1"/>
    </row>
    <row r="39" spans="1:8" ht="15.75">
      <c r="A39" s="1">
        <v>36</v>
      </c>
      <c r="B39" s="18"/>
      <c r="C39" s="16" t="s">
        <v>15</v>
      </c>
      <c r="D39" s="16" t="s">
        <v>16</v>
      </c>
      <c r="E39" s="17"/>
      <c r="F39" s="16" t="s">
        <v>15</v>
      </c>
      <c r="G39" s="16" t="s">
        <v>3</v>
      </c>
      <c r="H39" s="1"/>
    </row>
    <row r="40" spans="1:8" ht="15.75">
      <c r="A40" s="1">
        <v>37</v>
      </c>
      <c r="B40" s="18" t="s">
        <v>13</v>
      </c>
      <c r="C40" s="10">
        <v>0.3905</v>
      </c>
      <c r="D40" s="1">
        <f>+C40*C22</f>
        <v>19118378.881503638</v>
      </c>
      <c r="E40" s="1"/>
      <c r="F40" s="10">
        <v>0.3905</v>
      </c>
      <c r="G40" s="1">
        <f>+F40*F22</f>
        <v>6691432.608526273</v>
      </c>
      <c r="H40" s="1"/>
    </row>
    <row r="41" spans="1:8" ht="15.75">
      <c r="A41" s="1">
        <v>38</v>
      </c>
      <c r="B41" s="18" t="s">
        <v>14</v>
      </c>
      <c r="C41" s="10">
        <v>0.2192</v>
      </c>
      <c r="D41" s="1">
        <f>+C41*C28</f>
        <v>23838404.198299084</v>
      </c>
      <c r="E41" s="1"/>
      <c r="F41" s="10">
        <v>0.2192</v>
      </c>
      <c r="G41" s="1">
        <f>+F41*F28</f>
        <v>8343441.46940468</v>
      </c>
      <c r="H41" s="1"/>
    </row>
    <row r="42" spans="1:8" ht="15.75">
      <c r="A42" s="1">
        <v>39</v>
      </c>
      <c r="B42" s="18" t="s">
        <v>11</v>
      </c>
      <c r="C42" s="1"/>
      <c r="D42" s="5">
        <f>SUM(D40:D41)</f>
        <v>42956783.07980272</v>
      </c>
      <c r="E42" s="1"/>
      <c r="F42" s="1"/>
      <c r="G42" s="5">
        <f>SUM(G40:G41)</f>
        <v>15034874.077930953</v>
      </c>
      <c r="H42" s="1"/>
    </row>
    <row r="43" spans="1:8" ht="15.75">
      <c r="A43" s="1"/>
      <c r="B43" s="18"/>
      <c r="C43" s="2"/>
      <c r="D43" s="2"/>
      <c r="E43" s="2"/>
      <c r="F43" s="2"/>
      <c r="G43" s="2"/>
      <c r="H43" s="2"/>
    </row>
  </sheetData>
  <sheetProtection/>
  <mergeCells count="1">
    <mergeCell ref="B1:H1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MRM</dc:creator>
  <cp:keywords/>
  <dc:description/>
  <cp:lastModifiedBy>No Name</cp:lastModifiedBy>
  <cp:lastPrinted>2011-05-29T16:09:52Z</cp:lastPrinted>
  <dcterms:created xsi:type="dcterms:W3CDTF">2003-06-19T21:49:37Z</dcterms:created>
  <dcterms:modified xsi:type="dcterms:W3CDTF">2011-05-29T16:10:44Z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