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age 5.5" sheetId="1" r:id="rId1"/>
    <sheet name="Page 5.5.1" sheetId="2" r:id="rId2"/>
    <sheet name="Page 5.5.2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2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2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2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2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localSheetId="2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2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2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2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2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1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localSheetId="2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" hidden="1">{#N/A,#N/A,FALSE,"Summary 1";#N/A,#N/A,FALSE,"Domestic";#N/A,#N/A,FALSE,"Australia";#N/A,#N/A,FALSE,"Other"}</definedName>
    <definedName name="dana1" localSheetId="2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sd" localSheetId="0" hidden="1">[3]Inputs!#REF!</definedName>
    <definedName name="dsd" hidden="1">[3]Inputs!#REF!</definedName>
    <definedName name="DUDE" localSheetId="0" hidden="1">#REF!</definedName>
    <definedName name="DUDE" hidden="1">#REF!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localSheetId="1" hidden="1">{#N/A,#N/A,FALSE,"Loans";#N/A,#N/A,FALSE,"Program Costs";#N/A,#N/A,FALSE,"Measures";#N/A,#N/A,FALSE,"Net Lost Rev";#N/A,#N/A,FALSE,"Incentive"}</definedName>
    <definedName name="extra2" localSheetId="2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localSheetId="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localSheetId="2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localSheetId="2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localSheetId="2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localSheetId="2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1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hidden="1">[4]Inputs!#REF!</definedName>
    <definedName name="_xlnm.Print_Area" localSheetId="0">'Page 5.5'!$A$1:$J$62</definedName>
    <definedName name="retail" localSheetId="1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"3YAR88UFFEB6B9TFYUD2KYK97"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2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localSheetId="2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" hidden="1">{"YTD-Total",#N/A,FALSE,"Provision"}</definedName>
    <definedName name="standard1" localSheetId="2" hidden="1">{"YTD-Total",#N/A,FALSE,"Provision"}</definedName>
    <definedName name="standard1" hidden="1">{"YTD-Total",#N/A,FALSE,"Provision"}</definedName>
    <definedName name="test" localSheetId="1" hidden="1">{#N/A,#N/A,FALSE,"Summary EPS";#N/A,#N/A,FALSE,"1st Qtr Electric";#N/A,#N/A,FALSE,"1st Qtr Australia";#N/A,#N/A,FALSE,"1st Qtr Telecom";#N/A,#N/A,FALSE,"1st QTR Other"}</definedName>
    <definedName name="test" localSheetId="2" hidden="1">{#N/A,#N/A,FALSE,"Summary EPS";#N/A,#N/A,FALSE,"1st Qtr Electric";#N/A,#N/A,FALSE,"1st Qtr Australia";#N/A,#N/A,FALSE,"1st Qtr Telecom";#N/A,#N/A,FALSE,"1st QTR Other"}</definedName>
    <definedName name="test" hidden="1">{#N/A,#N/A,FALSE,"Summary EPS";#N/A,#N/A,FALSE,"1st Qtr Electric";#N/A,#N/A,FALSE,"1st Qtr Australia";#N/A,#N/A,FALSE,"1st Qtr Telecom";#N/A,#N/A,FALSE,"1st QTR Other"}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[5]Inputs!#REF!</definedName>
    <definedName name="w" hidden="1">[5]Inputs!#REF!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1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localSheetId="2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Exec._.Summary." localSheetId="1" hidden="1">{#N/A,#N/A,FALSE,"Output Ass";#N/A,#N/A,FALSE,"Sum Tot";#N/A,#N/A,FALSE,"Ex Sum Year";#N/A,#N/A,FALSE,"Sum Qtr"}</definedName>
    <definedName name="wrn.Exec._.Summary." localSheetId="2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localSheetId="2" hidden="1">{"FullView",#N/A,FALSE,"Consltd-For contngcy"}</definedName>
    <definedName name="wrn.Full._.View." hidden="1">{"FullView",#N/A,FALSE,"Consltd-For contngcy"}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localSheetId="1" hidden="1">{"Open issues Only",#N/A,FALSE,"TIMELINE"}</definedName>
    <definedName name="wrn.Open._.Issues._.Only." localSheetId="2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localSheetId="2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localSheetId="2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localSheetId="2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localSheetId="2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localSheetId="2" hidden="1">{"PPM Recon View",#N/A,FALSE,"Hyperion Proof"}</definedName>
    <definedName name="wrn.PPMreconview." hidden="1">{"PPM Recon View",#N/A,FALSE,"Hyperion Proof"}</definedName>
    <definedName name="wrn.PRINT._.SOURCE._.DATA." localSheetId="1" hidden="1">{"DATA_SET",#N/A,FALSE,"HOURLY SPREAD"}</definedName>
    <definedName name="wrn.PRINT._.SOURCE._.DATA." localSheetId="2" hidden="1">{"DATA_SET",#N/A,FALSE,"HOURLY SPREAD"}</definedName>
    <definedName name="wrn.PRINT._.SOURCE._.DATA." hidden="1">{"DATA_SET",#N/A,FALSE,"HOURLY SPREAD"}</definedName>
    <definedName name="wrn.ProofElectricOnly." localSheetId="1" hidden="1">{"Electric Only",#N/A,FALSE,"Hyperion Proof"}</definedName>
    <definedName name="wrn.ProofElectricOnly." localSheetId="2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localSheetId="2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localSheetId="2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1" hidden="1">{"YTD-Total",#N/A,FALSE,"Provision"}</definedName>
    <definedName name="wrn.Standard." localSheetId="2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localSheetId="2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2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localSheetId="2" hidden="1">{#N/A,#N/A,FALSE,"Consltd-For contngcy"}</definedName>
    <definedName name="wrn.Summary._.View." hidden="1">{#N/A,#N/A,FALSE,"Consltd-For contngcy"}</definedName>
    <definedName name="wrn.UK._.Conversion._.Only." localSheetId="1" hidden="1">{#N/A,#N/A,FALSE,"Dec 1999 UK Continuing Ops"}</definedName>
    <definedName name="wrn.UK._.Conversion._.Only." localSheetId="2" hidden="1">{#N/A,#N/A,FALSE,"Dec 1999 UK Continuing Ops"}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#REF!</definedName>
    <definedName name="y" hidden="1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 s="1"/>
  <c r="F19" i="1"/>
  <c r="I19" i="1" s="1"/>
  <c r="F18" i="1"/>
  <c r="F13" i="1"/>
  <c r="F12" i="1"/>
  <c r="D10" i="2"/>
  <c r="C17" i="3"/>
  <c r="C12" i="3"/>
  <c r="P17" i="2"/>
  <c r="M17" i="2"/>
  <c r="L17" i="2"/>
  <c r="I17" i="2"/>
  <c r="H17" i="2"/>
  <c r="E17" i="2"/>
  <c r="D17" i="2"/>
  <c r="P13" i="2"/>
  <c r="O13" i="2"/>
  <c r="O17" i="2" s="1"/>
  <c r="N13" i="2"/>
  <c r="N17" i="2" s="1"/>
  <c r="M13" i="2"/>
  <c r="L13" i="2"/>
  <c r="K13" i="2"/>
  <c r="K17" i="2" s="1"/>
  <c r="J13" i="2"/>
  <c r="J17" i="2" s="1"/>
  <c r="I13" i="2"/>
  <c r="H13" i="2"/>
  <c r="G13" i="2"/>
  <c r="G17" i="2" s="1"/>
  <c r="F13" i="2"/>
  <c r="F17" i="2" s="1"/>
  <c r="E13" i="2"/>
  <c r="D13" i="2"/>
  <c r="I28" i="1"/>
  <c r="I27" i="1"/>
  <c r="I26" i="1"/>
  <c r="I25" i="1"/>
  <c r="I18" i="1"/>
  <c r="I13" i="1"/>
  <c r="I12" i="1"/>
  <c r="F31" i="1"/>
  <c r="F32" i="1" s="1"/>
  <c r="F33" i="1" s="1"/>
  <c r="I33" i="1" s="1"/>
  <c r="I31" i="1" l="1"/>
  <c r="I32" i="1"/>
  <c r="E10" i="2"/>
  <c r="D14" i="2"/>
  <c r="D18" i="2" s="1"/>
  <c r="M23" i="2"/>
  <c r="F10" i="2" l="1"/>
  <c r="F14" i="2" s="1"/>
  <c r="E18" i="2"/>
  <c r="M25" i="2"/>
  <c r="E14" i="2"/>
  <c r="F18" i="2" l="1"/>
  <c r="G10" i="2"/>
  <c r="H10" i="2" l="1"/>
  <c r="G14" i="2"/>
  <c r="G18" i="2" l="1"/>
  <c r="I10" i="2"/>
  <c r="H14" i="2"/>
  <c r="J10" i="2" l="1"/>
  <c r="J14" i="2" s="1"/>
  <c r="I14" i="2"/>
  <c r="H18" i="2"/>
  <c r="I18" i="2" s="1"/>
  <c r="J18" i="2" l="1"/>
  <c r="K10" i="2"/>
  <c r="K14" i="2"/>
  <c r="K18" i="2" s="1"/>
  <c r="L10" i="2" l="1"/>
  <c r="L14" i="2"/>
  <c r="L18" i="2" s="1"/>
  <c r="M10" i="2" l="1"/>
  <c r="M14" i="2" s="1"/>
  <c r="M18" i="2" s="1"/>
  <c r="N10" i="2" l="1"/>
  <c r="O10" i="2" l="1"/>
  <c r="O14" i="2"/>
  <c r="N14" i="2"/>
  <c r="N18" i="2" s="1"/>
  <c r="O18" i="2" s="1"/>
  <c r="P10" i="2" l="1"/>
  <c r="N23" i="2" s="1"/>
  <c r="O23" i="2" s="1"/>
  <c r="P14" i="2" l="1"/>
  <c r="Q14" i="2" l="1"/>
  <c r="P18" i="2"/>
  <c r="N25" i="2" s="1"/>
  <c r="O25" i="2" s="1"/>
</calcChain>
</file>

<file path=xl/sharedStrings.xml><?xml version="1.0" encoding="utf-8"?>
<sst xmlns="http://schemas.openxmlformats.org/spreadsheetml/2006/main" count="123" uniqueCount="67">
  <si>
    <t>PacifiCorp</t>
  </si>
  <si>
    <t>PAGE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</si>
  <si>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</si>
  <si>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</si>
  <si>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</si>
  <si>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</si>
  <si>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</si>
  <si>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</si>
  <si>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</si>
  <si>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</si>
  <si>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</si>
  <si>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</si>
  <si>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/>
  </si>
  <si>
    <t>Adjustment to Expense:</t>
  </si>
  <si>
    <t>Other Expenses</t>
  </si>
  <si>
    <t>SG</t>
  </si>
  <si>
    <t>5.5.2</t>
  </si>
  <si>
    <t>Intangible Plant Amortization</t>
  </si>
  <si>
    <t>404IP</t>
  </si>
  <si>
    <t>Adjustment to Rate Base:</t>
  </si>
  <si>
    <t>Add Dec-2020 EOP Plant</t>
  </si>
  <si>
    <t>Miscellaneous Intangible Plant</t>
  </si>
  <si>
    <t>Accum. Amort. for Intangible Plant</t>
  </si>
  <si>
    <t>111IP</t>
  </si>
  <si>
    <t>Adjust Dec-20 EOP to Dec-21 AMA</t>
  </si>
  <si>
    <t>Adjustment to Tax EOP 2020:</t>
  </si>
  <si>
    <t xml:space="preserve">     Schedule M Adjustment</t>
  </si>
  <si>
    <t>SCHMAT</t>
  </si>
  <si>
    <t>PRO</t>
  </si>
  <si>
    <t>SCHMDT</t>
  </si>
  <si>
    <t xml:space="preserve">     Deferred Inc Tax Exp</t>
  </si>
  <si>
    <t xml:space="preserve">     ADIT Balance - EOP 2020</t>
  </si>
  <si>
    <t xml:space="preserve">     ADIT Balance - Incremental 2020</t>
  </si>
  <si>
    <t>Description of Adjustment:</t>
  </si>
  <si>
    <t>Nodal Pricing Model Adjustment</t>
  </si>
  <si>
    <t>Washington General Rate Case - 2021</t>
  </si>
  <si>
    <t>5.5.1</t>
  </si>
  <si>
    <t>Accum Amort For Intangible Plant</t>
  </si>
  <si>
    <t>Electric Plant in Service</t>
  </si>
  <si>
    <t>Account</t>
  </si>
  <si>
    <t>Factor</t>
  </si>
  <si>
    <t>Intangible (Software)</t>
  </si>
  <si>
    <t>Amortization Expense*</t>
  </si>
  <si>
    <t>12 ME Dec-21</t>
  </si>
  <si>
    <t>Ref. 5.5</t>
  </si>
  <si>
    <t>Amortization Reserve</t>
  </si>
  <si>
    <t>EOP</t>
  </si>
  <si>
    <t>AMA</t>
  </si>
  <si>
    <t>*2020 Composite Depreciation Rate - Intangible</t>
  </si>
  <si>
    <t>Dec 2020</t>
  </si>
  <si>
    <t>Dec 2021</t>
  </si>
  <si>
    <t>Adjustment</t>
  </si>
  <si>
    <t>*2021 Composite Depreciation Rate - Intangible</t>
  </si>
  <si>
    <t>Project</t>
  </si>
  <si>
    <t>Date</t>
  </si>
  <si>
    <t>Capital Amount</t>
  </si>
  <si>
    <t>Intangible Plant</t>
  </si>
  <si>
    <t>CAISO Implementation Fee</t>
  </si>
  <si>
    <t>ESM System Upgrades</t>
  </si>
  <si>
    <t>Settlement System Upgrades</t>
  </si>
  <si>
    <t>Internal Capitalized IT Labor</t>
  </si>
  <si>
    <t>Ref 5.5.1</t>
  </si>
  <si>
    <t>Incremental O&amp;M</t>
  </si>
  <si>
    <t>ESM Maintenance and Licenses</t>
  </si>
  <si>
    <t>Settlements Maintenance and Licenses</t>
  </si>
  <si>
    <t>Ref 5.5</t>
  </si>
  <si>
    <t>This adjustment adds the software related rate base and on-going O&amp;M costs for the Nodal Pricing Model as agreed upon in the Nodal Pricing Model MOU signed by parties.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</si>
</sst>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_);_(* \(#,##0.00\);_(* &quot;-&quot;_);_(@_)"/>
    <numFmt numFmtId="167" formatCode="0.000%"/>
    <numFmt numFmtId="168" formatCode="_(&quot;$&quot;* #,##0_);_(&quot;$&quot;* \(#,##0\);_(&quot;$&quot;* &quot;-&quot;??_);_(@_)"/>
    <numFmt numFmtId="169" formatCode="mmm\-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3" fillId="0" borderId="0" xfId="4" applyFont="1"/>
    <xf numFmtId="0" fontId="4" fillId="0" borderId="0" xfId="4" applyFont="1"/>
    <xf numFmtId="0" fontId="3" fillId="0" borderId="0" xfId="4" applyFont="1" applyAlignment="1">
      <alignment horizontal="center"/>
    </xf>
    <xf numFmtId="0" fontId="3" fillId="0" borderId="0" xfId="4" applyNumberFormat="1" applyFont="1" applyFill="1" applyAlignment="1">
      <alignment horizontal="center"/>
    </xf>
    <xf numFmtId="0" fontId="3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0" xfId="4" applyNumberFormat="1" applyFont="1" applyAlignment="1">
      <alignment horizontal="center"/>
    </xf>
    <xf numFmtId="0" fontId="3" fillId="0" borderId="0" xfId="4" quotePrefix="1" applyFont="1"/>
    <xf numFmtId="0" fontId="3" fillId="0" borderId="0" xfId="4" applyFont="1" applyBorder="1"/>
    <xf numFmtId="0" fontId="4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3" fillId="0" borderId="0" xfId="4" applyFont="1" applyBorder="1" applyAlignment="1">
      <alignment horizontal="left" indent="1"/>
    </xf>
    <xf numFmtId="164" fontId="3" fillId="0" borderId="0" xfId="5" applyNumberFormat="1" applyFont="1" applyBorder="1" applyAlignment="1">
      <alignment horizontal="center"/>
    </xf>
    <xf numFmtId="0" fontId="3" fillId="0" borderId="0" xfId="4" applyFont="1" applyAlignment="1">
      <alignment horizontal="left" indent="1"/>
    </xf>
    <xf numFmtId="37" fontId="3" fillId="0" borderId="0" xfId="5" applyNumberFormat="1" applyFont="1" applyBorder="1" applyAlignment="1">
      <alignment horizontal="right"/>
    </xf>
    <xf numFmtId="165" fontId="3" fillId="0" borderId="0" xfId="6" applyNumberFormat="1" applyFont="1" applyAlignment="1">
      <alignment horizontal="center"/>
    </xf>
    <xf numFmtId="41" fontId="3" fillId="0" borderId="0" xfId="5" applyNumberFormat="1" applyFont="1" applyAlignment="1">
      <alignment horizontal="center"/>
    </xf>
    <xf numFmtId="0" fontId="3" fillId="0" borderId="0" xfId="4" applyFont="1" applyAlignment="1">
      <alignment horizontal="left" indent="2"/>
    </xf>
    <xf numFmtId="0" fontId="3" fillId="0" borderId="0" xfId="4" applyFont="1" applyFill="1" applyBorder="1" applyAlignment="1">
      <alignment horizontal="center"/>
    </xf>
    <xf numFmtId="166" fontId="3" fillId="0" borderId="0" xfId="5" applyNumberFormat="1" applyFont="1" applyBorder="1" applyAlignment="1">
      <alignment horizontal="center"/>
    </xf>
    <xf numFmtId="0" fontId="4" fillId="0" borderId="0" xfId="4" applyFont="1" applyAlignment="1">
      <alignment horizontal="left" indent="2"/>
    </xf>
    <xf numFmtId="41" fontId="3" fillId="0" borderId="0" xfId="5" applyNumberFormat="1" applyFont="1" applyBorder="1" applyAlignment="1">
      <alignment horizontal="center"/>
    </xf>
    <xf numFmtId="0" fontId="4" fillId="0" borderId="0" xfId="4" applyFont="1" applyAlignment="1"/>
    <xf numFmtId="0" fontId="3" fillId="0" borderId="0" xfId="4" applyFont="1" applyBorder="1" applyAlignment="1">
      <alignment vertical="top"/>
    </xf>
    <xf numFmtId="0" fontId="4" fillId="0" borderId="0" xfId="4" applyFont="1" applyBorder="1"/>
    <xf numFmtId="0" fontId="3" fillId="0" borderId="0" xfId="4" applyFont="1" applyAlignment="1">
      <alignment horizontal="right"/>
    </xf>
    <xf numFmtId="0" fontId="3" fillId="0" borderId="0" xfId="4" applyFont="1" applyBorder="1" applyAlignment="1">
      <alignment horizontal="left" vertical="top" wrapText="1"/>
    </xf>
    <xf numFmtId="0" fontId="3" fillId="0" borderId="0" xfId="4" applyFont="1" applyBorder="1" applyAlignment="1">
      <alignment horizontal="left" vertical="top"/>
    </xf>
    <xf numFmtId="0" fontId="3" fillId="0" borderId="1" xfId="4" applyFont="1" applyBorder="1"/>
    <xf numFmtId="0" fontId="3" fillId="0" borderId="4" xfId="4" applyFont="1" applyBorder="1"/>
    <xf numFmtId="0" fontId="3" fillId="0" borderId="6" xfId="4" applyFont="1" applyBorder="1"/>
    <xf numFmtId="167" fontId="3" fillId="0" borderId="0" xfId="3" applyNumberFormat="1" applyFont="1" applyAlignment="1">
      <alignment horizontal="center"/>
    </xf>
    <xf numFmtId="37" fontId="3" fillId="0" borderId="0" xfId="5" applyNumberFormat="1" applyFont="1" applyFill="1" applyBorder="1" applyAlignment="1">
      <alignment horizontal="right"/>
    </xf>
    <xf numFmtId="41" fontId="3" fillId="0" borderId="0" xfId="5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/>
    </xf>
    <xf numFmtId="17" fontId="4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3" fillId="0" borderId="0" xfId="7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4" fillId="0" borderId="0" xfId="0" applyFont="1"/>
    <xf numFmtId="0" fontId="9" fillId="0" borderId="0" xfId="0" applyFont="1"/>
    <xf numFmtId="167" fontId="9" fillId="0" borderId="0" xfId="3" applyNumberFormat="1" applyFont="1" applyFill="1"/>
    <xf numFmtId="164" fontId="6" fillId="0" borderId="0" xfId="0" applyNumberFormat="1" applyFont="1" applyBorder="1"/>
    <xf numFmtId="164" fontId="7" fillId="0" borderId="0" xfId="0" applyNumberFormat="1" applyFont="1" applyBorder="1"/>
    <xf numFmtId="164" fontId="6" fillId="0" borderId="5" xfId="0" applyNumberFormat="1" applyFont="1" applyBorder="1"/>
    <xf numFmtId="0" fontId="10" fillId="0" borderId="0" xfId="7" applyFont="1" applyBorder="1" applyAlignment="1">
      <alignment horizontal="center"/>
    </xf>
    <xf numFmtId="0" fontId="7" fillId="0" borderId="4" xfId="0" applyFont="1" applyBorder="1"/>
    <xf numFmtId="0" fontId="7" fillId="0" borderId="6" xfId="0" applyFont="1" applyBorder="1"/>
    <xf numFmtId="0" fontId="6" fillId="0" borderId="7" xfId="0" applyFont="1" applyBorder="1" applyAlignment="1">
      <alignment horizontal="center"/>
    </xf>
    <xf numFmtId="164" fontId="7" fillId="0" borderId="7" xfId="0" applyNumberFormat="1" applyFont="1" applyBorder="1"/>
    <xf numFmtId="164" fontId="6" fillId="0" borderId="8" xfId="0" applyNumberFormat="1" applyFont="1" applyBorder="1"/>
    <xf numFmtId="43" fontId="7" fillId="0" borderId="0" xfId="0" applyNumberFormat="1" applyFont="1"/>
    <xf numFmtId="164" fontId="7" fillId="0" borderId="0" xfId="0" applyNumberFormat="1" applyFont="1" applyFill="1"/>
    <xf numFmtId="0" fontId="7" fillId="0" borderId="0" xfId="0" applyFont="1" applyFill="1"/>
    <xf numFmtId="17" fontId="4" fillId="0" borderId="0" xfId="0" applyNumberFormat="1" applyFont="1" applyFill="1" applyBorder="1" applyAlignment="1">
      <alignment horizontal="center"/>
    </xf>
    <xf numFmtId="17" fontId="4" fillId="0" borderId="9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6" fillId="0" borderId="2" xfId="0" applyFont="1" applyFill="1" applyBorder="1" applyAlignment="1">
      <alignment horizontal="center" wrapText="1"/>
    </xf>
    <xf numFmtId="0" fontId="7" fillId="0" borderId="3" xfId="0" applyFont="1" applyFill="1" applyBorder="1"/>
    <xf numFmtId="0" fontId="7" fillId="0" borderId="10" xfId="0" applyFont="1" applyFill="1" applyBorder="1"/>
    <xf numFmtId="49" fontId="6" fillId="0" borderId="9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164" fontId="6" fillId="0" borderId="0" xfId="0" applyNumberFormat="1" applyFont="1" applyFill="1" applyBorder="1"/>
    <xf numFmtId="164" fontId="7" fillId="0" borderId="0" xfId="0" applyNumberFormat="1" applyFont="1" applyFill="1" applyBorder="1"/>
    <xf numFmtId="164" fontId="6" fillId="0" borderId="5" xfId="0" applyNumberFormat="1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Fill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168" fontId="7" fillId="0" borderId="0" xfId="2" applyNumberFormat="1" applyFont="1" applyAlignment="1">
      <alignment horizontal="center"/>
    </xf>
    <xf numFmtId="169" fontId="7" fillId="0" borderId="0" xfId="0" applyNumberFormat="1" applyFont="1" applyFill="1" applyBorder="1" applyAlignment="1" applyProtection="1">
      <alignment horizontal="center"/>
      <protection locked="0"/>
    </xf>
    <xf numFmtId="168" fontId="6" fillId="0" borderId="12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4" fontId="7" fillId="0" borderId="0" xfId="1" applyNumberFormat="1" applyFont="1"/>
    <xf numFmtId="0" fontId="3" fillId="0" borderId="2" xfId="4" applyFont="1" applyBorder="1" applyAlignment="1">
      <alignment horizontal="left" vertical="top" wrapText="1"/>
    </xf>
    <xf numFmtId="0" fontId="3" fillId="0" borderId="3" xfId="4" applyFont="1" applyBorder="1" applyAlignment="1">
      <alignment horizontal="left" vertical="top" wrapText="1"/>
    </xf>
    <xf numFmtId="0" fontId="3" fillId="0" borderId="0" xfId="4" applyFont="1" applyBorder="1" applyAlignment="1">
      <alignment horizontal="left" vertical="top" wrapText="1"/>
    </xf>
    <xf numFmtId="0" fontId="3" fillId="0" borderId="5" xfId="4" applyFont="1" applyBorder="1" applyAlignment="1">
      <alignment horizontal="left" vertical="top" wrapText="1"/>
    </xf>
    <xf numFmtId="0" fontId="3" fillId="0" borderId="7" xfId="4" applyFont="1" applyBorder="1" applyAlignment="1">
      <alignment horizontal="left" vertical="top" wrapText="1"/>
    </xf>
    <xf numFmtId="0" fontId="3" fillId="0" borderId="8" xfId="4" applyFont="1" applyBorder="1" applyAlignment="1">
      <alignment horizontal="left" vertical="top" wrapText="1"/>
    </xf>
  </cellXfs>
  <cellStyles count="8">
    <cellStyle name="Comma" xfId="1" builtinId="3"/>
    <cellStyle name="Comma 2" xfId="5"/>
    <cellStyle name="Currency" xfId="2" builtinId="4"/>
    <cellStyle name="Normal" xfId="0" builtinId="0"/>
    <cellStyle name="Normal 2" xfId="4"/>
    <cellStyle name="Normal_Adjustment Template" xfId="7"/>
    <cellStyle name="Percent" xfId="3" builtinId="5"/>
    <cellStyle name="Percent 2" xfId="6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5"/>
  <sheetViews>
    <sheetView tabSelected="1" view="pageBreakPreview" zoomScale="85" zoomScaleNormal="100" zoomScaleSheetLayoutView="85" workbookViewId="0"/>
  </sheetViews>
  <sheetFormatPr defaultColWidth="10" defaultRowHeight="12.75" x14ac:dyDescent="0.2"/>
  <cols>
    <col min="1" max="1" width="2.42578125" style="1" customWidth="1"/>
    <col min="2" max="2" width="6.5703125" style="1" customWidth="1"/>
    <col min="3" max="3" width="23.85546875" style="1" customWidth="1"/>
    <col min="4" max="4" width="10.28515625" style="1" customWidth="1"/>
    <col min="5" max="5" width="8.85546875" style="1" customWidth="1"/>
    <col min="6" max="6" width="15" style="1" customWidth="1"/>
    <col min="7" max="8" width="10.5703125" style="1" customWidth="1"/>
    <col min="9" max="9" width="13.42578125" style="1" customWidth="1"/>
    <col min="10" max="10" width="6.140625" style="1" customWidth="1"/>
    <col min="11" max="16384" width="10" style="1"/>
  </cols>
  <sheetData>
    <row r="2" spans="1:13" ht="12" customHeight="1" x14ac:dyDescent="0.2">
      <c r="B2" s="2" t="s">
        <v>0</v>
      </c>
      <c r="D2" s="3"/>
      <c r="E2" s="3"/>
      <c r="F2" s="3"/>
      <c r="G2" s="3"/>
      <c r="H2" s="3"/>
      <c r="I2" s="26" t="s">
        <v>1</v>
      </c>
      <c r="J2" s="4">
        <v>5.5</v>
      </c>
    </row>
    <row r="3" spans="1:13" ht="12" customHeight="1" x14ac:dyDescent="0.2">
      <c r="B3" s="2" t="s">
        <v>35</v>
      </c>
      <c r="D3" s="3"/>
      <c r="E3" s="3"/>
      <c r="F3" s="3"/>
      <c r="G3" s="3"/>
      <c r="H3" s="3"/>
      <c r="I3" s="3"/>
      <c r="J3" s="5"/>
    </row>
    <row r="4" spans="1:13" ht="12" customHeight="1" x14ac:dyDescent="0.2">
      <c r="B4" s="2" t="s">
        <v>34</v>
      </c>
      <c r="D4" s="3"/>
      <c r="E4" s="3"/>
      <c r="F4" s="3"/>
      <c r="G4" s="3"/>
      <c r="H4" s="3"/>
      <c r="I4" s="3" t="s">
        <v>2</v>
      </c>
      <c r="J4" s="5"/>
    </row>
    <row r="5" spans="1:13" ht="12" customHeight="1" x14ac:dyDescent="0.2">
      <c r="B5" s="2"/>
      <c r="D5" s="3"/>
      <c r="E5" s="3"/>
      <c r="F5" s="3"/>
      <c r="G5" s="3"/>
      <c r="H5" s="3"/>
      <c r="I5" s="3" t="s">
        <v>2</v>
      </c>
      <c r="J5" s="5"/>
    </row>
    <row r="6" spans="1:13" ht="12" customHeight="1" x14ac:dyDescent="0.2">
      <c r="D6" s="3"/>
      <c r="E6" s="3"/>
      <c r="F6" s="3"/>
      <c r="G6" s="3"/>
      <c r="H6" s="3"/>
      <c r="I6" s="3" t="s">
        <v>2</v>
      </c>
      <c r="J6" s="5"/>
    </row>
    <row r="7" spans="1:13" ht="12" customHeight="1" x14ac:dyDescent="0.2">
      <c r="D7" s="3"/>
      <c r="E7" s="3"/>
      <c r="F7" s="3"/>
      <c r="G7" s="3"/>
      <c r="H7" s="3"/>
      <c r="I7" s="3" t="s">
        <v>2</v>
      </c>
      <c r="J7" s="5"/>
    </row>
    <row r="8" spans="1:13" ht="12" customHeight="1" x14ac:dyDescent="0.2">
      <c r="D8" s="3"/>
      <c r="E8" s="3"/>
      <c r="F8" s="3" t="s">
        <v>3</v>
      </c>
      <c r="G8" s="3"/>
      <c r="H8" s="3"/>
      <c r="I8" s="3" t="s">
        <v>4</v>
      </c>
      <c r="J8" s="5"/>
    </row>
    <row r="9" spans="1:13" ht="12" customHeight="1" x14ac:dyDescent="0.2"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7" t="s">
        <v>11</v>
      </c>
      <c r="M9" s="8" t="s">
        <v>12</v>
      </c>
    </row>
    <row r="10" spans="1:13" ht="12" customHeight="1" x14ac:dyDescent="0.2">
      <c r="A10" s="9"/>
      <c r="B10" s="10" t="s">
        <v>13</v>
      </c>
      <c r="C10" s="9"/>
      <c r="D10" s="11"/>
      <c r="E10" s="11"/>
      <c r="F10" s="11"/>
      <c r="G10" s="11"/>
      <c r="H10" s="12"/>
      <c r="I10" s="13"/>
      <c r="J10" s="5"/>
    </row>
    <row r="11" spans="1:13" ht="12" customHeight="1" x14ac:dyDescent="0.2">
      <c r="A11" s="9"/>
      <c r="B11" s="14"/>
      <c r="D11" s="11"/>
      <c r="E11" s="11"/>
      <c r="F11" s="15"/>
      <c r="G11" s="11"/>
      <c r="H11" s="16"/>
      <c r="I11" s="17"/>
      <c r="J11" s="3"/>
    </row>
    <row r="12" spans="1:13" ht="12" customHeight="1" x14ac:dyDescent="0.2">
      <c r="A12" s="9"/>
      <c r="B12" s="18" t="s">
        <v>14</v>
      </c>
      <c r="D12" s="11">
        <v>557</v>
      </c>
      <c r="E12" s="11" t="s">
        <v>28</v>
      </c>
      <c r="F12" s="15">
        <f>'Page 5.5.2'!C17</f>
        <v>500000</v>
      </c>
      <c r="G12" s="19" t="s">
        <v>15</v>
      </c>
      <c r="H12" s="32">
        <v>7.8111041399714837E-2</v>
      </c>
      <c r="I12" s="17">
        <f>F12*H12</f>
        <v>39055.520699857421</v>
      </c>
      <c r="J12" s="3" t="s">
        <v>16</v>
      </c>
    </row>
    <row r="13" spans="1:13" ht="12" customHeight="1" x14ac:dyDescent="0.2">
      <c r="A13" s="9"/>
      <c r="B13" s="18" t="s">
        <v>17</v>
      </c>
      <c r="C13" s="9"/>
      <c r="D13" s="11" t="s">
        <v>18</v>
      </c>
      <c r="E13" s="11" t="s">
        <v>28</v>
      </c>
      <c r="F13" s="33">
        <f>'Page 5.5.1'!Q14</f>
        <v>9442.7706679703788</v>
      </c>
      <c r="G13" s="11" t="s">
        <v>15</v>
      </c>
      <c r="H13" s="32">
        <v>7.8111041399714837E-2</v>
      </c>
      <c r="I13" s="17">
        <f>F13*H13</f>
        <v>737.58465057384717</v>
      </c>
      <c r="J13" s="3" t="s">
        <v>36</v>
      </c>
    </row>
    <row r="14" spans="1:13" ht="12" customHeight="1" x14ac:dyDescent="0.2">
      <c r="A14" s="9"/>
    </row>
    <row r="15" spans="1:13" ht="12" customHeight="1" x14ac:dyDescent="0.2">
      <c r="A15" s="9"/>
      <c r="B15" s="10" t="s">
        <v>19</v>
      </c>
    </row>
    <row r="16" spans="1:13" ht="12" customHeight="1" x14ac:dyDescent="0.2">
      <c r="A16" s="9"/>
      <c r="D16" s="11"/>
      <c r="E16" s="11"/>
      <c r="F16" s="20"/>
      <c r="G16" s="11"/>
      <c r="H16" s="16"/>
      <c r="I16" s="17"/>
    </row>
    <row r="17" spans="1:10" ht="12" customHeight="1" x14ac:dyDescent="0.2">
      <c r="A17" s="9"/>
      <c r="B17" s="21" t="s">
        <v>20</v>
      </c>
      <c r="D17" s="11"/>
      <c r="E17" s="11"/>
      <c r="F17" s="20"/>
      <c r="G17" s="11"/>
      <c r="H17" s="16"/>
      <c r="I17" s="17"/>
    </row>
    <row r="18" spans="1:10" ht="12" customHeight="1" x14ac:dyDescent="0.2">
      <c r="A18" s="9"/>
      <c r="B18" s="18" t="s">
        <v>21</v>
      </c>
      <c r="D18" s="11">
        <v>303</v>
      </c>
      <c r="E18" s="11" t="s">
        <v>28</v>
      </c>
      <c r="F18" s="22">
        <f>'Page 5.5.1'!M23</f>
        <v>4000000</v>
      </c>
      <c r="G18" s="11" t="s">
        <v>15</v>
      </c>
      <c r="H18" s="32">
        <v>7.8111041399714837E-2</v>
      </c>
      <c r="I18" s="17">
        <f t="shared" ref="I18:I19" si="0">F18*H18</f>
        <v>312444.16559885937</v>
      </c>
      <c r="J18" s="3" t="s">
        <v>36</v>
      </c>
    </row>
    <row r="19" spans="1:10" ht="12" customHeight="1" x14ac:dyDescent="0.2">
      <c r="A19" s="9"/>
      <c r="B19" s="18" t="s">
        <v>37</v>
      </c>
      <c r="D19" s="11" t="s">
        <v>23</v>
      </c>
      <c r="E19" s="11" t="s">
        <v>28</v>
      </c>
      <c r="F19" s="34">
        <f>'Page 5.5.1'!M25</f>
        <v>-393.44877783209921</v>
      </c>
      <c r="G19" s="11" t="s">
        <v>15</v>
      </c>
      <c r="H19" s="32">
        <v>7.8111041399714837E-2</v>
      </c>
      <c r="I19" s="17">
        <f t="shared" si="0"/>
        <v>-30.732693773910306</v>
      </c>
      <c r="J19" s="3" t="s">
        <v>36</v>
      </c>
    </row>
    <row r="20" spans="1:10" ht="12" customHeight="1" x14ac:dyDescent="0.2">
      <c r="A20" s="9"/>
      <c r="D20" s="11"/>
      <c r="E20" s="11"/>
      <c r="F20" s="20"/>
      <c r="G20" s="11"/>
      <c r="H20" s="16"/>
      <c r="I20" s="17"/>
    </row>
    <row r="21" spans="1:10" ht="12" customHeight="1" x14ac:dyDescent="0.2">
      <c r="A21" s="9"/>
      <c r="B21" s="21" t="s">
        <v>24</v>
      </c>
      <c r="D21" s="11"/>
      <c r="E21" s="11"/>
      <c r="F21" s="20"/>
      <c r="G21" s="11"/>
      <c r="H21" s="16"/>
      <c r="I21" s="17"/>
    </row>
    <row r="22" spans="1:10" ht="12" customHeight="1" x14ac:dyDescent="0.2">
      <c r="A22" s="9"/>
      <c r="B22" s="18" t="s">
        <v>37</v>
      </c>
      <c r="D22" s="11" t="s">
        <v>23</v>
      </c>
      <c r="E22" s="11" t="s">
        <v>28</v>
      </c>
      <c r="F22" s="34">
        <f>'Page 5.5.1'!O25</f>
        <v>-4721.3853339851903</v>
      </c>
      <c r="G22" s="11" t="s">
        <v>15</v>
      </c>
      <c r="H22" s="32">
        <v>7.8111041399714837E-2</v>
      </c>
      <c r="I22" s="17">
        <f>F22*H22</f>
        <v>-368.79232528692364</v>
      </c>
      <c r="J22" s="3" t="s">
        <v>36</v>
      </c>
    </row>
    <row r="23" spans="1:10" ht="12" customHeight="1" x14ac:dyDescent="0.2">
      <c r="A23" s="9"/>
      <c r="D23" s="11"/>
      <c r="E23" s="11"/>
      <c r="F23" s="20"/>
      <c r="G23" s="11"/>
      <c r="H23" s="16"/>
      <c r="I23" s="17"/>
    </row>
    <row r="24" spans="1:10" ht="12" customHeight="1" x14ac:dyDescent="0.2">
      <c r="A24" s="9"/>
      <c r="B24" s="2" t="s">
        <v>25</v>
      </c>
      <c r="D24" s="11"/>
      <c r="E24" s="11"/>
      <c r="F24" s="20"/>
      <c r="G24" s="11"/>
      <c r="H24" s="16"/>
      <c r="I24" s="17"/>
    </row>
    <row r="25" spans="1:10" ht="12" customHeight="1" x14ac:dyDescent="0.2">
      <c r="A25" s="9"/>
      <c r="B25" s="8" t="s">
        <v>26</v>
      </c>
      <c r="D25" s="11" t="s">
        <v>27</v>
      </c>
      <c r="E25" s="11" t="s">
        <v>28</v>
      </c>
      <c r="F25" s="22">
        <v>393.44877783209921</v>
      </c>
      <c r="G25" s="11" t="s">
        <v>15</v>
      </c>
      <c r="H25" s="32">
        <v>7.8111041399714837E-2</v>
      </c>
      <c r="I25" s="17">
        <f t="shared" ref="I25:I28" si="1">F25*H25</f>
        <v>30.732693773910306</v>
      </c>
    </row>
    <row r="26" spans="1:10" ht="12" customHeight="1" x14ac:dyDescent="0.2">
      <c r="A26" s="9"/>
      <c r="B26" s="8" t="s">
        <v>26</v>
      </c>
      <c r="D26" s="11" t="s">
        <v>29</v>
      </c>
      <c r="E26" s="11" t="s">
        <v>28</v>
      </c>
      <c r="F26" s="22">
        <v>1333200</v>
      </c>
      <c r="G26" s="11" t="s">
        <v>15</v>
      </c>
      <c r="H26" s="32">
        <v>7.8111041399714837E-2</v>
      </c>
      <c r="I26" s="17">
        <f t="shared" si="1"/>
        <v>104137.64039409981</v>
      </c>
    </row>
    <row r="27" spans="1:10" ht="12" customHeight="1" x14ac:dyDescent="0.2">
      <c r="A27" s="9"/>
      <c r="B27" s="8" t="s">
        <v>30</v>
      </c>
      <c r="D27" s="11">
        <v>41010</v>
      </c>
      <c r="E27" s="11" t="s">
        <v>28</v>
      </c>
      <c r="F27" s="22">
        <v>327692</v>
      </c>
      <c r="G27" s="11" t="s">
        <v>15</v>
      </c>
      <c r="H27" s="32">
        <v>7.8111041399714837E-2</v>
      </c>
      <c r="I27" s="17">
        <f t="shared" si="1"/>
        <v>25596.363378355356</v>
      </c>
    </row>
    <row r="28" spans="1:10" ht="12" customHeight="1" x14ac:dyDescent="0.2">
      <c r="A28" s="9"/>
      <c r="B28" s="8" t="s">
        <v>31</v>
      </c>
      <c r="D28" s="11">
        <v>282</v>
      </c>
      <c r="E28" s="11" t="s">
        <v>28</v>
      </c>
      <c r="F28" s="22">
        <v>-327692</v>
      </c>
      <c r="G28" s="11" t="s">
        <v>15</v>
      </c>
      <c r="H28" s="32">
        <v>7.8111041399714837E-2</v>
      </c>
      <c r="I28" s="17">
        <f t="shared" si="1"/>
        <v>-25596.363378355356</v>
      </c>
    </row>
    <row r="29" spans="1:10" ht="12" customHeight="1" x14ac:dyDescent="0.2">
      <c r="A29" s="9"/>
      <c r="B29" s="8"/>
      <c r="D29" s="11"/>
      <c r="E29" s="11"/>
      <c r="F29" s="22"/>
      <c r="G29" s="11"/>
      <c r="H29" s="16"/>
      <c r="I29" s="17"/>
    </row>
    <row r="30" spans="1:10" ht="12" customHeight="1" x14ac:dyDescent="0.2">
      <c r="A30" s="9"/>
      <c r="B30" s="23" t="s">
        <v>24</v>
      </c>
      <c r="D30" s="11"/>
      <c r="E30" s="11"/>
      <c r="F30" s="22"/>
      <c r="G30" s="11"/>
      <c r="H30" s="16"/>
      <c r="I30" s="17"/>
    </row>
    <row r="31" spans="1:10" ht="12" customHeight="1" x14ac:dyDescent="0.2">
      <c r="A31" s="9"/>
      <c r="B31" s="8" t="s">
        <v>26</v>
      </c>
      <c r="D31" s="11" t="s">
        <v>27</v>
      </c>
      <c r="E31" s="11" t="s">
        <v>28</v>
      </c>
      <c r="F31" s="13">
        <f>SUM(F13-F25)</f>
        <v>9049.3218901382788</v>
      </c>
      <c r="G31" s="11" t="s">
        <v>15</v>
      </c>
      <c r="H31" s="32">
        <v>7.8111041399714837E-2</v>
      </c>
      <c r="I31" s="17">
        <f t="shared" ref="I31:I33" si="2">F31*H31</f>
        <v>706.85195679993683</v>
      </c>
    </row>
    <row r="32" spans="1:10" ht="12" customHeight="1" x14ac:dyDescent="0.2">
      <c r="A32" s="9"/>
      <c r="B32" s="8" t="s">
        <v>30</v>
      </c>
      <c r="D32" s="11">
        <v>41010</v>
      </c>
      <c r="E32" s="11" t="s">
        <v>28</v>
      </c>
      <c r="F32" s="22">
        <f>ROUND(-F31*0.245866,0)</f>
        <v>-2225</v>
      </c>
      <c r="G32" s="11" t="s">
        <v>15</v>
      </c>
      <c r="H32" s="32">
        <v>7.8111041399714837E-2</v>
      </c>
      <c r="I32" s="17">
        <f t="shared" si="2"/>
        <v>-173.79706711436552</v>
      </c>
    </row>
    <row r="33" spans="1:11" ht="12" customHeight="1" x14ac:dyDescent="0.2">
      <c r="A33" s="9"/>
      <c r="B33" s="8" t="s">
        <v>32</v>
      </c>
      <c r="D33" s="11">
        <v>282</v>
      </c>
      <c r="E33" s="11" t="s">
        <v>28</v>
      </c>
      <c r="F33" s="22">
        <f>ROUND(-F32/2,0)</f>
        <v>1113</v>
      </c>
      <c r="G33" s="11" t="s">
        <v>15</v>
      </c>
      <c r="H33" s="32">
        <v>7.8111041399714837E-2</v>
      </c>
      <c r="I33" s="17">
        <f t="shared" si="2"/>
        <v>86.93758907788262</v>
      </c>
      <c r="J33" s="5"/>
    </row>
    <row r="34" spans="1:11" ht="12" customHeight="1" x14ac:dyDescent="0.2">
      <c r="A34" s="9"/>
      <c r="B34" s="9"/>
      <c r="C34" s="9"/>
      <c r="D34" s="11"/>
      <c r="E34" s="11"/>
      <c r="F34" s="22"/>
      <c r="G34" s="11"/>
      <c r="H34" s="16"/>
      <c r="I34" s="17"/>
      <c r="J34" s="5"/>
    </row>
    <row r="35" spans="1:11" ht="12" customHeight="1" x14ac:dyDescent="0.2">
      <c r="A35" s="9"/>
      <c r="B35" s="9"/>
      <c r="C35" s="9"/>
      <c r="D35" s="11"/>
      <c r="E35" s="11"/>
      <c r="F35" s="22"/>
      <c r="G35" s="11"/>
      <c r="H35" s="16"/>
      <c r="I35" s="17"/>
      <c r="J35" s="5"/>
    </row>
    <row r="36" spans="1:11" ht="12" customHeight="1" x14ac:dyDescent="0.2">
      <c r="A36" s="9"/>
      <c r="B36" s="9"/>
      <c r="C36" s="9"/>
      <c r="D36" s="11"/>
      <c r="E36" s="11"/>
      <c r="F36" s="22"/>
      <c r="G36" s="11"/>
      <c r="H36" s="16"/>
      <c r="I36" s="17"/>
      <c r="J36" s="5"/>
    </row>
    <row r="37" spans="1:11" ht="12" customHeight="1" x14ac:dyDescent="0.2">
      <c r="A37" s="9"/>
      <c r="C37" s="9"/>
      <c r="D37" s="11"/>
      <c r="E37" s="11"/>
      <c r="F37" s="11"/>
      <c r="G37" s="11"/>
      <c r="H37" s="11"/>
      <c r="I37" s="11"/>
      <c r="J37" s="5"/>
    </row>
    <row r="38" spans="1:11" ht="12" customHeight="1" x14ac:dyDescent="0.2">
      <c r="A38" s="9"/>
      <c r="K38" s="24"/>
    </row>
    <row r="39" spans="1:11" ht="12" customHeight="1" x14ac:dyDescent="0.2">
      <c r="A39" s="9"/>
      <c r="K39" s="24"/>
    </row>
    <row r="40" spans="1:11" ht="12" customHeight="1" x14ac:dyDescent="0.2">
      <c r="A40" s="9"/>
      <c r="K40" s="24"/>
    </row>
    <row r="41" spans="1:11" ht="12" customHeight="1" x14ac:dyDescent="0.2">
      <c r="A41" s="9"/>
      <c r="K41" s="24"/>
    </row>
    <row r="42" spans="1:11" ht="12" customHeight="1" x14ac:dyDescent="0.2">
      <c r="A42" s="9"/>
      <c r="K42" s="24"/>
    </row>
    <row r="43" spans="1:11" ht="12" customHeight="1" x14ac:dyDescent="0.2">
      <c r="A43" s="9"/>
      <c r="K43" s="24"/>
    </row>
    <row r="44" spans="1:11" ht="12" customHeight="1" x14ac:dyDescent="0.2">
      <c r="A44" s="9"/>
      <c r="K44" s="24"/>
    </row>
    <row r="45" spans="1:11" ht="12" customHeight="1" x14ac:dyDescent="0.2">
      <c r="A45" s="9"/>
      <c r="B45" s="25"/>
      <c r="C45" s="24"/>
      <c r="D45" s="24"/>
      <c r="E45" s="24"/>
      <c r="F45" s="24"/>
      <c r="G45" s="24"/>
      <c r="H45" s="24"/>
      <c r="I45" s="24"/>
      <c r="J45" s="24"/>
      <c r="K45" s="24"/>
    </row>
    <row r="46" spans="1:11" ht="12" customHeight="1" x14ac:dyDescent="0.2">
      <c r="A46" s="9"/>
      <c r="B46" s="27"/>
      <c r="C46" s="27"/>
      <c r="D46" s="27"/>
      <c r="E46" s="27"/>
      <c r="F46" s="27"/>
      <c r="G46" s="27"/>
      <c r="H46" s="27"/>
      <c r="I46" s="27"/>
      <c r="J46" s="27"/>
    </row>
    <row r="47" spans="1:11" ht="12" customHeight="1" x14ac:dyDescent="0.2">
      <c r="A47" s="9"/>
      <c r="B47" s="27"/>
      <c r="C47" s="27"/>
      <c r="D47" s="27"/>
      <c r="E47" s="27"/>
      <c r="F47" s="27"/>
      <c r="G47" s="27"/>
      <c r="H47" s="27"/>
      <c r="I47" s="27"/>
      <c r="J47" s="27"/>
    </row>
    <row r="48" spans="1:11" x14ac:dyDescent="0.2">
      <c r="A48" s="9"/>
      <c r="B48" s="27"/>
      <c r="C48" s="27"/>
      <c r="D48" s="27"/>
      <c r="E48" s="27"/>
      <c r="F48" s="27"/>
      <c r="G48" s="27"/>
      <c r="H48" s="27"/>
      <c r="I48" s="27"/>
      <c r="J48" s="27"/>
    </row>
    <row r="49" spans="1:10" x14ac:dyDescent="0.2">
      <c r="A49" s="9"/>
      <c r="B49" s="27"/>
      <c r="C49" s="27"/>
      <c r="D49" s="27"/>
      <c r="E49" s="27"/>
      <c r="F49" s="27"/>
      <c r="G49" s="27"/>
      <c r="H49" s="27"/>
      <c r="I49" s="27"/>
      <c r="J49" s="27"/>
    </row>
    <row r="50" spans="1:10" x14ac:dyDescent="0.2">
      <c r="A50" s="9"/>
      <c r="B50" s="25"/>
      <c r="C50" s="27"/>
      <c r="D50" s="27"/>
      <c r="E50" s="27"/>
      <c r="F50" s="27"/>
      <c r="G50" s="27"/>
      <c r="H50" s="27"/>
      <c r="I50" s="27"/>
      <c r="J50" s="27"/>
    </row>
    <row r="51" spans="1:10" x14ac:dyDescent="0.2">
      <c r="A51" s="9"/>
      <c r="B51" s="28"/>
      <c r="C51" s="27"/>
      <c r="D51" s="27"/>
      <c r="E51" s="27"/>
      <c r="F51" s="27"/>
      <c r="G51" s="27"/>
      <c r="H51" s="27"/>
      <c r="I51" s="27"/>
      <c r="J51" s="27"/>
    </row>
    <row r="52" spans="1:10" x14ac:dyDescent="0.2">
      <c r="A52" s="9"/>
      <c r="B52" s="27"/>
      <c r="C52" s="27"/>
      <c r="D52" s="27"/>
      <c r="E52" s="27"/>
      <c r="F52" s="27"/>
      <c r="G52" s="27"/>
      <c r="H52" s="27"/>
      <c r="I52" s="27"/>
      <c r="J52" s="27"/>
    </row>
    <row r="53" spans="1:10" x14ac:dyDescent="0.2">
      <c r="A53" s="9"/>
      <c r="B53" s="27"/>
      <c r="C53" s="27"/>
      <c r="D53" s="27"/>
      <c r="E53" s="27"/>
      <c r="F53" s="27"/>
      <c r="G53" s="27"/>
      <c r="H53" s="27"/>
      <c r="I53" s="27"/>
      <c r="J53" s="27"/>
    </row>
    <row r="54" spans="1:10" x14ac:dyDescent="0.2">
      <c r="A54" s="9"/>
      <c r="B54" s="27"/>
      <c r="C54" s="27"/>
      <c r="D54" s="27"/>
      <c r="E54" s="27"/>
      <c r="F54" s="27"/>
      <c r="G54" s="27"/>
      <c r="H54" s="27"/>
      <c r="I54" s="27"/>
      <c r="J54" s="27"/>
    </row>
    <row r="55" spans="1:10" x14ac:dyDescent="0.2">
      <c r="A55" s="9"/>
      <c r="B55" s="27"/>
      <c r="C55" s="27"/>
      <c r="D55" s="27"/>
      <c r="E55" s="27"/>
      <c r="F55" s="27"/>
      <c r="G55" s="27"/>
      <c r="H55" s="27"/>
      <c r="I55" s="27"/>
      <c r="J55" s="27"/>
    </row>
    <row r="56" spans="1:10" x14ac:dyDescent="0.2">
      <c r="A56" s="9"/>
      <c r="B56" s="9"/>
      <c r="C56" s="9"/>
      <c r="D56" s="11"/>
      <c r="E56" s="11"/>
      <c r="F56" s="9"/>
      <c r="G56" s="9"/>
      <c r="H56" s="9"/>
      <c r="I56" s="9"/>
      <c r="J56" s="9"/>
    </row>
    <row r="57" spans="1:10" ht="13.5" thickBot="1" x14ac:dyDescent="0.25">
      <c r="A57" s="9"/>
      <c r="B57" s="25" t="s">
        <v>33</v>
      </c>
      <c r="C57" s="9"/>
      <c r="D57" s="11"/>
      <c r="E57" s="11"/>
      <c r="F57" s="9"/>
      <c r="G57" s="9"/>
      <c r="H57" s="9"/>
      <c r="I57" s="9"/>
      <c r="J57" s="9"/>
    </row>
    <row r="58" spans="1:10" x14ac:dyDescent="0.2">
      <c r="A58" s="29"/>
      <c r="B58" s="84" t="s">
        <v>66</v>
      </c>
      <c r="C58" s="84"/>
      <c r="D58" s="84"/>
      <c r="E58" s="84"/>
      <c r="F58" s="84"/>
      <c r="G58" s="84"/>
      <c r="H58" s="84"/>
      <c r="I58" s="84"/>
      <c r="J58" s="85"/>
    </row>
    <row r="59" spans="1:10" x14ac:dyDescent="0.2">
      <c r="A59" s="30"/>
      <c r="B59" s="86"/>
      <c r="C59" s="86"/>
      <c r="D59" s="86"/>
      <c r="E59" s="86"/>
      <c r="F59" s="86"/>
      <c r="G59" s="86"/>
      <c r="H59" s="86"/>
      <c r="I59" s="86"/>
      <c r="J59" s="87"/>
    </row>
    <row r="60" spans="1:10" x14ac:dyDescent="0.2">
      <c r="A60" s="30"/>
      <c r="B60" s="86"/>
      <c r="C60" s="86"/>
      <c r="D60" s="86"/>
      <c r="E60" s="86"/>
      <c r="F60" s="86"/>
      <c r="G60" s="86"/>
      <c r="H60" s="86"/>
      <c r="I60" s="86"/>
      <c r="J60" s="87"/>
    </row>
    <row r="61" spans="1:10" x14ac:dyDescent="0.2">
      <c r="A61" s="30"/>
      <c r="B61" s="86"/>
      <c r="C61" s="86"/>
      <c r="D61" s="86"/>
      <c r="E61" s="86"/>
      <c r="F61" s="86"/>
      <c r="G61" s="86"/>
      <c r="H61" s="86"/>
      <c r="I61" s="86"/>
      <c r="J61" s="87"/>
    </row>
    <row r="62" spans="1:10" ht="13.5" thickBot="1" x14ac:dyDescent="0.25">
      <c r="A62" s="31"/>
      <c r="B62" s="88"/>
      <c r="C62" s="88"/>
      <c r="D62" s="88"/>
      <c r="E62" s="88"/>
      <c r="F62" s="88"/>
      <c r="G62" s="88"/>
      <c r="H62" s="88"/>
      <c r="I62" s="88"/>
      <c r="J62" s="89"/>
    </row>
    <row r="63" spans="1:10" x14ac:dyDescent="0.2">
      <c r="D63" s="11"/>
      <c r="E63" s="11"/>
    </row>
    <row r="64" spans="1:10" x14ac:dyDescent="0.2">
      <c r="D64" s="11"/>
      <c r="E64" s="11"/>
    </row>
    <row r="65" spans="4:5" x14ac:dyDescent="0.2">
      <c r="D65" s="11"/>
      <c r="E65" s="11"/>
    </row>
    <row r="66" spans="4:5" x14ac:dyDescent="0.2">
      <c r="D66" s="11"/>
      <c r="E66" s="11"/>
    </row>
    <row r="67" spans="4:5" x14ac:dyDescent="0.2">
      <c r="D67" s="11"/>
      <c r="E67" s="11"/>
    </row>
    <row r="68" spans="4:5" x14ac:dyDescent="0.2">
      <c r="D68" s="11"/>
      <c r="E68" s="11"/>
    </row>
    <row r="69" spans="4:5" x14ac:dyDescent="0.2">
      <c r="D69" s="11"/>
      <c r="E69" s="11"/>
    </row>
    <row r="70" spans="4:5" x14ac:dyDescent="0.2">
      <c r="D70" s="11"/>
      <c r="E70" s="11"/>
    </row>
    <row r="71" spans="4:5" x14ac:dyDescent="0.2">
      <c r="D71" s="11"/>
      <c r="E71" s="11"/>
    </row>
    <row r="72" spans="4:5" x14ac:dyDescent="0.2">
      <c r="D72" s="11"/>
      <c r="E72" s="11"/>
    </row>
    <row r="73" spans="4:5" x14ac:dyDescent="0.2">
      <c r="D73" s="11"/>
      <c r="E73" s="11"/>
    </row>
    <row r="74" spans="4:5" x14ac:dyDescent="0.2">
      <c r="D74" s="11"/>
      <c r="E74" s="11"/>
    </row>
    <row r="75" spans="4:5" x14ac:dyDescent="0.2">
      <c r="D75" s="11"/>
      <c r="E75" s="11"/>
    </row>
    <row r="76" spans="4:5" x14ac:dyDescent="0.2">
      <c r="D76" s="11"/>
      <c r="E76" s="11"/>
    </row>
    <row r="77" spans="4:5" x14ac:dyDescent="0.2">
      <c r="D77" s="11"/>
      <c r="E77" s="11"/>
    </row>
    <row r="78" spans="4:5" x14ac:dyDescent="0.2">
      <c r="D78" s="11"/>
      <c r="E78" s="11"/>
    </row>
    <row r="79" spans="4:5" x14ac:dyDescent="0.2">
      <c r="D79" s="11"/>
      <c r="E79" s="11"/>
    </row>
    <row r="80" spans="4:5" x14ac:dyDescent="0.2">
      <c r="D80" s="11"/>
      <c r="E80" s="11"/>
    </row>
    <row r="81" spans="4:5" x14ac:dyDescent="0.2">
      <c r="D81" s="11"/>
      <c r="E81" s="11"/>
    </row>
    <row r="82" spans="4:5" x14ac:dyDescent="0.2">
      <c r="D82" s="11"/>
      <c r="E82" s="11"/>
    </row>
    <row r="83" spans="4:5" x14ac:dyDescent="0.2">
      <c r="D83" s="11"/>
      <c r="E83" s="11"/>
    </row>
    <row r="84" spans="4:5" x14ac:dyDescent="0.2">
      <c r="D84" s="11"/>
      <c r="E84" s="11"/>
    </row>
    <row r="85" spans="4:5" x14ac:dyDescent="0.2">
      <c r="D85" s="11"/>
      <c r="E85" s="11"/>
    </row>
    <row r="86" spans="4:5" x14ac:dyDescent="0.2">
      <c r="D86" s="11"/>
      <c r="E86" s="11"/>
    </row>
    <row r="87" spans="4:5" x14ac:dyDescent="0.2">
      <c r="D87" s="11"/>
      <c r="E87" s="11"/>
    </row>
    <row r="88" spans="4:5" x14ac:dyDescent="0.2">
      <c r="D88" s="11"/>
      <c r="E88" s="11"/>
    </row>
    <row r="89" spans="4:5" x14ac:dyDescent="0.2">
      <c r="D89" s="11"/>
      <c r="E89" s="11"/>
    </row>
    <row r="90" spans="4:5" x14ac:dyDescent="0.2">
      <c r="D90" s="11"/>
      <c r="E90" s="11"/>
    </row>
    <row r="91" spans="4:5" x14ac:dyDescent="0.2">
      <c r="D91" s="11"/>
      <c r="E91" s="11"/>
    </row>
    <row r="92" spans="4:5" x14ac:dyDescent="0.2">
      <c r="D92" s="11"/>
      <c r="E92" s="11"/>
    </row>
    <row r="93" spans="4:5" x14ac:dyDescent="0.2">
      <c r="D93" s="11"/>
      <c r="E93" s="11"/>
    </row>
    <row r="94" spans="4:5" x14ac:dyDescent="0.2">
      <c r="D94" s="11"/>
      <c r="E94" s="11"/>
    </row>
    <row r="95" spans="4:5" x14ac:dyDescent="0.2">
      <c r="D95" s="11"/>
      <c r="E95" s="11"/>
    </row>
    <row r="96" spans="4:5" x14ac:dyDescent="0.2">
      <c r="D96" s="11"/>
      <c r="E96" s="11"/>
    </row>
    <row r="97" spans="4:5" x14ac:dyDescent="0.2">
      <c r="D97" s="11"/>
      <c r="E97" s="11"/>
    </row>
    <row r="98" spans="4:5" x14ac:dyDescent="0.2">
      <c r="D98" s="11"/>
      <c r="E98" s="11"/>
    </row>
    <row r="99" spans="4:5" x14ac:dyDescent="0.2">
      <c r="D99" s="11"/>
      <c r="E99" s="11"/>
    </row>
    <row r="100" spans="4:5" x14ac:dyDescent="0.2">
      <c r="D100" s="11"/>
      <c r="E100" s="11"/>
    </row>
    <row r="101" spans="4:5" x14ac:dyDescent="0.2">
      <c r="D101" s="11"/>
      <c r="E101" s="11"/>
    </row>
    <row r="102" spans="4:5" x14ac:dyDescent="0.2">
      <c r="D102" s="11"/>
      <c r="E102" s="11"/>
    </row>
    <row r="103" spans="4:5" x14ac:dyDescent="0.2">
      <c r="D103" s="11"/>
      <c r="E103" s="11"/>
    </row>
    <row r="104" spans="4:5" x14ac:dyDescent="0.2">
      <c r="D104" s="11"/>
      <c r="E104" s="11"/>
    </row>
    <row r="105" spans="4:5" x14ac:dyDescent="0.2">
      <c r="D105" s="11"/>
      <c r="E105" s="11"/>
    </row>
    <row r="106" spans="4:5" x14ac:dyDescent="0.2">
      <c r="D106" s="11"/>
      <c r="E106" s="11"/>
    </row>
    <row r="107" spans="4:5" x14ac:dyDescent="0.2">
      <c r="D107" s="11"/>
      <c r="E107" s="11"/>
    </row>
    <row r="108" spans="4:5" x14ac:dyDescent="0.2">
      <c r="D108" s="11"/>
      <c r="E108" s="11"/>
    </row>
    <row r="109" spans="4:5" x14ac:dyDescent="0.2">
      <c r="D109" s="11"/>
      <c r="E109" s="11"/>
    </row>
    <row r="110" spans="4:5" x14ac:dyDescent="0.2">
      <c r="D110" s="11"/>
      <c r="E110" s="11"/>
    </row>
    <row r="111" spans="4:5" x14ac:dyDescent="0.2">
      <c r="D111" s="11"/>
      <c r="E111" s="11"/>
    </row>
    <row r="112" spans="4:5" x14ac:dyDescent="0.2">
      <c r="D112" s="11"/>
      <c r="E112" s="11"/>
    </row>
    <row r="113" spans="4:5" x14ac:dyDescent="0.2">
      <c r="D113" s="11"/>
      <c r="E113" s="11"/>
    </row>
    <row r="114" spans="4:5" x14ac:dyDescent="0.2">
      <c r="D114" s="11"/>
      <c r="E114" s="11"/>
    </row>
    <row r="115" spans="4:5" x14ac:dyDescent="0.2">
      <c r="D115" s="11"/>
      <c r="E115" s="11"/>
    </row>
    <row r="116" spans="4:5" x14ac:dyDescent="0.2">
      <c r="D116" s="11"/>
      <c r="E116" s="11"/>
    </row>
    <row r="117" spans="4:5" x14ac:dyDescent="0.2">
      <c r="D117" s="11"/>
      <c r="E117" s="11"/>
    </row>
    <row r="118" spans="4:5" x14ac:dyDescent="0.2">
      <c r="D118" s="11"/>
      <c r="E118" s="11"/>
    </row>
    <row r="119" spans="4:5" x14ac:dyDescent="0.2">
      <c r="D119" s="11"/>
      <c r="E119" s="11"/>
    </row>
    <row r="120" spans="4:5" x14ac:dyDescent="0.2">
      <c r="D120" s="11"/>
      <c r="E120" s="11"/>
    </row>
    <row r="121" spans="4:5" x14ac:dyDescent="0.2">
      <c r="D121" s="11"/>
      <c r="E121" s="11"/>
    </row>
    <row r="122" spans="4:5" x14ac:dyDescent="0.2">
      <c r="D122" s="11"/>
      <c r="E122" s="11"/>
    </row>
    <row r="123" spans="4:5" x14ac:dyDescent="0.2">
      <c r="D123" s="11"/>
      <c r="E123" s="11"/>
    </row>
    <row r="124" spans="4:5" x14ac:dyDescent="0.2">
      <c r="D124" s="11"/>
      <c r="E124" s="11"/>
    </row>
    <row r="125" spans="4:5" x14ac:dyDescent="0.2">
      <c r="D125" s="11"/>
      <c r="E125" s="11"/>
    </row>
    <row r="126" spans="4:5" x14ac:dyDescent="0.2">
      <c r="D126" s="11"/>
      <c r="E126" s="11"/>
    </row>
    <row r="127" spans="4:5" x14ac:dyDescent="0.2">
      <c r="D127" s="11"/>
      <c r="E127" s="11"/>
    </row>
    <row r="128" spans="4:5" x14ac:dyDescent="0.2">
      <c r="D128" s="11"/>
      <c r="E128" s="11"/>
    </row>
    <row r="129" spans="4:5" x14ac:dyDescent="0.2">
      <c r="D129" s="11"/>
      <c r="E129" s="11"/>
    </row>
    <row r="130" spans="4:5" x14ac:dyDescent="0.2">
      <c r="D130" s="11"/>
      <c r="E130" s="11"/>
    </row>
    <row r="131" spans="4:5" x14ac:dyDescent="0.2">
      <c r="D131" s="11"/>
      <c r="E131" s="11"/>
    </row>
    <row r="132" spans="4:5" x14ac:dyDescent="0.2">
      <c r="D132" s="11"/>
      <c r="E132" s="11"/>
    </row>
    <row r="133" spans="4:5" x14ac:dyDescent="0.2">
      <c r="D133" s="11"/>
      <c r="E133" s="11"/>
    </row>
    <row r="134" spans="4:5" x14ac:dyDescent="0.2">
      <c r="D134" s="11"/>
      <c r="E134" s="11"/>
    </row>
    <row r="135" spans="4:5" x14ac:dyDescent="0.2">
      <c r="D135" s="11"/>
      <c r="E135" s="11"/>
    </row>
    <row r="136" spans="4:5" x14ac:dyDescent="0.2">
      <c r="D136" s="11"/>
      <c r="E136" s="11"/>
    </row>
    <row r="137" spans="4:5" x14ac:dyDescent="0.2">
      <c r="D137" s="11"/>
      <c r="E137" s="11"/>
    </row>
    <row r="138" spans="4:5" x14ac:dyDescent="0.2">
      <c r="D138" s="11"/>
      <c r="E138" s="11"/>
    </row>
    <row r="139" spans="4:5" x14ac:dyDescent="0.2">
      <c r="D139" s="11"/>
      <c r="E139" s="11"/>
    </row>
    <row r="140" spans="4:5" x14ac:dyDescent="0.2">
      <c r="D140" s="11"/>
      <c r="E140" s="11"/>
    </row>
    <row r="141" spans="4:5" x14ac:dyDescent="0.2">
      <c r="D141" s="11"/>
      <c r="E141" s="11"/>
    </row>
    <row r="142" spans="4:5" x14ac:dyDescent="0.2">
      <c r="D142" s="11"/>
      <c r="E142" s="11"/>
    </row>
    <row r="143" spans="4:5" x14ac:dyDescent="0.2">
      <c r="D143" s="11"/>
      <c r="E143" s="11"/>
    </row>
    <row r="144" spans="4:5" x14ac:dyDescent="0.2">
      <c r="D144" s="11"/>
      <c r="E144" s="11"/>
    </row>
    <row r="145" spans="4:5" x14ac:dyDescent="0.2">
      <c r="D145" s="11"/>
      <c r="E145" s="11"/>
    </row>
    <row r="146" spans="4:5" x14ac:dyDescent="0.2">
      <c r="D146" s="11"/>
      <c r="E146" s="11"/>
    </row>
    <row r="147" spans="4:5" x14ac:dyDescent="0.2">
      <c r="D147" s="11"/>
      <c r="E147" s="11"/>
    </row>
    <row r="148" spans="4:5" x14ac:dyDescent="0.2">
      <c r="D148" s="11"/>
      <c r="E148" s="11"/>
    </row>
    <row r="149" spans="4:5" x14ac:dyDescent="0.2">
      <c r="D149" s="11"/>
      <c r="E149" s="11"/>
    </row>
    <row r="150" spans="4:5" x14ac:dyDescent="0.2">
      <c r="D150" s="11"/>
      <c r="E150" s="11"/>
    </row>
    <row r="151" spans="4:5" x14ac:dyDescent="0.2">
      <c r="D151" s="11"/>
      <c r="E151" s="11"/>
    </row>
    <row r="152" spans="4:5" x14ac:dyDescent="0.2">
      <c r="D152" s="11"/>
      <c r="E152" s="11"/>
    </row>
    <row r="153" spans="4:5" x14ac:dyDescent="0.2">
      <c r="D153" s="11"/>
      <c r="E153" s="11"/>
    </row>
    <row r="154" spans="4:5" x14ac:dyDescent="0.2">
      <c r="D154" s="11"/>
      <c r="E154" s="11"/>
    </row>
    <row r="155" spans="4:5" x14ac:dyDescent="0.2">
      <c r="D155" s="11"/>
      <c r="E155" s="11"/>
    </row>
    <row r="156" spans="4:5" x14ac:dyDescent="0.2">
      <c r="D156" s="11"/>
      <c r="E156" s="11"/>
    </row>
    <row r="157" spans="4:5" x14ac:dyDescent="0.2">
      <c r="D157" s="11"/>
      <c r="E157" s="11"/>
    </row>
    <row r="158" spans="4:5" x14ac:dyDescent="0.2">
      <c r="D158" s="11"/>
      <c r="E158" s="11"/>
    </row>
    <row r="159" spans="4:5" x14ac:dyDescent="0.2">
      <c r="D159" s="11"/>
      <c r="E159" s="11"/>
    </row>
    <row r="160" spans="4:5" x14ac:dyDescent="0.2">
      <c r="D160" s="11"/>
      <c r="E160" s="11"/>
    </row>
    <row r="161" spans="4:5" x14ac:dyDescent="0.2">
      <c r="D161" s="11"/>
      <c r="E161" s="11"/>
    </row>
    <row r="162" spans="4:5" x14ac:dyDescent="0.2">
      <c r="D162" s="11"/>
      <c r="E162" s="11"/>
    </row>
    <row r="163" spans="4:5" x14ac:dyDescent="0.2">
      <c r="D163" s="11"/>
      <c r="E163" s="11"/>
    </row>
    <row r="164" spans="4:5" x14ac:dyDescent="0.2">
      <c r="D164" s="11"/>
      <c r="E164" s="11"/>
    </row>
    <row r="165" spans="4:5" x14ac:dyDescent="0.2">
      <c r="D165" s="11"/>
      <c r="E165" s="11"/>
    </row>
    <row r="166" spans="4:5" x14ac:dyDescent="0.2">
      <c r="D166" s="11"/>
      <c r="E166" s="11"/>
    </row>
    <row r="167" spans="4:5" x14ac:dyDescent="0.2">
      <c r="D167" s="11"/>
      <c r="E167" s="11"/>
    </row>
    <row r="168" spans="4:5" x14ac:dyDescent="0.2">
      <c r="D168" s="11"/>
      <c r="E168" s="11"/>
    </row>
    <row r="169" spans="4:5" x14ac:dyDescent="0.2">
      <c r="D169" s="11"/>
      <c r="E169" s="11"/>
    </row>
    <row r="170" spans="4:5" x14ac:dyDescent="0.2">
      <c r="D170" s="11"/>
      <c r="E170" s="11"/>
    </row>
    <row r="171" spans="4:5" x14ac:dyDescent="0.2">
      <c r="D171" s="11"/>
      <c r="E171" s="11"/>
    </row>
    <row r="172" spans="4:5" x14ac:dyDescent="0.2">
      <c r="D172" s="11"/>
      <c r="E172" s="11"/>
    </row>
    <row r="173" spans="4:5" x14ac:dyDescent="0.2">
      <c r="D173" s="11"/>
      <c r="E173" s="11"/>
    </row>
    <row r="174" spans="4:5" x14ac:dyDescent="0.2">
      <c r="D174" s="11"/>
      <c r="E174" s="11"/>
    </row>
    <row r="175" spans="4:5" x14ac:dyDescent="0.2">
      <c r="D175" s="11"/>
      <c r="E175" s="11"/>
    </row>
    <row r="176" spans="4:5" x14ac:dyDescent="0.2">
      <c r="D176" s="11"/>
      <c r="E176" s="11"/>
    </row>
    <row r="177" spans="4:5" x14ac:dyDescent="0.2">
      <c r="D177" s="11"/>
      <c r="E177" s="11"/>
    </row>
    <row r="178" spans="4:5" x14ac:dyDescent="0.2">
      <c r="D178" s="11"/>
      <c r="E178" s="11"/>
    </row>
    <row r="179" spans="4:5" x14ac:dyDescent="0.2">
      <c r="D179" s="11"/>
      <c r="E179" s="11"/>
    </row>
    <row r="180" spans="4:5" x14ac:dyDescent="0.2">
      <c r="D180" s="11"/>
      <c r="E180" s="11"/>
    </row>
    <row r="181" spans="4:5" x14ac:dyDescent="0.2">
      <c r="D181" s="11"/>
      <c r="E181" s="11"/>
    </row>
    <row r="182" spans="4:5" x14ac:dyDescent="0.2">
      <c r="D182" s="11"/>
      <c r="E182" s="11"/>
    </row>
    <row r="183" spans="4:5" x14ac:dyDescent="0.2">
      <c r="D183" s="11"/>
      <c r="E183" s="11"/>
    </row>
    <row r="184" spans="4:5" x14ac:dyDescent="0.2">
      <c r="D184" s="11"/>
      <c r="E184" s="11"/>
    </row>
    <row r="185" spans="4:5" x14ac:dyDescent="0.2">
      <c r="D185" s="11"/>
      <c r="E185" s="11"/>
    </row>
    <row r="186" spans="4:5" x14ac:dyDescent="0.2">
      <c r="D186" s="11"/>
      <c r="E186" s="11"/>
    </row>
    <row r="187" spans="4:5" x14ac:dyDescent="0.2">
      <c r="D187" s="11"/>
      <c r="E187" s="11"/>
    </row>
    <row r="188" spans="4:5" x14ac:dyDescent="0.2">
      <c r="D188" s="11"/>
      <c r="E188" s="11"/>
    </row>
    <row r="189" spans="4:5" x14ac:dyDescent="0.2">
      <c r="D189" s="11"/>
      <c r="E189" s="11"/>
    </row>
    <row r="190" spans="4:5" x14ac:dyDescent="0.2">
      <c r="D190" s="11"/>
      <c r="E190" s="11"/>
    </row>
    <row r="191" spans="4:5" x14ac:dyDescent="0.2">
      <c r="D191" s="11"/>
      <c r="E191" s="11"/>
    </row>
    <row r="192" spans="4:5" x14ac:dyDescent="0.2">
      <c r="D192" s="11"/>
      <c r="E192" s="11"/>
    </row>
    <row r="193" spans="4:5" x14ac:dyDescent="0.2">
      <c r="D193" s="11"/>
      <c r="E193" s="11"/>
    </row>
    <row r="194" spans="4:5" x14ac:dyDescent="0.2">
      <c r="D194" s="11"/>
      <c r="E194" s="11"/>
    </row>
    <row r="195" spans="4:5" x14ac:dyDescent="0.2">
      <c r="D195" s="11"/>
      <c r="E195" s="11"/>
    </row>
    <row r="196" spans="4:5" x14ac:dyDescent="0.2">
      <c r="D196" s="11"/>
      <c r="E196" s="11"/>
    </row>
    <row r="197" spans="4:5" x14ac:dyDescent="0.2">
      <c r="D197" s="11"/>
      <c r="E197" s="11"/>
    </row>
    <row r="198" spans="4:5" x14ac:dyDescent="0.2">
      <c r="D198" s="11"/>
      <c r="E198" s="11"/>
    </row>
    <row r="199" spans="4:5" x14ac:dyDescent="0.2">
      <c r="D199" s="11"/>
      <c r="E199" s="11"/>
    </row>
    <row r="200" spans="4:5" x14ac:dyDescent="0.2">
      <c r="D200" s="11"/>
      <c r="E200" s="11"/>
    </row>
    <row r="201" spans="4:5" x14ac:dyDescent="0.2">
      <c r="D201" s="11"/>
      <c r="E201" s="11"/>
    </row>
    <row r="202" spans="4:5" x14ac:dyDescent="0.2">
      <c r="D202" s="11"/>
      <c r="E202" s="11"/>
    </row>
    <row r="203" spans="4:5" x14ac:dyDescent="0.2">
      <c r="D203" s="11"/>
      <c r="E203" s="11"/>
    </row>
    <row r="204" spans="4:5" x14ac:dyDescent="0.2">
      <c r="D204" s="11"/>
      <c r="E204" s="11"/>
    </row>
    <row r="205" spans="4:5" x14ac:dyDescent="0.2">
      <c r="D205" s="11"/>
      <c r="E205" s="11"/>
    </row>
    <row r="206" spans="4:5" x14ac:dyDescent="0.2">
      <c r="D206" s="11"/>
      <c r="E206" s="11"/>
    </row>
    <row r="207" spans="4:5" x14ac:dyDescent="0.2">
      <c r="D207" s="11"/>
      <c r="E207" s="11"/>
    </row>
    <row r="208" spans="4:5" x14ac:dyDescent="0.2">
      <c r="D208" s="11"/>
      <c r="E208" s="11"/>
    </row>
    <row r="209" spans="4:5" x14ac:dyDescent="0.2">
      <c r="D209" s="11"/>
      <c r="E209" s="11"/>
    </row>
    <row r="210" spans="4:5" x14ac:dyDescent="0.2">
      <c r="D210" s="11"/>
      <c r="E210" s="11"/>
    </row>
    <row r="211" spans="4:5" x14ac:dyDescent="0.2">
      <c r="D211" s="11"/>
      <c r="E211" s="11"/>
    </row>
    <row r="212" spans="4:5" x14ac:dyDescent="0.2">
      <c r="D212" s="11"/>
      <c r="E212" s="11"/>
    </row>
    <row r="213" spans="4:5" x14ac:dyDescent="0.2">
      <c r="D213" s="11"/>
      <c r="E213" s="11"/>
    </row>
    <row r="214" spans="4:5" x14ac:dyDescent="0.2">
      <c r="D214" s="11"/>
      <c r="E214" s="11"/>
    </row>
    <row r="215" spans="4:5" x14ac:dyDescent="0.2">
      <c r="D215" s="11"/>
      <c r="E215" s="11"/>
    </row>
    <row r="216" spans="4:5" x14ac:dyDescent="0.2">
      <c r="D216" s="11"/>
      <c r="E216" s="11"/>
    </row>
    <row r="217" spans="4:5" x14ac:dyDescent="0.2">
      <c r="D217" s="11"/>
      <c r="E217" s="11"/>
    </row>
    <row r="218" spans="4:5" x14ac:dyDescent="0.2">
      <c r="D218" s="11"/>
      <c r="E218" s="11"/>
    </row>
    <row r="219" spans="4:5" x14ac:dyDescent="0.2">
      <c r="D219" s="11"/>
      <c r="E219" s="11"/>
    </row>
    <row r="220" spans="4:5" x14ac:dyDescent="0.2">
      <c r="D220" s="11"/>
      <c r="E220" s="11"/>
    </row>
    <row r="221" spans="4:5" x14ac:dyDescent="0.2">
      <c r="D221" s="11"/>
      <c r="E221" s="11"/>
    </row>
    <row r="222" spans="4:5" x14ac:dyDescent="0.2">
      <c r="D222" s="11"/>
      <c r="E222" s="11"/>
    </row>
    <row r="223" spans="4:5" x14ac:dyDescent="0.2">
      <c r="D223" s="11"/>
      <c r="E223" s="11"/>
    </row>
    <row r="224" spans="4:5" x14ac:dyDescent="0.2">
      <c r="D224" s="11"/>
      <c r="E224" s="11"/>
    </row>
    <row r="225" spans="4:5" x14ac:dyDescent="0.2">
      <c r="D225" s="11"/>
      <c r="E225" s="11"/>
    </row>
    <row r="226" spans="4:5" x14ac:dyDescent="0.2">
      <c r="D226" s="11"/>
      <c r="E226" s="11"/>
    </row>
    <row r="227" spans="4:5" x14ac:dyDescent="0.2">
      <c r="D227" s="11"/>
      <c r="E227" s="11"/>
    </row>
    <row r="228" spans="4:5" x14ac:dyDescent="0.2">
      <c r="D228" s="11"/>
      <c r="E228" s="11"/>
    </row>
    <row r="229" spans="4:5" x14ac:dyDescent="0.2">
      <c r="D229" s="11"/>
      <c r="E229" s="11"/>
    </row>
    <row r="230" spans="4:5" x14ac:dyDescent="0.2">
      <c r="D230" s="11"/>
      <c r="E230" s="11"/>
    </row>
    <row r="231" spans="4:5" x14ac:dyDescent="0.2">
      <c r="D231" s="11"/>
      <c r="E231" s="11"/>
    </row>
    <row r="232" spans="4:5" x14ac:dyDescent="0.2">
      <c r="D232" s="11"/>
      <c r="E232" s="11"/>
    </row>
    <row r="233" spans="4:5" x14ac:dyDescent="0.2">
      <c r="D233" s="11"/>
      <c r="E233" s="11"/>
    </row>
    <row r="234" spans="4:5" x14ac:dyDescent="0.2">
      <c r="D234" s="11"/>
      <c r="E234" s="11"/>
    </row>
    <row r="235" spans="4:5" x14ac:dyDescent="0.2">
      <c r="D235" s="11"/>
      <c r="E235" s="11"/>
    </row>
    <row r="236" spans="4:5" x14ac:dyDescent="0.2">
      <c r="D236" s="11"/>
      <c r="E236" s="11"/>
    </row>
    <row r="237" spans="4:5" x14ac:dyDescent="0.2">
      <c r="D237" s="11"/>
      <c r="E237" s="11"/>
    </row>
    <row r="238" spans="4:5" x14ac:dyDescent="0.2">
      <c r="D238" s="11"/>
      <c r="E238" s="11"/>
    </row>
    <row r="239" spans="4:5" x14ac:dyDescent="0.2">
      <c r="D239" s="11"/>
      <c r="E239" s="11"/>
    </row>
    <row r="240" spans="4:5" x14ac:dyDescent="0.2">
      <c r="D240" s="11"/>
      <c r="E240" s="11"/>
    </row>
    <row r="241" spans="4:5" x14ac:dyDescent="0.2">
      <c r="D241" s="11"/>
      <c r="E241" s="11"/>
    </row>
    <row r="242" spans="4:5" x14ac:dyDescent="0.2">
      <c r="D242" s="11"/>
      <c r="E242" s="11"/>
    </row>
    <row r="243" spans="4:5" x14ac:dyDescent="0.2">
      <c r="D243" s="11"/>
      <c r="E243" s="11"/>
    </row>
    <row r="244" spans="4:5" x14ac:dyDescent="0.2">
      <c r="D244" s="11"/>
      <c r="E244" s="11"/>
    </row>
    <row r="245" spans="4:5" x14ac:dyDescent="0.2">
      <c r="D245" s="11"/>
      <c r="E245" s="11"/>
    </row>
    <row r="246" spans="4:5" x14ac:dyDescent="0.2">
      <c r="D246" s="11"/>
      <c r="E246" s="11"/>
    </row>
    <row r="247" spans="4:5" x14ac:dyDescent="0.2">
      <c r="D247" s="11"/>
      <c r="E247" s="11"/>
    </row>
    <row r="248" spans="4:5" x14ac:dyDescent="0.2">
      <c r="D248" s="11"/>
      <c r="E248" s="11"/>
    </row>
    <row r="249" spans="4:5" x14ac:dyDescent="0.2">
      <c r="D249" s="11"/>
      <c r="E249" s="11"/>
    </row>
    <row r="250" spans="4:5" x14ac:dyDescent="0.2">
      <c r="D250" s="11"/>
      <c r="E250" s="11"/>
    </row>
    <row r="251" spans="4:5" x14ac:dyDescent="0.2">
      <c r="D251" s="11"/>
      <c r="E251" s="11"/>
    </row>
    <row r="252" spans="4:5" x14ac:dyDescent="0.2">
      <c r="D252" s="11"/>
      <c r="E252" s="11"/>
    </row>
    <row r="253" spans="4:5" x14ac:dyDescent="0.2">
      <c r="D253" s="11"/>
      <c r="E253" s="11"/>
    </row>
    <row r="254" spans="4:5" x14ac:dyDescent="0.2">
      <c r="D254" s="11"/>
      <c r="E254" s="11"/>
    </row>
    <row r="255" spans="4:5" x14ac:dyDescent="0.2">
      <c r="D255" s="11"/>
      <c r="E255" s="11"/>
    </row>
    <row r="256" spans="4:5" x14ac:dyDescent="0.2">
      <c r="D256" s="11"/>
      <c r="E256" s="11"/>
    </row>
    <row r="257" spans="4:5" x14ac:dyDescent="0.2">
      <c r="D257" s="11"/>
      <c r="E257" s="11"/>
    </row>
    <row r="258" spans="4:5" x14ac:dyDescent="0.2">
      <c r="D258" s="11"/>
      <c r="E258" s="11"/>
    </row>
    <row r="259" spans="4:5" x14ac:dyDescent="0.2">
      <c r="D259" s="11"/>
      <c r="E259" s="11"/>
    </row>
    <row r="260" spans="4:5" x14ac:dyDescent="0.2">
      <c r="D260" s="11"/>
      <c r="E260" s="11"/>
    </row>
    <row r="261" spans="4:5" x14ac:dyDescent="0.2">
      <c r="D261" s="11"/>
      <c r="E261" s="11"/>
    </row>
    <row r="262" spans="4:5" x14ac:dyDescent="0.2">
      <c r="D262" s="11"/>
      <c r="E262" s="11"/>
    </row>
    <row r="263" spans="4:5" x14ac:dyDescent="0.2">
      <c r="D263" s="11"/>
      <c r="E263" s="11"/>
    </row>
    <row r="264" spans="4:5" x14ac:dyDescent="0.2">
      <c r="D264" s="11"/>
      <c r="E264" s="11"/>
    </row>
    <row r="265" spans="4:5" x14ac:dyDescent="0.2">
      <c r="D265" s="11"/>
      <c r="E265" s="11"/>
    </row>
    <row r="266" spans="4:5" x14ac:dyDescent="0.2">
      <c r="D266" s="11"/>
      <c r="E266" s="11"/>
    </row>
    <row r="267" spans="4:5" x14ac:dyDescent="0.2">
      <c r="D267" s="11"/>
      <c r="E267" s="11"/>
    </row>
    <row r="268" spans="4:5" x14ac:dyDescent="0.2">
      <c r="D268" s="11"/>
      <c r="E268" s="11"/>
    </row>
    <row r="269" spans="4:5" x14ac:dyDescent="0.2">
      <c r="D269" s="11"/>
      <c r="E269" s="11"/>
    </row>
    <row r="270" spans="4:5" x14ac:dyDescent="0.2">
      <c r="D270" s="11"/>
      <c r="E270" s="11"/>
    </row>
    <row r="271" spans="4:5" x14ac:dyDescent="0.2">
      <c r="D271" s="11"/>
      <c r="E271" s="11"/>
    </row>
    <row r="272" spans="4:5" x14ac:dyDescent="0.2">
      <c r="D272" s="11"/>
      <c r="E272" s="11"/>
    </row>
    <row r="273" spans="4:5" x14ac:dyDescent="0.2">
      <c r="D273" s="11"/>
      <c r="E273" s="11"/>
    </row>
    <row r="274" spans="4:5" x14ac:dyDescent="0.2">
      <c r="D274" s="11"/>
      <c r="E274" s="11"/>
    </row>
    <row r="275" spans="4:5" x14ac:dyDescent="0.2">
      <c r="D275" s="11"/>
      <c r="E275" s="11"/>
    </row>
    <row r="276" spans="4:5" x14ac:dyDescent="0.2">
      <c r="D276" s="11"/>
      <c r="E276" s="11"/>
    </row>
    <row r="277" spans="4:5" x14ac:dyDescent="0.2">
      <c r="D277" s="11"/>
      <c r="E277" s="11"/>
    </row>
    <row r="278" spans="4:5" x14ac:dyDescent="0.2">
      <c r="D278" s="11"/>
      <c r="E278" s="11"/>
    </row>
    <row r="279" spans="4:5" x14ac:dyDescent="0.2">
      <c r="D279" s="11"/>
      <c r="E279" s="11"/>
    </row>
    <row r="280" spans="4:5" x14ac:dyDescent="0.2">
      <c r="D280" s="11"/>
      <c r="E280" s="11"/>
    </row>
    <row r="281" spans="4:5" x14ac:dyDescent="0.2">
      <c r="D281" s="11"/>
      <c r="E281" s="11"/>
    </row>
    <row r="282" spans="4:5" x14ac:dyDescent="0.2">
      <c r="D282" s="11"/>
      <c r="E282" s="11"/>
    </row>
    <row r="283" spans="4:5" x14ac:dyDescent="0.2">
      <c r="D283" s="11"/>
      <c r="E283" s="11"/>
    </row>
    <row r="284" spans="4:5" x14ac:dyDescent="0.2">
      <c r="D284" s="11"/>
      <c r="E284" s="11"/>
    </row>
    <row r="285" spans="4:5" x14ac:dyDescent="0.2">
      <c r="D285" s="11"/>
      <c r="E285" s="11"/>
    </row>
    <row r="286" spans="4:5" x14ac:dyDescent="0.2">
      <c r="D286" s="11"/>
      <c r="E286" s="11"/>
    </row>
    <row r="287" spans="4:5" x14ac:dyDescent="0.2">
      <c r="D287" s="11"/>
      <c r="E287" s="11"/>
    </row>
    <row r="288" spans="4:5" x14ac:dyDescent="0.2">
      <c r="D288" s="11"/>
      <c r="E288" s="11"/>
    </row>
    <row r="289" spans="4:5" x14ac:dyDescent="0.2">
      <c r="D289" s="11"/>
      <c r="E289" s="11"/>
    </row>
    <row r="290" spans="4:5" x14ac:dyDescent="0.2">
      <c r="D290" s="11"/>
      <c r="E290" s="11"/>
    </row>
    <row r="291" spans="4:5" x14ac:dyDescent="0.2">
      <c r="D291" s="11"/>
      <c r="E291" s="11"/>
    </row>
    <row r="292" spans="4:5" x14ac:dyDescent="0.2">
      <c r="D292" s="11"/>
      <c r="E292" s="11"/>
    </row>
    <row r="293" spans="4:5" x14ac:dyDescent="0.2">
      <c r="D293" s="11"/>
      <c r="E293" s="11"/>
    </row>
    <row r="294" spans="4:5" x14ac:dyDescent="0.2">
      <c r="D294" s="11"/>
      <c r="E294" s="11"/>
    </row>
    <row r="295" spans="4:5" x14ac:dyDescent="0.2">
      <c r="D295" s="11"/>
      <c r="E295" s="11"/>
    </row>
    <row r="296" spans="4:5" x14ac:dyDescent="0.2">
      <c r="D296" s="11"/>
      <c r="E296" s="11"/>
    </row>
    <row r="297" spans="4:5" x14ac:dyDescent="0.2">
      <c r="D297" s="11"/>
      <c r="E297" s="11"/>
    </row>
    <row r="298" spans="4:5" x14ac:dyDescent="0.2">
      <c r="D298" s="11"/>
      <c r="E298" s="11"/>
    </row>
    <row r="299" spans="4:5" x14ac:dyDescent="0.2">
      <c r="D299" s="11"/>
      <c r="E299" s="11"/>
    </row>
    <row r="300" spans="4:5" x14ac:dyDescent="0.2">
      <c r="D300" s="11"/>
      <c r="E300" s="11"/>
    </row>
    <row r="301" spans="4:5" x14ac:dyDescent="0.2">
      <c r="D301" s="11"/>
      <c r="E301" s="11"/>
    </row>
    <row r="302" spans="4:5" x14ac:dyDescent="0.2">
      <c r="D302" s="11"/>
      <c r="E302" s="11"/>
    </row>
    <row r="303" spans="4:5" x14ac:dyDescent="0.2">
      <c r="D303" s="11"/>
      <c r="E303" s="11"/>
    </row>
    <row r="304" spans="4:5" x14ac:dyDescent="0.2">
      <c r="D304" s="11"/>
      <c r="E304" s="11"/>
    </row>
    <row r="305" spans="4:5" x14ac:dyDescent="0.2">
      <c r="D305" s="11"/>
      <c r="E305" s="11"/>
    </row>
    <row r="306" spans="4:5" x14ac:dyDescent="0.2">
      <c r="D306" s="11"/>
      <c r="E306" s="11"/>
    </row>
    <row r="307" spans="4:5" x14ac:dyDescent="0.2">
      <c r="D307" s="11"/>
      <c r="E307" s="11"/>
    </row>
    <row r="308" spans="4:5" x14ac:dyDescent="0.2">
      <c r="D308" s="11"/>
      <c r="E308" s="11"/>
    </row>
    <row r="309" spans="4:5" x14ac:dyDescent="0.2">
      <c r="D309" s="11"/>
      <c r="E309" s="11"/>
    </row>
    <row r="310" spans="4:5" x14ac:dyDescent="0.2">
      <c r="D310" s="11"/>
      <c r="E310" s="11"/>
    </row>
    <row r="311" spans="4:5" x14ac:dyDescent="0.2">
      <c r="D311" s="11"/>
      <c r="E311" s="11"/>
    </row>
    <row r="312" spans="4:5" x14ac:dyDescent="0.2">
      <c r="D312" s="11"/>
      <c r="E312" s="11"/>
    </row>
    <row r="313" spans="4:5" x14ac:dyDescent="0.2">
      <c r="D313" s="11"/>
      <c r="E313" s="11"/>
    </row>
    <row r="314" spans="4:5" x14ac:dyDescent="0.2">
      <c r="D314" s="11"/>
      <c r="E314" s="11"/>
    </row>
    <row r="315" spans="4:5" x14ac:dyDescent="0.2">
      <c r="D315" s="11"/>
      <c r="E315" s="11"/>
    </row>
    <row r="316" spans="4:5" x14ac:dyDescent="0.2">
      <c r="D316" s="11"/>
      <c r="E316" s="11"/>
    </row>
    <row r="317" spans="4:5" x14ac:dyDescent="0.2">
      <c r="D317" s="11"/>
      <c r="E317" s="11"/>
    </row>
    <row r="318" spans="4:5" x14ac:dyDescent="0.2">
      <c r="D318" s="11"/>
      <c r="E318" s="11"/>
    </row>
    <row r="319" spans="4:5" x14ac:dyDescent="0.2">
      <c r="D319" s="11"/>
      <c r="E319" s="11"/>
    </row>
    <row r="320" spans="4:5" x14ac:dyDescent="0.2">
      <c r="D320" s="11"/>
      <c r="E320" s="11"/>
    </row>
    <row r="321" spans="4:5" x14ac:dyDescent="0.2">
      <c r="D321" s="11"/>
      <c r="E321" s="11"/>
    </row>
    <row r="322" spans="4:5" x14ac:dyDescent="0.2">
      <c r="D322" s="11"/>
      <c r="E322" s="11"/>
    </row>
    <row r="323" spans="4:5" x14ac:dyDescent="0.2">
      <c r="D323" s="11"/>
      <c r="E323" s="11"/>
    </row>
    <row r="324" spans="4:5" x14ac:dyDescent="0.2">
      <c r="D324" s="11"/>
      <c r="E324" s="11"/>
    </row>
    <row r="325" spans="4:5" x14ac:dyDescent="0.2">
      <c r="D325" s="11"/>
      <c r="E325" s="11"/>
    </row>
    <row r="326" spans="4:5" x14ac:dyDescent="0.2">
      <c r="D326" s="11"/>
      <c r="E326" s="11"/>
    </row>
    <row r="327" spans="4:5" x14ac:dyDescent="0.2">
      <c r="D327" s="11"/>
      <c r="E327" s="11"/>
    </row>
    <row r="328" spans="4:5" x14ac:dyDescent="0.2">
      <c r="D328" s="11"/>
      <c r="E328" s="11"/>
    </row>
    <row r="329" spans="4:5" x14ac:dyDescent="0.2">
      <c r="D329" s="11"/>
      <c r="E329" s="11"/>
    </row>
    <row r="330" spans="4:5" x14ac:dyDescent="0.2">
      <c r="D330" s="11"/>
      <c r="E330" s="11"/>
    </row>
    <row r="331" spans="4:5" x14ac:dyDescent="0.2">
      <c r="D331" s="11"/>
      <c r="E331" s="11"/>
    </row>
    <row r="332" spans="4:5" x14ac:dyDescent="0.2">
      <c r="D332" s="11"/>
      <c r="E332" s="11"/>
    </row>
    <row r="333" spans="4:5" x14ac:dyDescent="0.2">
      <c r="D333" s="11"/>
      <c r="E333" s="11"/>
    </row>
    <row r="334" spans="4:5" x14ac:dyDescent="0.2">
      <c r="D334" s="11"/>
      <c r="E334" s="11"/>
    </row>
    <row r="335" spans="4:5" x14ac:dyDescent="0.2">
      <c r="D335" s="11"/>
      <c r="E335" s="11"/>
    </row>
    <row r="336" spans="4:5" x14ac:dyDescent="0.2">
      <c r="D336" s="11"/>
      <c r="E336" s="11"/>
    </row>
    <row r="337" spans="4:5" x14ac:dyDescent="0.2">
      <c r="D337" s="11"/>
      <c r="E337" s="11"/>
    </row>
    <row r="338" spans="4:5" x14ac:dyDescent="0.2">
      <c r="D338" s="11"/>
      <c r="E338" s="11"/>
    </row>
    <row r="339" spans="4:5" x14ac:dyDescent="0.2">
      <c r="D339" s="11"/>
      <c r="E339" s="11"/>
    </row>
    <row r="340" spans="4:5" x14ac:dyDescent="0.2">
      <c r="D340" s="11"/>
      <c r="E340" s="11"/>
    </row>
    <row r="341" spans="4:5" x14ac:dyDescent="0.2">
      <c r="D341" s="11"/>
      <c r="E341" s="11"/>
    </row>
    <row r="342" spans="4:5" x14ac:dyDescent="0.2">
      <c r="D342" s="11"/>
      <c r="E342" s="11"/>
    </row>
    <row r="343" spans="4:5" x14ac:dyDescent="0.2">
      <c r="D343" s="11"/>
      <c r="E343" s="11"/>
    </row>
    <row r="344" spans="4:5" x14ac:dyDescent="0.2">
      <c r="D344" s="11"/>
      <c r="E344" s="11"/>
    </row>
    <row r="345" spans="4:5" x14ac:dyDescent="0.2">
      <c r="D345" s="11"/>
      <c r="E345" s="11"/>
    </row>
    <row r="346" spans="4:5" x14ac:dyDescent="0.2">
      <c r="D346" s="11"/>
      <c r="E346" s="11"/>
    </row>
    <row r="347" spans="4:5" x14ac:dyDescent="0.2">
      <c r="D347" s="11"/>
      <c r="E347" s="11"/>
    </row>
    <row r="348" spans="4:5" x14ac:dyDescent="0.2">
      <c r="D348" s="11"/>
      <c r="E348" s="11"/>
    </row>
    <row r="349" spans="4:5" x14ac:dyDescent="0.2">
      <c r="D349" s="11"/>
      <c r="E349" s="11"/>
    </row>
    <row r="350" spans="4:5" x14ac:dyDescent="0.2">
      <c r="D350" s="11"/>
      <c r="E350" s="11"/>
    </row>
    <row r="351" spans="4:5" x14ac:dyDescent="0.2">
      <c r="D351" s="11"/>
      <c r="E351" s="11"/>
    </row>
    <row r="352" spans="4:5" x14ac:dyDescent="0.2">
      <c r="D352" s="11"/>
      <c r="E352" s="11"/>
    </row>
    <row r="353" spans="4:5" x14ac:dyDescent="0.2">
      <c r="D353" s="11"/>
      <c r="E353" s="11"/>
    </row>
    <row r="354" spans="4:5" x14ac:dyDescent="0.2">
      <c r="D354" s="11"/>
      <c r="E354" s="11"/>
    </row>
    <row r="355" spans="4:5" x14ac:dyDescent="0.2">
      <c r="D355" s="11"/>
      <c r="E355" s="11"/>
    </row>
    <row r="356" spans="4:5" x14ac:dyDescent="0.2">
      <c r="D356" s="11"/>
      <c r="E356" s="11"/>
    </row>
    <row r="357" spans="4:5" x14ac:dyDescent="0.2">
      <c r="D357" s="11"/>
      <c r="E357" s="11"/>
    </row>
    <row r="358" spans="4:5" x14ac:dyDescent="0.2">
      <c r="D358" s="11"/>
      <c r="E358" s="11"/>
    </row>
    <row r="359" spans="4:5" x14ac:dyDescent="0.2">
      <c r="D359" s="11"/>
      <c r="E359" s="11"/>
    </row>
    <row r="360" spans="4:5" x14ac:dyDescent="0.2">
      <c r="D360" s="11"/>
      <c r="E360" s="11"/>
    </row>
    <row r="361" spans="4:5" x14ac:dyDescent="0.2">
      <c r="D361" s="11"/>
      <c r="E361" s="11"/>
    </row>
    <row r="362" spans="4:5" x14ac:dyDescent="0.2">
      <c r="D362" s="11"/>
      <c r="E362" s="11"/>
    </row>
    <row r="363" spans="4:5" x14ac:dyDescent="0.2">
      <c r="D363" s="11"/>
      <c r="E363" s="11"/>
    </row>
    <row r="364" spans="4:5" x14ac:dyDescent="0.2">
      <c r="D364" s="11"/>
      <c r="E364" s="11"/>
    </row>
    <row r="365" spans="4:5" x14ac:dyDescent="0.2">
      <c r="D365" s="11"/>
      <c r="E365" s="11"/>
    </row>
    <row r="366" spans="4:5" x14ac:dyDescent="0.2">
      <c r="D366" s="11"/>
      <c r="E366" s="11"/>
    </row>
    <row r="367" spans="4:5" x14ac:dyDescent="0.2">
      <c r="D367" s="11"/>
      <c r="E367" s="11"/>
    </row>
    <row r="368" spans="4:5" x14ac:dyDescent="0.2">
      <c r="D368" s="11"/>
      <c r="E368" s="11"/>
    </row>
    <row r="369" spans="4:5" x14ac:dyDescent="0.2">
      <c r="D369" s="11"/>
      <c r="E369" s="11"/>
    </row>
    <row r="370" spans="4:5" x14ac:dyDescent="0.2">
      <c r="D370" s="11"/>
      <c r="E370" s="11"/>
    </row>
    <row r="371" spans="4:5" x14ac:dyDescent="0.2">
      <c r="D371" s="11"/>
      <c r="E371" s="11"/>
    </row>
    <row r="372" spans="4:5" x14ac:dyDescent="0.2">
      <c r="D372" s="11"/>
      <c r="E372" s="11"/>
    </row>
    <row r="373" spans="4:5" x14ac:dyDescent="0.2">
      <c r="D373" s="11"/>
      <c r="E373" s="11"/>
    </row>
    <row r="374" spans="4:5" x14ac:dyDescent="0.2">
      <c r="D374" s="11"/>
      <c r="E374" s="11"/>
    </row>
    <row r="375" spans="4:5" x14ac:dyDescent="0.2">
      <c r="D375" s="11"/>
      <c r="E375" s="11"/>
    </row>
    <row r="376" spans="4:5" x14ac:dyDescent="0.2">
      <c r="D376" s="11"/>
      <c r="E376" s="11"/>
    </row>
    <row r="377" spans="4:5" x14ac:dyDescent="0.2">
      <c r="D377" s="11"/>
      <c r="E377" s="11"/>
    </row>
    <row r="378" spans="4:5" x14ac:dyDescent="0.2">
      <c r="D378" s="11"/>
      <c r="E378" s="11"/>
    </row>
    <row r="379" spans="4:5" x14ac:dyDescent="0.2">
      <c r="D379" s="11"/>
      <c r="E379" s="11"/>
    </row>
    <row r="380" spans="4:5" x14ac:dyDescent="0.2">
      <c r="D380" s="11"/>
      <c r="E380" s="11"/>
    </row>
    <row r="381" spans="4:5" x14ac:dyDescent="0.2">
      <c r="D381" s="11"/>
      <c r="E381" s="11"/>
    </row>
    <row r="382" spans="4:5" x14ac:dyDescent="0.2">
      <c r="D382" s="11"/>
      <c r="E382" s="11"/>
    </row>
    <row r="383" spans="4:5" x14ac:dyDescent="0.2">
      <c r="D383" s="11"/>
      <c r="E383" s="11"/>
    </row>
    <row r="384" spans="4:5" x14ac:dyDescent="0.2">
      <c r="D384" s="11"/>
      <c r="E384" s="11"/>
    </row>
    <row r="385" spans="4:5" x14ac:dyDescent="0.2">
      <c r="D385" s="11"/>
      <c r="E385" s="11"/>
    </row>
    <row r="386" spans="4:5" x14ac:dyDescent="0.2">
      <c r="D386" s="11"/>
      <c r="E386" s="11"/>
    </row>
    <row r="387" spans="4:5" x14ac:dyDescent="0.2">
      <c r="D387" s="11"/>
      <c r="E387" s="11"/>
    </row>
    <row r="388" spans="4:5" x14ac:dyDescent="0.2">
      <c r="D388" s="11"/>
      <c r="E388" s="11"/>
    </row>
    <row r="389" spans="4:5" x14ac:dyDescent="0.2">
      <c r="D389" s="11"/>
      <c r="E389" s="11"/>
    </row>
    <row r="390" spans="4:5" x14ac:dyDescent="0.2">
      <c r="D390" s="11"/>
      <c r="E390" s="11"/>
    </row>
    <row r="391" spans="4:5" x14ac:dyDescent="0.2">
      <c r="D391" s="11"/>
      <c r="E391" s="11"/>
    </row>
    <row r="392" spans="4:5" x14ac:dyDescent="0.2">
      <c r="D392" s="11"/>
      <c r="E392" s="11"/>
    </row>
    <row r="393" spans="4:5" x14ac:dyDescent="0.2">
      <c r="D393" s="11"/>
      <c r="E393" s="11"/>
    </row>
    <row r="394" spans="4:5" x14ac:dyDescent="0.2">
      <c r="D394" s="11"/>
      <c r="E394" s="11"/>
    </row>
    <row r="395" spans="4:5" x14ac:dyDescent="0.2">
      <c r="D395" s="11"/>
      <c r="E395" s="11"/>
    </row>
    <row r="396" spans="4:5" x14ac:dyDescent="0.2">
      <c r="D396" s="11"/>
      <c r="E396" s="11"/>
    </row>
    <row r="397" spans="4:5" x14ac:dyDescent="0.2">
      <c r="D397" s="11"/>
      <c r="E397" s="11"/>
    </row>
    <row r="398" spans="4:5" x14ac:dyDescent="0.2">
      <c r="D398" s="11"/>
      <c r="E398" s="11"/>
    </row>
    <row r="399" spans="4:5" x14ac:dyDescent="0.2">
      <c r="D399" s="11"/>
      <c r="E399" s="11"/>
    </row>
    <row r="400" spans="4:5" x14ac:dyDescent="0.2">
      <c r="D400" s="11"/>
      <c r="E400" s="11"/>
    </row>
    <row r="401" spans="4:5" x14ac:dyDescent="0.2">
      <c r="D401" s="11"/>
      <c r="E401" s="11"/>
    </row>
    <row r="402" spans="4:5" x14ac:dyDescent="0.2">
      <c r="D402" s="11"/>
      <c r="E402" s="11"/>
    </row>
    <row r="403" spans="4:5" x14ac:dyDescent="0.2">
      <c r="D403" s="11"/>
      <c r="E403" s="11"/>
    </row>
    <row r="404" spans="4:5" x14ac:dyDescent="0.2">
      <c r="D404" s="11"/>
      <c r="E404" s="11"/>
    </row>
    <row r="405" spans="4:5" x14ac:dyDescent="0.2">
      <c r="D405" s="11"/>
      <c r="E405" s="11"/>
    </row>
    <row r="406" spans="4:5" x14ac:dyDescent="0.2">
      <c r="D406" s="11"/>
      <c r="E406" s="11"/>
    </row>
    <row r="407" spans="4:5" x14ac:dyDescent="0.2">
      <c r="D407" s="11"/>
      <c r="E407" s="11"/>
    </row>
    <row r="408" spans="4:5" x14ac:dyDescent="0.2">
      <c r="D408" s="11"/>
      <c r="E408" s="11"/>
    </row>
    <row r="409" spans="4:5" x14ac:dyDescent="0.2">
      <c r="D409" s="11"/>
      <c r="E409" s="11"/>
    </row>
    <row r="410" spans="4:5" x14ac:dyDescent="0.2">
      <c r="D410" s="11"/>
      <c r="E410" s="11"/>
    </row>
    <row r="411" spans="4:5" x14ac:dyDescent="0.2">
      <c r="D411" s="11"/>
      <c r="E411" s="11"/>
    </row>
    <row r="412" spans="4:5" x14ac:dyDescent="0.2">
      <c r="D412" s="11"/>
      <c r="E412" s="11"/>
    </row>
    <row r="413" spans="4:5" x14ac:dyDescent="0.2">
      <c r="D413" s="11"/>
      <c r="E413" s="11"/>
    </row>
    <row r="414" spans="4:5" x14ac:dyDescent="0.2">
      <c r="D414" s="11"/>
      <c r="E414" s="11"/>
    </row>
    <row r="415" spans="4:5" x14ac:dyDescent="0.2">
      <c r="D415" s="11"/>
      <c r="E415" s="11"/>
    </row>
    <row r="416" spans="4:5" x14ac:dyDescent="0.2">
      <c r="D416" s="11"/>
      <c r="E416" s="11"/>
    </row>
    <row r="417" spans="4:5" x14ac:dyDescent="0.2">
      <c r="D417" s="11"/>
      <c r="E417" s="11"/>
    </row>
    <row r="418" spans="4:5" x14ac:dyDescent="0.2">
      <c r="D418" s="11"/>
      <c r="E418" s="11"/>
    </row>
    <row r="419" spans="4:5" x14ac:dyDescent="0.2">
      <c r="D419" s="11"/>
      <c r="E419" s="11"/>
    </row>
    <row r="420" spans="4:5" x14ac:dyDescent="0.2">
      <c r="D420" s="11"/>
      <c r="E420" s="11"/>
    </row>
    <row r="421" spans="4:5" x14ac:dyDescent="0.2">
      <c r="D421" s="11"/>
      <c r="E421" s="11"/>
    </row>
    <row r="422" spans="4:5" x14ac:dyDescent="0.2">
      <c r="D422" s="11"/>
      <c r="E422" s="11"/>
    </row>
    <row r="423" spans="4:5" x14ac:dyDescent="0.2">
      <c r="D423" s="11"/>
      <c r="E423" s="11"/>
    </row>
    <row r="424" spans="4:5" x14ac:dyDescent="0.2">
      <c r="D424" s="11"/>
      <c r="E424" s="11"/>
    </row>
    <row r="425" spans="4:5" x14ac:dyDescent="0.2">
      <c r="D425" s="11"/>
      <c r="E425" s="11"/>
    </row>
    <row r="426" spans="4:5" x14ac:dyDescent="0.2">
      <c r="D426" s="11"/>
      <c r="E426" s="11"/>
    </row>
    <row r="427" spans="4:5" x14ac:dyDescent="0.2">
      <c r="D427" s="11"/>
      <c r="E427" s="11"/>
    </row>
    <row r="428" spans="4:5" x14ac:dyDescent="0.2">
      <c r="D428" s="11"/>
      <c r="E428" s="11"/>
    </row>
    <row r="429" spans="4:5" x14ac:dyDescent="0.2">
      <c r="D429" s="11"/>
      <c r="E429" s="11"/>
    </row>
    <row r="430" spans="4:5" x14ac:dyDescent="0.2">
      <c r="D430" s="11"/>
      <c r="E430" s="11"/>
    </row>
    <row r="431" spans="4:5" x14ac:dyDescent="0.2">
      <c r="D431" s="11"/>
      <c r="E431" s="11"/>
    </row>
    <row r="432" spans="4:5" x14ac:dyDescent="0.2">
      <c r="D432" s="11"/>
      <c r="E432" s="11"/>
    </row>
    <row r="433" spans="4:5" x14ac:dyDescent="0.2">
      <c r="D433" s="11"/>
      <c r="E433" s="11"/>
    </row>
    <row r="434" spans="4:5" x14ac:dyDescent="0.2">
      <c r="D434" s="11"/>
      <c r="E434" s="11"/>
    </row>
    <row r="435" spans="4:5" x14ac:dyDescent="0.2">
      <c r="D435" s="11"/>
      <c r="E435" s="11"/>
    </row>
    <row r="436" spans="4:5" x14ac:dyDescent="0.2">
      <c r="D436" s="11"/>
      <c r="E436" s="11"/>
    </row>
    <row r="437" spans="4:5" x14ac:dyDescent="0.2">
      <c r="D437" s="11"/>
      <c r="E437" s="11"/>
    </row>
    <row r="438" spans="4:5" x14ac:dyDescent="0.2">
      <c r="D438" s="11"/>
      <c r="E438" s="11"/>
    </row>
    <row r="439" spans="4:5" x14ac:dyDescent="0.2">
      <c r="D439" s="11"/>
      <c r="E439" s="11"/>
    </row>
    <row r="440" spans="4:5" x14ac:dyDescent="0.2">
      <c r="D440" s="11"/>
      <c r="E440" s="11"/>
    </row>
    <row r="441" spans="4:5" x14ac:dyDescent="0.2">
      <c r="D441" s="11"/>
      <c r="E441" s="11"/>
    </row>
    <row r="442" spans="4:5" x14ac:dyDescent="0.2">
      <c r="D442" s="11"/>
      <c r="E442" s="11"/>
    </row>
    <row r="443" spans="4:5" x14ac:dyDescent="0.2">
      <c r="D443" s="11"/>
      <c r="E443" s="11"/>
    </row>
    <row r="444" spans="4:5" x14ac:dyDescent="0.2">
      <c r="D444" s="11"/>
      <c r="E444" s="11"/>
    </row>
    <row r="445" spans="4:5" x14ac:dyDescent="0.2">
      <c r="D445" s="11"/>
      <c r="E445" s="11"/>
    </row>
    <row r="446" spans="4:5" x14ac:dyDescent="0.2">
      <c r="D446" s="11"/>
      <c r="E446" s="11"/>
    </row>
    <row r="447" spans="4:5" x14ac:dyDescent="0.2">
      <c r="D447" s="11"/>
      <c r="E447" s="11"/>
    </row>
    <row r="448" spans="4:5" x14ac:dyDescent="0.2">
      <c r="D448" s="11"/>
      <c r="E448" s="11"/>
    </row>
    <row r="449" spans="4:5" x14ac:dyDescent="0.2">
      <c r="D449" s="11"/>
      <c r="E449" s="11"/>
    </row>
    <row r="450" spans="4:5" x14ac:dyDescent="0.2">
      <c r="D450" s="11"/>
      <c r="E450" s="11"/>
    </row>
    <row r="451" spans="4:5" x14ac:dyDescent="0.2">
      <c r="D451" s="11"/>
      <c r="E451" s="11"/>
    </row>
    <row r="452" spans="4:5" x14ac:dyDescent="0.2">
      <c r="D452" s="11"/>
      <c r="E452" s="11"/>
    </row>
    <row r="453" spans="4:5" x14ac:dyDescent="0.2">
      <c r="D453" s="11"/>
      <c r="E453" s="11"/>
    </row>
    <row r="454" spans="4:5" x14ac:dyDescent="0.2">
      <c r="D454" s="11"/>
      <c r="E454" s="11"/>
    </row>
    <row r="455" spans="4:5" x14ac:dyDescent="0.2">
      <c r="D455" s="11"/>
      <c r="E455" s="11"/>
    </row>
    <row r="456" spans="4:5" x14ac:dyDescent="0.2">
      <c r="D456" s="11"/>
      <c r="E456" s="11"/>
    </row>
    <row r="457" spans="4:5" x14ac:dyDescent="0.2">
      <c r="D457" s="11"/>
      <c r="E457" s="11"/>
    </row>
    <row r="458" spans="4:5" x14ac:dyDescent="0.2">
      <c r="D458" s="11"/>
      <c r="E458" s="11"/>
    </row>
    <row r="459" spans="4:5" x14ac:dyDescent="0.2">
      <c r="D459" s="11"/>
      <c r="E459" s="11"/>
    </row>
    <row r="460" spans="4:5" x14ac:dyDescent="0.2">
      <c r="D460" s="11"/>
      <c r="E460" s="11"/>
    </row>
    <row r="461" spans="4:5" x14ac:dyDescent="0.2">
      <c r="D461" s="11"/>
      <c r="E461" s="11"/>
    </row>
    <row r="462" spans="4:5" x14ac:dyDescent="0.2">
      <c r="D462" s="11"/>
      <c r="E462" s="11"/>
    </row>
    <row r="463" spans="4:5" x14ac:dyDescent="0.2">
      <c r="D463" s="11"/>
      <c r="E463" s="11"/>
    </row>
    <row r="464" spans="4:5" x14ac:dyDescent="0.2">
      <c r="D464" s="11"/>
      <c r="E464" s="11"/>
    </row>
    <row r="465" spans="4:5" x14ac:dyDescent="0.2">
      <c r="D465" s="11"/>
      <c r="E465" s="11"/>
    </row>
    <row r="466" spans="4:5" x14ac:dyDescent="0.2">
      <c r="D466" s="11"/>
      <c r="E466" s="11"/>
    </row>
    <row r="467" spans="4:5" x14ac:dyDescent="0.2">
      <c r="D467" s="11"/>
      <c r="E467" s="11"/>
    </row>
    <row r="468" spans="4:5" x14ac:dyDescent="0.2">
      <c r="D468" s="11"/>
      <c r="E468" s="11"/>
    </row>
    <row r="469" spans="4:5" x14ac:dyDescent="0.2">
      <c r="D469" s="11"/>
      <c r="E469" s="11"/>
    </row>
    <row r="470" spans="4:5" x14ac:dyDescent="0.2">
      <c r="D470" s="11"/>
      <c r="E470" s="11"/>
    </row>
    <row r="471" spans="4:5" x14ac:dyDescent="0.2">
      <c r="D471" s="11"/>
      <c r="E471" s="11"/>
    </row>
    <row r="472" spans="4:5" x14ac:dyDescent="0.2">
      <c r="D472" s="11"/>
      <c r="E472" s="11"/>
    </row>
    <row r="473" spans="4:5" x14ac:dyDescent="0.2">
      <c r="D473" s="11"/>
      <c r="E473" s="11"/>
    </row>
    <row r="474" spans="4:5" x14ac:dyDescent="0.2">
      <c r="D474" s="11"/>
      <c r="E474" s="11"/>
    </row>
    <row r="475" spans="4:5" x14ac:dyDescent="0.2">
      <c r="D475" s="11"/>
      <c r="E475" s="11"/>
    </row>
    <row r="476" spans="4:5" x14ac:dyDescent="0.2">
      <c r="D476" s="11"/>
      <c r="E476" s="11"/>
    </row>
    <row r="477" spans="4:5" x14ac:dyDescent="0.2">
      <c r="D477" s="11"/>
      <c r="E477" s="11"/>
    </row>
    <row r="478" spans="4:5" x14ac:dyDescent="0.2">
      <c r="D478" s="11"/>
      <c r="E478" s="11"/>
    </row>
    <row r="479" spans="4:5" x14ac:dyDescent="0.2">
      <c r="D479" s="11"/>
      <c r="E479" s="11"/>
    </row>
    <row r="480" spans="4:5" x14ac:dyDescent="0.2">
      <c r="D480" s="11"/>
      <c r="E480" s="11"/>
    </row>
    <row r="481" spans="4:5" x14ac:dyDescent="0.2">
      <c r="D481" s="11"/>
      <c r="E481" s="11"/>
    </row>
    <row r="482" spans="4:5" x14ac:dyDescent="0.2">
      <c r="D482" s="11"/>
      <c r="E482" s="11"/>
    </row>
    <row r="483" spans="4:5" x14ac:dyDescent="0.2">
      <c r="D483" s="11"/>
      <c r="E483" s="11"/>
    </row>
    <row r="484" spans="4:5" x14ac:dyDescent="0.2">
      <c r="D484" s="11"/>
      <c r="E484" s="11"/>
    </row>
    <row r="485" spans="4:5" x14ac:dyDescent="0.2">
      <c r="D485" s="11"/>
      <c r="E485" s="11"/>
    </row>
    <row r="486" spans="4:5" x14ac:dyDescent="0.2">
      <c r="D486" s="11"/>
      <c r="E486" s="11"/>
    </row>
    <row r="487" spans="4:5" x14ac:dyDescent="0.2">
      <c r="D487" s="11"/>
      <c r="E487" s="11"/>
    </row>
    <row r="488" spans="4:5" x14ac:dyDescent="0.2">
      <c r="D488" s="11"/>
      <c r="E488" s="11"/>
    </row>
    <row r="489" spans="4:5" x14ac:dyDescent="0.2">
      <c r="D489" s="11"/>
      <c r="E489" s="11"/>
    </row>
    <row r="490" spans="4:5" x14ac:dyDescent="0.2">
      <c r="D490" s="11"/>
      <c r="E490" s="11"/>
    </row>
    <row r="491" spans="4:5" x14ac:dyDescent="0.2">
      <c r="D491" s="11"/>
      <c r="E491" s="11"/>
    </row>
    <row r="492" spans="4:5" x14ac:dyDescent="0.2">
      <c r="D492" s="11"/>
      <c r="E492" s="11"/>
    </row>
    <row r="493" spans="4:5" x14ac:dyDescent="0.2">
      <c r="D493" s="11"/>
      <c r="E493" s="11"/>
    </row>
    <row r="494" spans="4:5" x14ac:dyDescent="0.2">
      <c r="D494" s="11"/>
      <c r="E494" s="11"/>
    </row>
    <row r="495" spans="4:5" x14ac:dyDescent="0.2">
      <c r="D495" s="11"/>
      <c r="E495" s="11"/>
    </row>
  </sheetData>
  <mergeCells count="1">
    <mergeCell ref="B58:J62"/>
  </mergeCells>
  <conditionalFormatting sqref="B10">
    <cfRule type="cellIs" dxfId="4" priority="5" stopIfTrue="1" operator="equal">
      <formula>"Adjustment to Income/Expense/Rate Base:"</formula>
    </cfRule>
  </conditionalFormatting>
  <conditionalFormatting sqref="J2">
    <cfRule type="cellIs" dxfId="3" priority="4" stopIfTrue="1" operator="equal">
      <formula>"x.x"</formula>
    </cfRule>
  </conditionalFormatting>
  <conditionalFormatting sqref="B11 B13">
    <cfRule type="cellIs" dxfId="2" priority="3" stopIfTrue="1" operator="equal">
      <formula>"Title"</formula>
    </cfRule>
  </conditionalFormatting>
  <conditionalFormatting sqref="B12">
    <cfRule type="cellIs" dxfId="1" priority="2" stopIfTrue="1" operator="equal">
      <formula>"Title"</formula>
    </cfRule>
  </conditionalFormatting>
  <conditionalFormatting sqref="B15">
    <cfRule type="cellIs" dxfId="0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view="pageBreakPreview" zoomScale="90" zoomScaleNormal="100" zoomScaleSheetLayoutView="90" workbookViewId="0">
      <selection activeCell="A4" sqref="A4"/>
    </sheetView>
  </sheetViews>
  <sheetFormatPr defaultRowHeight="12.75" x14ac:dyDescent="0.2"/>
  <cols>
    <col min="1" max="1" width="30.42578125" style="36" customWidth="1"/>
    <col min="2" max="2" width="8.5703125" style="36" bestFit="1" customWidth="1"/>
    <col min="3" max="3" width="6.85546875" style="36" bestFit="1" customWidth="1"/>
    <col min="4" max="14" width="11.140625" style="36" bestFit="1" customWidth="1"/>
    <col min="15" max="15" width="11.42578125" style="36" bestFit="1" customWidth="1"/>
    <col min="16" max="16" width="11.140625" style="36" bestFit="1" customWidth="1"/>
    <col min="17" max="17" width="13.28515625" style="36" bestFit="1" customWidth="1"/>
    <col min="18" max="18" width="7.7109375" style="36" bestFit="1" customWidth="1"/>
    <col min="19" max="16384" width="9.140625" style="36"/>
  </cols>
  <sheetData>
    <row r="1" spans="1:18" x14ac:dyDescent="0.2">
      <c r="A1" s="35" t="s">
        <v>0</v>
      </c>
    </row>
    <row r="2" spans="1:18" x14ac:dyDescent="0.2">
      <c r="A2" s="35" t="s">
        <v>35</v>
      </c>
    </row>
    <row r="3" spans="1:18" x14ac:dyDescent="0.2">
      <c r="A3" s="35" t="s">
        <v>34</v>
      </c>
    </row>
    <row r="4" spans="1:18" x14ac:dyDescent="0.2">
      <c r="A4" s="35"/>
    </row>
    <row r="5" spans="1:18" x14ac:dyDescent="0.2">
      <c r="A5" s="35"/>
    </row>
    <row r="7" spans="1:18" x14ac:dyDescent="0.2">
      <c r="A7" s="37" t="s">
        <v>38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8" x14ac:dyDescent="0.2"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8" x14ac:dyDescent="0.2">
      <c r="B9" s="35" t="s">
        <v>39</v>
      </c>
      <c r="C9" s="38" t="s">
        <v>40</v>
      </c>
      <c r="D9" s="39">
        <v>44166</v>
      </c>
      <c r="E9" s="39">
        <v>44197</v>
      </c>
      <c r="F9" s="39">
        <v>44228</v>
      </c>
      <c r="G9" s="39">
        <v>44256</v>
      </c>
      <c r="H9" s="39">
        <v>44287</v>
      </c>
      <c r="I9" s="39">
        <v>44317</v>
      </c>
      <c r="J9" s="39">
        <v>44348</v>
      </c>
      <c r="K9" s="39">
        <v>44378</v>
      </c>
      <c r="L9" s="39">
        <v>44409</v>
      </c>
      <c r="M9" s="39">
        <v>44440</v>
      </c>
      <c r="N9" s="39">
        <v>44470</v>
      </c>
      <c r="O9" s="39">
        <v>44501</v>
      </c>
      <c r="P9" s="39">
        <v>44531</v>
      </c>
    </row>
    <row r="10" spans="1:18" x14ac:dyDescent="0.2">
      <c r="A10" s="36" t="s">
        <v>41</v>
      </c>
      <c r="B10" s="40">
        <v>303</v>
      </c>
      <c r="C10" s="40" t="s">
        <v>15</v>
      </c>
      <c r="D10" s="41">
        <f>'Page 5.5.2'!C12</f>
        <v>4000000</v>
      </c>
      <c r="E10" s="41">
        <f t="shared" ref="E10:P10" si="0">D10</f>
        <v>4000000</v>
      </c>
      <c r="F10" s="41">
        <f t="shared" si="0"/>
        <v>4000000</v>
      </c>
      <c r="G10" s="41">
        <f t="shared" si="0"/>
        <v>4000000</v>
      </c>
      <c r="H10" s="41">
        <f t="shared" si="0"/>
        <v>4000000</v>
      </c>
      <c r="I10" s="41">
        <f t="shared" si="0"/>
        <v>4000000</v>
      </c>
      <c r="J10" s="41">
        <f t="shared" si="0"/>
        <v>4000000</v>
      </c>
      <c r="K10" s="41">
        <f t="shared" si="0"/>
        <v>4000000</v>
      </c>
      <c r="L10" s="41">
        <f t="shared" si="0"/>
        <v>4000000</v>
      </c>
      <c r="M10" s="41">
        <f t="shared" si="0"/>
        <v>4000000</v>
      </c>
      <c r="N10" s="41">
        <f t="shared" si="0"/>
        <v>4000000</v>
      </c>
      <c r="O10" s="41">
        <f t="shared" si="0"/>
        <v>4000000</v>
      </c>
      <c r="P10" s="41">
        <f t="shared" si="0"/>
        <v>4000000</v>
      </c>
    </row>
    <row r="12" spans="1:18" x14ac:dyDescent="0.2">
      <c r="A12" s="37" t="s">
        <v>42</v>
      </c>
    </row>
    <row r="13" spans="1:18" x14ac:dyDescent="0.2">
      <c r="B13" s="35" t="s">
        <v>39</v>
      </c>
      <c r="C13" s="38" t="s">
        <v>40</v>
      </c>
      <c r="D13" s="39">
        <f>D9</f>
        <v>44166</v>
      </c>
      <c r="E13" s="39">
        <f t="shared" ref="E13:P13" si="1">E9</f>
        <v>44197</v>
      </c>
      <c r="F13" s="39">
        <f t="shared" si="1"/>
        <v>44228</v>
      </c>
      <c r="G13" s="39">
        <f t="shared" si="1"/>
        <v>44256</v>
      </c>
      <c r="H13" s="39">
        <f t="shared" si="1"/>
        <v>44287</v>
      </c>
      <c r="I13" s="39">
        <f t="shared" si="1"/>
        <v>44317</v>
      </c>
      <c r="J13" s="39">
        <f t="shared" si="1"/>
        <v>44348</v>
      </c>
      <c r="K13" s="39">
        <f t="shared" si="1"/>
        <v>44378</v>
      </c>
      <c r="L13" s="39">
        <f t="shared" si="1"/>
        <v>44409</v>
      </c>
      <c r="M13" s="39">
        <f t="shared" si="1"/>
        <v>44440</v>
      </c>
      <c r="N13" s="39">
        <f t="shared" si="1"/>
        <v>44470</v>
      </c>
      <c r="O13" s="39">
        <f t="shared" si="1"/>
        <v>44501</v>
      </c>
      <c r="P13" s="39">
        <f t="shared" si="1"/>
        <v>44531</v>
      </c>
      <c r="Q13" s="39" t="s">
        <v>43</v>
      </c>
    </row>
    <row r="14" spans="1:18" x14ac:dyDescent="0.2">
      <c r="A14" s="36" t="s">
        <v>17</v>
      </c>
      <c r="B14" s="42" t="s">
        <v>18</v>
      </c>
      <c r="C14" s="40" t="s">
        <v>15</v>
      </c>
      <c r="D14" s="58">
        <f>(((D10)/2)*$D$22)/12</f>
        <v>393.44877783209921</v>
      </c>
      <c r="E14" s="58">
        <f>(((D10+E10)/2)*$D$23)/12</f>
        <v>786.89755566419842</v>
      </c>
      <c r="F14" s="58">
        <f t="shared" ref="F14:P14" si="2">(((E10+F10)/2)*$D$23)/12</f>
        <v>786.89755566419842</v>
      </c>
      <c r="G14" s="58">
        <f t="shared" si="2"/>
        <v>786.89755566419842</v>
      </c>
      <c r="H14" s="58">
        <f t="shared" si="2"/>
        <v>786.89755566419842</v>
      </c>
      <c r="I14" s="58">
        <f t="shared" si="2"/>
        <v>786.89755566419842</v>
      </c>
      <c r="J14" s="58">
        <f t="shared" si="2"/>
        <v>786.89755566419842</v>
      </c>
      <c r="K14" s="58">
        <f t="shared" si="2"/>
        <v>786.89755566419842</v>
      </c>
      <c r="L14" s="58">
        <f t="shared" si="2"/>
        <v>786.89755566419842</v>
      </c>
      <c r="M14" s="58">
        <f t="shared" si="2"/>
        <v>786.89755566419842</v>
      </c>
      <c r="N14" s="58">
        <f t="shared" si="2"/>
        <v>786.89755566419842</v>
      </c>
      <c r="O14" s="58">
        <f t="shared" si="2"/>
        <v>786.89755566419842</v>
      </c>
      <c r="P14" s="58">
        <f t="shared" si="2"/>
        <v>786.89755566419842</v>
      </c>
      <c r="Q14" s="58">
        <f>SUM(E14:P14)</f>
        <v>9442.7706679703788</v>
      </c>
      <c r="R14" s="35" t="s">
        <v>44</v>
      </c>
    </row>
    <row r="15" spans="1:18" x14ac:dyDescent="0.2">
      <c r="A15" s="35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8" x14ac:dyDescent="0.2">
      <c r="A16" s="37" t="s">
        <v>45</v>
      </c>
      <c r="B16" s="43"/>
      <c r="C16" s="38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59"/>
    </row>
    <row r="17" spans="1:17" x14ac:dyDescent="0.2">
      <c r="A17" s="44"/>
      <c r="B17" s="35" t="s">
        <v>39</v>
      </c>
      <c r="C17" s="38" t="s">
        <v>40</v>
      </c>
      <c r="D17" s="61">
        <f>D13</f>
        <v>44166</v>
      </c>
      <c r="E17" s="61">
        <f t="shared" ref="E17:P17" si="3">E13</f>
        <v>44197</v>
      </c>
      <c r="F17" s="61">
        <f t="shared" si="3"/>
        <v>44228</v>
      </c>
      <c r="G17" s="61">
        <f t="shared" si="3"/>
        <v>44256</v>
      </c>
      <c r="H17" s="61">
        <f t="shared" si="3"/>
        <v>44287</v>
      </c>
      <c r="I17" s="61">
        <f t="shared" si="3"/>
        <v>44317</v>
      </c>
      <c r="J17" s="61">
        <f t="shared" si="3"/>
        <v>44348</v>
      </c>
      <c r="K17" s="61">
        <f t="shared" si="3"/>
        <v>44378</v>
      </c>
      <c r="L17" s="61">
        <f t="shared" si="3"/>
        <v>44409</v>
      </c>
      <c r="M17" s="61">
        <f t="shared" si="3"/>
        <v>44440</v>
      </c>
      <c r="N17" s="61">
        <f t="shared" si="3"/>
        <v>44470</v>
      </c>
      <c r="O17" s="61">
        <f t="shared" si="3"/>
        <v>44501</v>
      </c>
      <c r="P17" s="61">
        <f t="shared" si="3"/>
        <v>44531</v>
      </c>
      <c r="Q17" s="59"/>
    </row>
    <row r="18" spans="1:17" x14ac:dyDescent="0.2">
      <c r="A18" s="36" t="s">
        <v>22</v>
      </c>
      <c r="B18" s="42" t="s">
        <v>23</v>
      </c>
      <c r="C18" s="40" t="s">
        <v>15</v>
      </c>
      <c r="D18" s="58">
        <f>-D14</f>
        <v>-393.44877783209921</v>
      </c>
      <c r="E18" s="58">
        <f t="shared" ref="E18:P18" si="4">D18-E14</f>
        <v>-1180.3463334962976</v>
      </c>
      <c r="F18" s="58">
        <f t="shared" si="4"/>
        <v>-1967.2438891604961</v>
      </c>
      <c r="G18" s="58">
        <f t="shared" si="4"/>
        <v>-2754.1414448246946</v>
      </c>
      <c r="H18" s="58">
        <f t="shared" si="4"/>
        <v>-3541.0390004888932</v>
      </c>
      <c r="I18" s="58">
        <f t="shared" si="4"/>
        <v>-4327.9365561530913</v>
      </c>
      <c r="J18" s="58">
        <f t="shared" si="4"/>
        <v>-5114.8341118172893</v>
      </c>
      <c r="K18" s="58">
        <f t="shared" si="4"/>
        <v>-5901.7316674814874</v>
      </c>
      <c r="L18" s="58">
        <f t="shared" si="4"/>
        <v>-6688.6292231456855</v>
      </c>
      <c r="M18" s="58">
        <f t="shared" si="4"/>
        <v>-7475.5267788098836</v>
      </c>
      <c r="N18" s="58">
        <f t="shared" si="4"/>
        <v>-8262.4243344740826</v>
      </c>
      <c r="O18" s="58">
        <f t="shared" si="4"/>
        <v>-9049.3218901382807</v>
      </c>
      <c r="P18" s="58">
        <f t="shared" si="4"/>
        <v>-9836.2194458024787</v>
      </c>
      <c r="Q18" s="59"/>
    </row>
    <row r="19" spans="1:17" x14ac:dyDescent="0.2">
      <c r="A19" s="45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13.5" thickBot="1" x14ac:dyDescent="0.25"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x14ac:dyDescent="0.2">
      <c r="D21" s="59"/>
      <c r="E21" s="59"/>
      <c r="F21" s="59"/>
      <c r="G21" s="59"/>
      <c r="H21" s="59"/>
      <c r="I21" s="59"/>
      <c r="J21" s="59"/>
      <c r="K21" s="59"/>
      <c r="L21" s="62"/>
      <c r="M21" s="63" t="s">
        <v>46</v>
      </c>
      <c r="N21" s="63" t="s">
        <v>47</v>
      </c>
      <c r="O21" s="64"/>
      <c r="P21" s="59"/>
      <c r="Q21" s="59"/>
    </row>
    <row r="22" spans="1:17" x14ac:dyDescent="0.2">
      <c r="A22" s="46" t="s">
        <v>48</v>
      </c>
      <c r="D22" s="47">
        <v>2.360692666992595E-3</v>
      </c>
      <c r="E22" s="59"/>
      <c r="F22" s="59"/>
      <c r="G22" s="59"/>
      <c r="H22" s="59"/>
      <c r="I22" s="59"/>
      <c r="J22" s="59"/>
      <c r="K22" s="59"/>
      <c r="L22" s="65"/>
      <c r="M22" s="66" t="s">
        <v>49</v>
      </c>
      <c r="N22" s="66" t="s">
        <v>50</v>
      </c>
      <c r="O22" s="67" t="s">
        <v>51</v>
      </c>
      <c r="P22" s="59"/>
      <c r="Q22" s="59"/>
    </row>
    <row r="23" spans="1:17" x14ac:dyDescent="0.2">
      <c r="A23" s="46" t="s">
        <v>52</v>
      </c>
      <c r="C23" s="47"/>
      <c r="D23" s="47">
        <v>2.360692666992595E-3</v>
      </c>
      <c r="E23" s="59"/>
      <c r="F23" s="59"/>
      <c r="G23" s="59"/>
      <c r="H23" s="59"/>
      <c r="I23" s="59"/>
      <c r="J23" s="59"/>
      <c r="K23" s="59"/>
      <c r="L23" s="68">
        <v>303</v>
      </c>
      <c r="M23" s="69">
        <f>D10</f>
        <v>4000000</v>
      </c>
      <c r="N23" s="70">
        <f>(D10+P10+2*SUM(E10:O10))/24</f>
        <v>4000000</v>
      </c>
      <c r="O23" s="71">
        <f>N23-M23</f>
        <v>0</v>
      </c>
      <c r="P23" s="72"/>
      <c r="Q23" s="59"/>
    </row>
    <row r="24" spans="1:17" x14ac:dyDescent="0.2">
      <c r="A24" s="46"/>
      <c r="C24" s="51"/>
      <c r="D24" s="59"/>
      <c r="E24" s="59"/>
      <c r="F24" s="59"/>
      <c r="G24" s="59"/>
      <c r="H24" s="59"/>
      <c r="I24" s="59"/>
      <c r="J24" s="59"/>
      <c r="K24" s="59"/>
      <c r="L24" s="68"/>
      <c r="M24" s="73" t="s">
        <v>44</v>
      </c>
      <c r="N24" s="70"/>
      <c r="O24" s="71"/>
      <c r="P24" s="72"/>
      <c r="Q24" s="59"/>
    </row>
    <row r="25" spans="1:17" x14ac:dyDescent="0.2">
      <c r="A25" s="46"/>
      <c r="C25" s="51"/>
      <c r="L25" s="52" t="s">
        <v>23</v>
      </c>
      <c r="M25" s="48">
        <f>D18</f>
        <v>-393.44877783209921</v>
      </c>
      <c r="N25" s="49">
        <f>(D18+P18+2*SUM(E18:O18))/24</f>
        <v>-5114.8341118172893</v>
      </c>
      <c r="O25" s="50">
        <f>N25-M25</f>
        <v>-4721.3853339851903</v>
      </c>
      <c r="P25" s="35" t="s">
        <v>44</v>
      </c>
    </row>
    <row r="26" spans="1:17" ht="13.5" thickBot="1" x14ac:dyDescent="0.25">
      <c r="A26" s="46"/>
      <c r="C26" s="51"/>
      <c r="L26" s="53"/>
      <c r="M26" s="54" t="s">
        <v>44</v>
      </c>
      <c r="N26" s="55"/>
      <c r="O26" s="56"/>
    </row>
    <row r="27" spans="1:17" x14ac:dyDescent="0.2">
      <c r="A27" s="46"/>
      <c r="C27" s="51"/>
    </row>
    <row r="28" spans="1:17" x14ac:dyDescent="0.2">
      <c r="A28" s="46"/>
      <c r="C28" s="51"/>
    </row>
    <row r="29" spans="1:17" x14ac:dyDescent="0.2">
      <c r="A29" s="46"/>
      <c r="C29" s="51"/>
      <c r="N29" s="57"/>
    </row>
    <row r="30" spans="1:17" x14ac:dyDescent="0.2">
      <c r="A30" s="46"/>
      <c r="C30" s="51"/>
    </row>
    <row r="31" spans="1:17" x14ac:dyDescent="0.2">
      <c r="A31" s="46"/>
      <c r="C31" s="51"/>
    </row>
  </sheetData>
  <pageMargins left="0.7" right="0.7" top="0.75" bottom="0.75" header="0.3" footer="0.3"/>
  <pageSetup scale="58" orientation="landscape" r:id="rId1"/>
  <headerFooter>
    <oddFooter>&amp;C&amp;"Arial,Regular"&amp;10Page 5.5.1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view="pageBreakPreview" zoomScale="85" zoomScaleNormal="100" zoomScaleSheetLayoutView="85" workbookViewId="0">
      <selection activeCell="A4" sqref="A4"/>
    </sheetView>
  </sheetViews>
  <sheetFormatPr defaultRowHeight="12.75" x14ac:dyDescent="0.2"/>
  <cols>
    <col min="1" max="1" width="33.28515625" style="36" customWidth="1"/>
    <col min="2" max="2" width="10.28515625" style="36" bestFit="1" customWidth="1"/>
    <col min="3" max="3" width="15.42578125" style="36" bestFit="1" customWidth="1"/>
    <col min="4" max="4" width="8.7109375" style="36" bestFit="1" customWidth="1"/>
    <col min="5" max="16384" width="9.140625" style="36"/>
  </cols>
  <sheetData>
    <row r="1" spans="1:4" x14ac:dyDescent="0.2">
      <c r="A1" s="35" t="s">
        <v>0</v>
      </c>
    </row>
    <row r="2" spans="1:4" x14ac:dyDescent="0.2">
      <c r="A2" s="35" t="s">
        <v>35</v>
      </c>
    </row>
    <row r="3" spans="1:4" x14ac:dyDescent="0.2">
      <c r="A3" s="35" t="s">
        <v>34</v>
      </c>
    </row>
    <row r="4" spans="1:4" x14ac:dyDescent="0.2">
      <c r="D4" s="75"/>
    </row>
    <row r="5" spans="1:4" x14ac:dyDescent="0.2">
      <c r="C5" s="74" t="s">
        <v>53</v>
      </c>
      <c r="D5" s="75"/>
    </row>
    <row r="6" spans="1:4" x14ac:dyDescent="0.2">
      <c r="A6" s="76" t="s">
        <v>53</v>
      </c>
      <c r="B6" s="77" t="s">
        <v>54</v>
      </c>
      <c r="C6" s="77" t="s">
        <v>55</v>
      </c>
      <c r="D6" s="73"/>
    </row>
    <row r="7" spans="1:4" x14ac:dyDescent="0.2">
      <c r="A7" s="43" t="s">
        <v>56</v>
      </c>
      <c r="B7" s="38"/>
      <c r="C7" s="38"/>
      <c r="D7" s="73"/>
    </row>
    <row r="8" spans="1:4" x14ac:dyDescent="0.2">
      <c r="A8" s="36" t="s">
        <v>57</v>
      </c>
      <c r="B8" s="78">
        <v>44196</v>
      </c>
      <c r="C8" s="79">
        <v>1000000</v>
      </c>
      <c r="D8" s="75"/>
    </row>
    <row r="9" spans="1:4" x14ac:dyDescent="0.2">
      <c r="A9" s="36" t="s">
        <v>58</v>
      </c>
      <c r="B9" s="78">
        <v>44196</v>
      </c>
      <c r="C9" s="79">
        <v>906000</v>
      </c>
      <c r="D9" s="75"/>
    </row>
    <row r="10" spans="1:4" x14ac:dyDescent="0.2">
      <c r="A10" s="36" t="s">
        <v>59</v>
      </c>
      <c r="B10" s="78">
        <v>44196</v>
      </c>
      <c r="C10" s="79">
        <v>1585000</v>
      </c>
      <c r="D10" s="75"/>
    </row>
    <row r="11" spans="1:4" x14ac:dyDescent="0.2">
      <c r="A11" s="36" t="s">
        <v>60</v>
      </c>
      <c r="B11" s="78">
        <v>44196</v>
      </c>
      <c r="C11" s="79">
        <v>509000</v>
      </c>
      <c r="D11" s="75"/>
    </row>
    <row r="12" spans="1:4" ht="13.5" thickBot="1" x14ac:dyDescent="0.25">
      <c r="B12" s="80"/>
      <c r="C12" s="81">
        <f>SUM(C8:C11)</f>
        <v>4000000</v>
      </c>
      <c r="D12" s="82" t="s">
        <v>61</v>
      </c>
    </row>
    <row r="13" spans="1:4" ht="13.5" thickTop="1" x14ac:dyDescent="0.2">
      <c r="B13" s="80"/>
      <c r="C13" s="83"/>
      <c r="D13" s="75"/>
    </row>
    <row r="14" spans="1:4" x14ac:dyDescent="0.2">
      <c r="A14" s="43" t="s">
        <v>62</v>
      </c>
      <c r="B14" s="38"/>
      <c r="C14" s="38"/>
    </row>
    <row r="15" spans="1:4" x14ac:dyDescent="0.2">
      <c r="A15" s="36" t="s">
        <v>63</v>
      </c>
      <c r="B15" s="38"/>
      <c r="C15" s="79">
        <v>200000</v>
      </c>
    </row>
    <row r="16" spans="1:4" x14ac:dyDescent="0.2">
      <c r="A16" s="36" t="s">
        <v>64</v>
      </c>
      <c r="B16" s="38"/>
      <c r="C16" s="79">
        <v>300000</v>
      </c>
    </row>
    <row r="17" spans="2:4" ht="13.5" thickBot="1" x14ac:dyDescent="0.25">
      <c r="B17" s="38"/>
      <c r="C17" s="81">
        <f>SUM(C15:C16)</f>
        <v>500000</v>
      </c>
      <c r="D17" s="82" t="s">
        <v>65</v>
      </c>
    </row>
    <row r="18" spans="2:4" ht="13.5" thickTop="1" x14ac:dyDescent="0.2">
      <c r="B18" s="38"/>
    </row>
  </sheetData>
  <pageMargins left="0.7" right="0.7" top="0.75" bottom="0.75" header="0.3" footer="0.3"/>
  <pageSetup orientation="portrait" r:id="rId1"/>
  <headerFooter>
    <oddHeader>&amp;R&amp;"Arial,Regular"&amp;10Page 5.5.2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B9D6A82-DDC6-43C0-BE43-8CFB1B169AC4}"/>
</file>

<file path=customXml/itemProps2.xml><?xml version="1.0" encoding="utf-8"?>
<ds:datastoreItem xmlns:ds="http://schemas.openxmlformats.org/officeDocument/2006/customXml" ds:itemID="{6FC2F9F8-085B-4F47-8624-0B6085A3C259}"/>
</file>

<file path=customXml/itemProps3.xml><?xml version="1.0" encoding="utf-8"?>
<ds:datastoreItem xmlns:ds="http://schemas.openxmlformats.org/officeDocument/2006/customXml" ds:itemID="{5521F247-1212-4B8A-B7A7-694E01137892}"/>
</file>

<file path=customXml/itemProps4.xml><?xml version="1.0" encoding="utf-8"?>
<ds:datastoreItem xmlns:ds="http://schemas.openxmlformats.org/officeDocument/2006/customXml" ds:itemID="{70CA9AE9-5AD6-4F93-8CC1-A8CAF25D31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 5.5</vt:lpstr>
      <vt:lpstr>Page 5.5.1</vt:lpstr>
      <vt:lpstr>Page 5.5.2</vt:lpstr>
      <vt:lpstr>'Page 5.5'!Print_Area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2019-11-25T23:12:14Z</dcterms:created>
  <dcterms:modified xsi:type="dcterms:W3CDTF">2019-11-27T21:49:31Z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