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\Documents\Projects\11600s\11628 - Puget Sound\MPG Public WPs\"/>
    </mc:Choice>
  </mc:AlternateContent>
  <bookViews>
    <workbookView xWindow="0" yWindow="0" windowWidth="28800" windowHeight="11745"/>
  </bookViews>
  <sheets>
    <sheet name="MPG-3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3" i="1" l="1"/>
  <c r="J23" i="1"/>
  <c r="P14" i="1" l="1"/>
  <c r="J14" i="1"/>
  <c r="L14" i="1"/>
  <c r="F19" i="1"/>
  <c r="F14" i="1"/>
  <c r="P21" i="1"/>
  <c r="P17" i="1"/>
  <c r="P13" i="1"/>
  <c r="P12" i="1"/>
  <c r="J18" i="1"/>
  <c r="J19" i="1" s="1"/>
  <c r="J25" i="1" s="1"/>
  <c r="J17" i="1"/>
  <c r="J13" i="1"/>
  <c r="J12" i="1"/>
  <c r="L18" i="1"/>
  <c r="P18" i="1" s="1"/>
  <c r="L17" i="1"/>
  <c r="H18" i="1"/>
  <c r="H17" i="1"/>
  <c r="N18" i="1"/>
  <c r="N17" i="1"/>
  <c r="J21" i="1"/>
  <c r="L19" i="1" l="1"/>
  <c r="P19" i="1"/>
  <c r="P25" i="1" s="1"/>
</calcChain>
</file>

<file path=xl/sharedStrings.xml><?xml version="1.0" encoding="utf-8"?>
<sst xmlns="http://schemas.openxmlformats.org/spreadsheetml/2006/main" count="29" uniqueCount="21">
  <si>
    <t>Description</t>
  </si>
  <si>
    <t>Equity</t>
  </si>
  <si>
    <t>Rate Base ($000)</t>
  </si>
  <si>
    <t>Company Proposed Capital Structure:</t>
  </si>
  <si>
    <t>Short and Long Term Debt</t>
  </si>
  <si>
    <t>Cost</t>
  </si>
  <si>
    <t>Capital</t>
  </si>
  <si>
    <t>Structure</t>
  </si>
  <si>
    <t>Pre-Tax</t>
  </si>
  <si>
    <t>Wtd. Cost</t>
  </si>
  <si>
    <t>Exhibit SEF-3</t>
  </si>
  <si>
    <t>Source:</t>
  </si>
  <si>
    <t xml:space="preserve">              </t>
  </si>
  <si>
    <t>Total Capital</t>
  </si>
  <si>
    <t>Incremental Change to Pre-Tax WACC</t>
  </si>
  <si>
    <t>Rev Req Impact on Cap Str Change ( 000)</t>
  </si>
  <si>
    <t>Puget Sound Energy</t>
  </si>
  <si>
    <t>Line</t>
  </si>
  <si>
    <t>Using Last Authorized Cap Str Weights:</t>
  </si>
  <si>
    <t>Revenue Requirement Impact Under Changed Capital Structure Weights</t>
  </si>
  <si>
    <t>Docket UE-220066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</si>
</sst>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0.0000%"/>
  </numFmts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10" fontId="0" fillId="0" borderId="0" xfId="1" applyNumberFormat="1" applyFont="1"/>
    <xf numFmtId="165" fontId="0" fillId="0" borderId="0" xfId="0" applyNumberFormat="1"/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0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Normal="100" workbookViewId="0">
      <selection activeCell="D34" sqref="D34"/>
    </sheetView>
  </sheetViews>
  <sheetFormatPr defaultRowHeight="14.25" x14ac:dyDescent="0.2"/>
  <cols>
    <col min="1" max="1" width="1.625" customWidth="1"/>
    <col min="2" max="2" width="4.75" bestFit="1" customWidth="1"/>
    <col min="3" max="3" width="1.625" customWidth="1"/>
    <col min="4" max="4" width="36.125" bestFit="1" customWidth="1"/>
    <col min="5" max="5" width="1.625" customWidth="1"/>
    <col min="6" max="6" width="9.25" bestFit="1" customWidth="1"/>
    <col min="7" max="7" width="1.625" customWidth="1"/>
    <col min="8" max="8" width="7.625" customWidth="1"/>
    <col min="9" max="9" width="1.625" customWidth="1"/>
    <col min="10" max="10" width="9.875" customWidth="1"/>
    <col min="11" max="11" width="1.625" customWidth="1"/>
    <col min="12" max="12" width="9.25" bestFit="1" customWidth="1"/>
    <col min="13" max="13" width="1.625" customWidth="1"/>
    <col min="14" max="14" width="7.625" customWidth="1"/>
    <col min="15" max="15" width="1.625" customWidth="1"/>
    <col min="16" max="16" width="10.5" bestFit="1" customWidth="1"/>
    <col min="17" max="17" width="1.625" customWidth="1"/>
  </cols>
  <sheetData>
    <row r="1" spans="1:17" ht="15.75" x14ac:dyDescent="0.25">
      <c r="A1" s="16" t="s">
        <v>16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5" x14ac:dyDescent="0.2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5.75" x14ac:dyDescent="0.25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1:17" ht="15" x14ac:dyDescent="0.25">
      <c r="B5" s="12" t="s">
        <v>17</v>
      </c>
      <c r="D5" s="8" t="s">
        <v>0</v>
      </c>
      <c r="E5" s="9"/>
      <c r="F5" s="15">
        <v>2025</v>
      </c>
      <c r="G5" s="15"/>
      <c r="H5" s="15"/>
      <c r="I5" s="15"/>
      <c r="J5" s="15"/>
      <c r="K5" s="10"/>
      <c r="L5" s="15">
        <v>2026</v>
      </c>
      <c r="M5" s="15"/>
      <c r="N5" s="15"/>
      <c r="O5" s="15"/>
      <c r="P5" s="15"/>
    </row>
    <row r="6" spans="1:17" ht="15" x14ac:dyDescent="0.2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7" ht="15" x14ac:dyDescent="0.25">
      <c r="D7" s="9"/>
      <c r="E7" s="9"/>
      <c r="F7" s="10" t="s">
        <v>6</v>
      </c>
      <c r="G7" s="10"/>
      <c r="H7" s="10"/>
      <c r="I7" s="10"/>
      <c r="J7" s="10" t="s">
        <v>8</v>
      </c>
      <c r="K7" s="10"/>
      <c r="L7" s="10" t="s">
        <v>6</v>
      </c>
      <c r="M7" s="10"/>
      <c r="N7" s="10"/>
      <c r="O7" s="10"/>
      <c r="P7" s="10" t="s">
        <v>8</v>
      </c>
    </row>
    <row r="8" spans="1:17" ht="15" x14ac:dyDescent="0.25">
      <c r="D8" s="9"/>
      <c r="E8" s="9"/>
      <c r="F8" s="8" t="s">
        <v>7</v>
      </c>
      <c r="G8" s="10"/>
      <c r="H8" s="8" t="s">
        <v>5</v>
      </c>
      <c r="I8" s="10"/>
      <c r="J8" s="8" t="s">
        <v>9</v>
      </c>
      <c r="K8" s="10"/>
      <c r="L8" s="8" t="s">
        <v>7</v>
      </c>
      <c r="M8" s="10"/>
      <c r="N8" s="8" t="s">
        <v>5</v>
      </c>
      <c r="O8" s="10"/>
      <c r="P8" s="8" t="s">
        <v>9</v>
      </c>
    </row>
    <row r="9" spans="1:17" ht="15" x14ac:dyDescent="0.25">
      <c r="D9" s="9"/>
      <c r="E9" s="9"/>
      <c r="F9" s="13"/>
      <c r="G9" s="10"/>
      <c r="H9" s="13"/>
      <c r="I9" s="10"/>
      <c r="J9" s="13"/>
      <c r="K9" s="10"/>
      <c r="L9" s="13"/>
      <c r="M9" s="10"/>
      <c r="N9" s="13"/>
      <c r="O9" s="10"/>
      <c r="P9" s="13"/>
    </row>
    <row r="10" spans="1:17" ht="6.95" customHeight="1" x14ac:dyDescent="0.2"/>
    <row r="11" spans="1:17" x14ac:dyDescent="0.2">
      <c r="B11" s="14">
        <v>1</v>
      </c>
      <c r="D11" t="s">
        <v>3</v>
      </c>
    </row>
    <row r="12" spans="1:17" x14ac:dyDescent="0.2">
      <c r="B12" s="14">
        <v>2</v>
      </c>
      <c r="D12" s="3" t="s">
        <v>4</v>
      </c>
      <c r="F12" s="4">
        <v>0.5</v>
      </c>
      <c r="G12" s="4"/>
      <c r="H12" s="4">
        <v>5.3400000000000003E-2</v>
      </c>
      <c r="I12" s="4"/>
      <c r="J12" s="4">
        <f>F12*H12</f>
        <v>2.6700000000000002E-2</v>
      </c>
      <c r="K12" s="4"/>
      <c r="L12" s="4">
        <v>0.49</v>
      </c>
      <c r="N12" s="4">
        <v>5.3699999999999998E-2</v>
      </c>
      <c r="P12" s="4">
        <f>L12*N12</f>
        <v>2.6313E-2</v>
      </c>
    </row>
    <row r="13" spans="1:17" x14ac:dyDescent="0.2">
      <c r="B13" s="14">
        <v>3</v>
      </c>
      <c r="D13" s="3" t="s">
        <v>1</v>
      </c>
      <c r="F13" s="11">
        <v>0.5</v>
      </c>
      <c r="G13" s="4"/>
      <c r="H13" s="4">
        <v>9.9500000000000005E-2</v>
      </c>
      <c r="I13" s="4"/>
      <c r="J13" s="11">
        <f>F13*H13*(1/0.751313)</f>
        <v>6.6217408723128701E-2</v>
      </c>
      <c r="K13" s="4"/>
      <c r="L13" s="11">
        <v>0.51</v>
      </c>
      <c r="N13" s="4">
        <v>0.105</v>
      </c>
      <c r="P13" s="11">
        <f>L13*N13*(1/0.751313)</f>
        <v>7.127522084670436E-2</v>
      </c>
    </row>
    <row r="14" spans="1:17" ht="17.25" customHeight="1" x14ac:dyDescent="0.2">
      <c r="B14" s="14">
        <v>4</v>
      </c>
      <c r="D14" s="3" t="s">
        <v>13</v>
      </c>
      <c r="F14" s="4">
        <f>SUM(F12:F13)</f>
        <v>1</v>
      </c>
      <c r="G14" s="4"/>
      <c r="H14" s="4"/>
      <c r="I14" s="4"/>
      <c r="J14" s="4">
        <f>SUM(J12:J13)</f>
        <v>9.2917408723128703E-2</v>
      </c>
      <c r="K14" s="4"/>
      <c r="L14" s="4">
        <f>SUM(L12:L13)</f>
        <v>1</v>
      </c>
      <c r="N14" s="4"/>
      <c r="P14" s="4">
        <f>SUM(P12:P13)</f>
        <v>9.7588220846704363E-2</v>
      </c>
    </row>
    <row r="15" spans="1:17" x14ac:dyDescent="0.2">
      <c r="B15" s="14"/>
    </row>
    <row r="16" spans="1:17" x14ac:dyDescent="0.2">
      <c r="B16" s="14">
        <v>5</v>
      </c>
      <c r="D16" t="s">
        <v>18</v>
      </c>
      <c r="N16" s="4"/>
    </row>
    <row r="17" spans="2:16" x14ac:dyDescent="0.2">
      <c r="B17" s="14">
        <v>6</v>
      </c>
      <c r="D17" s="3" t="s">
        <v>4</v>
      </c>
      <c r="F17" s="4">
        <v>0.51</v>
      </c>
      <c r="G17" s="4"/>
      <c r="H17" s="4">
        <f>H12</f>
        <v>5.3400000000000003E-2</v>
      </c>
      <c r="I17" s="4"/>
      <c r="J17" s="4">
        <f>F17*H17</f>
        <v>2.7234000000000001E-2</v>
      </c>
      <c r="K17" s="4"/>
      <c r="L17" s="4">
        <f>F17</f>
        <v>0.51</v>
      </c>
      <c r="N17" s="4">
        <f>N12</f>
        <v>5.3699999999999998E-2</v>
      </c>
      <c r="P17" s="4">
        <f>L17*N17</f>
        <v>2.7386999999999998E-2</v>
      </c>
    </row>
    <row r="18" spans="2:16" x14ac:dyDescent="0.2">
      <c r="B18" s="14">
        <v>7</v>
      </c>
      <c r="D18" s="3" t="s">
        <v>1</v>
      </c>
      <c r="F18" s="11">
        <v>0.49</v>
      </c>
      <c r="G18" s="4"/>
      <c r="H18" s="4">
        <f>H13</f>
        <v>9.9500000000000005E-2</v>
      </c>
      <c r="I18" s="4"/>
      <c r="J18" s="11">
        <f>F18*H18*(1/0.751313)</f>
        <v>6.4893060548666129E-2</v>
      </c>
      <c r="K18" s="4"/>
      <c r="L18" s="11">
        <f>F18</f>
        <v>0.49</v>
      </c>
      <c r="N18" s="4">
        <f>N13</f>
        <v>0.105</v>
      </c>
      <c r="P18" s="11">
        <f>L18*N18*(1/0.751313)</f>
        <v>6.8480114146833596E-2</v>
      </c>
    </row>
    <row r="19" spans="2:16" ht="17.25" customHeight="1" x14ac:dyDescent="0.2">
      <c r="B19" s="14">
        <v>8</v>
      </c>
      <c r="D19" s="3" t="s">
        <v>13</v>
      </c>
      <c r="F19" s="4">
        <f>SUM(F17:F18)</f>
        <v>1</v>
      </c>
      <c r="G19" s="4"/>
      <c r="H19" s="4"/>
      <c r="I19" s="4"/>
      <c r="J19" s="4">
        <f>SUM(J17:J18)</f>
        <v>9.2127060548666123E-2</v>
      </c>
      <c r="K19" s="4"/>
      <c r="L19" s="4">
        <f>SUM(L17:L18)</f>
        <v>1</v>
      </c>
      <c r="N19" s="4"/>
      <c r="P19" s="4">
        <f>SUM(P17:P18)</f>
        <v>9.586711414683359E-2</v>
      </c>
    </row>
    <row r="20" spans="2:16" x14ac:dyDescent="0.2">
      <c r="B20" s="14"/>
    </row>
    <row r="21" spans="2:16" x14ac:dyDescent="0.2">
      <c r="B21" s="14">
        <v>9</v>
      </c>
      <c r="D21" t="s">
        <v>2</v>
      </c>
      <c r="J21" s="2">
        <f>6606402752/1000</f>
        <v>6606402.7520000003</v>
      </c>
      <c r="P21" s="2">
        <f>7416985017/1000</f>
        <v>7416985.017</v>
      </c>
    </row>
    <row r="22" spans="2:16" x14ac:dyDescent="0.2">
      <c r="B22" s="14"/>
    </row>
    <row r="23" spans="2:16" x14ac:dyDescent="0.2">
      <c r="B23" s="14">
        <v>10</v>
      </c>
      <c r="D23" t="s">
        <v>14</v>
      </c>
      <c r="J23" s="5">
        <f>J14-J19</f>
        <v>7.9034817446257954E-4</v>
      </c>
      <c r="P23" s="5">
        <f>P14-P19</f>
        <v>1.7211066998707725E-3</v>
      </c>
    </row>
    <row r="24" spans="2:16" x14ac:dyDescent="0.2">
      <c r="B24" s="14"/>
    </row>
    <row r="25" spans="2:16" x14ac:dyDescent="0.2">
      <c r="B25" s="14">
        <v>11</v>
      </c>
      <c r="D25" t="s">
        <v>15</v>
      </c>
      <c r="J25" s="1">
        <f>J21*J23</f>
        <v>5221.3583548077622</v>
      </c>
      <c r="K25" s="1"/>
      <c r="L25" s="1"/>
      <c r="M25" s="1"/>
      <c r="N25" s="1"/>
      <c r="O25" s="1"/>
      <c r="P25" s="1">
        <f>P21*P23</f>
        <v>12765.422605599835</v>
      </c>
    </row>
    <row r="26" spans="2:16" x14ac:dyDescent="0.2">
      <c r="B26" s="6" t="s">
        <v>12</v>
      </c>
    </row>
    <row r="27" spans="2:16" x14ac:dyDescent="0.2">
      <c r="B27" t="s">
        <v>11</v>
      </c>
    </row>
    <row r="28" spans="2:16" x14ac:dyDescent="0.2">
      <c r="B28" s="3" t="s">
        <v>10</v>
      </c>
    </row>
    <row r="29" spans="2:16" x14ac:dyDescent="0.2">
      <c r="B29" s="3" t="s">
        <v>20</v>
      </c>
    </row>
  </sheetData>
  <mergeCells count="4">
    <mergeCell ref="F5:J5"/>
    <mergeCell ref="L5:P5"/>
    <mergeCell ref="A1:Q1"/>
    <mergeCell ref="A3:Q3"/>
  </mergeCells>
  <printOptions horizontalCentered="1"/>
  <pageMargins left="0.7" right="0.7" top="0.75" bottom="0.75" header="0.3" footer="0.3"/>
  <pageSetup fitToHeight="0" orientation="landscape" r:id="rId1"/>
  <headerFooter>
    <oddHeader xml:space="preserve">&amp;R&amp;"Arial,Bold"Exhibit MPG-3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FA67E72-8ABB-485A-812C-B8FA83C30391}"/>
</file>

<file path=customXml/itemProps2.xml><?xml version="1.0" encoding="utf-8"?>
<ds:datastoreItem xmlns:ds="http://schemas.openxmlformats.org/officeDocument/2006/customXml" ds:itemID="{8F88C0A5-8978-4FEB-A2DF-5641B64985BE}"/>
</file>

<file path=customXml/itemProps3.xml><?xml version="1.0" encoding="utf-8"?>
<ds:datastoreItem xmlns:ds="http://schemas.openxmlformats.org/officeDocument/2006/customXml" ds:itemID="{F048750C-8E07-4FF7-B681-8CB4F8CF6917}"/>
</file>

<file path=customXml/itemProps4.xml><?xml version="1.0" encoding="utf-8"?>
<ds:datastoreItem xmlns:ds="http://schemas.openxmlformats.org/officeDocument/2006/customXml" ds:itemID="{74B7E9AA-7E25-4F1E-B6B3-FF22DCB831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MPG-3</vt:lpstr>
    </vt:vector>
  </TitlesOfParts>
  <Company>BAI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Agnew, Caleb</dc:creator>
  <cp:lastModifiedBy>Agnew, Caleb</cp:lastModifiedBy>
  <cp:lastPrinted>2024-08-05T17:59:34Z</cp:lastPrinted>
  <dcterms:created xsi:type="dcterms:W3CDTF">2024-08-05T16:00:51Z</dcterms:created>
  <dcterms:modified xsi:type="dcterms:W3CDTF">2024-08-09T15:12:13Z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{A4B9C1EF-9DFE-44CA-8775-3309A9668AB4}</vt:lpwstr>
  </property>
  <property fmtid="{D5CDD505-2E9C-101B-9397-08002B2CF9AE}" pid="3" name="ContentTypeId">
    <vt:lpwstr>0x0101006E56B4D1795A2E4DB2F0B01679ED314A00E44296BEEBC83648A45074ADE4018599</vt:lpwstr>
  </property>
  <property fmtid="{D5CDD505-2E9C-101B-9397-08002B2CF9AE}" pid="4" name="_docset_NoMedatataSyncRequired">
    <vt:lpwstr>False</vt:lpwstr>
  </property>
</Properties>
</file>