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7935" activeTab="0"/>
  </bookViews>
  <sheets>
    <sheet name="ID" sheetId="1" r:id="rId1"/>
    <sheet name="WA" sheetId="2" r:id="rId2"/>
  </sheets>
  <definedNames>
    <definedName name="_xlnm.Print_Area" localSheetId="0">'ID'!$A$1:$H$65</definedName>
    <definedName name="_xlnm.Print_Area" localSheetId="1">'WA'!$A$1:$H$65</definedName>
  </definedNames>
  <calcPr fullCalcOnLoad="1"/>
</workbook>
</file>

<file path=xl/sharedStrings.xml><?xml version="1.0" encoding="utf-8"?>
<sst xmlns="http://schemas.openxmlformats.org/spreadsheetml/2006/main" count="165" uniqueCount="60">
  <si>
    <t>Non-Labor</t>
  </si>
  <si>
    <t>Labor</t>
  </si>
  <si>
    <t>Description</t>
  </si>
  <si>
    <t>Idaho</t>
  </si>
  <si>
    <t xml:space="preserve">     TOTAL</t>
  </si>
  <si>
    <t>TOTAL</t>
  </si>
  <si>
    <t>Security/Compliance</t>
  </si>
  <si>
    <t>Automated Meter Reading Network</t>
  </si>
  <si>
    <t>Enterprise Vice Portal Application Hosting Fees</t>
  </si>
  <si>
    <t>New Work Management System</t>
  </si>
  <si>
    <t>Crew Call Out Application Hosting Fee</t>
  </si>
  <si>
    <t>Wireless Wide-Area-Network</t>
  </si>
  <si>
    <t>Outage Mgmt &amp; Construction Design Application Support</t>
  </si>
  <si>
    <t>WEB Application Support</t>
  </si>
  <si>
    <t>New Mobile Dispatch Application - Electric</t>
  </si>
  <si>
    <t>Mobile Dispatch Application - Gas (Technical Support)</t>
  </si>
  <si>
    <t>Infrastructure Growth/Expansion (hardware, network, etc.)</t>
  </si>
  <si>
    <t>New Spokane Valley Call Center Recurring Costs</t>
  </si>
  <si>
    <t>New Software License Fees (Ultimate, IEE, etc.)</t>
  </si>
  <si>
    <t>Annual Increases for Existing Software License/Maintenance Fees</t>
  </si>
  <si>
    <t>Annual Increases for Existing Hardware Maintenance Fees</t>
  </si>
  <si>
    <t>New Hardware Maintenance Fees</t>
  </si>
  <si>
    <t>Common Gas</t>
  </si>
  <si>
    <t>Common Gas All</t>
  </si>
  <si>
    <t>Common All</t>
  </si>
  <si>
    <t>Allocation</t>
  </si>
  <si>
    <t>ID only - E&amp;G</t>
  </si>
  <si>
    <t>Common Electric</t>
  </si>
  <si>
    <t>ID EL/GS</t>
  </si>
  <si>
    <t xml:space="preserve">WA </t>
  </si>
  <si>
    <t>ID</t>
  </si>
  <si>
    <t>Common Gas Allocation (note 8)</t>
  </si>
  <si>
    <t>Electric</t>
  </si>
  <si>
    <t>Gas North</t>
  </si>
  <si>
    <t>OR Gas</t>
  </si>
  <si>
    <t>(Note 4)</t>
  </si>
  <si>
    <t>(Note 7; 4)</t>
  </si>
  <si>
    <t>(Note 8; 4)</t>
  </si>
  <si>
    <t>(Note 9)</t>
  </si>
  <si>
    <t xml:space="preserve">Common All Allocation (note 7) </t>
  </si>
  <si>
    <t>Common North Allocation (note 9)</t>
  </si>
  <si>
    <t>WA gas</t>
  </si>
  <si>
    <t>ID gas</t>
  </si>
  <si>
    <t>Gas</t>
  </si>
  <si>
    <t>ID Electric</t>
  </si>
  <si>
    <t>ID Gas</t>
  </si>
  <si>
    <t>WA electric</t>
  </si>
  <si>
    <t>ID electric</t>
  </si>
  <si>
    <t>Total Electric ID</t>
  </si>
  <si>
    <t>Total Electric WA</t>
  </si>
  <si>
    <t>Total Gas WA</t>
  </si>
  <si>
    <t>Total Gas ID</t>
  </si>
  <si>
    <t>Total OR</t>
  </si>
  <si>
    <t>PRO FORMA INFORMATION SERVICES - (INCREMENTAL 2010 EXPENSE)</t>
  </si>
  <si>
    <t>WA/ID Allocation (note 4) - Electric</t>
  </si>
  <si>
    <t>WA/ID Allocation (note 4) - Gas</t>
  </si>
  <si>
    <t>Expense starts in 2009</t>
  </si>
  <si>
    <t>Expense starts in 2010</t>
  </si>
  <si>
    <t>Late 2010, excluded for ID</t>
  </si>
  <si>
    <t>PRO FORMA INFORMATION SERVICES - (INCREMENTAL 2009/2010 EXPENSE)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</si>
</sst>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%"/>
    <numFmt numFmtId="167" formatCode="&quot;$&quot;#,##0.000_);\(&quot;$&quot;#,##0.000\)"/>
    <numFmt numFmtId="168" formatCode="&quot;$&quot;#,##0.0_);\(&quot;$&quot;#,##0.0\)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/>
    </xf>
    <xf numFmtId="5" fontId="2" fillId="2" borderId="1" xfId="17" applyNumberFormat="1" applyFont="1" applyFill="1" applyBorder="1" applyAlignment="1">
      <alignment/>
    </xf>
    <xf numFmtId="42" fontId="2" fillId="2" borderId="1" xfId="17" applyNumberFormat="1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165" fontId="2" fillId="2" borderId="1" xfId="17" applyNumberFormat="1" applyFont="1" applyFill="1" applyBorder="1" applyAlignment="1">
      <alignment/>
    </xf>
    <xf numFmtId="5" fontId="0" fillId="0" borderId="0" xfId="0" applyNumberFormat="1" applyAlignment="1">
      <alignment/>
    </xf>
    <xf numFmtId="0" fontId="0" fillId="0" borderId="0" xfId="0" applyAlignment="1">
      <alignment horizontal="right"/>
    </xf>
    <xf numFmtId="5" fontId="2" fillId="0" borderId="0" xfId="17" applyNumberFormat="1" applyFont="1" applyAlignment="1">
      <alignment horizontal="right"/>
    </xf>
    <xf numFmtId="170" fontId="2" fillId="0" borderId="0" xfId="15" applyNumberFormat="1" applyFont="1" applyAlignment="1">
      <alignment/>
    </xf>
    <xf numFmtId="170" fontId="3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70" fontId="2" fillId="0" borderId="0" xfId="15" applyNumberFormat="1" applyFont="1" applyAlignment="1">
      <alignment horizontal="center"/>
    </xf>
    <xf numFmtId="5" fontId="2" fillId="0" borderId="0" xfId="0" applyNumberFormat="1" applyFont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44" fontId="0" fillId="0" borderId="1" xfId="17" applyBorder="1" applyAlignment="1">
      <alignment/>
    </xf>
    <xf numFmtId="5" fontId="0" fillId="0" borderId="1" xfId="17" applyNumberFormat="1" applyBorder="1" applyAlignment="1">
      <alignment/>
    </xf>
    <xf numFmtId="5" fontId="0" fillId="0" borderId="0" xfId="17" applyNumberFormat="1" applyFont="1" applyAlignment="1">
      <alignment/>
    </xf>
    <xf numFmtId="5" fontId="0" fillId="0" borderId="0" xfId="17" applyNumberFormat="1" applyAlignment="1">
      <alignment/>
    </xf>
    <xf numFmtId="5" fontId="0" fillId="0" borderId="1" xfId="17" applyNumberFormat="1" applyFont="1" applyBorder="1" applyAlignment="1">
      <alignment/>
    </xf>
    <xf numFmtId="5" fontId="0" fillId="0" borderId="0" xfId="17" applyNumberFormat="1" applyFont="1" applyAlignment="1">
      <alignment horizontal="center"/>
    </xf>
    <xf numFmtId="166" fontId="0" fillId="0" borderId="0" xfId="17" applyNumberFormat="1" applyAlignment="1">
      <alignment/>
    </xf>
    <xf numFmtId="170" fontId="0" fillId="0" borderId="0" xfId="15" applyNumberFormat="1" applyAlignment="1">
      <alignment/>
    </xf>
    <xf numFmtId="5" fontId="0" fillId="2" borderId="0" xfId="17" applyNumberFormat="1" applyFill="1" applyAlignment="1">
      <alignment horizontal="right"/>
    </xf>
    <xf numFmtId="5" fontId="0" fillId="2" borderId="0" xfId="17" applyNumberFormat="1" applyFill="1" applyAlignment="1">
      <alignment/>
    </xf>
    <xf numFmtId="170" fontId="0" fillId="2" borderId="0" xfId="15" applyNumberFormat="1" applyFill="1" applyAlignment="1">
      <alignment/>
    </xf>
    <xf numFmtId="5" fontId="0" fillId="0" borderId="0" xfId="17" applyNumberFormat="1" applyFont="1" applyAlignment="1">
      <alignment horizontal="right"/>
    </xf>
    <xf numFmtId="166" fontId="0" fillId="0" borderId="0" xfId="17" applyNumberFormat="1" applyFont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7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0" fontId="0" fillId="0" borderId="7" xfId="0" applyNumberForma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4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0" fontId="2" fillId="0" borderId="4" xfId="0" applyNumberFormat="1" applyFont="1" applyFill="1" applyBorder="1" applyAlignment="1">
      <alignment/>
    </xf>
    <xf numFmtId="0" fontId="2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5" fontId="0" fillId="0" borderId="0" xfId="0" applyNumberFormat="1" applyAlignment="1">
      <alignment horizontal="center"/>
    </xf>
    <xf numFmtId="5" fontId="0" fillId="0" borderId="8" xfId="0" applyNumberFormat="1" applyBorder="1" applyAlignment="1">
      <alignment horizontal="center"/>
    </xf>
    <xf numFmtId="0" fontId="0" fillId="0" borderId="9" xfId="0" applyBorder="1" applyAlignment="1">
      <alignment/>
    </xf>
    <xf numFmtId="5" fontId="2" fillId="0" borderId="9" xfId="17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165" fontId="0" fillId="0" borderId="0" xfId="0" applyNumberForma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0" fontId="2" fillId="0" borderId="12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70" fontId="0" fillId="3" borderId="4" xfId="0" applyNumberFormat="1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170" fontId="0" fillId="3" borderId="1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workbookViewId="0" topLeftCell="A36">
      <selection activeCell="B60" activeCellId="1" sqref="B62:D62 B60:D60"/>
    </sheetView>
  </sheetViews>
  <sheetFormatPr defaultColWidth="9.140625" defaultRowHeight="12.75"/>
  <cols>
    <col min="1" max="1" width="57.28125" style="0" bestFit="1" customWidth="1"/>
    <col min="2" max="2" width="12.28125" style="0" customWidth="1"/>
    <col min="3" max="3" width="11.57421875" style="0" customWidth="1"/>
    <col min="4" max="4" width="10.7109375" style="0" customWidth="1"/>
    <col min="5" max="5" width="15.57421875" style="0" bestFit="1" customWidth="1"/>
    <col min="6" max="6" width="13.140625" style="0" customWidth="1"/>
    <col min="7" max="7" width="12.421875" style="0" customWidth="1"/>
    <col min="8" max="8" width="15.421875" style="0" bestFit="1" customWidth="1"/>
  </cols>
  <sheetData>
    <row r="1" ht="12.75">
      <c r="A1" s="18" t="s">
        <v>59</v>
      </c>
    </row>
    <row r="3" spans="1:8" ht="38.25">
      <c r="A3" s="1" t="s">
        <v>2</v>
      </c>
      <c r="B3" s="1" t="s">
        <v>0</v>
      </c>
      <c r="C3" s="1" t="s">
        <v>1</v>
      </c>
      <c r="D3" s="1" t="s">
        <v>3</v>
      </c>
      <c r="E3" s="1" t="s">
        <v>5</v>
      </c>
      <c r="F3" s="44" t="s">
        <v>56</v>
      </c>
      <c r="G3" s="44" t="s">
        <v>57</v>
      </c>
      <c r="H3" s="6" t="s">
        <v>25</v>
      </c>
    </row>
    <row r="4" spans="1:8" ht="12.75">
      <c r="A4" s="2" t="s">
        <v>15</v>
      </c>
      <c r="B4" s="19">
        <v>0</v>
      </c>
      <c r="C4" s="20">
        <v>80000</v>
      </c>
      <c r="D4" s="19">
        <v>0</v>
      </c>
      <c r="E4" s="20">
        <f>SUM(B4:D4)</f>
        <v>80000</v>
      </c>
      <c r="F4" s="46">
        <f>E4</f>
        <v>80000</v>
      </c>
      <c r="H4" s="21" t="s">
        <v>23</v>
      </c>
    </row>
    <row r="5" spans="1:8" ht="12.75">
      <c r="A5" s="2" t="s">
        <v>12</v>
      </c>
      <c r="B5" s="19">
        <v>0</v>
      </c>
      <c r="C5" s="20">
        <v>160000</v>
      </c>
      <c r="D5" s="19">
        <v>0</v>
      </c>
      <c r="E5" s="20">
        <f>SUM(B5:D5)</f>
        <v>160000</v>
      </c>
      <c r="F5" s="46">
        <f>E5</f>
        <v>160000</v>
      </c>
      <c r="H5" s="21" t="s">
        <v>24</v>
      </c>
    </row>
    <row r="6" spans="1:8" ht="12.75">
      <c r="A6" s="2" t="s">
        <v>13</v>
      </c>
      <c r="B6" s="19">
        <v>0</v>
      </c>
      <c r="C6" s="20">
        <v>320000</v>
      </c>
      <c r="D6" s="19">
        <v>0</v>
      </c>
      <c r="E6" s="20">
        <f>SUM(B6:D6)</f>
        <v>320000</v>
      </c>
      <c r="F6" s="46">
        <f>E6</f>
        <v>320000</v>
      </c>
      <c r="H6" s="21" t="s">
        <v>24</v>
      </c>
    </row>
    <row r="7" spans="1:8" ht="12.75">
      <c r="A7" s="2"/>
      <c r="B7" s="19"/>
      <c r="C7" s="20"/>
      <c r="D7" s="19"/>
      <c r="E7" s="20"/>
      <c r="F7" s="45"/>
      <c r="H7" s="22"/>
    </row>
    <row r="8" spans="1:8" ht="12.75">
      <c r="A8" s="2" t="s">
        <v>10</v>
      </c>
      <c r="B8" s="20">
        <v>120000</v>
      </c>
      <c r="C8" s="19">
        <v>0</v>
      </c>
      <c r="D8" s="19">
        <v>0</v>
      </c>
      <c r="E8" s="20">
        <f>SUM(B8:D8)</f>
        <v>120000</v>
      </c>
      <c r="F8" s="46">
        <f>E8</f>
        <v>120000</v>
      </c>
      <c r="H8" s="21" t="s">
        <v>24</v>
      </c>
    </row>
    <row r="9" spans="1:8" ht="12.75">
      <c r="A9" s="2" t="s">
        <v>8</v>
      </c>
      <c r="B9" s="20">
        <v>331000</v>
      </c>
      <c r="C9" s="19">
        <v>0</v>
      </c>
      <c r="D9" s="19">
        <v>0</v>
      </c>
      <c r="E9" s="20">
        <f>SUM(B9:D9)</f>
        <v>331000</v>
      </c>
      <c r="F9" s="46">
        <f>E9</f>
        <v>331000</v>
      </c>
      <c r="H9" s="21" t="s">
        <v>24</v>
      </c>
    </row>
    <row r="10" spans="1:8" ht="12.75">
      <c r="A10" s="2"/>
      <c r="B10" s="20"/>
      <c r="C10" s="19"/>
      <c r="D10" s="19"/>
      <c r="E10" s="20"/>
      <c r="F10" s="45"/>
      <c r="H10" s="22"/>
    </row>
    <row r="11" spans="1:8" ht="12.75">
      <c r="A11" s="2" t="s">
        <v>9</v>
      </c>
      <c r="B11" s="20">
        <v>800000</v>
      </c>
      <c r="C11" s="20">
        <v>320000</v>
      </c>
      <c r="D11" s="19">
        <v>0</v>
      </c>
      <c r="E11" s="20">
        <f>SUM(B11:D11)</f>
        <v>1120000</v>
      </c>
      <c r="F11" s="45"/>
      <c r="G11" s="46">
        <f>E11</f>
        <v>1120000</v>
      </c>
      <c r="H11" s="21" t="s">
        <v>24</v>
      </c>
    </row>
    <row r="12" spans="1:8" ht="12.75">
      <c r="A12" s="2" t="s">
        <v>14</v>
      </c>
      <c r="B12" s="20">
        <v>235000</v>
      </c>
      <c r="C12" s="20">
        <v>160000</v>
      </c>
      <c r="D12" s="19">
        <v>0</v>
      </c>
      <c r="E12" s="20">
        <f>SUM(B12:D12)</f>
        <v>395000</v>
      </c>
      <c r="F12" s="46">
        <f>E12</f>
        <v>395000</v>
      </c>
      <c r="H12" s="21" t="s">
        <v>27</v>
      </c>
    </row>
    <row r="13" spans="1:8" ht="12.75">
      <c r="A13" s="2"/>
      <c r="B13" s="20"/>
      <c r="C13" s="20"/>
      <c r="D13" s="19"/>
      <c r="E13" s="20"/>
      <c r="F13" s="45"/>
      <c r="H13" s="22"/>
    </row>
    <row r="14" spans="1:8" ht="12.75">
      <c r="A14" s="2" t="s">
        <v>16</v>
      </c>
      <c r="B14" s="23">
        <v>138000</v>
      </c>
      <c r="C14" s="19">
        <v>0</v>
      </c>
      <c r="D14" s="19">
        <v>0</v>
      </c>
      <c r="E14" s="20">
        <f>SUM(B14:D14)</f>
        <v>138000</v>
      </c>
      <c r="F14" s="46">
        <f aca="true" t="shared" si="0" ref="F14:F24">E14</f>
        <v>138000</v>
      </c>
      <c r="H14" s="21" t="s">
        <v>24</v>
      </c>
    </row>
    <row r="15" spans="1:8" ht="12.75">
      <c r="A15" s="2" t="s">
        <v>18</v>
      </c>
      <c r="B15" s="23">
        <v>131000</v>
      </c>
      <c r="C15" s="19"/>
      <c r="D15" s="19"/>
      <c r="E15" s="20">
        <f>SUM(B15:D15)</f>
        <v>131000</v>
      </c>
      <c r="F15" s="46">
        <f t="shared" si="0"/>
        <v>131000</v>
      </c>
      <c r="H15" s="21" t="s">
        <v>24</v>
      </c>
    </row>
    <row r="16" spans="1:8" ht="12.75">
      <c r="A16" s="2" t="s">
        <v>21</v>
      </c>
      <c r="B16" s="23">
        <v>120000</v>
      </c>
      <c r="C16" s="19"/>
      <c r="D16" s="19"/>
      <c r="E16" s="20">
        <f>SUM(B16:D16)</f>
        <v>120000</v>
      </c>
      <c r="F16" s="46">
        <f t="shared" si="0"/>
        <v>120000</v>
      </c>
      <c r="H16" s="21" t="s">
        <v>24</v>
      </c>
    </row>
    <row r="17" spans="1:8" ht="12.75">
      <c r="A17" s="2" t="s">
        <v>19</v>
      </c>
      <c r="B17" s="20">
        <v>146000</v>
      </c>
      <c r="C17" s="19">
        <v>0</v>
      </c>
      <c r="D17" s="19">
        <v>0</v>
      </c>
      <c r="E17" s="20">
        <f>SUM(B17:D17)</f>
        <v>146000</v>
      </c>
      <c r="F17" s="46">
        <f t="shared" si="0"/>
        <v>146000</v>
      </c>
      <c r="H17" s="21" t="s">
        <v>24</v>
      </c>
    </row>
    <row r="18" spans="1:8" ht="12.75">
      <c r="A18" s="2" t="s">
        <v>20</v>
      </c>
      <c r="B18" s="20">
        <v>141000</v>
      </c>
      <c r="C18" s="19">
        <v>0</v>
      </c>
      <c r="D18" s="19">
        <v>0</v>
      </c>
      <c r="E18" s="20">
        <f>SUM(B18:D18)</f>
        <v>141000</v>
      </c>
      <c r="F18" s="46">
        <f t="shared" si="0"/>
        <v>141000</v>
      </c>
      <c r="H18" s="21" t="s">
        <v>24</v>
      </c>
    </row>
    <row r="19" ht="12.75">
      <c r="F19" s="45"/>
    </row>
    <row r="20" spans="1:8" ht="12.75">
      <c r="A20" s="2" t="s">
        <v>17</v>
      </c>
      <c r="B20" s="20">
        <v>51000</v>
      </c>
      <c r="C20" s="19">
        <v>0</v>
      </c>
      <c r="D20" s="19">
        <v>0</v>
      </c>
      <c r="E20" s="20">
        <f>SUM(B20:D20)</f>
        <v>51000</v>
      </c>
      <c r="F20" s="46">
        <f t="shared" si="0"/>
        <v>51000</v>
      </c>
      <c r="H20" s="21" t="s">
        <v>24</v>
      </c>
    </row>
    <row r="21" spans="1:8" ht="12.75">
      <c r="A21" s="2" t="s">
        <v>7</v>
      </c>
      <c r="B21" s="19">
        <v>0</v>
      </c>
      <c r="C21" s="19">
        <v>0</v>
      </c>
      <c r="D21" s="20">
        <v>50400</v>
      </c>
      <c r="E21" s="20">
        <f>SUM(B21:D21)</f>
        <v>50400</v>
      </c>
      <c r="F21" s="46">
        <f t="shared" si="0"/>
        <v>50400</v>
      </c>
      <c r="H21" s="21" t="s">
        <v>26</v>
      </c>
    </row>
    <row r="22" spans="1:8" ht="12.75">
      <c r="A22" s="2" t="s">
        <v>11</v>
      </c>
      <c r="B22" s="20">
        <v>174000</v>
      </c>
      <c r="C22" s="19">
        <v>0</v>
      </c>
      <c r="D22" s="19">
        <v>0</v>
      </c>
      <c r="E22" s="20">
        <f>SUM(B22:D22)</f>
        <v>174000</v>
      </c>
      <c r="F22" s="46">
        <f t="shared" si="0"/>
        <v>174000</v>
      </c>
      <c r="H22" s="21" t="s">
        <v>24</v>
      </c>
    </row>
    <row r="23" ht="12.75">
      <c r="F23" s="45"/>
    </row>
    <row r="24" spans="1:8" ht="12.75">
      <c r="A24" s="2" t="s">
        <v>6</v>
      </c>
      <c r="B24" s="19">
        <v>80000</v>
      </c>
      <c r="C24" s="20">
        <v>160000</v>
      </c>
      <c r="D24" s="19">
        <v>0</v>
      </c>
      <c r="E24" s="20">
        <f>SUM(B24:D24)</f>
        <v>240000</v>
      </c>
      <c r="F24" s="47">
        <f t="shared" si="0"/>
        <v>240000</v>
      </c>
      <c r="G24" s="48"/>
      <c r="H24" s="21" t="s">
        <v>24</v>
      </c>
    </row>
    <row r="26" spans="1:7" ht="12.75">
      <c r="A26" s="3" t="s">
        <v>4</v>
      </c>
      <c r="B26" s="5">
        <f>SUM(B4:B25)</f>
        <v>2467000</v>
      </c>
      <c r="C26" s="4">
        <f>SUM(C4:C25)</f>
        <v>1200000</v>
      </c>
      <c r="D26" s="7">
        <f>SUM(D4:D25)</f>
        <v>50400</v>
      </c>
      <c r="E26" s="5">
        <f>SUM(B26:D26)</f>
        <v>3717400</v>
      </c>
      <c r="F26" s="7">
        <f>SUM(F4:F25)</f>
        <v>2597400</v>
      </c>
      <c r="G26" s="7">
        <f>SUM(G4:G25)</f>
        <v>1120000</v>
      </c>
    </row>
    <row r="27" spans="2:7" ht="26.25" customHeight="1">
      <c r="B27" s="22"/>
      <c r="C27" s="22"/>
      <c r="D27" s="22"/>
      <c r="E27" s="22"/>
      <c r="F27" s="22"/>
      <c r="G27" s="50" t="s">
        <v>58</v>
      </c>
    </row>
    <row r="28" spans="3:6" ht="26.25" customHeight="1">
      <c r="C28" s="49" t="s">
        <v>27</v>
      </c>
      <c r="D28" s="49" t="s">
        <v>22</v>
      </c>
      <c r="E28" s="49" t="s">
        <v>24</v>
      </c>
      <c r="F28" s="49" t="s">
        <v>28</v>
      </c>
    </row>
    <row r="29" spans="2:6" ht="12.75">
      <c r="B29" s="22">
        <f>SUM(C29:F29)</f>
        <v>2597400</v>
      </c>
      <c r="C29" s="22">
        <f>F12</f>
        <v>395000</v>
      </c>
      <c r="D29" s="22">
        <f>F4</f>
        <v>80000</v>
      </c>
      <c r="E29" s="22">
        <f>F5+F6+F8+F9+F11+F14+F15+F16+F17+F18+F20+F22+F24</f>
        <v>2072000</v>
      </c>
      <c r="F29" s="8">
        <f>F21</f>
        <v>50400</v>
      </c>
    </row>
    <row r="30" spans="3:6" ht="12.75">
      <c r="C30" s="24" t="s">
        <v>35</v>
      </c>
      <c r="D30" s="21" t="s">
        <v>37</v>
      </c>
      <c r="E30" s="21" t="s">
        <v>36</v>
      </c>
      <c r="F30" s="24" t="s">
        <v>38</v>
      </c>
    </row>
    <row r="31" spans="2:6" ht="12.75">
      <c r="B31" s="22"/>
      <c r="C31" s="22"/>
      <c r="D31" s="22"/>
      <c r="E31" s="22"/>
      <c r="F31" s="22"/>
    </row>
    <row r="32" spans="1:6" ht="12.75">
      <c r="A32" s="10" t="s">
        <v>54</v>
      </c>
      <c r="B32" s="22"/>
      <c r="C32" s="13" t="s">
        <v>32</v>
      </c>
      <c r="D32" s="22"/>
      <c r="E32" s="22"/>
      <c r="F32" s="22"/>
    </row>
    <row r="33" spans="1:6" ht="12.75">
      <c r="A33" s="10" t="s">
        <v>29</v>
      </c>
      <c r="B33" s="25">
        <v>0.65097</v>
      </c>
      <c r="C33" s="11">
        <f>C29*B33</f>
        <v>257133.15000000002</v>
      </c>
      <c r="D33" s="26"/>
      <c r="E33" s="26"/>
      <c r="F33" s="22"/>
    </row>
    <row r="34" spans="1:6" ht="12.75">
      <c r="A34" s="10" t="s">
        <v>30</v>
      </c>
      <c r="B34" s="25">
        <v>0.34903</v>
      </c>
      <c r="C34" s="11">
        <f>C29*B34</f>
        <v>137866.85</v>
      </c>
      <c r="D34" s="26"/>
      <c r="E34" s="26"/>
      <c r="F34" s="22"/>
    </row>
    <row r="35" spans="1:6" ht="12.75">
      <c r="A35" s="10" t="s">
        <v>55</v>
      </c>
      <c r="B35" s="25"/>
      <c r="C35" s="11"/>
      <c r="D35" s="26"/>
      <c r="E35" s="26"/>
      <c r="F35" s="22"/>
    </row>
    <row r="36" spans="1:6" ht="12.75">
      <c r="A36" s="10" t="s">
        <v>29</v>
      </c>
      <c r="B36" s="25">
        <v>0.67505</v>
      </c>
      <c r="C36" s="11"/>
      <c r="D36" s="26"/>
      <c r="E36" s="26"/>
      <c r="F36" s="22"/>
    </row>
    <row r="37" spans="1:6" ht="12.75">
      <c r="A37" s="10" t="s">
        <v>30</v>
      </c>
      <c r="B37" s="25">
        <v>0.32495</v>
      </c>
      <c r="C37" s="11"/>
      <c r="D37" s="26"/>
      <c r="E37" s="26"/>
      <c r="F37" s="22"/>
    </row>
    <row r="38" spans="1:6" ht="5.25" customHeight="1">
      <c r="A38" s="27"/>
      <c r="B38" s="28"/>
      <c r="C38" s="29"/>
      <c r="D38" s="29"/>
      <c r="E38" s="29"/>
      <c r="F38" s="22"/>
    </row>
    <row r="39" spans="1:6" ht="12.75">
      <c r="A39" s="10" t="s">
        <v>31</v>
      </c>
      <c r="B39" s="22"/>
      <c r="C39" s="26"/>
      <c r="E39" s="26"/>
      <c r="F39" s="22"/>
    </row>
    <row r="40" spans="1:6" ht="12.75">
      <c r="A40" s="30" t="s">
        <v>32</v>
      </c>
      <c r="B40" s="25">
        <v>0</v>
      </c>
      <c r="C40" s="26"/>
      <c r="D40" s="26"/>
      <c r="E40" s="26"/>
      <c r="F40" s="22"/>
    </row>
    <row r="41" spans="1:5" ht="12.75">
      <c r="A41" s="30" t="s">
        <v>33</v>
      </c>
      <c r="B41" s="25">
        <v>0.68157</v>
      </c>
      <c r="C41" s="26"/>
      <c r="D41" s="12">
        <f>D29*B41</f>
        <v>54525.6</v>
      </c>
      <c r="E41" s="26"/>
    </row>
    <row r="42" spans="1:5" ht="12.75">
      <c r="A42" s="30" t="s">
        <v>34</v>
      </c>
      <c r="B42" s="31">
        <v>0.31843</v>
      </c>
      <c r="C42" s="26"/>
      <c r="D42" s="12">
        <f>D29*B42</f>
        <v>25474.399999999998</v>
      </c>
      <c r="E42" s="26"/>
    </row>
    <row r="43" spans="1:5" ht="12.75">
      <c r="A43" s="30"/>
      <c r="B43" s="31"/>
      <c r="C43" s="26"/>
      <c r="D43" s="14" t="s">
        <v>43</v>
      </c>
      <c r="E43" s="26"/>
    </row>
    <row r="44" spans="1:5" ht="12.75">
      <c r="A44" s="9"/>
      <c r="C44" s="11" t="s">
        <v>41</v>
      </c>
      <c r="D44" s="11">
        <f>D41*B36</f>
        <v>36807.50628</v>
      </c>
      <c r="E44" s="26"/>
    </row>
    <row r="45" spans="1:5" ht="12.75">
      <c r="A45" s="9"/>
      <c r="C45" s="11" t="s">
        <v>42</v>
      </c>
      <c r="D45" s="11">
        <f>D41*B37</f>
        <v>17718.09372</v>
      </c>
      <c r="E45" s="26"/>
    </row>
    <row r="46" spans="1:5" ht="5.25" customHeight="1">
      <c r="A46" s="16"/>
      <c r="B46" s="17"/>
      <c r="C46" s="29"/>
      <c r="D46" s="29"/>
      <c r="E46" s="29"/>
    </row>
    <row r="47" spans="1:5" ht="12.75">
      <c r="A47" s="10" t="s">
        <v>39</v>
      </c>
      <c r="C47" s="26"/>
      <c r="D47" s="26"/>
      <c r="E47" s="26"/>
    </row>
    <row r="48" spans="1:5" ht="12.75">
      <c r="A48" s="30" t="s">
        <v>32</v>
      </c>
      <c r="B48" s="25">
        <v>0.7196</v>
      </c>
      <c r="C48" s="26"/>
      <c r="D48" s="26"/>
      <c r="E48" s="12">
        <f>E29*B48</f>
        <v>1491011.2</v>
      </c>
    </row>
    <row r="49" spans="1:5" ht="12.75">
      <c r="A49" s="30" t="s">
        <v>33</v>
      </c>
      <c r="B49" s="25">
        <v>0.1918</v>
      </c>
      <c r="C49" s="26"/>
      <c r="D49" s="26"/>
      <c r="E49" s="12">
        <f>E29*B49</f>
        <v>397409.6</v>
      </c>
    </row>
    <row r="50" spans="1:5" ht="12.75">
      <c r="A50" s="30" t="s">
        <v>34</v>
      </c>
      <c r="B50" s="31">
        <v>0.0886</v>
      </c>
      <c r="C50" s="26"/>
      <c r="D50" s="26"/>
      <c r="E50" s="12">
        <f>E29*B50</f>
        <v>183579.19999999998</v>
      </c>
    </row>
    <row r="51" spans="1:5" ht="12.75">
      <c r="A51" s="9"/>
      <c r="C51" s="26"/>
      <c r="D51" s="11" t="s">
        <v>46</v>
      </c>
      <c r="E51" s="11">
        <f>E48*B33</f>
        <v>970603.560864</v>
      </c>
    </row>
    <row r="52" spans="1:5" ht="12.75">
      <c r="A52" s="9"/>
      <c r="C52" s="26"/>
      <c r="D52" s="11" t="s">
        <v>47</v>
      </c>
      <c r="E52" s="11">
        <f>E48*B34</f>
        <v>520407.639136</v>
      </c>
    </row>
    <row r="53" spans="1:5" ht="12.75">
      <c r="A53" s="9"/>
      <c r="C53" s="26"/>
      <c r="D53" s="11" t="s">
        <v>41</v>
      </c>
      <c r="E53" s="11">
        <f>E49*B36</f>
        <v>268271.35048</v>
      </c>
    </row>
    <row r="54" spans="1:5" ht="12.75">
      <c r="A54" s="9"/>
      <c r="C54" s="26"/>
      <c r="D54" s="11" t="s">
        <v>42</v>
      </c>
      <c r="E54" s="11">
        <f>E49*B37</f>
        <v>129138.24952</v>
      </c>
    </row>
    <row r="55" spans="1:5" ht="5.25" customHeight="1">
      <c r="A55" s="16"/>
      <c r="B55" s="17"/>
      <c r="C55" s="29"/>
      <c r="D55" s="29"/>
      <c r="E55" s="29"/>
    </row>
    <row r="56" spans="1:5" ht="12.75">
      <c r="A56" s="10" t="s">
        <v>40</v>
      </c>
      <c r="C56" s="26"/>
      <c r="D56" s="26"/>
      <c r="E56" s="26"/>
    </row>
    <row r="57" spans="1:6" ht="12.75">
      <c r="A57" s="30" t="s">
        <v>32</v>
      </c>
      <c r="B57" s="25">
        <v>0.79122</v>
      </c>
      <c r="C57" s="26"/>
      <c r="D57" s="26"/>
      <c r="E57" s="11" t="s">
        <v>44</v>
      </c>
      <c r="F57" s="15">
        <f>F29*B57</f>
        <v>39877.488000000005</v>
      </c>
    </row>
    <row r="58" spans="1:6" ht="12.75">
      <c r="A58" s="30" t="s">
        <v>33</v>
      </c>
      <c r="B58" s="25">
        <v>0.20878</v>
      </c>
      <c r="C58" s="26"/>
      <c r="D58" s="26"/>
      <c r="E58" s="11" t="s">
        <v>45</v>
      </c>
      <c r="F58" s="15">
        <f>F29*B58</f>
        <v>10522.511999999999</v>
      </c>
    </row>
    <row r="59" spans="2:3" ht="13.5" thickBot="1">
      <c r="B59" s="21"/>
      <c r="C59" s="31"/>
    </row>
    <row r="60" spans="2:4" ht="12.75">
      <c r="B60" s="58" t="s">
        <v>49</v>
      </c>
      <c r="C60" s="59"/>
      <c r="D60" s="60">
        <f>C33+E51</f>
        <v>1227736.710864</v>
      </c>
    </row>
    <row r="61" spans="2:4" ht="12.75">
      <c r="B61" s="41" t="s">
        <v>48</v>
      </c>
      <c r="C61" s="42"/>
      <c r="D61" s="43">
        <f>C34+E52+F57</f>
        <v>698151.9771360001</v>
      </c>
    </row>
    <row r="62" spans="2:4" ht="12.75">
      <c r="B62" s="55" t="s">
        <v>50</v>
      </c>
      <c r="C62" s="56"/>
      <c r="D62" s="57">
        <f>D44+E53</f>
        <v>305078.85676</v>
      </c>
    </row>
    <row r="63" spans="2:4" ht="12.75">
      <c r="B63" s="41" t="s">
        <v>51</v>
      </c>
      <c r="C63" s="42"/>
      <c r="D63" s="43">
        <f>D45+E54+F58</f>
        <v>157378.85523999998</v>
      </c>
    </row>
    <row r="64" spans="2:4" ht="12.75">
      <c r="B64" s="32" t="s">
        <v>52</v>
      </c>
      <c r="C64" s="33"/>
      <c r="D64" s="34">
        <f>E50+D42</f>
        <v>209053.59999999998</v>
      </c>
    </row>
    <row r="65" spans="2:4" ht="13.5" thickBot="1">
      <c r="B65" s="35"/>
      <c r="C65" s="36"/>
      <c r="D65" s="37">
        <f>SUM(D60:D64)</f>
        <v>2597400</v>
      </c>
    </row>
  </sheetData>
  <printOptions horizontalCentered="1"/>
  <pageMargins left="0.61" right="0.31" top="0.87" bottom="1" header="0.5" footer="0.5"/>
  <pageSetup fitToHeight="1" fitToWidth="1" horizontalDpi="600" verticalDpi="600" orientation="portrait" scale="65" r:id="rId1"/>
  <headerFooter alignWithMargins="0">
    <oddHeader>&amp;CInformation Services
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7.28125" style="0" bestFit="1" customWidth="1"/>
    <col min="2" max="2" width="14.421875" style="0" customWidth="1"/>
    <col min="3" max="3" width="12.7109375" style="0" customWidth="1"/>
    <col min="4" max="4" width="12.421875" style="0" customWidth="1"/>
    <col min="5" max="5" width="15.57421875" style="0" bestFit="1" customWidth="1"/>
    <col min="6" max="6" width="13.140625" style="0" customWidth="1"/>
    <col min="7" max="7" width="12.421875" style="0" customWidth="1"/>
    <col min="8" max="8" width="15.421875" style="0" bestFit="1" customWidth="1"/>
  </cols>
  <sheetData>
    <row r="1" ht="12.75">
      <c r="A1" s="18" t="s">
        <v>53</v>
      </c>
    </row>
    <row r="3" spans="1:8" ht="38.25">
      <c r="A3" s="1" t="s">
        <v>2</v>
      </c>
      <c r="B3" s="1" t="s">
        <v>0</v>
      </c>
      <c r="C3" s="1" t="s">
        <v>1</v>
      </c>
      <c r="D3" s="1" t="s">
        <v>3</v>
      </c>
      <c r="E3" s="1" t="s">
        <v>5</v>
      </c>
      <c r="F3" s="44" t="s">
        <v>56</v>
      </c>
      <c r="G3" s="44" t="s">
        <v>57</v>
      </c>
      <c r="H3" s="6" t="s">
        <v>25</v>
      </c>
    </row>
    <row r="4" spans="1:8" ht="12.75">
      <c r="A4" s="2" t="s">
        <v>15</v>
      </c>
      <c r="B4" s="19">
        <v>0</v>
      </c>
      <c r="C4" s="20">
        <v>80000</v>
      </c>
      <c r="D4" s="19">
        <v>0</v>
      </c>
      <c r="E4" s="20">
        <f>SUM(B4:D4)</f>
        <v>80000</v>
      </c>
      <c r="F4" s="46">
        <f>E4</f>
        <v>80000</v>
      </c>
      <c r="H4" s="21" t="s">
        <v>23</v>
      </c>
    </row>
    <row r="5" spans="1:8" ht="12.75">
      <c r="A5" s="2" t="s">
        <v>12</v>
      </c>
      <c r="B5" s="19">
        <v>0</v>
      </c>
      <c r="C5" s="20">
        <v>160000</v>
      </c>
      <c r="D5" s="19">
        <v>0</v>
      </c>
      <c r="E5" s="20">
        <f>SUM(B5:D5)</f>
        <v>160000</v>
      </c>
      <c r="F5" s="46">
        <f>E5</f>
        <v>160000</v>
      </c>
      <c r="H5" s="21" t="s">
        <v>24</v>
      </c>
    </row>
    <row r="6" spans="1:8" ht="12.75">
      <c r="A6" s="2" t="s">
        <v>13</v>
      </c>
      <c r="B6" s="19">
        <v>0</v>
      </c>
      <c r="C6" s="20">
        <v>320000</v>
      </c>
      <c r="D6" s="19">
        <v>0</v>
      </c>
      <c r="E6" s="20">
        <f>SUM(B6:D6)</f>
        <v>320000</v>
      </c>
      <c r="F6" s="46">
        <f>E6</f>
        <v>320000</v>
      </c>
      <c r="H6" s="21" t="s">
        <v>24</v>
      </c>
    </row>
    <row r="7" spans="1:8" ht="12.75">
      <c r="A7" s="2"/>
      <c r="B7" s="19"/>
      <c r="C7" s="20"/>
      <c r="D7" s="19"/>
      <c r="E7" s="20"/>
      <c r="F7" s="45"/>
      <c r="H7" s="22"/>
    </row>
    <row r="8" spans="1:8" ht="12.75">
      <c r="A8" s="2" t="s">
        <v>10</v>
      </c>
      <c r="B8" s="20">
        <v>120000</v>
      </c>
      <c r="C8" s="19">
        <v>0</v>
      </c>
      <c r="D8" s="19">
        <v>0</v>
      </c>
      <c r="E8" s="20">
        <f>SUM(B8:D8)</f>
        <v>120000</v>
      </c>
      <c r="F8" s="46">
        <f>E8</f>
        <v>120000</v>
      </c>
      <c r="H8" s="21" t="s">
        <v>24</v>
      </c>
    </row>
    <row r="9" spans="1:8" ht="12.75">
      <c r="A9" s="2" t="s">
        <v>8</v>
      </c>
      <c r="B9" s="20">
        <v>331000</v>
      </c>
      <c r="C9" s="19">
        <v>0</v>
      </c>
      <c r="D9" s="19">
        <v>0</v>
      </c>
      <c r="E9" s="20">
        <f>SUM(B9:D9)</f>
        <v>331000</v>
      </c>
      <c r="F9" s="46">
        <f>E9</f>
        <v>331000</v>
      </c>
      <c r="H9" s="21" t="s">
        <v>24</v>
      </c>
    </row>
    <row r="10" spans="1:8" ht="12.75">
      <c r="A10" s="2"/>
      <c r="B10" s="20"/>
      <c r="C10" s="19"/>
      <c r="D10" s="19"/>
      <c r="E10" s="20"/>
      <c r="F10" s="45"/>
      <c r="H10" s="22"/>
    </row>
    <row r="11" spans="1:8" ht="12.75">
      <c r="A11" s="2" t="s">
        <v>9</v>
      </c>
      <c r="B11" s="20">
        <v>800000</v>
      </c>
      <c r="C11" s="20">
        <v>320000</v>
      </c>
      <c r="D11" s="19">
        <v>0</v>
      </c>
      <c r="E11" s="20">
        <f>SUM(B11:D11)</f>
        <v>1120000</v>
      </c>
      <c r="F11" s="45"/>
      <c r="G11" s="46">
        <f>E11</f>
        <v>1120000</v>
      </c>
      <c r="H11" s="21" t="s">
        <v>24</v>
      </c>
    </row>
    <row r="12" spans="1:8" ht="12.75">
      <c r="A12" s="2" t="s">
        <v>14</v>
      </c>
      <c r="B12" s="20">
        <v>235000</v>
      </c>
      <c r="C12" s="20">
        <v>160000</v>
      </c>
      <c r="D12" s="19">
        <v>0</v>
      </c>
      <c r="E12" s="20">
        <f>SUM(B12:D12)</f>
        <v>395000</v>
      </c>
      <c r="F12" s="46">
        <f>E12</f>
        <v>395000</v>
      </c>
      <c r="H12" s="21" t="s">
        <v>27</v>
      </c>
    </row>
    <row r="13" spans="1:8" ht="12.75">
      <c r="A13" s="2"/>
      <c r="B13" s="20"/>
      <c r="C13" s="20"/>
      <c r="D13" s="19"/>
      <c r="E13" s="20"/>
      <c r="F13" s="45"/>
      <c r="H13" s="22"/>
    </row>
    <row r="14" spans="1:8" ht="12.75">
      <c r="A14" s="2" t="s">
        <v>16</v>
      </c>
      <c r="B14" s="23">
        <v>138000</v>
      </c>
      <c r="C14" s="19">
        <v>0</v>
      </c>
      <c r="D14" s="19">
        <v>0</v>
      </c>
      <c r="E14" s="20">
        <f>SUM(B14:D14)</f>
        <v>138000</v>
      </c>
      <c r="F14" s="46">
        <f aca="true" t="shared" si="0" ref="F14:F24">E14</f>
        <v>138000</v>
      </c>
      <c r="H14" s="21" t="s">
        <v>24</v>
      </c>
    </row>
    <row r="15" spans="1:8" ht="12.75">
      <c r="A15" s="2" t="s">
        <v>18</v>
      </c>
      <c r="B15" s="23">
        <v>131000</v>
      </c>
      <c r="C15" s="19"/>
      <c r="D15" s="19"/>
      <c r="E15" s="20">
        <f>SUM(B15:D15)</f>
        <v>131000</v>
      </c>
      <c r="F15" s="46">
        <f t="shared" si="0"/>
        <v>131000</v>
      </c>
      <c r="H15" s="21" t="s">
        <v>24</v>
      </c>
    </row>
    <row r="16" spans="1:8" ht="12.75">
      <c r="A16" s="2" t="s">
        <v>21</v>
      </c>
      <c r="B16" s="23">
        <v>120000</v>
      </c>
      <c r="C16" s="19"/>
      <c r="D16" s="19"/>
      <c r="E16" s="20">
        <f>SUM(B16:D16)</f>
        <v>120000</v>
      </c>
      <c r="F16" s="46">
        <f t="shared" si="0"/>
        <v>120000</v>
      </c>
      <c r="H16" s="21" t="s">
        <v>24</v>
      </c>
    </row>
    <row r="17" spans="1:8" ht="12.75">
      <c r="A17" s="2" t="s">
        <v>19</v>
      </c>
      <c r="B17" s="20">
        <v>146000</v>
      </c>
      <c r="C17" s="19">
        <v>0</v>
      </c>
      <c r="D17" s="19">
        <v>0</v>
      </c>
      <c r="E17" s="20">
        <f>SUM(B17:D17)</f>
        <v>146000</v>
      </c>
      <c r="F17" s="46">
        <f t="shared" si="0"/>
        <v>146000</v>
      </c>
      <c r="H17" s="21" t="s">
        <v>24</v>
      </c>
    </row>
    <row r="18" spans="1:8" ht="12.75">
      <c r="A18" s="2" t="s">
        <v>20</v>
      </c>
      <c r="B18" s="20">
        <v>141000</v>
      </c>
      <c r="C18" s="19">
        <v>0</v>
      </c>
      <c r="D18" s="19">
        <v>0</v>
      </c>
      <c r="E18" s="20">
        <f>SUM(B18:D18)</f>
        <v>141000</v>
      </c>
      <c r="F18" s="46">
        <f t="shared" si="0"/>
        <v>141000</v>
      </c>
      <c r="H18" s="21" t="s">
        <v>24</v>
      </c>
    </row>
    <row r="19" ht="12.75">
      <c r="F19" s="45"/>
    </row>
    <row r="20" spans="1:8" ht="12.75">
      <c r="A20" s="2" t="s">
        <v>17</v>
      </c>
      <c r="B20" s="20">
        <v>51000</v>
      </c>
      <c r="C20" s="19">
        <v>0</v>
      </c>
      <c r="D20" s="19">
        <v>0</v>
      </c>
      <c r="E20" s="20">
        <f>SUM(B20:D20)</f>
        <v>51000</v>
      </c>
      <c r="F20" s="46">
        <f t="shared" si="0"/>
        <v>51000</v>
      </c>
      <c r="H20" s="21" t="s">
        <v>24</v>
      </c>
    </row>
    <row r="21" spans="1:8" ht="12.75">
      <c r="A21" s="2" t="s">
        <v>7</v>
      </c>
      <c r="B21" s="19">
        <v>0</v>
      </c>
      <c r="C21" s="19">
        <v>0</v>
      </c>
      <c r="D21" s="20">
        <v>50400</v>
      </c>
      <c r="E21" s="20">
        <f>SUM(B21:D21)</f>
        <v>50400</v>
      </c>
      <c r="F21" s="46">
        <f t="shared" si="0"/>
        <v>50400</v>
      </c>
      <c r="H21" s="21" t="s">
        <v>26</v>
      </c>
    </row>
    <row r="22" spans="1:8" ht="12.75">
      <c r="A22" s="2" t="s">
        <v>11</v>
      </c>
      <c r="B22" s="20">
        <v>174000</v>
      </c>
      <c r="C22" s="19">
        <v>0</v>
      </c>
      <c r="D22" s="19">
        <v>0</v>
      </c>
      <c r="E22" s="20">
        <f>SUM(B22:D22)</f>
        <v>174000</v>
      </c>
      <c r="F22" s="46">
        <f t="shared" si="0"/>
        <v>174000</v>
      </c>
      <c r="H22" s="21" t="s">
        <v>24</v>
      </c>
    </row>
    <row r="23" ht="12.75">
      <c r="F23" s="45"/>
    </row>
    <row r="24" spans="1:8" ht="12.75">
      <c r="A24" s="2" t="s">
        <v>6</v>
      </c>
      <c r="B24" s="19">
        <v>80000</v>
      </c>
      <c r="C24" s="20">
        <v>160000</v>
      </c>
      <c r="D24" s="19">
        <v>0</v>
      </c>
      <c r="E24" s="20">
        <f>SUM(B24:D24)</f>
        <v>240000</v>
      </c>
      <c r="F24" s="47">
        <f t="shared" si="0"/>
        <v>240000</v>
      </c>
      <c r="G24" s="48"/>
      <c r="H24" s="21" t="s">
        <v>24</v>
      </c>
    </row>
    <row r="26" spans="1:8" ht="12.75">
      <c r="A26" s="3" t="s">
        <v>4</v>
      </c>
      <c r="B26" s="5">
        <f>SUM(B4:B25)</f>
        <v>2467000</v>
      </c>
      <c r="C26" s="4">
        <f>SUM(C4:C25)</f>
        <v>1200000</v>
      </c>
      <c r="D26" s="7">
        <f>SUM(D4:D25)</f>
        <v>50400</v>
      </c>
      <c r="E26" s="5">
        <f>SUM(B26:D26)</f>
        <v>3717400</v>
      </c>
      <c r="F26" s="7">
        <f>SUM(F4:F25)</f>
        <v>2597400</v>
      </c>
      <c r="G26" s="7">
        <f>SUM(G4:G25)</f>
        <v>1120000</v>
      </c>
      <c r="H26" s="51">
        <f>F26+G26</f>
        <v>3717400</v>
      </c>
    </row>
    <row r="27" spans="2:7" ht="26.25" customHeight="1">
      <c r="B27" s="22"/>
      <c r="C27" s="22"/>
      <c r="D27" s="22"/>
      <c r="E27" s="22"/>
      <c r="F27" s="22"/>
      <c r="G27" s="50"/>
    </row>
    <row r="28" spans="3:6" ht="26.25" customHeight="1">
      <c r="C28" s="49" t="s">
        <v>27</v>
      </c>
      <c r="D28" s="49" t="s">
        <v>22</v>
      </c>
      <c r="E28" s="49" t="s">
        <v>24</v>
      </c>
      <c r="F28" s="49" t="s">
        <v>28</v>
      </c>
    </row>
    <row r="29" spans="2:6" ht="12.75">
      <c r="B29" s="22">
        <f>SUM(C29:F29)</f>
        <v>3717400</v>
      </c>
      <c r="C29" s="22">
        <f>F12</f>
        <v>395000</v>
      </c>
      <c r="D29" s="22">
        <f>F4</f>
        <v>80000</v>
      </c>
      <c r="E29" s="22">
        <f>F5+F6+F8+F9+G11+F14+F15+F16+F17+F18+F20+F22+F24</f>
        <v>3192000</v>
      </c>
      <c r="F29" s="8">
        <f>F21</f>
        <v>50400</v>
      </c>
    </row>
    <row r="30" spans="3:6" ht="12.75">
      <c r="C30" s="24" t="s">
        <v>35</v>
      </c>
      <c r="D30" s="21" t="s">
        <v>37</v>
      </c>
      <c r="E30" s="21" t="s">
        <v>36</v>
      </c>
      <c r="F30" s="24" t="s">
        <v>38</v>
      </c>
    </row>
    <row r="31" spans="2:6" ht="12.75">
      <c r="B31" s="22"/>
      <c r="C31" s="22"/>
      <c r="D31" s="22"/>
      <c r="E31" s="22"/>
      <c r="F31" s="22"/>
    </row>
    <row r="32" spans="1:6" ht="12.75">
      <c r="A32" s="10" t="s">
        <v>54</v>
      </c>
      <c r="B32" s="22"/>
      <c r="C32" s="13" t="s">
        <v>32</v>
      </c>
      <c r="D32" s="22"/>
      <c r="E32" s="22"/>
      <c r="F32" s="22"/>
    </row>
    <row r="33" spans="1:6" ht="12.75">
      <c r="A33" s="10" t="s">
        <v>29</v>
      </c>
      <c r="B33" s="25">
        <v>0.65097</v>
      </c>
      <c r="C33" s="11">
        <f>C29*B33</f>
        <v>257133.15000000002</v>
      </c>
      <c r="D33" s="26"/>
      <c r="E33" s="26"/>
      <c r="F33" s="22"/>
    </row>
    <row r="34" spans="1:6" ht="12.75">
      <c r="A34" s="10" t="s">
        <v>30</v>
      </c>
      <c r="B34" s="25">
        <v>0.34903</v>
      </c>
      <c r="C34" s="11">
        <f>C29*B34</f>
        <v>137866.85</v>
      </c>
      <c r="D34" s="26"/>
      <c r="E34" s="26"/>
      <c r="F34" s="22"/>
    </row>
    <row r="35" spans="1:6" ht="12.75">
      <c r="A35" s="10" t="s">
        <v>55</v>
      </c>
      <c r="B35" s="25"/>
      <c r="C35" s="11"/>
      <c r="D35" s="26"/>
      <c r="E35" s="26"/>
      <c r="F35" s="22"/>
    </row>
    <row r="36" spans="1:6" ht="12.75">
      <c r="A36" s="10" t="s">
        <v>29</v>
      </c>
      <c r="B36" s="25">
        <v>0.67505</v>
      </c>
      <c r="C36" s="11"/>
      <c r="D36" s="26"/>
      <c r="E36" s="26"/>
      <c r="F36" s="22"/>
    </row>
    <row r="37" spans="1:6" ht="12.75">
      <c r="A37" s="10" t="s">
        <v>30</v>
      </c>
      <c r="B37" s="25">
        <v>0.32495</v>
      </c>
      <c r="C37" s="11"/>
      <c r="D37" s="26"/>
      <c r="E37" s="26"/>
      <c r="F37" s="22"/>
    </row>
    <row r="38" spans="1:6" ht="5.25" customHeight="1">
      <c r="A38" s="27"/>
      <c r="B38" s="28"/>
      <c r="C38" s="29"/>
      <c r="D38" s="29"/>
      <c r="E38" s="29"/>
      <c r="F38" s="22"/>
    </row>
    <row r="39" spans="1:6" ht="12.75">
      <c r="A39" s="10" t="s">
        <v>31</v>
      </c>
      <c r="B39" s="22"/>
      <c r="C39" s="26"/>
      <c r="E39" s="26"/>
      <c r="F39" s="22"/>
    </row>
    <row r="40" spans="1:6" ht="12.75">
      <c r="A40" s="30" t="s">
        <v>32</v>
      </c>
      <c r="B40" s="25">
        <v>0</v>
      </c>
      <c r="C40" s="26"/>
      <c r="D40" s="26"/>
      <c r="E40" s="26"/>
      <c r="F40" s="22"/>
    </row>
    <row r="41" spans="1:5" ht="12.75">
      <c r="A41" s="30" t="s">
        <v>33</v>
      </c>
      <c r="B41" s="25">
        <v>0.68157</v>
      </c>
      <c r="C41" s="26"/>
      <c r="D41" s="12">
        <f>D29*B41</f>
        <v>54525.6</v>
      </c>
      <c r="E41" s="26"/>
    </row>
    <row r="42" spans="1:5" ht="12.75">
      <c r="A42" s="30" t="s">
        <v>34</v>
      </c>
      <c r="B42" s="31">
        <v>0.31843</v>
      </c>
      <c r="C42" s="26"/>
      <c r="D42" s="12">
        <f>D29*B42</f>
        <v>25474.399999999998</v>
      </c>
      <c r="E42" s="26"/>
    </row>
    <row r="43" spans="1:5" ht="12.75">
      <c r="A43" s="30"/>
      <c r="B43" s="31"/>
      <c r="C43" s="26"/>
      <c r="D43" s="14" t="s">
        <v>43</v>
      </c>
      <c r="E43" s="26"/>
    </row>
    <row r="44" spans="1:5" ht="12.75">
      <c r="A44" s="9"/>
      <c r="C44" s="11" t="s">
        <v>41</v>
      </c>
      <c r="D44" s="11">
        <f>D41*B36</f>
        <v>36807.50628</v>
      </c>
      <c r="E44" s="26"/>
    </row>
    <row r="45" spans="1:5" ht="12.75">
      <c r="A45" s="9"/>
      <c r="C45" s="11" t="s">
        <v>42</v>
      </c>
      <c r="D45" s="11">
        <f>D41*B37</f>
        <v>17718.09372</v>
      </c>
      <c r="E45" s="26"/>
    </row>
    <row r="46" spans="1:5" ht="5.25" customHeight="1">
      <c r="A46" s="16"/>
      <c r="B46" s="17"/>
      <c r="C46" s="29"/>
      <c r="D46" s="29"/>
      <c r="E46" s="29"/>
    </row>
    <row r="47" spans="1:5" ht="12.75">
      <c r="A47" s="10" t="s">
        <v>39</v>
      </c>
      <c r="C47" s="26"/>
      <c r="D47" s="26"/>
      <c r="E47" s="26"/>
    </row>
    <row r="48" spans="1:5" ht="12.75">
      <c r="A48" s="30" t="s">
        <v>32</v>
      </c>
      <c r="B48" s="25">
        <v>0.7196</v>
      </c>
      <c r="C48" s="26"/>
      <c r="D48" s="26"/>
      <c r="E48" s="12">
        <f>E29*B48</f>
        <v>2296963.2</v>
      </c>
    </row>
    <row r="49" spans="1:5" ht="12.75">
      <c r="A49" s="30" t="s">
        <v>33</v>
      </c>
      <c r="B49" s="25">
        <v>0.1918</v>
      </c>
      <c r="C49" s="26"/>
      <c r="D49" s="26"/>
      <c r="E49" s="12">
        <f>E29*B49</f>
        <v>612225.6</v>
      </c>
    </row>
    <row r="50" spans="1:5" ht="12.75">
      <c r="A50" s="30" t="s">
        <v>34</v>
      </c>
      <c r="B50" s="31">
        <v>0.0886</v>
      </c>
      <c r="C50" s="26"/>
      <c r="D50" s="26"/>
      <c r="E50" s="12">
        <f>E29*B50</f>
        <v>282811.2</v>
      </c>
    </row>
    <row r="51" spans="1:5" ht="12.75">
      <c r="A51" s="9"/>
      <c r="C51" s="26"/>
      <c r="D51" s="11" t="s">
        <v>46</v>
      </c>
      <c r="E51" s="11">
        <f>E48*B33</f>
        <v>1495254.1343040003</v>
      </c>
    </row>
    <row r="52" spans="1:5" ht="12.75">
      <c r="A52" s="9"/>
      <c r="C52" s="26"/>
      <c r="D52" s="11" t="s">
        <v>47</v>
      </c>
      <c r="E52" s="11">
        <f>E48*B34</f>
        <v>801709.0656960001</v>
      </c>
    </row>
    <row r="53" spans="1:5" ht="12.75">
      <c r="A53" s="9"/>
      <c r="C53" s="26"/>
      <c r="D53" s="11" t="s">
        <v>41</v>
      </c>
      <c r="E53" s="11">
        <f>E49*B36</f>
        <v>413282.89128</v>
      </c>
    </row>
    <row r="54" spans="1:5" ht="12.75">
      <c r="A54" s="9"/>
      <c r="C54" s="26"/>
      <c r="D54" s="11" t="s">
        <v>42</v>
      </c>
      <c r="E54" s="11">
        <f>E49*B37</f>
        <v>198942.70872</v>
      </c>
    </row>
    <row r="55" spans="1:5" ht="5.25" customHeight="1">
      <c r="A55" s="16"/>
      <c r="B55" s="17"/>
      <c r="C55" s="29"/>
      <c r="D55" s="29"/>
      <c r="E55" s="29"/>
    </row>
    <row r="56" spans="1:5" ht="12.75">
      <c r="A56" s="10" t="s">
        <v>40</v>
      </c>
      <c r="C56" s="26"/>
      <c r="D56" s="26"/>
      <c r="E56" s="26"/>
    </row>
    <row r="57" spans="1:6" ht="12.75">
      <c r="A57" s="30" t="s">
        <v>32</v>
      </c>
      <c r="B57" s="25">
        <v>0.79122</v>
      </c>
      <c r="C57" s="26"/>
      <c r="D57" s="26"/>
      <c r="E57" s="11" t="s">
        <v>44</v>
      </c>
      <c r="F57" s="15">
        <f>F29*B57</f>
        <v>39877.488000000005</v>
      </c>
    </row>
    <row r="58" spans="1:6" ht="12.75">
      <c r="A58" s="30" t="s">
        <v>33</v>
      </c>
      <c r="B58" s="25">
        <v>0.20878</v>
      </c>
      <c r="C58" s="26"/>
      <c r="D58" s="26"/>
      <c r="E58" s="11" t="s">
        <v>45</v>
      </c>
      <c r="F58" s="15">
        <f>F29*B58</f>
        <v>10522.511999999999</v>
      </c>
    </row>
    <row r="59" spans="2:3" ht="13.5" thickBot="1">
      <c r="B59" s="21"/>
      <c r="C59" s="31"/>
    </row>
    <row r="60" spans="2:4" ht="12.75">
      <c r="B60" s="52" t="s">
        <v>49</v>
      </c>
      <c r="C60" s="53"/>
      <c r="D60" s="54">
        <f>C33+E51</f>
        <v>1752387.2843040004</v>
      </c>
    </row>
    <row r="61" spans="2:4" ht="12.75">
      <c r="B61" s="38" t="s">
        <v>48</v>
      </c>
      <c r="C61" s="39"/>
      <c r="D61" s="40">
        <f>C34+E52+F57</f>
        <v>979453.4036960001</v>
      </c>
    </row>
    <row r="62" spans="2:4" ht="12.75">
      <c r="B62" s="41" t="s">
        <v>50</v>
      </c>
      <c r="C62" s="42"/>
      <c r="D62" s="43">
        <f>D44+E53</f>
        <v>450090.39755999995</v>
      </c>
    </row>
    <row r="63" spans="2:4" ht="12.75">
      <c r="B63" s="38" t="s">
        <v>51</v>
      </c>
      <c r="C63" s="39"/>
      <c r="D63" s="40">
        <f>D45+E54+F58</f>
        <v>227183.31444</v>
      </c>
    </row>
    <row r="64" spans="2:4" ht="12.75">
      <c r="B64" s="32" t="s">
        <v>52</v>
      </c>
      <c r="C64" s="33"/>
      <c r="D64" s="34">
        <f>E50+D42</f>
        <v>308285.60000000003</v>
      </c>
    </row>
    <row r="65" spans="2:4" ht="13.5" thickBot="1">
      <c r="B65" s="35"/>
      <c r="C65" s="36"/>
      <c r="D65" s="37">
        <f>SUM(D60:D64)</f>
        <v>3717400.0000000005</v>
      </c>
    </row>
  </sheetData>
  <printOptions horizontalCentered="1"/>
  <pageMargins left="0.75" right="0.35" top="0.92" bottom="1" header="0.5" footer="0.5"/>
  <pageSetup fitToHeight="1" fitToWidth="1" horizontalDpi="600" verticalDpi="600" orientation="portrait" scale="61" r:id="rId1"/>
  <headerFooter alignWithMargins="0">
    <oddHeader>&amp;CInformation Services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gzd93m</dc:creator>
  <cp:keywords/>
  <dc:description/>
  <cp:lastModifiedBy>Patrick Ehrbar</cp:lastModifiedBy>
  <cp:lastPrinted>2008-12-17T21:21:50Z</cp:lastPrinted>
  <dcterms:created xsi:type="dcterms:W3CDTF">2008-12-16T15:30:55Z</dcterms:created>
  <dcterms:modified xsi:type="dcterms:W3CDTF">2009-04-30T22:35:29Z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2009-05-01T00:00:00Z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